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threadedComments/threadedComment1.xml" ContentType="application/vnd.ms-excel.threadedcomments+xml"/>
  <Override PartName="/xl/comments3.xml" ContentType="application/vnd.openxmlformats-officedocument.spreadsheetml.comments+xml"/>
  <Override PartName="/xl/threadedComments/threadedComment2.xml" ContentType="application/vnd.ms-excel.threadedcomments+xml"/>
  <Override PartName="/xl/comments4.xml" ContentType="application/vnd.openxmlformats-officedocument.spreadsheetml.comments+xml"/>
  <Override PartName="/xl/threadedComments/threadedComment3.xml" ContentType="application/vnd.ms-excel.threaded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codeName="ThisWorkbook"/>
  <mc:AlternateContent xmlns:mc="http://schemas.openxmlformats.org/markup-compatibility/2006">
    <mc:Choice Requires="x15">
      <x15ac:absPath xmlns:x15ac="http://schemas.microsoft.com/office/spreadsheetml/2010/11/ac" url="https://northerngas-my.sharepoint.com/personal/sfletcher_northerngas_co_uk/Documents/Desktop/GD3 Business Plan Web Docs/"/>
    </mc:Choice>
  </mc:AlternateContent>
  <xr:revisionPtr revIDLastSave="0" documentId="8_{F46FA966-2B75-453B-BA65-DC241707EFE5}" xr6:coauthVersionLast="47" xr6:coauthVersionMax="47" xr10:uidLastSave="{00000000-0000-0000-0000-000000000000}"/>
  <bookViews>
    <workbookView xWindow="-110" yWindow="-110" windowWidth="19420" windowHeight="11620" tabRatio="936" firstSheet="3" activeTab="3" xr2:uid="{00000000-000D-0000-FFFF-FFFF00000000}"/>
  </bookViews>
  <sheets>
    <sheet name="Cover" sheetId="58" r:id="rId1"/>
    <sheet name="Changes Log" sheetId="77" r:id="rId2"/>
    <sheet name="Guidance" sheetId="38" r:id="rId3"/>
    <sheet name="Summary" sheetId="2" r:id="rId4"/>
    <sheet name="Blank" sheetId="7" state="hidden" r:id="rId5"/>
    <sheet name="Full Opt. Considered" sheetId="45" r:id="rId6"/>
    <sheet name="Fixed Data" sheetId="81" r:id="rId7"/>
    <sheet name="Risk Register" sheetId="22" r:id="rId8"/>
    <sheet name="Baseline" sheetId="63" r:id="rId9"/>
    <sheet name="Baseline Workings" sheetId="85" r:id="rId10"/>
    <sheet name="Option_1" sheetId="88" r:id="rId11"/>
    <sheet name="Option_1 Workings" sheetId="89" r:id="rId12"/>
    <sheet name="Option_2" sheetId="67" r:id="rId13"/>
    <sheet name="Option_2 Workings" sheetId="90" r:id="rId14"/>
    <sheet name="Option_3" sheetId="68" r:id="rId15"/>
    <sheet name="Option_3 Workings" sheetId="91" r:id="rId16"/>
    <sheet name="Option_4" sheetId="69" state="hidden" r:id="rId17"/>
    <sheet name="Option_4 Workings" sheetId="92" state="hidden" r:id="rId18"/>
    <sheet name="Option_5" sheetId="70" state="hidden" r:id="rId19"/>
    <sheet name="Option_5 Workings" sheetId="93" state="hidden" r:id="rId20"/>
    <sheet name="Option_6" sheetId="71" state="hidden" r:id="rId21"/>
    <sheet name="Option_6 Workings" sheetId="94" state="hidden" r:id="rId22"/>
    <sheet name="Option_7" sheetId="72" state="hidden" r:id="rId23"/>
    <sheet name="Option_7 Workings" sheetId="95" state="hidden" r:id="rId24"/>
    <sheet name="Option_8" sheetId="73" state="hidden" r:id="rId25"/>
    <sheet name="Option_8 Workings" sheetId="96" state="hidden" r:id="rId26"/>
    <sheet name="Option_9" sheetId="74" state="hidden" r:id="rId27"/>
    <sheet name="Option_9 Workings" sheetId="97" state="hidden" r:id="rId28"/>
    <sheet name="Option_10" sheetId="75" state="hidden" r:id="rId29"/>
    <sheet name="Option_10 Workings" sheetId="98" state="hidden" r:id="rId30"/>
  </sheets>
  <definedNames>
    <definedName name="________hom1" hidden="1">{#N/A,#N/A,FALSE,"Assessment";#N/A,#N/A,FALSE,"Staffing";#N/A,#N/A,FALSE,"Hires";#N/A,#N/A,FALSE,"Assumptions"}</definedName>
    <definedName name="________k1" hidden="1">{#N/A,#N/A,FALSE,"Assessment";#N/A,#N/A,FALSE,"Staffing";#N/A,#N/A,FALSE,"Hires";#N/A,#N/A,FALSE,"Assumptions"}</definedName>
    <definedName name="________kk1" hidden="1">{#N/A,#N/A,FALSE,"Assessment";#N/A,#N/A,FALSE,"Staffing";#N/A,#N/A,FALSE,"Hires";#N/A,#N/A,FALSE,"Assumptions"}</definedName>
    <definedName name="________KKK1" hidden="1">{#N/A,#N/A,FALSE,"Assessment";#N/A,#N/A,FALSE,"Staffing";#N/A,#N/A,FALSE,"Hires";#N/A,#N/A,FALSE,"Assumptions"}</definedName>
    <definedName name="________w2" hidden="1">{"Model Summary",#N/A,FALSE,"Print Chart";"Holdco",#N/A,FALSE,"Print Chart";"Genco",#N/A,FALSE,"Print Chart";"Servco",#N/A,FALSE,"Print Chart";"Genco_Detail",#N/A,FALSE,"Summary Financials";"Servco_Detail",#N/A,FALSE,"Summary Financials"}</definedName>
    <definedName name="________wr6" hidden="1">{"Model Summary",#N/A,FALSE,"Print Chart";"Holdco",#N/A,FALSE,"Print Chart";"Genco",#N/A,FALSE,"Print Chart";"Servco",#N/A,FALSE,"Print Chart";"Genco_Detail",#N/A,FALSE,"Summary Financials";"Servco_Detail",#N/A,FALSE,"Summary Financials"}</definedName>
    <definedName name="________wr9" hidden="1">{"holdco",#N/A,FALSE,"Summary Financials";"holdco",#N/A,FALSE,"Summary Financials"}</definedName>
    <definedName name="________wrn1" hidden="1">{"holdco",#N/A,FALSE,"Summary Financials";"holdco",#N/A,FALSE,"Summary Financials"}</definedName>
    <definedName name="________wrn2" hidden="1">{"holdco",#N/A,FALSE,"Summary Financials";"holdco",#N/A,FALSE,"Summary Financials"}</definedName>
    <definedName name="________wrn3" hidden="1">{"holdco",#N/A,FALSE,"Summary Financials";"holdco",#N/A,FALSE,"Summary Financials"}</definedName>
    <definedName name="________wrn7" hidden="1">{"Model Summary",#N/A,FALSE,"Print Chart";"Holdco",#N/A,FALSE,"Print Chart";"Genco",#N/A,FALSE,"Print Chart";"Servco",#N/A,FALSE,"Print Chart";"Genco_Detail",#N/A,FALSE,"Summary Financials";"Servco_Detail",#N/A,FALSE,"Summary Financials"}</definedName>
    <definedName name="________wrn8" hidden="1">{"holdco",#N/A,FALSE,"Summary Financials";"holdco",#N/A,FALSE,"Summary Financials"}</definedName>
    <definedName name="_______bb2" hidden="1">{#N/A,#N/A,FALSE,"PRJCTED MNTHLY QTY's"}</definedName>
    <definedName name="_______Lee5" hidden="1">{#VALUE!,#N/A,FALSE,0}</definedName>
    <definedName name="______hom1" hidden="1">{#N/A,#N/A,FALSE,"Assessment";#N/A,#N/A,FALSE,"Staffing";#N/A,#N/A,FALSE,"Hires";#N/A,#N/A,FALSE,"Assumptions"}</definedName>
    <definedName name="______k1" hidden="1">{#N/A,#N/A,FALSE,"Assessment";#N/A,#N/A,FALSE,"Staffing";#N/A,#N/A,FALSE,"Hires";#N/A,#N/A,FALSE,"Assumptions"}</definedName>
    <definedName name="______kk1" hidden="1">{#N/A,#N/A,FALSE,"Assessment";#N/A,#N/A,FALSE,"Staffing";#N/A,#N/A,FALSE,"Hires";#N/A,#N/A,FALSE,"Assumptions"}</definedName>
    <definedName name="______KKK1" hidden="1">{#N/A,#N/A,FALSE,"Assessment";#N/A,#N/A,FALSE,"Staffing";#N/A,#N/A,FALSE,"Hires";#N/A,#N/A,FALSE,"Assumptions"}</definedName>
    <definedName name="______w2" hidden="1">{"Model Summary",#N/A,FALSE,"Print Chart";"Holdco",#N/A,FALSE,"Print Chart";"Genco",#N/A,FALSE,"Print Chart";"Servco",#N/A,FALSE,"Print Chart";"Genco_Detail",#N/A,FALSE,"Summary Financials";"Servco_Detail",#N/A,FALSE,"Summary Financials"}</definedName>
    <definedName name="______wr6" hidden="1">{"Model Summary",#N/A,FALSE,"Print Chart";"Holdco",#N/A,FALSE,"Print Chart";"Genco",#N/A,FALSE,"Print Chart";"Servco",#N/A,FALSE,"Print Chart";"Genco_Detail",#N/A,FALSE,"Summary Financials";"Servco_Detail",#N/A,FALSE,"Summary Financials"}</definedName>
    <definedName name="______wr9" hidden="1">{"holdco",#N/A,FALSE,"Summary Financials";"holdco",#N/A,FALSE,"Summary Financials"}</definedName>
    <definedName name="______wrn1" hidden="1">{"holdco",#N/A,FALSE,"Summary Financials";"holdco",#N/A,FALSE,"Summary Financials"}</definedName>
    <definedName name="______wrn2" hidden="1">{"holdco",#N/A,FALSE,"Summary Financials";"holdco",#N/A,FALSE,"Summary Financials"}</definedName>
    <definedName name="______wrn3" hidden="1">{"holdco",#N/A,FALSE,"Summary Financials";"holdco",#N/A,FALSE,"Summary Financials"}</definedName>
    <definedName name="______wrn7" hidden="1">{"Model Summary",#N/A,FALSE,"Print Chart";"Holdco",#N/A,FALSE,"Print Chart";"Genco",#N/A,FALSE,"Print Chart";"Servco",#N/A,FALSE,"Print Chart";"Genco_Detail",#N/A,FALSE,"Summary Financials";"Servco_Detail",#N/A,FALSE,"Summary Financials"}</definedName>
    <definedName name="______wrn8" hidden="1">{"holdco",#N/A,FALSE,"Summary Financials";"holdco",#N/A,FALSE,"Summary Financials"}</definedName>
    <definedName name="_____KKK1" hidden="1">{#N/A,#N/A,FALSE,"Assessment";#N/A,#N/A,FALSE,"Staffing";#N/A,#N/A,FALSE,"Hires";#N/A,#N/A,FALSE,"Assumptions"}</definedName>
    <definedName name="_____wrn1" hidden="1">{"holdco",#N/A,FALSE,"Summary Financials";"holdco",#N/A,FALSE,"Summary Financials"}</definedName>
    <definedName name="_____wrn2" hidden="1">{"holdco",#N/A,FALSE,"Summary Financials";"holdco",#N/A,FALSE,"Summary Financials"}</definedName>
    <definedName name="_____wrn3" hidden="1">{"holdco",#N/A,FALSE,"Summary Financials";"holdco",#N/A,FALSE,"Summary Financials"}</definedName>
    <definedName name="_____wrn7" hidden="1">{"Model Summary",#N/A,FALSE,"Print Chart";"Holdco",#N/A,FALSE,"Print Chart";"Genco",#N/A,FALSE,"Print Chart";"Servco",#N/A,FALSE,"Print Chart";"Genco_Detail",#N/A,FALSE,"Summary Financials";"Servco_Detail",#N/A,FALSE,"Summary Financials"}</definedName>
    <definedName name="_____wrn8" hidden="1">{"holdco",#N/A,FALSE,"Summary Financials";"holdco",#N/A,FALSE,"Summary Financials"}</definedName>
    <definedName name="__123Graph_B" hidden="1">#REF!</definedName>
    <definedName name="__123Graph_C" hidden="1">#REF!</definedName>
    <definedName name="__123Graph_D" hidden="1">#REF!</definedName>
    <definedName name="__123Graph_X" hidden="1">#REF!</definedName>
    <definedName name="__FDS_HYPERLINK_TOGGLE_STATE__" hidden="1">"ON"</definedName>
    <definedName name="__hom1" hidden="1">{#N/A,#N/A,FALSE,"Assessment";#N/A,#N/A,FALSE,"Staffing";#N/A,#N/A,FALSE,"Hires";#N/A,#N/A,FALSE,"Assumptions"}</definedName>
    <definedName name="__IntlFixup" hidden="1">TRUE</definedName>
    <definedName name="__kk1" hidden="1">{#N/A,#N/A,FALSE,"Assessment";#N/A,#N/A,FALSE,"Staffing";#N/A,#N/A,FALSE,"Hires";#N/A,#N/A,FALSE,"Assumptions"}</definedName>
    <definedName name="__KKK1" hidden="1">{#N/A,#N/A,FALSE,"Assessment";#N/A,#N/A,FALSE,"Staffing";#N/A,#N/A,FALSE,"Hires";#N/A,#N/A,FALSE,"Assumptions"}</definedName>
    <definedName name="__wrn1" hidden="1">{"holdco",#N/A,FALSE,"Summary Financials";"holdco",#N/A,FALSE,"Summary Financials"}</definedName>
    <definedName name="__wrn2" hidden="1">{"holdco",#N/A,FALSE,"Summary Financials";"holdco",#N/A,FALSE,"Summary Financials"}</definedName>
    <definedName name="__wrn3" hidden="1">{"holdco",#N/A,FALSE,"Summary Financials";"holdco",#N/A,FALSE,"Summary Financials"}</definedName>
    <definedName name="__wrn7" hidden="1">{"Model Summary",#N/A,FALSE,"Print Chart";"Holdco",#N/A,FALSE,"Print Chart";"Genco",#N/A,FALSE,"Print Chart";"Servco",#N/A,FALSE,"Print Chart";"Genco_Detail",#N/A,FALSE,"Summary Financials";"Servco_Detail",#N/A,FALSE,"Summary Financials"}</definedName>
    <definedName name="__wrn8" hidden="1">{"holdco",#N/A,FALSE,"Summary Financials";"holdco",#N/A,FALSE,"Summary Financials"}</definedName>
    <definedName name="_139__123Graph_LBL_DCHART_3" hidden="1">#REF!</definedName>
    <definedName name="_142__123Graph_LBL_FCHART_1" hidden="1">#REF!</definedName>
    <definedName name="_143__123Graph_LBL_FCHART_3" hidden="1">#REF!</definedName>
    <definedName name="_33__123Graph_LBL_ECHART_3" hidden="1">#REF!</definedName>
    <definedName name="_34__123Graph_LBL_FCHART_1" hidden="1">#REF!</definedName>
    <definedName name="_35__123Graph_LBL_FCHART_3" hidden="1">#REF!</definedName>
    <definedName name="_49__123Graph_LBL_FCHART_1" hidden="1">#REF!</definedName>
    <definedName name="_AtRisk_SimSetting_AutomaticallyGenerateReports" hidden="1">FALSE</definedName>
    <definedName name="_AtRisk_SimSetting_AutomaticResultsDisplayMode" hidden="1">3</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7</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_example" hidden="1">#REF!</definedName>
    <definedName name="_Fill" hidden="1">#REF!</definedName>
    <definedName name="_Key1" hidden="1">#REF!</definedName>
    <definedName name="_Key2" hidden="1">#REF!</definedName>
    <definedName name="_Order1" hidden="1">255</definedName>
    <definedName name="_Order2" hidden="1">0</definedName>
    <definedName name="_Sort" hidden="1">#REF!</definedName>
    <definedName name="a" hidden="1">{"staff",#N/A,FALSE,"Current Month"}</definedName>
    <definedName name="AAA_duser" hidden="1">"OFF"</definedName>
    <definedName name="AAB_GSPPG" hidden="1">"AAB_Goldman Sachs PPG Chart Utilities 1.0g"</definedName>
    <definedName name="AccessDatabase" hidden="1">"C:\DATA\KEVIN\MODELS\Model 0218.mdb"</definedName>
    <definedName name="ACwvu.CapersView." hidden="1">#REF!</definedName>
    <definedName name="ACwvu.Japan_Capers_Ed_Pub." hidden="1">#REF!</definedName>
    <definedName name="ACwvu.KJP_CC." hidden="1">#REF!</definedName>
    <definedName name="Assumed_Asset_Life_in_Years">#REF!</definedName>
    <definedName name="b" hidden="1">{"staff",#N/A,FALSE,"Current Month"}</definedName>
    <definedName name="bb" hidden="1">{#N/A,#N/A,FALSE,"PRJCTED MNTHLY QTY's"}</definedName>
    <definedName name="bbbb" hidden="1">{#N/A,#N/A,FALSE,"PRJCTED QTRLY QTY's"}</definedName>
    <definedName name="bbbbbb" hidden="1">{#N/A,#N/A,FALSE,"PRJCTED QTRLY QTY's"}</definedName>
    <definedName name="BExEZ4HBCC06708765M8A06KCR7P" hidden="1">#N/A</definedName>
    <definedName name="BLPH1" hidden="1">#REF!</definedName>
    <definedName name="BLPH10" hidden="1">#REF!</definedName>
    <definedName name="BLPH100" hidden="1">#REF!</definedName>
    <definedName name="BLPH101" hidden="1">#REF!</definedName>
    <definedName name="BLPH102" hidden="1">#REF!</definedName>
    <definedName name="BLPH103" hidden="1">#REF!</definedName>
    <definedName name="BLPH104" hidden="1">#REF!</definedName>
    <definedName name="BLPH105" hidden="1">#REF!</definedName>
    <definedName name="BLPH106" hidden="1">#REF!</definedName>
    <definedName name="BLPH107" hidden="1">#REF!</definedName>
    <definedName name="BLPH108" hidden="1">#REF!</definedName>
    <definedName name="BLPH109" hidden="1">#REF!</definedName>
    <definedName name="BLPH11" hidden="1">#REF!</definedName>
    <definedName name="BLPH110" hidden="1">#REF!</definedName>
    <definedName name="BLPH111" hidden="1">#REF!</definedName>
    <definedName name="BLPH112" hidden="1">#REF!</definedName>
    <definedName name="BLPH113" hidden="1">#REF!</definedName>
    <definedName name="BLPH114" hidden="1">#REF!</definedName>
    <definedName name="BLPH115" hidden="1">#REF!</definedName>
    <definedName name="BLPH116" hidden="1">#REF!</definedName>
    <definedName name="BLPH117" hidden="1">#REF!</definedName>
    <definedName name="BLPH118" hidden="1">#REF!</definedName>
    <definedName name="BLPH119" hidden="1">#REF!</definedName>
    <definedName name="BLPH12" hidden="1">#REF!</definedName>
    <definedName name="BLPH120" hidden="1">#REF!</definedName>
    <definedName name="BLPH121" hidden="1">#REF!</definedName>
    <definedName name="BLPH122" hidden="1">#REF!</definedName>
    <definedName name="BLPH123" hidden="1">#REF!</definedName>
    <definedName name="BLPH124" hidden="1">#REF!</definedName>
    <definedName name="BLPH125" hidden="1">#REF!</definedName>
    <definedName name="BLPH126" hidden="1">#REF!</definedName>
    <definedName name="BLPH127" hidden="1">#REF!</definedName>
    <definedName name="BLPH128" hidden="1">#REF!</definedName>
    <definedName name="BLPH129" hidden="1">#REF!</definedName>
    <definedName name="BLPH13" hidden="1">#REF!</definedName>
    <definedName name="BLPH130" hidden="1">#REF!</definedName>
    <definedName name="BLPH131" hidden="1">#REF!</definedName>
    <definedName name="BLPH132" hidden="1">#REF!</definedName>
    <definedName name="BLPH133" hidden="1">#REF!</definedName>
    <definedName name="BLPH134" hidden="1">#REF!</definedName>
    <definedName name="BLPH135" hidden="1">#REF!</definedName>
    <definedName name="BLPH136" hidden="1">#REF!</definedName>
    <definedName name="BLPH137" hidden="1">#REF!</definedName>
    <definedName name="BLPH138" hidden="1">#REF!</definedName>
    <definedName name="BLPH139" hidden="1">#REF!</definedName>
    <definedName name="BLPH14" hidden="1">#REF!</definedName>
    <definedName name="BLPH140" hidden="1">#REF!</definedName>
    <definedName name="BLPH141" hidden="1">#REF!</definedName>
    <definedName name="BLPH142" hidden="1">#REF!</definedName>
    <definedName name="BLPH143" hidden="1">#REF!</definedName>
    <definedName name="BLPH144" hidden="1">#REF!</definedName>
    <definedName name="BLPH145" hidden="1">#REF!</definedName>
    <definedName name="BLPH146" hidden="1">#REF!</definedName>
    <definedName name="BLPH147" hidden="1">#REF!</definedName>
    <definedName name="BLPH148" hidden="1">#REF!</definedName>
    <definedName name="BLPH149" hidden="1">#REF!</definedName>
    <definedName name="BLPH15" hidden="1">#REF!</definedName>
    <definedName name="BLPH150" hidden="1">#REF!</definedName>
    <definedName name="BLPH151" hidden="1">#REF!</definedName>
    <definedName name="BLPH152" hidden="1">#REF!</definedName>
    <definedName name="BLPH153" hidden="1">#REF!</definedName>
    <definedName name="BLPH154" hidden="1">#REF!</definedName>
    <definedName name="BLPH155" hidden="1">#REF!</definedName>
    <definedName name="BLPH156" hidden="1">#REF!</definedName>
    <definedName name="BLPH157" hidden="1">#REF!</definedName>
    <definedName name="BLPH158" hidden="1">#REF!</definedName>
    <definedName name="BLPH159" hidden="1">#REF!</definedName>
    <definedName name="BLPH16" hidden="1">#REF!</definedName>
    <definedName name="BLPH160" hidden="1">#REF!</definedName>
    <definedName name="BLPH161" hidden="1">#REF!</definedName>
    <definedName name="BLPH162" hidden="1">#REF!</definedName>
    <definedName name="BLPH163" hidden="1">#REF!</definedName>
    <definedName name="BLPH164" hidden="1">#REF!</definedName>
    <definedName name="BLPH165" hidden="1">#REF!</definedName>
    <definedName name="BLPH166" hidden="1">#REF!</definedName>
    <definedName name="BLPH167" hidden="1">#REF!</definedName>
    <definedName name="BLPH168" hidden="1">#REF!</definedName>
    <definedName name="BLPH169" hidden="1">#REF!</definedName>
    <definedName name="BLPH17" hidden="1">#REF!</definedName>
    <definedName name="BLPH170" hidden="1">#REF!</definedName>
    <definedName name="BLPH171" hidden="1">#REF!</definedName>
    <definedName name="BLPH172" hidden="1">#REF!</definedName>
    <definedName name="BLPH173" hidden="1">#REF!</definedName>
    <definedName name="BLPH174" hidden="1">#REF!</definedName>
    <definedName name="BLPH175" hidden="1">#REF!</definedName>
    <definedName name="BLPH176" hidden="1">#REF!</definedName>
    <definedName name="BLPH177" hidden="1">#REF!</definedName>
    <definedName name="BLPH178" hidden="1">#REF!</definedName>
    <definedName name="BLPH179" hidden="1">#REF!</definedName>
    <definedName name="BLPH18" hidden="1">#REF!</definedName>
    <definedName name="BLPH180" hidden="1">#REF!</definedName>
    <definedName name="BLPH181" hidden="1">#REF!</definedName>
    <definedName name="BLPH182" hidden="1">#REF!</definedName>
    <definedName name="BLPH183" hidden="1">#REF!</definedName>
    <definedName name="BLPH184" hidden="1">#REF!</definedName>
    <definedName name="BLPH185" hidden="1">#REF!</definedName>
    <definedName name="BLPH186" hidden="1">#REF!</definedName>
    <definedName name="BLPH187" hidden="1">#REF!</definedName>
    <definedName name="BLPH188" hidden="1">#REF!</definedName>
    <definedName name="BLPH189" hidden="1">#REF!</definedName>
    <definedName name="BLPH19" hidden="1">#REF!</definedName>
    <definedName name="BLPH190" hidden="1">#REF!</definedName>
    <definedName name="BLPH191" hidden="1">#REF!</definedName>
    <definedName name="BLPH192" hidden="1">#REF!</definedName>
    <definedName name="BLPH193" hidden="1">#REF!</definedName>
    <definedName name="BLPH194" hidden="1">#REF!</definedName>
    <definedName name="BLPH195" hidden="1">#REF!</definedName>
    <definedName name="BLPH196" hidden="1">#REF!</definedName>
    <definedName name="BLPH197" hidden="1">#REF!</definedName>
    <definedName name="BLPH198" hidden="1">#REF!</definedName>
    <definedName name="BLPH199" hidden="1">#REF!</definedName>
    <definedName name="BLPH2" hidden="1">#REF!</definedName>
    <definedName name="BLPH20" hidden="1">#REF!</definedName>
    <definedName name="BLPH200" hidden="1">#REF!</definedName>
    <definedName name="BLPH201" hidden="1">#REF!</definedName>
    <definedName name="BLPH202" hidden="1">#REF!</definedName>
    <definedName name="BLPH203" hidden="1">#REF!</definedName>
    <definedName name="BLPH204" hidden="1">#REF!</definedName>
    <definedName name="BLPH205" hidden="1">#REF!</definedName>
    <definedName name="BLPH206" hidden="1">#REF!</definedName>
    <definedName name="BLPH207" hidden="1">#REF!</definedName>
    <definedName name="BLPH208" hidden="1">#REF!</definedName>
    <definedName name="BLPH209" hidden="1">#REF!</definedName>
    <definedName name="BLPH21" hidden="1">#REF!</definedName>
    <definedName name="BLPH210" hidden="1">#REF!</definedName>
    <definedName name="BLPH211" hidden="1">#REF!</definedName>
    <definedName name="BLPH212" hidden="1">#REF!</definedName>
    <definedName name="BLPH213" hidden="1">#REF!</definedName>
    <definedName name="BLPH214" hidden="1">#REF!</definedName>
    <definedName name="BLPH215" hidden="1">#REF!</definedName>
    <definedName name="BLPH216" hidden="1">#REF!</definedName>
    <definedName name="BLPH217" hidden="1">#REF!</definedName>
    <definedName name="BLPH218" hidden="1">#REF!</definedName>
    <definedName name="BLPH219" hidden="1">#REF!</definedName>
    <definedName name="BLPH22" hidden="1">#REF!</definedName>
    <definedName name="BLPH220" hidden="1">#REF!</definedName>
    <definedName name="BLPH221" hidden="1">#REF!</definedName>
    <definedName name="BLPH222" hidden="1">#REF!</definedName>
    <definedName name="BLPH223" hidden="1">#REF!</definedName>
    <definedName name="BLPH224" hidden="1">#REF!</definedName>
    <definedName name="BLPH225" hidden="1">#REF!</definedName>
    <definedName name="BLPH226" hidden="1">#REF!</definedName>
    <definedName name="BLPH227" hidden="1">#REF!</definedName>
    <definedName name="BLPH228" hidden="1">#REF!</definedName>
    <definedName name="BLPH229" hidden="1">#REF!</definedName>
    <definedName name="BLPH23" hidden="1">#REF!</definedName>
    <definedName name="BLPH230" hidden="1">#REF!</definedName>
    <definedName name="BLPH231" hidden="1">#REF!</definedName>
    <definedName name="BLPH232" hidden="1">#REF!</definedName>
    <definedName name="BLPH233" hidden="1">#REF!</definedName>
    <definedName name="BLPH234" hidden="1">#REF!</definedName>
    <definedName name="BLPH235" hidden="1">#REF!</definedName>
    <definedName name="BLPH236" hidden="1">#REF!</definedName>
    <definedName name="BLPH237" hidden="1">#REF!</definedName>
    <definedName name="BLPH238" hidden="1">#REF!</definedName>
    <definedName name="BLPH239" hidden="1">#REF!</definedName>
    <definedName name="BLPH24" hidden="1">#REF!</definedName>
    <definedName name="BLPH240" hidden="1">#REF!</definedName>
    <definedName name="BLPH241" hidden="1">#REF!</definedName>
    <definedName name="BLPH242" hidden="1">#REF!</definedName>
    <definedName name="BLPH243" hidden="1">#REF!</definedName>
    <definedName name="BLPH244" hidden="1">#REF!</definedName>
    <definedName name="BLPH245" hidden="1">#REF!</definedName>
    <definedName name="BLPH246" hidden="1">#REF!</definedName>
    <definedName name="BLPH247" hidden="1">#REF!</definedName>
    <definedName name="BLPH248" hidden="1">#REF!</definedName>
    <definedName name="BLPH249" hidden="1">#REF!</definedName>
    <definedName name="BLPH25" hidden="1">#REF!</definedName>
    <definedName name="BLPH250" hidden="1">#REF!</definedName>
    <definedName name="BLPH251" hidden="1">#REF!</definedName>
    <definedName name="BLPH252" hidden="1">#REF!</definedName>
    <definedName name="BLPH253" hidden="1">#REF!</definedName>
    <definedName name="BLPH254" hidden="1">#REF!</definedName>
    <definedName name="BLPH255" hidden="1">#REF!</definedName>
    <definedName name="BLPH256" hidden="1">#REF!</definedName>
    <definedName name="BLPH257" hidden="1">#REF!</definedName>
    <definedName name="BLPH258" hidden="1">#REF!</definedName>
    <definedName name="BLPH259" hidden="1">#REF!</definedName>
    <definedName name="BLPH26" hidden="1">#REF!</definedName>
    <definedName name="BLPH260" hidden="1">#REF!</definedName>
    <definedName name="BLPH261" hidden="1">#REF!</definedName>
    <definedName name="BLPH262" hidden="1">#REF!</definedName>
    <definedName name="BLPH263" hidden="1">#REF!</definedName>
    <definedName name="BLPH264" hidden="1">#REF!</definedName>
    <definedName name="BLPH265" hidden="1">#REF!</definedName>
    <definedName name="BLPH266" hidden="1">#REF!</definedName>
    <definedName name="BLPH267" hidden="1">#REF!</definedName>
    <definedName name="BLPH268" hidden="1">#REF!</definedName>
    <definedName name="BLPH269" hidden="1">#REF!</definedName>
    <definedName name="BLPH27" hidden="1">#REF!</definedName>
    <definedName name="BLPH270" hidden="1">#REF!</definedName>
    <definedName name="BLPH271" hidden="1">#REF!</definedName>
    <definedName name="BLPH272" hidden="1">#REF!</definedName>
    <definedName name="BLPH273" hidden="1">#REF!</definedName>
    <definedName name="BLPH274" hidden="1">#REF!</definedName>
    <definedName name="BLPH275" hidden="1">#REF!</definedName>
    <definedName name="BLPH276" hidden="1">#REF!</definedName>
    <definedName name="BLPH277" hidden="1">#REF!</definedName>
    <definedName name="BLPH278" hidden="1">#REF!</definedName>
    <definedName name="BLPH279" hidden="1">#REF!</definedName>
    <definedName name="BLPH28" hidden="1">#REF!</definedName>
    <definedName name="BLPH280" hidden="1">#REF!</definedName>
    <definedName name="BLPH281" hidden="1">#REF!</definedName>
    <definedName name="BLPH282" hidden="1">#REF!</definedName>
    <definedName name="BLPH283" hidden="1">#REF!</definedName>
    <definedName name="BLPH284" hidden="1">#REF!</definedName>
    <definedName name="BLPH285" hidden="1">#REF!</definedName>
    <definedName name="BLPH286" hidden="1">#REF!</definedName>
    <definedName name="BLPH287" hidden="1">#REF!</definedName>
    <definedName name="BLPH288" hidden="1">#REF!</definedName>
    <definedName name="BLPH289" hidden="1">#REF!</definedName>
    <definedName name="BLPH29" hidden="1">#REF!</definedName>
    <definedName name="BLPH290" hidden="1">#REF!</definedName>
    <definedName name="BLPH291" hidden="1">#REF!</definedName>
    <definedName name="BLPH292" hidden="1">#REF!</definedName>
    <definedName name="BLPH293" hidden="1">#REF!</definedName>
    <definedName name="BLPH294" hidden="1">#REF!</definedName>
    <definedName name="BLPH295" hidden="1">#REF!</definedName>
    <definedName name="BLPH296" hidden="1">#REF!</definedName>
    <definedName name="BLPH297" hidden="1">#REF!</definedName>
    <definedName name="BLPH298" hidden="1">#REF!</definedName>
    <definedName name="BLPH299" hidden="1">#REF!</definedName>
    <definedName name="BLPH3" hidden="1">#REF!</definedName>
    <definedName name="BLPH30" hidden="1">#REF!</definedName>
    <definedName name="BLPH300" hidden="1">#REF!</definedName>
    <definedName name="BLPH301" hidden="1">#REF!</definedName>
    <definedName name="BLPH302" hidden="1">#REF!</definedName>
    <definedName name="BLPH303" hidden="1">#REF!</definedName>
    <definedName name="BLPH304" hidden="1">#REF!</definedName>
    <definedName name="BLPH305" hidden="1">#REF!</definedName>
    <definedName name="BLPH306" hidden="1">#REF!</definedName>
    <definedName name="BLPH307" hidden="1">#REF!</definedName>
    <definedName name="BLPH308" hidden="1">#REF!</definedName>
    <definedName name="BLPH309" hidden="1">#REF!</definedName>
    <definedName name="BLPH31" hidden="1">#REF!</definedName>
    <definedName name="BLPH310" hidden="1">#REF!</definedName>
    <definedName name="BLPH311" hidden="1">#REF!</definedName>
    <definedName name="BLPH312" hidden="1">#REF!</definedName>
    <definedName name="BLPH313" hidden="1">#REF!</definedName>
    <definedName name="BLPH314" hidden="1">#REF!</definedName>
    <definedName name="BLPH315" hidden="1">#REF!</definedName>
    <definedName name="BLPH316" hidden="1">#REF!</definedName>
    <definedName name="BLPH317" hidden="1">#REF!</definedName>
    <definedName name="BLPH318" hidden="1">#REF!</definedName>
    <definedName name="BLPH319" hidden="1">#REF!</definedName>
    <definedName name="BLPH32" hidden="1">#REF!</definedName>
    <definedName name="BLPH320" hidden="1">#REF!</definedName>
    <definedName name="BLPH321" hidden="1">#REF!</definedName>
    <definedName name="BLPH322" hidden="1">#REF!</definedName>
    <definedName name="BLPH323" hidden="1">#REF!</definedName>
    <definedName name="BLPH324" hidden="1">#REF!</definedName>
    <definedName name="BLPH325" hidden="1">#REF!</definedName>
    <definedName name="BLPH326" hidden="1">#REF!</definedName>
    <definedName name="BLPH327" hidden="1">#REF!</definedName>
    <definedName name="BLPH328" hidden="1">#REF!</definedName>
    <definedName name="BLPH329" hidden="1">#REF!</definedName>
    <definedName name="BLPH33" hidden="1">#REF!</definedName>
    <definedName name="BLPH330" hidden="1">#REF!</definedName>
    <definedName name="BLPH331" hidden="1">#REF!</definedName>
    <definedName name="BLPH332" hidden="1">#REF!</definedName>
    <definedName name="BLPH333" hidden="1">#REF!</definedName>
    <definedName name="BLPH334" hidden="1">#REF!</definedName>
    <definedName name="BLPH335" hidden="1">#REF!</definedName>
    <definedName name="BLPH336" hidden="1">#REF!</definedName>
    <definedName name="BLPH337" hidden="1">#REF!</definedName>
    <definedName name="BLPH338" hidden="1">#REF!</definedName>
    <definedName name="BLPH339" hidden="1">#REF!</definedName>
    <definedName name="BLPH34" hidden="1">#REF!</definedName>
    <definedName name="BLPH340" hidden="1">#REF!</definedName>
    <definedName name="BLPH341" hidden="1">#REF!</definedName>
    <definedName name="BLPH342" hidden="1">#REF!</definedName>
    <definedName name="BLPH343" hidden="1">#REF!</definedName>
    <definedName name="BLPH344" hidden="1">#REF!</definedName>
    <definedName name="BLPH345" hidden="1">#REF!</definedName>
    <definedName name="BLPH346" hidden="1">#REF!</definedName>
    <definedName name="BLPH347" hidden="1">#REF!</definedName>
    <definedName name="BLPH348" hidden="1">#REF!</definedName>
    <definedName name="BLPH349" hidden="1">#REF!</definedName>
    <definedName name="BLPH35" hidden="1">#REF!</definedName>
    <definedName name="BLPH350" hidden="1">#REF!</definedName>
    <definedName name="BLPH351" hidden="1">#REF!</definedName>
    <definedName name="BLPH352" hidden="1">#REF!</definedName>
    <definedName name="BLPH353" hidden="1">#REF!</definedName>
    <definedName name="BLPH354" hidden="1">#REF!</definedName>
    <definedName name="BLPH355" hidden="1">#REF!</definedName>
    <definedName name="BLPH356" hidden="1">#REF!</definedName>
    <definedName name="BLPH357" hidden="1">#REF!</definedName>
    <definedName name="BLPH358" hidden="1">#REF!</definedName>
    <definedName name="BLPH359" hidden="1">#REF!</definedName>
    <definedName name="BLPH36" hidden="1">#REF!</definedName>
    <definedName name="BLPH37" hidden="1">#REF!</definedName>
    <definedName name="BLPH38" hidden="1">#REF!</definedName>
    <definedName name="BLPH39" hidden="1">#REF!</definedName>
    <definedName name="BLPH4" hidden="1">#REF!</definedName>
    <definedName name="BLPH40" hidden="1">#REF!</definedName>
    <definedName name="BLPH41" hidden="1">#REF!</definedName>
    <definedName name="BLPH42" hidden="1">#REF!</definedName>
    <definedName name="BLPH43" hidden="1">#REF!</definedName>
    <definedName name="BLPH44" hidden="1">#REF!</definedName>
    <definedName name="BLPH45" hidden="1">#REF!</definedName>
    <definedName name="BLPH46" hidden="1">#REF!</definedName>
    <definedName name="BLPH47" hidden="1">#REF!</definedName>
    <definedName name="BLPH48" hidden="1">#REF!</definedName>
    <definedName name="BLPH49" hidden="1">#REF!</definedName>
    <definedName name="BLPH5" hidden="1">#REF!</definedName>
    <definedName name="BLPH50" hidden="1">#REF!</definedName>
    <definedName name="BLPH51" hidden="1">#REF!</definedName>
    <definedName name="BLPH52" hidden="1">#REF!</definedName>
    <definedName name="BLPH53" hidden="1">#REF!</definedName>
    <definedName name="BLPH54" hidden="1">#REF!</definedName>
    <definedName name="BLPH55" hidden="1">#REF!</definedName>
    <definedName name="BLPH56" hidden="1">#REF!</definedName>
    <definedName name="BLPH57" hidden="1">#REF!</definedName>
    <definedName name="BLPH58" hidden="1">#REF!</definedName>
    <definedName name="BLPH59" hidden="1">#REF!</definedName>
    <definedName name="BLPH6" hidden="1">#REF!</definedName>
    <definedName name="BLPH60" hidden="1">#REF!</definedName>
    <definedName name="BLPH61" hidden="1">#REF!</definedName>
    <definedName name="BLPH62" hidden="1">#REF!</definedName>
    <definedName name="BLPH63" hidden="1">#REF!</definedName>
    <definedName name="BLPH64" hidden="1">#REF!</definedName>
    <definedName name="BLPH65" hidden="1">#REF!</definedName>
    <definedName name="BLPH66" hidden="1">#REF!</definedName>
    <definedName name="BLPH67" hidden="1">#REF!</definedName>
    <definedName name="BLPH68" hidden="1">#REF!</definedName>
    <definedName name="BLPH69" hidden="1">#REF!</definedName>
    <definedName name="BLPH7" hidden="1">#REF!</definedName>
    <definedName name="BLPH70" hidden="1">#REF!</definedName>
    <definedName name="BLPH71" hidden="1">#REF!</definedName>
    <definedName name="BLPH72" hidden="1">#REF!</definedName>
    <definedName name="BLPH73" hidden="1">#REF!</definedName>
    <definedName name="BLPH74" hidden="1">#REF!</definedName>
    <definedName name="BLPH75" hidden="1">#REF!</definedName>
    <definedName name="BLPH76" hidden="1">#REF!</definedName>
    <definedName name="BLPH77" hidden="1">#REF!</definedName>
    <definedName name="BLPH78" hidden="1">#REF!</definedName>
    <definedName name="BLPH79" hidden="1">#REF!</definedName>
    <definedName name="BLPH8" hidden="1">#REF!</definedName>
    <definedName name="BLPH80" hidden="1">#REF!</definedName>
    <definedName name="BLPH81" hidden="1">#REF!</definedName>
    <definedName name="BLPH82" hidden="1">#REF!</definedName>
    <definedName name="BLPH83" hidden="1">#REF!</definedName>
    <definedName name="BLPH84" hidden="1">#REF!</definedName>
    <definedName name="BLPH85" hidden="1">#REF!</definedName>
    <definedName name="BLPH86" hidden="1">#REF!</definedName>
    <definedName name="BLPH87" hidden="1">#REF!</definedName>
    <definedName name="BLPH88" hidden="1">#REF!</definedName>
    <definedName name="BLPH89" hidden="1">#REF!</definedName>
    <definedName name="BLPH9" hidden="1">#REF!</definedName>
    <definedName name="BLPH90" hidden="1">#REF!</definedName>
    <definedName name="BLPH91" hidden="1">#REF!</definedName>
    <definedName name="BLPH92" hidden="1">#REF!</definedName>
    <definedName name="BLPH93" hidden="1">#REF!</definedName>
    <definedName name="BLPH94" hidden="1">#REF!</definedName>
    <definedName name="BLPH95" hidden="1">#REF!</definedName>
    <definedName name="BLPH96" hidden="1">#REF!</definedName>
    <definedName name="BLPH97" hidden="1">#REF!</definedName>
    <definedName name="BLPH98" hidden="1">#REF!</definedName>
    <definedName name="BLPH99" hidden="1">#REF!</definedName>
    <definedName name="Carbon_price_tCO2e__2023_2024_prices">#REF!</definedName>
    <definedName name="CBA_Option_Sheets_List" comment="List of all of the option sheets for CBAs created dynamically.">_xlfn.ANCHORARRAY(#REF!)</definedName>
    <definedName name="CHP_Gas_losses_GBP_per_MWh">#REF!</definedName>
    <definedName name="CI_GBP_per_interruption">#REF!</definedName>
    <definedName name="CML_GBP_per_minute_lost">#REF!</definedName>
    <definedName name="Cost_per_Fatality_mGBP">#REF!</definedName>
    <definedName name="Cost_per_litre_oil_GBP_per_litre">#REF!</definedName>
    <definedName name="Cost_per_Non_Fatal__Major_injury_mGBP">#REF!</definedName>
    <definedName name="Cwvu.CapersView." hidden="1">#REF!</definedName>
    <definedName name="Cwvu.Japan_Capers_Ed_Pub." hidden="1">#REF!</definedName>
    <definedName name="Data_Confidence_Rating_Options">#REF!</definedName>
    <definedName name="DecimalPlaces">#REF!</definedName>
    <definedName name="Discount_rate_for_safety_greater_than_30_years">#REF!</definedName>
    <definedName name="Discount_rate_for_safety_less_than_30_years" comment="Discount rate for safety less than or equal to 30 years ">#REF!</definedName>
    <definedName name="Discount_Rate_greater_than_30_years">#REF!</definedName>
    <definedName name="Discount_Rate_less_than_equal_30_years">#REF!</definedName>
    <definedName name="Electrical_losses_GBP_per_MWh">#REF!</definedName>
    <definedName name="Electricity_GHG_factor_tonnes_per_MWh">#REF!</definedName>
    <definedName name="Emissions_scopes">#REF!</definedName>
    <definedName name="f" hidden="1">{"'PRODUCTIONCOST SHEET'!$B$3:$G$48"}</definedName>
    <definedName name="ff" hidden="1">{#N/A,#N/A,FALSE,"PRJCTED MNTHLY QTY's"}</definedName>
    <definedName name="fffff" hidden="1">{#N/A,#N/A,FALSE,"PRJCTED QTRLY QTY's"}</definedName>
    <definedName name="First_year_of_outflow">#REF!</definedName>
    <definedName name="Forecast_Profile_No_Int_1">#REF!</definedName>
    <definedName name="Forecast_Profile_No_Int_10">#REF!</definedName>
    <definedName name="Forecast_Profile_No_Int_11">#REF!</definedName>
    <definedName name="Forecast_Profile_No_Int_12">#REF!</definedName>
    <definedName name="Forecast_Profile_No_Int_13">#REF!</definedName>
    <definedName name="Forecast_Profile_No_Int_14">#REF!</definedName>
    <definedName name="Forecast_Profile_No_Int_15">#REF!</definedName>
    <definedName name="Forecast_Profile_No_Int_16">#REF!</definedName>
    <definedName name="Forecast_Profile_No_Int_17">#REF!</definedName>
    <definedName name="Forecast_Profile_No_Int_18">#REF!</definedName>
    <definedName name="Forecast_Profile_No_Int_19">#REF!</definedName>
    <definedName name="Forecast_Profile_No_Int_2">#REF!</definedName>
    <definedName name="Forecast_Profile_No_Int_20">#REF!</definedName>
    <definedName name="Forecast_Profile_No_Int_21">#REF!</definedName>
    <definedName name="Forecast_Profile_No_Int_22">#REF!</definedName>
    <definedName name="Forecast_Profile_No_Int_23">#REF!</definedName>
    <definedName name="Forecast_Profile_No_Int_24">#REF!</definedName>
    <definedName name="Forecast_Profile_No_Int_25">#REF!</definedName>
    <definedName name="Forecast_Profile_No_Int_26">#REF!</definedName>
    <definedName name="Forecast_Profile_No_Int_27">#REF!</definedName>
    <definedName name="Forecast_Profile_No_Int_28">#REF!</definedName>
    <definedName name="Forecast_Profile_No_Int_29">#REF!</definedName>
    <definedName name="Forecast_Profile_No_Int_3">#REF!</definedName>
    <definedName name="Forecast_Profile_No_Int_30">#REF!</definedName>
    <definedName name="Forecast_Profile_No_Int_31">#REF!</definedName>
    <definedName name="Forecast_Profile_No_Int_32">#REF!</definedName>
    <definedName name="Forecast_Profile_No_Int_33">#REF!</definedName>
    <definedName name="Forecast_Profile_No_Int_34">#REF!</definedName>
    <definedName name="Forecast_Profile_No_Int_35">#REF!</definedName>
    <definedName name="Forecast_Profile_No_Int_36">#REF!</definedName>
    <definedName name="Forecast_Profile_No_Int_37">#REF!</definedName>
    <definedName name="Forecast_Profile_No_Int_38">#REF!</definedName>
    <definedName name="Forecast_Profile_No_Int_39">#REF!</definedName>
    <definedName name="Forecast_Profile_No_Int_4">#REF!</definedName>
    <definedName name="Forecast_Profile_No_Int_40">#REF!</definedName>
    <definedName name="Forecast_Profile_No_Int_41">#REF!</definedName>
    <definedName name="Forecast_Profile_No_Int_42">#REF!</definedName>
    <definedName name="Forecast_Profile_No_Int_43">#REF!</definedName>
    <definedName name="Forecast_Profile_No_Int_44">#REF!</definedName>
    <definedName name="Forecast_Profile_No_Int_45">#REF!</definedName>
    <definedName name="Forecast_Profile_No_Int_46">#REF!</definedName>
    <definedName name="Forecast_Profile_No_Int_47">#REF!</definedName>
    <definedName name="Forecast_Profile_No_Int_48">#REF!</definedName>
    <definedName name="Forecast_Profile_No_Int_49">#REF!</definedName>
    <definedName name="Forecast_Profile_No_Int_5">#REF!</definedName>
    <definedName name="Forecast_Profile_No_Int_50">#REF!</definedName>
    <definedName name="Forecast_Profile_No_Int_51">#REF!</definedName>
    <definedName name="Forecast_Profile_No_Int_52">#REF!</definedName>
    <definedName name="Forecast_Profile_No_Int_53">#REF!</definedName>
    <definedName name="Forecast_Profile_No_Int_54">#REF!</definedName>
    <definedName name="Forecast_Profile_No_Int_55">#REF!</definedName>
    <definedName name="Forecast_Profile_No_Int_56">#REF!</definedName>
    <definedName name="Forecast_Profile_No_Int_57">#REF!</definedName>
    <definedName name="Forecast_Profile_No_Int_58">#REF!</definedName>
    <definedName name="Forecast_Profile_No_Int_59">#REF!</definedName>
    <definedName name="Forecast_Profile_No_Int_6">#REF!</definedName>
    <definedName name="Forecast_Profile_No_Int_60">#REF!</definedName>
    <definedName name="Forecast_Profile_No_Int_61">#REF!</definedName>
    <definedName name="Forecast_Profile_No_Int_7">#REF!</definedName>
    <definedName name="Forecast_Profile_No_Int_8">#REF!</definedName>
    <definedName name="Forecast_Profile_No_Int_9">#REF!</definedName>
    <definedName name="gjk" hidden="1">{#N/A,#N/A,FALSE,"DI 2 YEAR MASTER SCHEDULE"}</definedName>
    <definedName name="gwge" hidden="1">#REF!</definedName>
    <definedName name="hh"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HTML_CodePage" hidden="1">1252</definedName>
    <definedName name="HTML_Control" hidden="1">{"'PRODUCTIONCOST SHEET'!$B$3:$G$48"}</definedName>
    <definedName name="HTML_Description" hidden="1">"DRAFT"</definedName>
    <definedName name="HTML_Email" hidden="1">"Patrick_Blattner@Studio.Disney.com"</definedName>
    <definedName name="HTML_Header" hidden="1">"EXISTING &amp; FUTURE PRODUCTS (CONFIDENTIAL)"</definedName>
    <definedName name="HTML_LastUpdate" hidden="1">"2/8/98"</definedName>
    <definedName name="HTML_LineAfter" hidden="1">FALSE</definedName>
    <definedName name="HTML_LineBefore" hidden="1">TRUE</definedName>
    <definedName name="HTML_Name" hidden="1">"Patrick Blattner"</definedName>
    <definedName name="HTML_OBDlg2" hidden="1">TRUE</definedName>
    <definedName name="HTML_OBDlg4" hidden="1">TRUE</definedName>
    <definedName name="HTML_OS" hidden="1">0</definedName>
    <definedName name="HTML_PathFile" hidden="1">"K:\ANIMATE\SECURE\Production\INTRANET\ANI.HTML.htm"</definedName>
    <definedName name="HTML_Title" hidden="1">"2D ANIMATION PRODUCTION TABLE"</definedName>
    <definedName name="InvestmentClass">#REF!</definedName>
    <definedName name="IQ_DNTM" hidden="1">700000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LATESTK" hidden="1">1000</definedName>
    <definedName name="IQ_LATESTQ" hidden="1">500</definedName>
    <definedName name="IQ_LTMMONTH" hidden="1">120000</definedName>
    <definedName name="IQ_MTD" hidden="1">800000</definedName>
    <definedName name="IQ_NAMES_REVISION_DATE_" hidden="1">"06/22/2018 13:52:39"</definedName>
    <definedName name="IQ_QTD" hidden="1">750000</definedName>
    <definedName name="IQ_TODAY" hidden="1">0</definedName>
    <definedName name="IQ_YTDMONTH" hidden="1">130000</definedName>
    <definedName name="khkjk" hidden="1">{"staff",#N/A,FALSE,"Current Month"}</definedName>
    <definedName name="l" hidden="1">{#N/A,#N/A,FALSE,"DI 2 YEAR MASTER SCHEDULE"}</definedName>
    <definedName name="ListOffset" hidden="1">1</definedName>
    <definedName name="lkl" hidden="1">{#N/A,#N/A,FALSE,"DI 2 YEAR MASTER SCHEDULE"}</definedName>
    <definedName name="mm"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mmmm"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Name">#REF!</definedName>
    <definedName name="nn" hidden="1">{#N/A,#N/A,FALSE,"PRJCTED QTRLY $'s"}</definedName>
    <definedName name="odd" hidden="1">{"staff",#N/A,FALSE,"Current Month"}</definedName>
    <definedName name="OutputList">#REF!</definedName>
    <definedName name="Pal_Workbook_GUID" hidden="1">"LJ9YVKRJVQ1A1KNUG7XIT5A9"</definedName>
    <definedName name="Project_cost_types">#REF!</definedName>
    <definedName name="qs" hidden="1">{#N/A,#N/A,FALSE,"PRJCTED MNTHLY QTY's"}</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5</definedName>
    <definedName name="RiskIsOutput" hidden="1">FALSE</definedName>
    <definedName name="RiskMinimizeOnStart" hidden="1">FALSE</definedName>
    <definedName name="RiskMonitorConvergence" hidden="1">FALSE</definedName>
    <definedName name="RiskMultipleCPUSupportEnabled" hidden="1">TRUE</definedName>
    <definedName name="RiskNumIterations" hidden="1">5000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TRUE</definedName>
    <definedName name="Rwvu.CapersView." hidden="1">#REF!</definedName>
    <definedName name="Rwvu.Japan_Capers_Ed_Pub." hidden="1">#REF!</definedName>
    <definedName name="Rwvu.KJP_CC." hidden="1">#REF!</definedName>
    <definedName name="SAPBEXhrIndnt" hidden="1">"Wide"</definedName>
    <definedName name="SAPBEXrevision" hidden="1">1</definedName>
    <definedName name="SAPBEXsysID" hidden="1">"BWP"</definedName>
    <definedName name="SAPBEXwbID" hidden="1">"3M0Y5JZ0K259IJHR15SO2N9QE"</definedName>
    <definedName name="SAPsysID" hidden="1">"708C5W7SBKP804JT78WJ0JNKI"</definedName>
    <definedName name="SAPwbID" hidden="1">"ARS"</definedName>
    <definedName name="Swvu.CapersView." hidden="1">#REF!</definedName>
    <definedName name="Swvu.Japan_Capers_Ed_Pub." hidden="1">#REF!</definedName>
    <definedName name="Swvu.KJP_CC." hidden="1">#REF!</definedName>
    <definedName name="Targets_Asset_Refurbishment_1">#REF!</definedName>
    <definedName name="Targets_Asset_Refurbishment_10">#REF!</definedName>
    <definedName name="Targets_Asset_Refurbishment_11">#REF!</definedName>
    <definedName name="Targets_Asset_Refurbishment_12">#REF!</definedName>
    <definedName name="Targets_Asset_Refurbishment_13">#REF!</definedName>
    <definedName name="Targets_Asset_Refurbishment_14">#REF!</definedName>
    <definedName name="Targets_Asset_Refurbishment_15">#REF!</definedName>
    <definedName name="Targets_Asset_Refurbishment_16">#REF!</definedName>
    <definedName name="Targets_Asset_Refurbishment_17">#REF!</definedName>
    <definedName name="Targets_Asset_Refurbishment_18">#REF!</definedName>
    <definedName name="Targets_Asset_Refurbishment_19">#REF!</definedName>
    <definedName name="Targets_Asset_Refurbishment_2">#REF!</definedName>
    <definedName name="Targets_Asset_Refurbishment_20">#REF!</definedName>
    <definedName name="Targets_Asset_Refurbishment_21">#REF!</definedName>
    <definedName name="Targets_Asset_Refurbishment_22">#REF!</definedName>
    <definedName name="Targets_Asset_Refurbishment_23">#REF!</definedName>
    <definedName name="Targets_Asset_Refurbishment_24">#REF!</definedName>
    <definedName name="Targets_Asset_Refurbishment_25">#REF!</definedName>
    <definedName name="Targets_Asset_Refurbishment_26">#REF!</definedName>
    <definedName name="Targets_Asset_Refurbishment_27">#REF!</definedName>
    <definedName name="Targets_Asset_Refurbishment_28">#REF!</definedName>
    <definedName name="Targets_Asset_Refurbishment_29">#REF!</definedName>
    <definedName name="Targets_Asset_Refurbishment_3">#REF!</definedName>
    <definedName name="Targets_Asset_Refurbishment_30">#REF!</definedName>
    <definedName name="Targets_Asset_Refurbishment_31">#REF!</definedName>
    <definedName name="Targets_Asset_Refurbishment_32">#REF!</definedName>
    <definedName name="Targets_Asset_Refurbishment_33">#REF!</definedName>
    <definedName name="Targets_Asset_Refurbishment_34">#REF!</definedName>
    <definedName name="Targets_Asset_Refurbishment_35">#REF!</definedName>
    <definedName name="Targets_Asset_Refurbishment_36">#REF!</definedName>
    <definedName name="Targets_Asset_Refurbishment_37">#REF!</definedName>
    <definedName name="Targets_Asset_Refurbishment_38">#REF!</definedName>
    <definedName name="Targets_Asset_Refurbishment_39">#REF!</definedName>
    <definedName name="Targets_Asset_Refurbishment_4">#REF!</definedName>
    <definedName name="Targets_Asset_Refurbishment_40">#REF!</definedName>
    <definedName name="Targets_Asset_Refurbishment_41">#REF!</definedName>
    <definedName name="Targets_Asset_Refurbishment_42">#REF!</definedName>
    <definedName name="Targets_Asset_Refurbishment_43">#REF!</definedName>
    <definedName name="Targets_Asset_Refurbishment_44">#REF!</definedName>
    <definedName name="Targets_Asset_Refurbishment_45">#REF!</definedName>
    <definedName name="Targets_Asset_Refurbishment_46">#REF!</definedName>
    <definedName name="Targets_Asset_Refurbishment_47">#REF!</definedName>
    <definedName name="Targets_Asset_Refurbishment_48">#REF!</definedName>
    <definedName name="Targets_Asset_Refurbishment_49">#REF!</definedName>
    <definedName name="Targets_Asset_Refurbishment_5">#REF!</definedName>
    <definedName name="Targets_Asset_Refurbishment_50">#REF!</definedName>
    <definedName name="Targets_Asset_Refurbishment_51">#REF!</definedName>
    <definedName name="Targets_Asset_Refurbishment_52">#REF!</definedName>
    <definedName name="Targets_Asset_Refurbishment_53">#REF!</definedName>
    <definedName name="Targets_Asset_Refurbishment_54">#REF!</definedName>
    <definedName name="Targets_Asset_Refurbishment_55">#REF!</definedName>
    <definedName name="Targets_Asset_Refurbishment_56">#REF!</definedName>
    <definedName name="Targets_Asset_Refurbishment_57">#REF!</definedName>
    <definedName name="Targets_Asset_Refurbishment_58">#REF!</definedName>
    <definedName name="Targets_Asset_Refurbishment_59">#REF!</definedName>
    <definedName name="Targets_Asset_Refurbishment_6">#REF!</definedName>
    <definedName name="Targets_Asset_Refurbishment_60">#REF!</definedName>
    <definedName name="Targets_Asset_Refurbishment_61">#REF!</definedName>
    <definedName name="Targets_Asset_Refurbishment_7">#REF!</definedName>
    <definedName name="Targets_Asset_Refurbishment_8">#REF!</definedName>
    <definedName name="Targets_Asset_Refurbishment_9">#REF!</definedName>
    <definedName name="Targets_Asset_Refurbishment_PostRef_1">#REF!</definedName>
    <definedName name="Targets_Asset_Refurbishment_PostRef_10">#REF!</definedName>
    <definedName name="Targets_Asset_Refurbishment_PostRef_11">#REF!</definedName>
    <definedName name="Targets_Asset_Refurbishment_PostRef_12">#REF!</definedName>
    <definedName name="Targets_Asset_Refurbishment_PostRef_13">#REF!</definedName>
    <definedName name="Targets_Asset_Refurbishment_PostRef_14">#REF!</definedName>
    <definedName name="Targets_Asset_Refurbishment_PostRef_15">#REF!</definedName>
    <definedName name="Targets_Asset_Refurbishment_PostRef_16">#REF!</definedName>
    <definedName name="Targets_Asset_Refurbishment_PostRef_17">#REF!</definedName>
    <definedName name="Targets_Asset_Refurbishment_PostRef_18">#REF!</definedName>
    <definedName name="Targets_Asset_Refurbishment_PostRef_19">#REF!</definedName>
    <definedName name="Targets_Asset_Refurbishment_PostRef_2">#REF!</definedName>
    <definedName name="Targets_Asset_Refurbishment_PostRef_20">#REF!</definedName>
    <definedName name="Targets_Asset_Refurbishment_PostRef_21">#REF!</definedName>
    <definedName name="Targets_Asset_Refurbishment_PostRef_22">#REF!</definedName>
    <definedName name="Targets_Asset_Refurbishment_PostRef_23">#REF!</definedName>
    <definedName name="Targets_Asset_Refurbishment_PostRef_24">#REF!</definedName>
    <definedName name="Targets_Asset_Refurbishment_PostRef_25">#REF!</definedName>
    <definedName name="Targets_Asset_Refurbishment_PostRef_26">#REF!</definedName>
    <definedName name="Targets_Asset_Refurbishment_PostRef_27">#REF!</definedName>
    <definedName name="Targets_Asset_Refurbishment_PostRef_28">#REF!</definedName>
    <definedName name="Targets_Asset_Refurbishment_PostRef_29">#REF!</definedName>
    <definedName name="Targets_Asset_Refurbishment_PostRef_3">#REF!</definedName>
    <definedName name="Targets_Asset_Refurbishment_PostRef_30">#REF!</definedName>
    <definedName name="Targets_Asset_Refurbishment_PostRef_31">#REF!</definedName>
    <definedName name="Targets_Asset_Refurbishment_PostRef_32">#REF!</definedName>
    <definedName name="Targets_Asset_Refurbishment_PostRef_33">#REF!</definedName>
    <definedName name="Targets_Asset_Refurbishment_PostRef_34">#REF!</definedName>
    <definedName name="Targets_Asset_Refurbishment_PostRef_35">#REF!</definedName>
    <definedName name="Targets_Asset_Refurbishment_PostRef_36">#REF!</definedName>
    <definedName name="Targets_Asset_Refurbishment_PostRef_37">#REF!</definedName>
    <definedName name="Targets_Asset_Refurbishment_PostRef_38">#REF!</definedName>
    <definedName name="Targets_Asset_Refurbishment_PostRef_39">#REF!</definedName>
    <definedName name="Targets_Asset_Refurbishment_PostRef_4">#REF!</definedName>
    <definedName name="Targets_Asset_Refurbishment_PostRef_40">#REF!</definedName>
    <definedName name="Targets_Asset_Refurbishment_PostRef_41">#REF!</definedName>
    <definedName name="Targets_Asset_Refurbishment_PostRef_42">#REF!</definedName>
    <definedName name="Targets_Asset_Refurbishment_PostRef_43">#REF!</definedName>
    <definedName name="Targets_Asset_Refurbishment_PostRef_44">#REF!</definedName>
    <definedName name="Targets_Asset_Refurbishment_PostRef_45">#REF!</definedName>
    <definedName name="Targets_Asset_Refurbishment_PostRef_46">#REF!</definedName>
    <definedName name="Targets_Asset_Refurbishment_PostRef_47">#REF!</definedName>
    <definedName name="Targets_Asset_Refurbishment_PostRef_48">#REF!</definedName>
    <definedName name="Targets_Asset_Refurbishment_PostRef_49">#REF!</definedName>
    <definedName name="Targets_Asset_Refurbishment_PostRef_5">#REF!</definedName>
    <definedName name="Targets_Asset_Refurbishment_PostRef_50">#REF!</definedName>
    <definedName name="Targets_Asset_Refurbishment_PostRef_51">#REF!</definedName>
    <definedName name="Targets_Asset_Refurbishment_PostRef_52">#REF!</definedName>
    <definedName name="Targets_Asset_Refurbishment_PostRef_53">#REF!</definedName>
    <definedName name="Targets_Asset_Refurbishment_PostRef_54">#REF!</definedName>
    <definedName name="Targets_Asset_Refurbishment_PostRef_55">#REF!</definedName>
    <definedName name="Targets_Asset_Refurbishment_PostRef_56">#REF!</definedName>
    <definedName name="Targets_Asset_Refurbishment_PostRef_57">#REF!</definedName>
    <definedName name="Targets_Asset_Refurbishment_PostRef_58">#REF!</definedName>
    <definedName name="Targets_Asset_Refurbishment_PostRef_59">#REF!</definedName>
    <definedName name="Targets_Asset_Refurbishment_PostRef_6">#REF!</definedName>
    <definedName name="Targets_Asset_Refurbishment_PostRef_60">#REF!</definedName>
    <definedName name="Targets_Asset_Refurbishment_PostRef_61">#REF!</definedName>
    <definedName name="Targets_Asset_Refurbishment_PostRef_7">#REF!</definedName>
    <definedName name="Targets_Asset_Refurbishment_PostRef_8">#REF!</definedName>
    <definedName name="Targets_Asset_Refurbishment_PostRef_9">#REF!</definedName>
    <definedName name="Targets_Asset_Replacement_Additions_1">#REF!</definedName>
    <definedName name="Targets_Asset_Replacement_Additions_10">#REF!</definedName>
    <definedName name="Targets_Asset_Replacement_Additions_11">#REF!</definedName>
    <definedName name="Targets_Asset_Replacement_Additions_12">#REF!</definedName>
    <definedName name="Targets_Asset_Replacement_Additions_13">#REF!</definedName>
    <definedName name="Targets_Asset_Replacement_Additions_14">#REF!</definedName>
    <definedName name="Targets_Asset_Replacement_Additions_15">#REF!</definedName>
    <definedName name="Targets_Asset_Replacement_Additions_16">#REF!</definedName>
    <definedName name="Targets_Asset_Replacement_Additions_17">#REF!</definedName>
    <definedName name="Targets_Asset_Replacement_Additions_18">#REF!</definedName>
    <definedName name="Targets_Asset_Replacement_Additions_19">#REF!</definedName>
    <definedName name="Targets_Asset_Replacement_Additions_2">#REF!</definedName>
    <definedName name="Targets_Asset_Replacement_Additions_20">#REF!</definedName>
    <definedName name="Targets_Asset_Replacement_Additions_21">#REF!</definedName>
    <definedName name="Targets_Asset_Replacement_Additions_22">#REF!</definedName>
    <definedName name="Targets_Asset_Replacement_Additions_23">#REF!</definedName>
    <definedName name="Targets_Asset_Replacement_Additions_24">#REF!</definedName>
    <definedName name="Targets_Asset_Replacement_Additions_25">#REF!</definedName>
    <definedName name="Targets_Asset_Replacement_Additions_26">#REF!</definedName>
    <definedName name="Targets_Asset_Replacement_Additions_27">#REF!</definedName>
    <definedName name="Targets_Asset_Replacement_Additions_28">#REF!</definedName>
    <definedName name="Targets_Asset_Replacement_Additions_29">#REF!</definedName>
    <definedName name="Targets_Asset_Replacement_Additions_3">#REF!</definedName>
    <definedName name="Targets_Asset_Replacement_Additions_30">#REF!</definedName>
    <definedName name="Targets_Asset_Replacement_Additions_31">#REF!</definedName>
    <definedName name="Targets_Asset_Replacement_Additions_32">#REF!</definedName>
    <definedName name="Targets_Asset_Replacement_Additions_33">#REF!</definedName>
    <definedName name="Targets_Asset_Replacement_Additions_34">#REF!</definedName>
    <definedName name="Targets_Asset_Replacement_Additions_35">#REF!</definedName>
    <definedName name="Targets_Asset_Replacement_Additions_36">#REF!</definedName>
    <definedName name="Targets_Asset_Replacement_Additions_37">#REF!</definedName>
    <definedName name="Targets_Asset_Replacement_Additions_38">#REF!</definedName>
    <definedName name="Targets_Asset_Replacement_Additions_39">#REF!</definedName>
    <definedName name="Targets_Asset_Replacement_Additions_4">#REF!</definedName>
    <definedName name="Targets_Asset_Replacement_Additions_40">#REF!</definedName>
    <definedName name="Targets_Asset_Replacement_Additions_41">#REF!</definedName>
    <definedName name="Targets_Asset_Replacement_Additions_42">#REF!</definedName>
    <definedName name="Targets_Asset_Replacement_Additions_43">#REF!</definedName>
    <definedName name="Targets_Asset_Replacement_Additions_44">#REF!</definedName>
    <definedName name="Targets_Asset_Replacement_Additions_45">#REF!</definedName>
    <definedName name="Targets_Asset_Replacement_Additions_46">#REF!</definedName>
    <definedName name="Targets_Asset_Replacement_Additions_47">#REF!</definedName>
    <definedName name="Targets_Asset_Replacement_Additions_48">#REF!</definedName>
    <definedName name="Targets_Asset_Replacement_Additions_49">#REF!</definedName>
    <definedName name="Targets_Asset_Replacement_Additions_5">#REF!</definedName>
    <definedName name="Targets_Asset_Replacement_Additions_50">#REF!</definedName>
    <definedName name="Targets_Asset_Replacement_Additions_51">#REF!</definedName>
    <definedName name="Targets_Asset_Replacement_Additions_52">#REF!</definedName>
    <definedName name="Targets_Asset_Replacement_Additions_53">#REF!</definedName>
    <definedName name="Targets_Asset_Replacement_Additions_54">#REF!</definedName>
    <definedName name="Targets_Asset_Replacement_Additions_55">#REF!</definedName>
    <definedName name="Targets_Asset_Replacement_Additions_56">#REF!</definedName>
    <definedName name="Targets_Asset_Replacement_Additions_57">#REF!</definedName>
    <definedName name="Targets_Asset_Replacement_Additions_58">#REF!</definedName>
    <definedName name="Targets_Asset_Replacement_Additions_59">#REF!</definedName>
    <definedName name="Targets_Asset_Replacement_Additions_6">#REF!</definedName>
    <definedName name="Targets_Asset_Replacement_Additions_60">#REF!</definedName>
    <definedName name="Targets_Asset_Replacement_Additions_61">#REF!</definedName>
    <definedName name="Targets_Asset_Replacement_Additions_7">#REF!</definedName>
    <definedName name="Targets_Asset_Replacement_Additions_8">#REF!</definedName>
    <definedName name="Targets_Asset_Replacement_Additions_9">#REF!</definedName>
    <definedName name="Targets_Asset_Replacement_Removals_1">#REF!</definedName>
    <definedName name="Targets_Asset_Replacement_Removals_10">#REF!</definedName>
    <definedName name="Targets_Asset_Replacement_Removals_11">#REF!</definedName>
    <definedName name="Targets_Asset_Replacement_Removals_12">#REF!</definedName>
    <definedName name="Targets_Asset_Replacement_Removals_13">#REF!</definedName>
    <definedName name="Targets_Asset_Replacement_Removals_14">#REF!</definedName>
    <definedName name="Targets_Asset_Replacement_Removals_15">#REF!</definedName>
    <definedName name="Targets_Asset_Replacement_Removals_16">#REF!</definedName>
    <definedName name="Targets_Asset_Replacement_Removals_17">#REF!</definedName>
    <definedName name="Targets_Asset_Replacement_Removals_18">#REF!</definedName>
    <definedName name="Targets_Asset_Replacement_Removals_19">#REF!</definedName>
    <definedName name="Targets_Asset_Replacement_Removals_2">#REF!</definedName>
    <definedName name="Targets_Asset_Replacement_Removals_20">#REF!</definedName>
    <definedName name="Targets_Asset_Replacement_Removals_21">#REF!</definedName>
    <definedName name="Targets_Asset_Replacement_Removals_22">#REF!</definedName>
    <definedName name="Targets_Asset_Replacement_Removals_23">#REF!</definedName>
    <definedName name="Targets_Asset_Replacement_Removals_24">#REF!</definedName>
    <definedName name="Targets_Asset_Replacement_Removals_25">#REF!</definedName>
    <definedName name="Targets_Asset_Replacement_Removals_26">#REF!</definedName>
    <definedName name="Targets_Asset_Replacement_Removals_27">#REF!</definedName>
    <definedName name="Targets_Asset_Replacement_Removals_28">#REF!</definedName>
    <definedName name="Targets_Asset_Replacement_Removals_29">#REF!</definedName>
    <definedName name="Targets_Asset_Replacement_Removals_3">#REF!</definedName>
    <definedName name="Targets_Asset_Replacement_Removals_30">#REF!</definedName>
    <definedName name="Targets_Asset_Replacement_Removals_31">#REF!</definedName>
    <definedName name="Targets_Asset_Replacement_Removals_32">#REF!</definedName>
    <definedName name="Targets_Asset_Replacement_Removals_33">#REF!</definedName>
    <definedName name="Targets_Asset_Replacement_Removals_34">#REF!</definedName>
    <definedName name="Targets_Asset_Replacement_Removals_35">#REF!</definedName>
    <definedName name="Targets_Asset_Replacement_Removals_36">#REF!</definedName>
    <definedName name="Targets_Asset_Replacement_Removals_37">#REF!</definedName>
    <definedName name="Targets_Asset_Replacement_Removals_38">#REF!</definedName>
    <definedName name="Targets_Asset_Replacement_Removals_39">#REF!</definedName>
    <definedName name="Targets_Asset_Replacement_Removals_4">#REF!</definedName>
    <definedName name="Targets_Asset_Replacement_Removals_40">#REF!</definedName>
    <definedName name="Targets_Asset_Replacement_Removals_41">#REF!</definedName>
    <definedName name="Targets_Asset_Replacement_Removals_42">#REF!</definedName>
    <definedName name="Targets_Asset_Replacement_Removals_43">#REF!</definedName>
    <definedName name="Targets_Asset_Replacement_Removals_44">#REF!</definedName>
    <definedName name="Targets_Asset_Replacement_Removals_45">#REF!</definedName>
    <definedName name="Targets_Asset_Replacement_Removals_46">#REF!</definedName>
    <definedName name="Targets_Asset_Replacement_Removals_47">#REF!</definedName>
    <definedName name="Targets_Asset_Replacement_Removals_48">#REF!</definedName>
    <definedName name="Targets_Asset_Replacement_Removals_49">#REF!</definedName>
    <definedName name="Targets_Asset_Replacement_Removals_5">#REF!</definedName>
    <definedName name="Targets_Asset_Replacement_Removals_50">#REF!</definedName>
    <definedName name="Targets_Asset_Replacement_Removals_51">#REF!</definedName>
    <definedName name="Targets_Asset_Replacement_Removals_52">#REF!</definedName>
    <definedName name="Targets_Asset_Replacement_Removals_53">#REF!</definedName>
    <definedName name="Targets_Asset_Replacement_Removals_54">#REF!</definedName>
    <definedName name="Targets_Asset_Replacement_Removals_55">#REF!</definedName>
    <definedName name="Targets_Asset_Replacement_Removals_56">#REF!</definedName>
    <definedName name="Targets_Asset_Replacement_Removals_57">#REF!</definedName>
    <definedName name="Targets_Asset_Replacement_Removals_58">#REF!</definedName>
    <definedName name="Targets_Asset_Replacement_Removals_59">#REF!</definedName>
    <definedName name="Targets_Asset_Replacement_Removals_6">#REF!</definedName>
    <definedName name="Targets_Asset_Replacement_Removals_60">#REF!</definedName>
    <definedName name="Targets_Asset_Replacement_Removals_61">#REF!</definedName>
    <definedName name="Targets_Asset_Replacement_Removals_7">#REF!</definedName>
    <definedName name="Targets_Asset_Replacement_Removals_8">#REF!</definedName>
    <definedName name="Targets_Asset_Replacement_Removals_9">#REF!</definedName>
    <definedName name="Targets_HVP_1">#REF!</definedName>
    <definedName name="Targets_HVP_10">#REF!</definedName>
    <definedName name="Targets_HVP_11">#REF!</definedName>
    <definedName name="Targets_HVP_12">#REF!</definedName>
    <definedName name="Targets_HVP_13">#REF!</definedName>
    <definedName name="Targets_HVP_14">#REF!</definedName>
    <definedName name="Targets_HVP_15">#REF!</definedName>
    <definedName name="Targets_HVP_16">#REF!</definedName>
    <definedName name="Targets_HVP_17">#REF!</definedName>
    <definedName name="Targets_HVP_18">#REF!</definedName>
    <definedName name="Targets_HVP_19">#REF!</definedName>
    <definedName name="Targets_HVP_2">#REF!</definedName>
    <definedName name="Targets_HVP_20">#REF!</definedName>
    <definedName name="Targets_HVP_21">#REF!</definedName>
    <definedName name="Targets_HVP_22">#REF!</definedName>
    <definedName name="Targets_HVP_23">#REF!</definedName>
    <definedName name="Targets_HVP_24">#REF!</definedName>
    <definedName name="Targets_HVP_25">#REF!</definedName>
    <definedName name="Targets_HVP_26">#REF!</definedName>
    <definedName name="Targets_HVP_27">#REF!</definedName>
    <definedName name="Targets_HVP_28">#REF!</definedName>
    <definedName name="Targets_HVP_29">#REF!</definedName>
    <definedName name="Targets_HVP_3">#REF!</definedName>
    <definedName name="Targets_HVP_30">#REF!</definedName>
    <definedName name="Targets_HVP_31">#REF!</definedName>
    <definedName name="Targets_HVP_32">#REF!</definedName>
    <definedName name="Targets_HVP_33">#REF!</definedName>
    <definedName name="Targets_HVP_34">#REF!</definedName>
    <definedName name="Targets_HVP_35">#REF!</definedName>
    <definedName name="Targets_HVP_36">#REF!</definedName>
    <definedName name="Targets_HVP_37">#REF!</definedName>
    <definedName name="Targets_HVP_38">#REF!</definedName>
    <definedName name="Targets_HVP_39">#REF!</definedName>
    <definedName name="Targets_HVP_4">#REF!</definedName>
    <definedName name="Targets_HVP_40">#REF!</definedName>
    <definedName name="Targets_HVP_41">#REF!</definedName>
    <definedName name="Targets_HVP_42">#REF!</definedName>
    <definedName name="Targets_HVP_43">#REF!</definedName>
    <definedName name="Targets_HVP_44">#REF!</definedName>
    <definedName name="Targets_HVP_45">#REF!</definedName>
    <definedName name="Targets_HVP_46">#REF!</definedName>
    <definedName name="Targets_HVP_47">#REF!</definedName>
    <definedName name="Targets_HVP_48">#REF!</definedName>
    <definedName name="Targets_HVP_49">#REF!</definedName>
    <definedName name="Targets_HVP_5">#REF!</definedName>
    <definedName name="Targets_HVP_50">#REF!</definedName>
    <definedName name="Targets_HVP_51">#REF!</definedName>
    <definedName name="Targets_HVP_52">#REF!</definedName>
    <definedName name="Targets_HVP_53">#REF!</definedName>
    <definedName name="Targets_HVP_54">#REF!</definedName>
    <definedName name="Targets_HVP_55">#REF!</definedName>
    <definedName name="Targets_HVP_56">#REF!</definedName>
    <definedName name="Targets_HVP_57">#REF!</definedName>
    <definedName name="Targets_HVP_58">#REF!</definedName>
    <definedName name="Targets_HVP_59">#REF!</definedName>
    <definedName name="Targets_HVP_6">#REF!</definedName>
    <definedName name="Targets_HVP_60">#REF!</definedName>
    <definedName name="Targets_HVP_61">#REF!</definedName>
    <definedName name="Targets_HVP_7">#REF!</definedName>
    <definedName name="Targets_HVP_8">#REF!</definedName>
    <definedName name="Targets_HVP_9">#REF!</definedName>
    <definedName name="Targets_HVP_AR_Additions_1">#REF!</definedName>
    <definedName name="Targets_HVP_AR_Additions_10">#REF!</definedName>
    <definedName name="Targets_HVP_AR_Additions_11">#REF!</definedName>
    <definedName name="Targets_HVP_AR_Additions_12">#REF!</definedName>
    <definedName name="Targets_HVP_AR_Additions_13">#REF!</definedName>
    <definedName name="Targets_HVP_AR_Additions_14">#REF!</definedName>
    <definedName name="Targets_HVP_AR_Additions_15">#REF!</definedName>
    <definedName name="Targets_HVP_AR_Additions_16">#REF!</definedName>
    <definedName name="Targets_HVP_AR_Additions_17">#REF!</definedName>
    <definedName name="Targets_HVP_AR_Additions_18">#REF!</definedName>
    <definedName name="Targets_HVP_AR_Additions_19">#REF!</definedName>
    <definedName name="Targets_HVP_AR_Additions_2">#REF!</definedName>
    <definedName name="Targets_HVP_AR_Additions_20">#REF!</definedName>
    <definedName name="Targets_HVP_AR_Additions_21">#REF!</definedName>
    <definedName name="Targets_HVP_AR_Additions_22">#REF!</definedName>
    <definedName name="Targets_HVP_AR_Additions_23">#REF!</definedName>
    <definedName name="Targets_HVP_AR_Additions_24">#REF!</definedName>
    <definedName name="Targets_HVP_AR_Additions_25">#REF!</definedName>
    <definedName name="Targets_HVP_AR_Additions_26">#REF!</definedName>
    <definedName name="Targets_HVP_AR_Additions_27">#REF!</definedName>
    <definedName name="Targets_HVP_AR_Additions_28">#REF!</definedName>
    <definedName name="Targets_HVP_AR_Additions_29">#REF!</definedName>
    <definedName name="Targets_HVP_AR_Additions_3">#REF!</definedName>
    <definedName name="Targets_HVP_AR_Additions_30">#REF!</definedName>
    <definedName name="Targets_HVP_AR_Additions_31">#REF!</definedName>
    <definedName name="Targets_HVP_AR_Additions_32">#REF!</definedName>
    <definedName name="Targets_HVP_AR_Additions_33">#REF!</definedName>
    <definedName name="Targets_HVP_AR_Additions_34">#REF!</definedName>
    <definedName name="Targets_HVP_AR_Additions_35">#REF!</definedName>
    <definedName name="Targets_HVP_AR_Additions_36">#REF!</definedName>
    <definedName name="Targets_HVP_AR_Additions_37">#REF!</definedName>
    <definedName name="Targets_HVP_AR_Additions_38">#REF!</definedName>
    <definedName name="Targets_HVP_AR_Additions_39">#REF!</definedName>
    <definedName name="Targets_HVP_AR_Additions_4">#REF!</definedName>
    <definedName name="Targets_HVP_AR_Additions_40">#REF!</definedName>
    <definedName name="Targets_HVP_AR_Additions_41">#REF!</definedName>
    <definedName name="Targets_HVP_AR_Additions_42">#REF!</definedName>
    <definedName name="Targets_HVP_AR_Additions_43">#REF!</definedName>
    <definedName name="Targets_HVP_AR_Additions_44">#REF!</definedName>
    <definedName name="Targets_HVP_AR_Additions_45">#REF!</definedName>
    <definedName name="Targets_HVP_AR_Additions_46">#REF!</definedName>
    <definedName name="Targets_HVP_AR_Additions_47">#REF!</definedName>
    <definedName name="Targets_HVP_AR_Additions_48">#REF!</definedName>
    <definedName name="Targets_HVP_AR_Additions_49">#REF!</definedName>
    <definedName name="Targets_HVP_AR_Additions_5">#REF!</definedName>
    <definedName name="Targets_HVP_AR_Additions_50">#REF!</definedName>
    <definedName name="Targets_HVP_AR_Additions_51">#REF!</definedName>
    <definedName name="Targets_HVP_AR_Additions_52">#REF!</definedName>
    <definedName name="Targets_HVP_AR_Additions_53">#REF!</definedName>
    <definedName name="Targets_HVP_AR_Additions_54">#REF!</definedName>
    <definedName name="Targets_HVP_AR_Additions_55">#REF!</definedName>
    <definedName name="Targets_HVP_AR_Additions_56">#REF!</definedName>
    <definedName name="Targets_HVP_AR_Additions_57">#REF!</definedName>
    <definedName name="Targets_HVP_AR_Additions_58">#REF!</definedName>
    <definedName name="Targets_HVP_AR_Additions_59">#REF!</definedName>
    <definedName name="Targets_HVP_AR_Additions_6">#REF!</definedName>
    <definedName name="Targets_HVP_AR_Additions_60">#REF!</definedName>
    <definedName name="Targets_HVP_AR_Additions_61">#REF!</definedName>
    <definedName name="Targets_HVP_AR_Additions_7">#REF!</definedName>
    <definedName name="Targets_HVP_AR_Additions_8">#REF!</definedName>
    <definedName name="Targets_HVP_AR_Additions_9">#REF!</definedName>
    <definedName name="Targets_HVP_AR_Removals_1">#REF!</definedName>
    <definedName name="Targets_HVP_AR_Removals_10">#REF!</definedName>
    <definedName name="Targets_HVP_AR_Removals_11">#REF!</definedName>
    <definedName name="Targets_HVP_AR_Removals_12">#REF!</definedName>
    <definedName name="Targets_HVP_AR_Removals_13">#REF!</definedName>
    <definedName name="Targets_HVP_AR_Removals_14">#REF!</definedName>
    <definedName name="Targets_HVP_AR_Removals_15">#REF!</definedName>
    <definedName name="Targets_HVP_AR_Removals_16">#REF!</definedName>
    <definedName name="Targets_HVP_AR_Removals_17">#REF!</definedName>
    <definedName name="Targets_HVP_AR_Removals_18">#REF!</definedName>
    <definedName name="Targets_HVP_AR_Removals_19">#REF!</definedName>
    <definedName name="Targets_HVP_AR_Removals_2">#REF!</definedName>
    <definedName name="Targets_HVP_AR_Removals_20">#REF!</definedName>
    <definedName name="Targets_HVP_AR_Removals_21">#REF!</definedName>
    <definedName name="Targets_HVP_AR_Removals_22">#REF!</definedName>
    <definedName name="Targets_HVP_AR_Removals_23">#REF!</definedName>
    <definedName name="Targets_HVP_AR_Removals_24">#REF!</definedName>
    <definedName name="Targets_HVP_AR_Removals_25">#REF!</definedName>
    <definedName name="Targets_HVP_AR_Removals_26">#REF!</definedName>
    <definedName name="Targets_HVP_AR_Removals_27">#REF!</definedName>
    <definedName name="Targets_HVP_AR_Removals_28">#REF!</definedName>
    <definedName name="Targets_HVP_AR_Removals_29">#REF!</definedName>
    <definedName name="Targets_HVP_AR_Removals_3">#REF!</definedName>
    <definedName name="Targets_HVP_AR_Removals_30">#REF!</definedName>
    <definedName name="Targets_HVP_AR_Removals_31">#REF!</definedName>
    <definedName name="Targets_HVP_AR_Removals_32">#REF!</definedName>
    <definedName name="Targets_HVP_AR_Removals_33">#REF!</definedName>
    <definedName name="Targets_HVP_AR_Removals_34">#REF!</definedName>
    <definedName name="Targets_HVP_AR_Removals_35">#REF!</definedName>
    <definedName name="Targets_HVP_AR_Removals_36">#REF!</definedName>
    <definedName name="Targets_HVP_AR_Removals_37">#REF!</definedName>
    <definedName name="Targets_HVP_AR_Removals_38">#REF!</definedName>
    <definedName name="Targets_HVP_AR_Removals_39">#REF!</definedName>
    <definedName name="Targets_HVP_AR_Removals_4">#REF!</definedName>
    <definedName name="Targets_HVP_AR_Removals_40">#REF!</definedName>
    <definedName name="Targets_HVP_AR_Removals_41">#REF!</definedName>
    <definedName name="Targets_HVP_AR_Removals_42">#REF!</definedName>
    <definedName name="Targets_HVP_AR_Removals_43">#REF!</definedName>
    <definedName name="Targets_HVP_AR_Removals_44">#REF!</definedName>
    <definedName name="Targets_HVP_AR_Removals_45">#REF!</definedName>
    <definedName name="Targets_HVP_AR_Removals_46">#REF!</definedName>
    <definedName name="Targets_HVP_AR_Removals_47">#REF!</definedName>
    <definedName name="Targets_HVP_AR_Removals_48">#REF!</definedName>
    <definedName name="Targets_HVP_AR_Removals_49">#REF!</definedName>
    <definedName name="Targets_HVP_AR_Removals_5">#REF!</definedName>
    <definedName name="Targets_HVP_AR_Removals_50">#REF!</definedName>
    <definedName name="Targets_HVP_AR_Removals_51">#REF!</definedName>
    <definedName name="Targets_HVP_AR_Removals_52">#REF!</definedName>
    <definedName name="Targets_HVP_AR_Removals_53">#REF!</definedName>
    <definedName name="Targets_HVP_AR_Removals_54">#REF!</definedName>
    <definedName name="Targets_HVP_AR_Removals_55">#REF!</definedName>
    <definedName name="Targets_HVP_AR_Removals_56">#REF!</definedName>
    <definedName name="Targets_HVP_AR_Removals_57">#REF!</definedName>
    <definedName name="Targets_HVP_AR_Removals_58">#REF!</definedName>
    <definedName name="Targets_HVP_AR_Removals_59">#REF!</definedName>
    <definedName name="Targets_HVP_AR_Removals_6">#REF!</definedName>
    <definedName name="Targets_HVP_AR_Removals_60">#REF!</definedName>
    <definedName name="Targets_HVP_AR_Removals_61">#REF!</definedName>
    <definedName name="Targets_HVP_AR_Removals_7">#REF!</definedName>
    <definedName name="Targets_HVP_AR_Removals_8">#REF!</definedName>
    <definedName name="Targets_HVP_AR_Removals_9">#REF!</definedName>
    <definedName name="Targets_HVP_PostRef_1">#REF!</definedName>
    <definedName name="Targets_HVP_PostRef_10">#REF!</definedName>
    <definedName name="Targets_HVP_PostRef_11">#REF!</definedName>
    <definedName name="Targets_HVP_PostRef_12">#REF!</definedName>
    <definedName name="Targets_HVP_PostRef_13">#REF!</definedName>
    <definedName name="Targets_HVP_PostRef_14">#REF!</definedName>
    <definedName name="Targets_HVP_PostRef_15">#REF!</definedName>
    <definedName name="Targets_HVP_PostRef_16">#REF!</definedName>
    <definedName name="Targets_HVP_PostRef_17">#REF!</definedName>
    <definedName name="Targets_HVP_PostRef_18">#REF!</definedName>
    <definedName name="Targets_HVP_PostRef_19">#REF!</definedName>
    <definedName name="Targets_HVP_PostRef_2">#REF!</definedName>
    <definedName name="Targets_HVP_PostRef_20">#REF!</definedName>
    <definedName name="Targets_HVP_PostRef_21">#REF!</definedName>
    <definedName name="Targets_HVP_PostRef_22">#REF!</definedName>
    <definedName name="Targets_HVP_PostRef_23">#REF!</definedName>
    <definedName name="Targets_HVP_PostRef_24">#REF!</definedName>
    <definedName name="Targets_HVP_PostRef_25">#REF!</definedName>
    <definedName name="Targets_HVP_PostRef_26">#REF!</definedName>
    <definedName name="Targets_HVP_PostRef_27">#REF!</definedName>
    <definedName name="Targets_HVP_PostRef_28">#REF!</definedName>
    <definedName name="Targets_HVP_PostRef_29">#REF!</definedName>
    <definedName name="Targets_HVP_PostRef_3">#REF!</definedName>
    <definedName name="Targets_HVP_PostRef_30">#REF!</definedName>
    <definedName name="Targets_HVP_PostRef_31">#REF!</definedName>
    <definedName name="Targets_HVP_PostRef_32">#REF!</definedName>
    <definedName name="Targets_HVP_PostRef_33">#REF!</definedName>
    <definedName name="Targets_HVP_PostRef_34">#REF!</definedName>
    <definedName name="Targets_HVP_PostRef_35">#REF!</definedName>
    <definedName name="Targets_HVP_PostRef_36">#REF!</definedName>
    <definedName name="Targets_HVP_PostRef_37">#REF!</definedName>
    <definedName name="Targets_HVP_PostRef_38">#REF!</definedName>
    <definedName name="Targets_HVP_PostRef_39">#REF!</definedName>
    <definedName name="Targets_HVP_PostRef_4">#REF!</definedName>
    <definedName name="Targets_HVP_PostRef_40">#REF!</definedName>
    <definedName name="Targets_HVP_PostRef_41">#REF!</definedName>
    <definedName name="Targets_HVP_PostRef_42">#REF!</definedName>
    <definedName name="Targets_HVP_PostRef_43">#REF!</definedName>
    <definedName name="Targets_HVP_PostRef_44">#REF!</definedName>
    <definedName name="Targets_HVP_PostRef_45">#REF!</definedName>
    <definedName name="Targets_HVP_PostRef_46">#REF!</definedName>
    <definedName name="Targets_HVP_PostRef_47">#REF!</definedName>
    <definedName name="Targets_HVP_PostRef_48">#REF!</definedName>
    <definedName name="Targets_HVP_PostRef_49">#REF!</definedName>
    <definedName name="Targets_HVP_PostRef_5">#REF!</definedName>
    <definedName name="Targets_HVP_PostRef_50">#REF!</definedName>
    <definedName name="Targets_HVP_PostRef_51">#REF!</definedName>
    <definedName name="Targets_HVP_PostRef_52">#REF!</definedName>
    <definedName name="Targets_HVP_PostRef_53">#REF!</definedName>
    <definedName name="Targets_HVP_PostRef_54">#REF!</definedName>
    <definedName name="Targets_HVP_PostRef_55">#REF!</definedName>
    <definedName name="Targets_HVP_PostRef_56">#REF!</definedName>
    <definedName name="Targets_HVP_PostRef_57">#REF!</definedName>
    <definedName name="Targets_HVP_PostRef_58">#REF!</definedName>
    <definedName name="Targets_HVP_PostRef_59">#REF!</definedName>
    <definedName name="Targets_HVP_PostRef_6">#REF!</definedName>
    <definedName name="Targets_HVP_PostRef_60">#REF!</definedName>
    <definedName name="Targets_HVP_PostRef_61">#REF!</definedName>
    <definedName name="Targets_HVP_PostRef_7">#REF!</definedName>
    <definedName name="Targets_HVP_PostRef_8">#REF!</definedName>
    <definedName name="Targets_HVP_PostRef_9">#REF!</definedName>
    <definedName name="TopRankDefaultDistForRange" hidden="1">0</definedName>
    <definedName name="TopRankDefaultMaxChange" hidden="1">0.1</definedName>
    <definedName name="TopRankDefaultMinChange" hidden="1">-0.1</definedName>
    <definedName name="TopRankDefaultMultiGroupSize" hidden="1">2</definedName>
    <definedName name="TopRankDefaultMultiStepsPerInput" hidden="1">2</definedName>
    <definedName name="TopRankDefaultRangeType" hidden="1">0</definedName>
    <definedName name="TopRankDefaultStepsPerInput" hidden="1">5</definedName>
    <definedName name="TopRankDetailByInputReport" hidden="1">FALSE</definedName>
    <definedName name="TopRankMaxInputsPerGraph" hidden="1">10</definedName>
    <definedName name="TopRankMultiWayReport" hidden="1">FALSE</definedName>
    <definedName name="TopRankNumberOfRuns" hidden="1">1</definedName>
    <definedName name="TopRankOnlyInputsOverThreshold" hidden="1">TRUE</definedName>
    <definedName name="TopRankOnlyTopRanking" hidden="1">TRUE</definedName>
    <definedName name="TopRankOutputDetailReport" hidden="1">FALSE</definedName>
    <definedName name="TopRankOutputsAsPercentChange" hidden="1">FALSE</definedName>
    <definedName name="TopRankOverwriteExisting" hidden="1">FALSE</definedName>
    <definedName name="TopRankPauseOnError" hidden="1">FALSE</definedName>
    <definedName name="TopRankPerformPrecedentScanAddOutput" hidden="1">FALSE</definedName>
    <definedName name="TopRankPerformPrecedentScanAtStart" hidden="1">TRUE</definedName>
    <definedName name="TopRankPrecedentScanType" hidden="1">1</definedName>
    <definedName name="TopRankReportAllOutputCells" hidden="1">TRUE</definedName>
    <definedName name="TopRankReportsInExistingWorkbook" hidden="1">FALSE</definedName>
    <definedName name="TopRankReportsInExistingWorkbookName" hidden="1">"Active Workbook"</definedName>
    <definedName name="TopRankReportsInNewWorkbook" hidden="1">TRUE</definedName>
    <definedName name="TopRankSensitivityGraphs" hidden="1">FALSE</definedName>
    <definedName name="TopRankSingleWorkbookAllResults" hidden="1">FALSE</definedName>
    <definedName name="TopRankSpiderGraphs" hidden="1">TRUE</definedName>
    <definedName name="TopRankTornadoGraphs" hidden="1">TRUE</definedName>
    <definedName name="TopRankUpdateDisplay" hidden="1">FALSE</definedName>
    <definedName name="u" hidden="1">{#VALUE!,#N/A,FALSE,0}</definedName>
    <definedName name="UAG" hidden="1">{#N/A,#N/A,FALSE,"DI 2 YEAR MASTER SCHEDULE"}</definedName>
    <definedName name="UNI_FILT_OFFSPEC" hidden="1">2</definedName>
    <definedName name="UNI_FILT_ONSPEC" hidden="1">1</definedName>
    <definedName name="UNI_NOTHING" hidden="1">0</definedName>
    <definedName name="UNI_PRES_FILTER" hidden="1">1</definedName>
    <definedName name="UNI_PRES_HEADINGS" hidden="1">16</definedName>
    <definedName name="UNI_PRES_INVERT" hidden="1">2</definedName>
    <definedName name="UNI_PRES_MATRIX" hidden="1">4</definedName>
    <definedName name="UNI_PRES_MERGED" hidden="1">8</definedName>
    <definedName name="UNI_PRES_OUTLIERS" hidden="1">32</definedName>
    <definedName name="UNI_RET_ATTRIB" hidden="1">64</definedName>
    <definedName name="UNI_RET_CONF" hidden="1">32</definedName>
    <definedName name="UNI_RET_DESC" hidden="1">4</definedName>
    <definedName name="UNI_RET_EQUIP" hidden="1">1</definedName>
    <definedName name="UNI_RET_OFFSPEC" hidden="1">512</definedName>
    <definedName name="UNI_RET_ONSPEC" hidden="1">256</definedName>
    <definedName name="UNI_RET_PROP" hidden="1">32</definedName>
    <definedName name="UNI_RET_PROPDESC" hidden="1">64</definedName>
    <definedName name="UNI_RET_SMPLPNT" hidden="1">4</definedName>
    <definedName name="UNI_RET_SPECMAX" hidden="1">2048</definedName>
    <definedName name="UNI_RET_SPECMIN" hidden="1">1024</definedName>
    <definedName name="UNI_RET_TAG" hidden="1">1</definedName>
    <definedName name="UNI_RET_TESTTIME" hidden="1">128</definedName>
    <definedName name="UNI_RET_TIME" hidden="1">8</definedName>
    <definedName name="UNI_RET_UNIT" hidden="1">2</definedName>
    <definedName name="UNI_RET_VALUE" hidden="1">16</definedName>
    <definedName name="v" hidden="1">{"Japan_Capers_Ed_Pub",#N/A,FALSE,"DI 2 YEAR MASTER SCHEDULE"}</definedName>
    <definedName name="WACC">#REF!</definedName>
    <definedName name="Whole_Life_Risk_1">#REF!</definedName>
    <definedName name="Whole_Life_Risk_10">#REF!</definedName>
    <definedName name="Whole_Life_Risk_11">#REF!</definedName>
    <definedName name="Whole_Life_Risk_12">#REF!</definedName>
    <definedName name="Whole_Life_Risk_13">#REF!</definedName>
    <definedName name="Whole_Life_Risk_14">#REF!</definedName>
    <definedName name="Whole_Life_Risk_15">#REF!</definedName>
    <definedName name="Whole_Life_Risk_16">#REF!</definedName>
    <definedName name="Whole_Life_Risk_17">#REF!</definedName>
    <definedName name="Whole_Life_Risk_18">#REF!</definedName>
    <definedName name="Whole_Life_Risk_19">#REF!</definedName>
    <definedName name="Whole_Life_Risk_2">#REF!</definedName>
    <definedName name="Whole_Life_Risk_20">#REF!</definedName>
    <definedName name="Whole_Life_Risk_21">#REF!</definedName>
    <definedName name="Whole_Life_Risk_22">#REF!</definedName>
    <definedName name="Whole_Life_Risk_23">#REF!</definedName>
    <definedName name="Whole_Life_Risk_24">#REF!</definedName>
    <definedName name="Whole_Life_Risk_25">#REF!</definedName>
    <definedName name="Whole_Life_Risk_26">#REF!</definedName>
    <definedName name="Whole_Life_Risk_27">#REF!</definedName>
    <definedName name="Whole_Life_Risk_28">#REF!</definedName>
    <definedName name="Whole_Life_Risk_29">#REF!</definedName>
    <definedName name="Whole_Life_Risk_3">#REF!</definedName>
    <definedName name="Whole_Life_Risk_30">#REF!</definedName>
    <definedName name="Whole_Life_Risk_31">#REF!</definedName>
    <definedName name="Whole_Life_Risk_32">#REF!</definedName>
    <definedName name="Whole_Life_Risk_33">#REF!</definedName>
    <definedName name="Whole_Life_Risk_34">#REF!</definedName>
    <definedName name="Whole_Life_Risk_35">#REF!</definedName>
    <definedName name="Whole_Life_Risk_36">#REF!</definedName>
    <definedName name="Whole_Life_Risk_37">#REF!</definedName>
    <definedName name="Whole_Life_Risk_38">#REF!</definedName>
    <definedName name="Whole_Life_Risk_39">#REF!</definedName>
    <definedName name="Whole_Life_Risk_4">#REF!</definedName>
    <definedName name="Whole_Life_Risk_40">#REF!</definedName>
    <definedName name="Whole_Life_Risk_41">#REF!</definedName>
    <definedName name="Whole_Life_Risk_42">#REF!</definedName>
    <definedName name="Whole_Life_Risk_43">#REF!</definedName>
    <definedName name="Whole_Life_Risk_44">#REF!</definedName>
    <definedName name="Whole_Life_Risk_45">#REF!</definedName>
    <definedName name="Whole_Life_Risk_46">#REF!</definedName>
    <definedName name="Whole_Life_Risk_47">#REF!</definedName>
    <definedName name="Whole_Life_Risk_48">#REF!</definedName>
    <definedName name="Whole_Life_Risk_49">#REF!</definedName>
    <definedName name="Whole_Life_Risk_5">#REF!</definedName>
    <definedName name="Whole_Life_Risk_50">#REF!</definedName>
    <definedName name="Whole_Life_Risk_51">#REF!</definedName>
    <definedName name="Whole_Life_Risk_52">#REF!</definedName>
    <definedName name="Whole_Life_Risk_53">#REF!</definedName>
    <definedName name="Whole_Life_Risk_54">#REF!</definedName>
    <definedName name="Whole_Life_Risk_55">#REF!</definedName>
    <definedName name="Whole_Life_Risk_56">#REF!</definedName>
    <definedName name="Whole_Life_Risk_57">#REF!</definedName>
    <definedName name="Whole_Life_Risk_58">#REF!</definedName>
    <definedName name="Whole_Life_Risk_59">#REF!</definedName>
    <definedName name="Whole_Life_Risk_6">#REF!</definedName>
    <definedName name="Whole_Life_Risk_60">#REF!</definedName>
    <definedName name="Whole_Life_Risk_61">#REF!</definedName>
    <definedName name="Whole_Life_Risk_7">#REF!</definedName>
    <definedName name="Whole_Life_Risk_8">#REF!</definedName>
    <definedName name="Whole_Life_Risk_9">#REF!</definedName>
    <definedName name="wrn.CapersPlotter." hidden="1">{#N/A,#N/A,FALSE,"DI 2 YEAR MASTER SCHEDULE"}</definedName>
    <definedName name="wrn.Edutainment._.Priority._.List." hidden="1">{#N/A,#N/A,FALSE,"DI 2 YEAR MASTER SCHEDULE"}</definedName>
    <definedName name="wrn.Japan_Capers_Ed._.Pub." hidden="1">{"Japan_Capers_Ed_Pub",#N/A,FALSE,"DI 2 YEAR MASTER SCHEDULE"}</definedName>
    <definedName name="wrn.Mat." hidden="1">{"staff",#N/A,FALSE,"Current Month"}</definedName>
    <definedName name="wrn.Priority._.list." hidden="1">{#N/A,#N/A,FALSE,"DI 2 YEAR MASTER SCHEDULE"}</definedName>
    <definedName name="wrn.Prjcted._.Mnthly._.Qtys." hidden="1">{#N/A,#N/A,FALSE,"PRJCTED MNTHLY QTY's"}</definedName>
    <definedName name="wrn.Prjcted._.Qtrly._.Dollars." hidden="1">{#N/A,#N/A,FALSE,"PRJCTED QTRLY $'s"}</definedName>
    <definedName name="wrn.Prjcted._.Qtrly._.Qtys." hidden="1">{#N/A,#N/A,FALSE,"PRJCTED QTRLY QTY's"}</definedName>
    <definedName name="wvu.CapersView."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Japan_Capers_Ed_Pub."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KJP_CC."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x" hidden="1">{#N/A,#N/A,FALSE,"DI 2 YEAR MASTER SCHEDULE"}</definedName>
    <definedName name="y"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z" hidden="1">{#N/A,#N/A,FALSE,"DI 2 YEAR MASTER SCHEDULE"}</definedName>
    <definedName name="Z_9A428CE1_B4D9_11D0_A8AA_0000C071AEE7_.wvu.Cols" hidden="1">#REF!,#REF!</definedName>
    <definedName name="Z_9A428CE1_B4D9_11D0_A8AA_0000C071AEE7_.wvu.PrintArea" hidden="1">#REF!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0" i="75" l="1"/>
  <c r="B10" i="74"/>
  <c r="B10" i="73"/>
  <c r="B10" i="72"/>
  <c r="B10" i="71"/>
  <c r="B10" i="70"/>
  <c r="B10" i="69"/>
  <c r="B10" i="68"/>
  <c r="B10" i="67"/>
  <c r="B10" i="88"/>
  <c r="B20" i="75"/>
  <c r="B20" i="74"/>
  <c r="B20" i="73"/>
  <c r="B20" i="72"/>
  <c r="B20" i="71"/>
  <c r="B20" i="70"/>
  <c r="B20" i="69"/>
  <c r="B20" i="68"/>
  <c r="B20" i="67"/>
  <c r="B20" i="88"/>
  <c r="E186" i="63"/>
  <c r="AI187" i="75" l="1"/>
  <c r="AJ187" i="75" s="1"/>
  <c r="AK187" i="75" s="1"/>
  <c r="AL187" i="75" s="1"/>
  <c r="AM187" i="75" s="1"/>
  <c r="AN187" i="75" s="1"/>
  <c r="AO187" i="75" s="1"/>
  <c r="AP187" i="75" s="1"/>
  <c r="AQ187" i="75" s="1"/>
  <c r="AR187" i="75" s="1"/>
  <c r="AS187" i="75" s="1"/>
  <c r="AT187" i="75" s="1"/>
  <c r="AU187" i="75" s="1"/>
  <c r="AV187" i="75" s="1"/>
  <c r="AW187" i="75" s="1"/>
  <c r="AX187" i="75" s="1"/>
  <c r="AY187" i="75" s="1"/>
  <c r="AZ187" i="75" s="1"/>
  <c r="BA187" i="75" s="1"/>
  <c r="BB187" i="75" s="1"/>
  <c r="AH187" i="75"/>
  <c r="AG187" i="75"/>
  <c r="AF187" i="75"/>
  <c r="AE187" i="75"/>
  <c r="AD187" i="75"/>
  <c r="AC187" i="75"/>
  <c r="AB187" i="75"/>
  <c r="AA187" i="75"/>
  <c r="Z187" i="75"/>
  <c r="Y187" i="75"/>
  <c r="X187" i="75"/>
  <c r="W187" i="75"/>
  <c r="V187" i="75"/>
  <c r="U187" i="75"/>
  <c r="T187" i="75"/>
  <c r="S187" i="75"/>
  <c r="R187" i="75"/>
  <c r="Q187" i="75"/>
  <c r="P187" i="75"/>
  <c r="O187" i="75"/>
  <c r="N187" i="75"/>
  <c r="M187" i="75"/>
  <c r="L187" i="75"/>
  <c r="K187" i="75"/>
  <c r="J187" i="75"/>
  <c r="I187" i="75"/>
  <c r="H187" i="75"/>
  <c r="G187" i="75"/>
  <c r="F187" i="75"/>
  <c r="E187" i="75"/>
  <c r="AI186" i="75"/>
  <c r="AJ186" i="75" s="1"/>
  <c r="AK186" i="75" s="1"/>
  <c r="AL186" i="75" s="1"/>
  <c r="AM186" i="75" s="1"/>
  <c r="AN186" i="75" s="1"/>
  <c r="AO186" i="75" s="1"/>
  <c r="AP186" i="75" s="1"/>
  <c r="AQ186" i="75" s="1"/>
  <c r="AR186" i="75" s="1"/>
  <c r="AS186" i="75" s="1"/>
  <c r="AT186" i="75" s="1"/>
  <c r="AU186" i="75" s="1"/>
  <c r="AV186" i="75" s="1"/>
  <c r="AW186" i="75" s="1"/>
  <c r="AX186" i="75" s="1"/>
  <c r="AY186" i="75" s="1"/>
  <c r="AZ186" i="75" s="1"/>
  <c r="BA186" i="75" s="1"/>
  <c r="BB186" i="75" s="1"/>
  <c r="AH186" i="75"/>
  <c r="AG186" i="75"/>
  <c r="AF186" i="75"/>
  <c r="AE186" i="75"/>
  <c r="AD186" i="75"/>
  <c r="AC186" i="75"/>
  <c r="AB186" i="75"/>
  <c r="AA186" i="75"/>
  <c r="Z186" i="75"/>
  <c r="Y186" i="75"/>
  <c r="X186" i="75"/>
  <c r="W186" i="75"/>
  <c r="V186" i="75"/>
  <c r="U186" i="75"/>
  <c r="T186" i="75"/>
  <c r="S186" i="75"/>
  <c r="R186" i="75"/>
  <c r="Q186" i="75"/>
  <c r="P186" i="75"/>
  <c r="O186" i="75"/>
  <c r="N186" i="75"/>
  <c r="M186" i="75"/>
  <c r="L186" i="75"/>
  <c r="K186" i="75"/>
  <c r="J186" i="75"/>
  <c r="I186" i="75"/>
  <c r="H186" i="75"/>
  <c r="G186" i="75"/>
  <c r="F186" i="75"/>
  <c r="E186" i="75"/>
  <c r="AI187" i="74"/>
  <c r="AJ187" i="74" s="1"/>
  <c r="AK187" i="74" s="1"/>
  <c r="AL187" i="74" s="1"/>
  <c r="AM187" i="74" s="1"/>
  <c r="AN187" i="74" s="1"/>
  <c r="AO187" i="74" s="1"/>
  <c r="AP187" i="74" s="1"/>
  <c r="AQ187" i="74" s="1"/>
  <c r="AR187" i="74" s="1"/>
  <c r="AS187" i="74" s="1"/>
  <c r="AT187" i="74" s="1"/>
  <c r="AU187" i="74" s="1"/>
  <c r="AV187" i="74" s="1"/>
  <c r="AW187" i="74" s="1"/>
  <c r="AX187" i="74" s="1"/>
  <c r="AY187" i="74" s="1"/>
  <c r="AZ187" i="74" s="1"/>
  <c r="BA187" i="74" s="1"/>
  <c r="BB187" i="74" s="1"/>
  <c r="AH187" i="74"/>
  <c r="AG187" i="74"/>
  <c r="AF187" i="74"/>
  <c r="AE187" i="74"/>
  <c r="AD187" i="74"/>
  <c r="AC187" i="74"/>
  <c r="AB187" i="74"/>
  <c r="AA187" i="74"/>
  <c r="Z187" i="74"/>
  <c r="Y187" i="74"/>
  <c r="X187" i="74"/>
  <c r="W187" i="74"/>
  <c r="V187" i="74"/>
  <c r="U187" i="74"/>
  <c r="T187" i="74"/>
  <c r="S187" i="74"/>
  <c r="R187" i="74"/>
  <c r="Q187" i="74"/>
  <c r="P187" i="74"/>
  <c r="O187" i="74"/>
  <c r="N187" i="74"/>
  <c r="M187" i="74"/>
  <c r="L187" i="74"/>
  <c r="K187" i="74"/>
  <c r="J187" i="74"/>
  <c r="I187" i="74"/>
  <c r="H187" i="74"/>
  <c r="G187" i="74"/>
  <c r="F187" i="74"/>
  <c r="E187" i="74"/>
  <c r="AI186" i="74"/>
  <c r="AJ186" i="74" s="1"/>
  <c r="AK186" i="74" s="1"/>
  <c r="AL186" i="74" s="1"/>
  <c r="AM186" i="74" s="1"/>
  <c r="AN186" i="74" s="1"/>
  <c r="AO186" i="74" s="1"/>
  <c r="AP186" i="74" s="1"/>
  <c r="AQ186" i="74" s="1"/>
  <c r="AR186" i="74" s="1"/>
  <c r="AS186" i="74" s="1"/>
  <c r="AT186" i="74" s="1"/>
  <c r="AU186" i="74" s="1"/>
  <c r="AV186" i="74" s="1"/>
  <c r="AW186" i="74" s="1"/>
  <c r="AX186" i="74" s="1"/>
  <c r="AY186" i="74" s="1"/>
  <c r="AZ186" i="74" s="1"/>
  <c r="BA186" i="74" s="1"/>
  <c r="BB186" i="74" s="1"/>
  <c r="AH186" i="74"/>
  <c r="AG186" i="74"/>
  <c r="AF186" i="74"/>
  <c r="AE186" i="74"/>
  <c r="AD186" i="74"/>
  <c r="AC186" i="74"/>
  <c r="AB186" i="74"/>
  <c r="AA186" i="74"/>
  <c r="Z186" i="74"/>
  <c r="Y186" i="74"/>
  <c r="X186" i="74"/>
  <c r="W186" i="74"/>
  <c r="V186" i="74"/>
  <c r="U186" i="74"/>
  <c r="T186" i="74"/>
  <c r="S186" i="74"/>
  <c r="R186" i="74"/>
  <c r="Q186" i="74"/>
  <c r="P186" i="74"/>
  <c r="O186" i="74"/>
  <c r="N186" i="74"/>
  <c r="M186" i="74"/>
  <c r="L186" i="74"/>
  <c r="K186" i="74"/>
  <c r="J186" i="74"/>
  <c r="I186" i="74"/>
  <c r="H186" i="74"/>
  <c r="G186" i="74"/>
  <c r="F186" i="74"/>
  <c r="E186" i="74"/>
  <c r="AJ187" i="73"/>
  <c r="AK187" i="73" s="1"/>
  <c r="AL187" i="73" s="1"/>
  <c r="AM187" i="73" s="1"/>
  <c r="AN187" i="73" s="1"/>
  <c r="AO187" i="73" s="1"/>
  <c r="AP187" i="73" s="1"/>
  <c r="AQ187" i="73" s="1"/>
  <c r="AR187" i="73" s="1"/>
  <c r="AS187" i="73" s="1"/>
  <c r="AT187" i="73" s="1"/>
  <c r="AU187" i="73" s="1"/>
  <c r="AV187" i="73" s="1"/>
  <c r="AW187" i="73" s="1"/>
  <c r="AX187" i="73" s="1"/>
  <c r="AY187" i="73" s="1"/>
  <c r="AZ187" i="73" s="1"/>
  <c r="BA187" i="73" s="1"/>
  <c r="BB187" i="73" s="1"/>
  <c r="AI187" i="73"/>
  <c r="AH187" i="73"/>
  <c r="AG187" i="73"/>
  <c r="AF187" i="73"/>
  <c r="AE187" i="73"/>
  <c r="AD187" i="73"/>
  <c r="AC187" i="73"/>
  <c r="AB187" i="73"/>
  <c r="AA187" i="73"/>
  <c r="Z187" i="73"/>
  <c r="Y187" i="73"/>
  <c r="X187" i="73"/>
  <c r="W187" i="73"/>
  <c r="V187" i="73"/>
  <c r="U187" i="73"/>
  <c r="T187" i="73"/>
  <c r="S187" i="73"/>
  <c r="R187" i="73"/>
  <c r="Q187" i="73"/>
  <c r="P187" i="73"/>
  <c r="O187" i="73"/>
  <c r="N187" i="73"/>
  <c r="M187" i="73"/>
  <c r="L187" i="73"/>
  <c r="K187" i="73"/>
  <c r="J187" i="73"/>
  <c r="I187" i="73"/>
  <c r="H187" i="73"/>
  <c r="G187" i="73"/>
  <c r="F187" i="73"/>
  <c r="E187" i="73"/>
  <c r="AI186" i="73"/>
  <c r="AJ186" i="73" s="1"/>
  <c r="AK186" i="73" s="1"/>
  <c r="AL186" i="73" s="1"/>
  <c r="AM186" i="73" s="1"/>
  <c r="AN186" i="73" s="1"/>
  <c r="AO186" i="73" s="1"/>
  <c r="AP186" i="73" s="1"/>
  <c r="AQ186" i="73" s="1"/>
  <c r="AR186" i="73" s="1"/>
  <c r="AS186" i="73" s="1"/>
  <c r="AT186" i="73" s="1"/>
  <c r="AU186" i="73" s="1"/>
  <c r="AV186" i="73" s="1"/>
  <c r="AW186" i="73" s="1"/>
  <c r="AX186" i="73" s="1"/>
  <c r="AY186" i="73" s="1"/>
  <c r="AZ186" i="73" s="1"/>
  <c r="BA186" i="73" s="1"/>
  <c r="BB186" i="73" s="1"/>
  <c r="AH186" i="73"/>
  <c r="AG186" i="73"/>
  <c r="AF186" i="73"/>
  <c r="AE186" i="73"/>
  <c r="AD186" i="73"/>
  <c r="AC186" i="73"/>
  <c r="AB186" i="73"/>
  <c r="AA186" i="73"/>
  <c r="Z186" i="73"/>
  <c r="Y186" i="73"/>
  <c r="X186" i="73"/>
  <c r="W186" i="73"/>
  <c r="V186" i="73"/>
  <c r="U186" i="73"/>
  <c r="T186" i="73"/>
  <c r="S186" i="73"/>
  <c r="R186" i="73"/>
  <c r="Q186" i="73"/>
  <c r="P186" i="73"/>
  <c r="O186" i="73"/>
  <c r="N186" i="73"/>
  <c r="M186" i="73"/>
  <c r="L186" i="73"/>
  <c r="K186" i="73"/>
  <c r="J186" i="73"/>
  <c r="I186" i="73"/>
  <c r="H186" i="73"/>
  <c r="G186" i="73"/>
  <c r="F186" i="73"/>
  <c r="E186" i="73"/>
  <c r="AI187" i="72"/>
  <c r="AJ187" i="72" s="1"/>
  <c r="AK187" i="72" s="1"/>
  <c r="AL187" i="72" s="1"/>
  <c r="AM187" i="72" s="1"/>
  <c r="AN187" i="72" s="1"/>
  <c r="AO187" i="72" s="1"/>
  <c r="AP187" i="72" s="1"/>
  <c r="AQ187" i="72" s="1"/>
  <c r="AR187" i="72" s="1"/>
  <c r="AS187" i="72" s="1"/>
  <c r="AT187" i="72" s="1"/>
  <c r="AU187" i="72" s="1"/>
  <c r="AV187" i="72" s="1"/>
  <c r="AW187" i="72" s="1"/>
  <c r="AX187" i="72" s="1"/>
  <c r="AY187" i="72" s="1"/>
  <c r="AZ187" i="72" s="1"/>
  <c r="BA187" i="72" s="1"/>
  <c r="BB187" i="72" s="1"/>
  <c r="AH187" i="72"/>
  <c r="AG187" i="72"/>
  <c r="AF187" i="72"/>
  <c r="AE187" i="72"/>
  <c r="AD187" i="72"/>
  <c r="AC187" i="72"/>
  <c r="AB187" i="72"/>
  <c r="AA187" i="72"/>
  <c r="Z187" i="72"/>
  <c r="Y187" i="72"/>
  <c r="X187" i="72"/>
  <c r="W187" i="72"/>
  <c r="V187" i="72"/>
  <c r="U187" i="72"/>
  <c r="T187" i="72"/>
  <c r="S187" i="72"/>
  <c r="R187" i="72"/>
  <c r="Q187" i="72"/>
  <c r="P187" i="72"/>
  <c r="O187" i="72"/>
  <c r="N187" i="72"/>
  <c r="M187" i="72"/>
  <c r="L187" i="72"/>
  <c r="K187" i="72"/>
  <c r="J187" i="72"/>
  <c r="I187" i="72"/>
  <c r="H187" i="72"/>
  <c r="G187" i="72"/>
  <c r="F187" i="72"/>
  <c r="E187" i="72"/>
  <c r="AI186" i="72"/>
  <c r="AJ186" i="72" s="1"/>
  <c r="AK186" i="72" s="1"/>
  <c r="AL186" i="72" s="1"/>
  <c r="AM186" i="72" s="1"/>
  <c r="AN186" i="72" s="1"/>
  <c r="AO186" i="72" s="1"/>
  <c r="AP186" i="72" s="1"/>
  <c r="AQ186" i="72" s="1"/>
  <c r="AR186" i="72" s="1"/>
  <c r="AS186" i="72" s="1"/>
  <c r="AT186" i="72" s="1"/>
  <c r="AU186" i="72" s="1"/>
  <c r="AV186" i="72" s="1"/>
  <c r="AW186" i="72" s="1"/>
  <c r="AX186" i="72" s="1"/>
  <c r="AY186" i="72" s="1"/>
  <c r="AZ186" i="72" s="1"/>
  <c r="BA186" i="72" s="1"/>
  <c r="BB186" i="72" s="1"/>
  <c r="AH186" i="72"/>
  <c r="AG186" i="72"/>
  <c r="AF186" i="72"/>
  <c r="AE186" i="72"/>
  <c r="AD186" i="72"/>
  <c r="AC186" i="72"/>
  <c r="AB186" i="72"/>
  <c r="AA186" i="72"/>
  <c r="Z186" i="72"/>
  <c r="Y186" i="72"/>
  <c r="X186" i="72"/>
  <c r="W186" i="72"/>
  <c r="V186" i="72"/>
  <c r="U186" i="72"/>
  <c r="T186" i="72"/>
  <c r="S186" i="72"/>
  <c r="R186" i="72"/>
  <c r="Q186" i="72"/>
  <c r="P186" i="72"/>
  <c r="O186" i="72"/>
  <c r="N186" i="72"/>
  <c r="M186" i="72"/>
  <c r="L186" i="72"/>
  <c r="K186" i="72"/>
  <c r="J186" i="72"/>
  <c r="I186" i="72"/>
  <c r="H186" i="72"/>
  <c r="G186" i="72"/>
  <c r="F186" i="72"/>
  <c r="E186" i="72"/>
  <c r="AI187" i="71"/>
  <c r="AJ187" i="71" s="1"/>
  <c r="AK187" i="71" s="1"/>
  <c r="AL187" i="71" s="1"/>
  <c r="AM187" i="71" s="1"/>
  <c r="AN187" i="71" s="1"/>
  <c r="AO187" i="71" s="1"/>
  <c r="AP187" i="71" s="1"/>
  <c r="AQ187" i="71" s="1"/>
  <c r="AR187" i="71" s="1"/>
  <c r="AS187" i="71" s="1"/>
  <c r="AT187" i="71" s="1"/>
  <c r="AU187" i="71" s="1"/>
  <c r="AV187" i="71" s="1"/>
  <c r="AW187" i="71" s="1"/>
  <c r="AX187" i="71" s="1"/>
  <c r="AY187" i="71" s="1"/>
  <c r="AZ187" i="71" s="1"/>
  <c r="BA187" i="71" s="1"/>
  <c r="BB187" i="71" s="1"/>
  <c r="AH187" i="71"/>
  <c r="AG187" i="71"/>
  <c r="AF187" i="71"/>
  <c r="AE187" i="71"/>
  <c r="AD187" i="71"/>
  <c r="AC187" i="71"/>
  <c r="AB187" i="71"/>
  <c r="AA187" i="71"/>
  <c r="Z187" i="71"/>
  <c r="Y187" i="71"/>
  <c r="X187" i="71"/>
  <c r="W187" i="71"/>
  <c r="V187" i="71"/>
  <c r="U187" i="71"/>
  <c r="T187" i="71"/>
  <c r="S187" i="71"/>
  <c r="R187" i="71"/>
  <c r="Q187" i="71"/>
  <c r="P187" i="71"/>
  <c r="O187" i="71"/>
  <c r="N187" i="71"/>
  <c r="M187" i="71"/>
  <c r="L187" i="71"/>
  <c r="K187" i="71"/>
  <c r="J187" i="71"/>
  <c r="I187" i="71"/>
  <c r="H187" i="71"/>
  <c r="G187" i="71"/>
  <c r="F187" i="71"/>
  <c r="E187" i="71"/>
  <c r="AI186" i="71"/>
  <c r="AJ186" i="71" s="1"/>
  <c r="AK186" i="71" s="1"/>
  <c r="AL186" i="71" s="1"/>
  <c r="AM186" i="71" s="1"/>
  <c r="AN186" i="71" s="1"/>
  <c r="AO186" i="71" s="1"/>
  <c r="AP186" i="71" s="1"/>
  <c r="AQ186" i="71" s="1"/>
  <c r="AR186" i="71" s="1"/>
  <c r="AS186" i="71" s="1"/>
  <c r="AT186" i="71" s="1"/>
  <c r="AU186" i="71" s="1"/>
  <c r="AV186" i="71" s="1"/>
  <c r="AW186" i="71" s="1"/>
  <c r="AX186" i="71" s="1"/>
  <c r="AY186" i="71" s="1"/>
  <c r="AZ186" i="71" s="1"/>
  <c r="BA186" i="71" s="1"/>
  <c r="BB186" i="71" s="1"/>
  <c r="AH186" i="71"/>
  <c r="AG186" i="71"/>
  <c r="AF186" i="71"/>
  <c r="AE186" i="71"/>
  <c r="AD186" i="71"/>
  <c r="AC186" i="71"/>
  <c r="AB186" i="71"/>
  <c r="AA186" i="71"/>
  <c r="Z186" i="71"/>
  <c r="Y186" i="71"/>
  <c r="X186" i="71"/>
  <c r="W186" i="71"/>
  <c r="V186" i="71"/>
  <c r="U186" i="71"/>
  <c r="T186" i="71"/>
  <c r="S186" i="71"/>
  <c r="R186" i="71"/>
  <c r="Q186" i="71"/>
  <c r="P186" i="71"/>
  <c r="O186" i="71"/>
  <c r="N186" i="71"/>
  <c r="M186" i="71"/>
  <c r="L186" i="71"/>
  <c r="K186" i="71"/>
  <c r="J186" i="71"/>
  <c r="I186" i="71"/>
  <c r="H186" i="71"/>
  <c r="G186" i="71"/>
  <c r="F186" i="71"/>
  <c r="E186" i="71"/>
  <c r="AI187" i="70"/>
  <c r="AJ187" i="70" s="1"/>
  <c r="AK187" i="70" s="1"/>
  <c r="AL187" i="70" s="1"/>
  <c r="AM187" i="70" s="1"/>
  <c r="AN187" i="70" s="1"/>
  <c r="AO187" i="70" s="1"/>
  <c r="AP187" i="70" s="1"/>
  <c r="AQ187" i="70" s="1"/>
  <c r="AR187" i="70" s="1"/>
  <c r="AS187" i="70" s="1"/>
  <c r="AT187" i="70" s="1"/>
  <c r="AU187" i="70" s="1"/>
  <c r="AV187" i="70" s="1"/>
  <c r="AW187" i="70" s="1"/>
  <c r="AX187" i="70" s="1"/>
  <c r="AY187" i="70" s="1"/>
  <c r="AZ187" i="70" s="1"/>
  <c r="BA187" i="70" s="1"/>
  <c r="BB187" i="70" s="1"/>
  <c r="AH187" i="70"/>
  <c r="AG187" i="70"/>
  <c r="AF187" i="70"/>
  <c r="AE187" i="70"/>
  <c r="AD187" i="70"/>
  <c r="AC187" i="70"/>
  <c r="AB187" i="70"/>
  <c r="AA187" i="70"/>
  <c r="Z187" i="70"/>
  <c r="Y187" i="70"/>
  <c r="X187" i="70"/>
  <c r="W187" i="70"/>
  <c r="V187" i="70"/>
  <c r="U187" i="70"/>
  <c r="T187" i="70"/>
  <c r="S187" i="70"/>
  <c r="R187" i="70"/>
  <c r="Q187" i="70"/>
  <c r="P187" i="70"/>
  <c r="O187" i="70"/>
  <c r="N187" i="70"/>
  <c r="M187" i="70"/>
  <c r="L187" i="70"/>
  <c r="K187" i="70"/>
  <c r="J187" i="70"/>
  <c r="I187" i="70"/>
  <c r="H187" i="70"/>
  <c r="G187" i="70"/>
  <c r="F187" i="70"/>
  <c r="E187" i="70"/>
  <c r="AJ186" i="70"/>
  <c r="AK186" i="70" s="1"/>
  <c r="AL186" i="70" s="1"/>
  <c r="AM186" i="70" s="1"/>
  <c r="AN186" i="70" s="1"/>
  <c r="AO186" i="70" s="1"/>
  <c r="AP186" i="70" s="1"/>
  <c r="AQ186" i="70" s="1"/>
  <c r="AR186" i="70" s="1"/>
  <c r="AS186" i="70" s="1"/>
  <c r="AT186" i="70" s="1"/>
  <c r="AU186" i="70" s="1"/>
  <c r="AV186" i="70" s="1"/>
  <c r="AW186" i="70" s="1"/>
  <c r="AX186" i="70" s="1"/>
  <c r="AY186" i="70" s="1"/>
  <c r="AZ186" i="70" s="1"/>
  <c r="BA186" i="70" s="1"/>
  <c r="BB186" i="70" s="1"/>
  <c r="AI186" i="70"/>
  <c r="AH186" i="70"/>
  <c r="AG186" i="70"/>
  <c r="AF186" i="70"/>
  <c r="AE186" i="70"/>
  <c r="AD186" i="70"/>
  <c r="AC186" i="70"/>
  <c r="AB186" i="70"/>
  <c r="AA186" i="70"/>
  <c r="Z186" i="70"/>
  <c r="Y186" i="70"/>
  <c r="X186" i="70"/>
  <c r="W186" i="70"/>
  <c r="V186" i="70"/>
  <c r="U186" i="70"/>
  <c r="T186" i="70"/>
  <c r="S186" i="70"/>
  <c r="R186" i="70"/>
  <c r="Q186" i="70"/>
  <c r="P186" i="70"/>
  <c r="O186" i="70"/>
  <c r="N186" i="70"/>
  <c r="M186" i="70"/>
  <c r="L186" i="70"/>
  <c r="K186" i="70"/>
  <c r="J186" i="70"/>
  <c r="I186" i="70"/>
  <c r="H186" i="70"/>
  <c r="G186" i="70"/>
  <c r="F186" i="70"/>
  <c r="E186" i="70"/>
  <c r="AI187" i="69"/>
  <c r="AJ187" i="69" s="1"/>
  <c r="AK187" i="69" s="1"/>
  <c r="AL187" i="69" s="1"/>
  <c r="AM187" i="69" s="1"/>
  <c r="AN187" i="69" s="1"/>
  <c r="AO187" i="69" s="1"/>
  <c r="AP187" i="69" s="1"/>
  <c r="AQ187" i="69" s="1"/>
  <c r="AR187" i="69" s="1"/>
  <c r="AS187" i="69" s="1"/>
  <c r="AT187" i="69" s="1"/>
  <c r="AU187" i="69" s="1"/>
  <c r="AV187" i="69" s="1"/>
  <c r="AW187" i="69" s="1"/>
  <c r="AX187" i="69" s="1"/>
  <c r="AY187" i="69" s="1"/>
  <c r="AZ187" i="69" s="1"/>
  <c r="BA187" i="69" s="1"/>
  <c r="BB187" i="69" s="1"/>
  <c r="AH187" i="69"/>
  <c r="AG187" i="69"/>
  <c r="AF187" i="69"/>
  <c r="AE187" i="69"/>
  <c r="AD187" i="69"/>
  <c r="AC187" i="69"/>
  <c r="AB187" i="69"/>
  <c r="AA187" i="69"/>
  <c r="Z187" i="69"/>
  <c r="Y187" i="69"/>
  <c r="X187" i="69"/>
  <c r="W187" i="69"/>
  <c r="V187" i="69"/>
  <c r="U187" i="69"/>
  <c r="T187" i="69"/>
  <c r="S187" i="69"/>
  <c r="R187" i="69"/>
  <c r="Q187" i="69"/>
  <c r="P187" i="69"/>
  <c r="O187" i="69"/>
  <c r="N187" i="69"/>
  <c r="M187" i="69"/>
  <c r="L187" i="69"/>
  <c r="K187" i="69"/>
  <c r="J187" i="69"/>
  <c r="I187" i="69"/>
  <c r="H187" i="69"/>
  <c r="G187" i="69"/>
  <c r="F187" i="69"/>
  <c r="E187" i="69"/>
  <c r="AI186" i="69"/>
  <c r="AJ186" i="69" s="1"/>
  <c r="AK186" i="69" s="1"/>
  <c r="AL186" i="69" s="1"/>
  <c r="AM186" i="69" s="1"/>
  <c r="AN186" i="69" s="1"/>
  <c r="AO186" i="69" s="1"/>
  <c r="AP186" i="69" s="1"/>
  <c r="AQ186" i="69" s="1"/>
  <c r="AR186" i="69" s="1"/>
  <c r="AS186" i="69" s="1"/>
  <c r="AT186" i="69" s="1"/>
  <c r="AU186" i="69" s="1"/>
  <c r="AV186" i="69" s="1"/>
  <c r="AW186" i="69" s="1"/>
  <c r="AX186" i="69" s="1"/>
  <c r="AY186" i="69" s="1"/>
  <c r="AZ186" i="69" s="1"/>
  <c r="BA186" i="69" s="1"/>
  <c r="BB186" i="69" s="1"/>
  <c r="AH186" i="69"/>
  <c r="AG186" i="69"/>
  <c r="AF186" i="69"/>
  <c r="AE186" i="69"/>
  <c r="AD186" i="69"/>
  <c r="AC186" i="69"/>
  <c r="AB186" i="69"/>
  <c r="AA186" i="69"/>
  <c r="Z186" i="69"/>
  <c r="Y186" i="69"/>
  <c r="X186" i="69"/>
  <c r="W186" i="69"/>
  <c r="V186" i="69"/>
  <c r="U186" i="69"/>
  <c r="T186" i="69"/>
  <c r="S186" i="69"/>
  <c r="R186" i="69"/>
  <c r="Q186" i="69"/>
  <c r="P186" i="69"/>
  <c r="O186" i="69"/>
  <c r="N186" i="69"/>
  <c r="M186" i="69"/>
  <c r="L186" i="69"/>
  <c r="K186" i="69"/>
  <c r="J186" i="69"/>
  <c r="I186" i="69"/>
  <c r="H186" i="69"/>
  <c r="G186" i="69"/>
  <c r="F186" i="69"/>
  <c r="E186" i="69"/>
  <c r="AI187" i="68"/>
  <c r="AJ187" i="68" s="1"/>
  <c r="AK187" i="68" s="1"/>
  <c r="AL187" i="68" s="1"/>
  <c r="AM187" i="68" s="1"/>
  <c r="AN187" i="68" s="1"/>
  <c r="AO187" i="68" s="1"/>
  <c r="AP187" i="68" s="1"/>
  <c r="AQ187" i="68" s="1"/>
  <c r="AR187" i="68" s="1"/>
  <c r="AS187" i="68" s="1"/>
  <c r="AT187" i="68" s="1"/>
  <c r="AU187" i="68" s="1"/>
  <c r="AV187" i="68" s="1"/>
  <c r="AW187" i="68" s="1"/>
  <c r="AX187" i="68" s="1"/>
  <c r="AY187" i="68" s="1"/>
  <c r="AZ187" i="68" s="1"/>
  <c r="BA187" i="68" s="1"/>
  <c r="BB187" i="68" s="1"/>
  <c r="AH187" i="68"/>
  <c r="AG187" i="68"/>
  <c r="AF187" i="68"/>
  <c r="AE187" i="68"/>
  <c r="AD187" i="68"/>
  <c r="AC187" i="68"/>
  <c r="AB187" i="68"/>
  <c r="AA187" i="68"/>
  <c r="Z187" i="68"/>
  <c r="Y187" i="68"/>
  <c r="X187" i="68"/>
  <c r="W187" i="68"/>
  <c r="V187" i="68"/>
  <c r="U187" i="68"/>
  <c r="T187" i="68"/>
  <c r="S187" i="68"/>
  <c r="R187" i="68"/>
  <c r="Q187" i="68"/>
  <c r="P187" i="68"/>
  <c r="O187" i="68"/>
  <c r="N187" i="68"/>
  <c r="M187" i="68"/>
  <c r="L187" i="68"/>
  <c r="K187" i="68"/>
  <c r="J187" i="68"/>
  <c r="I187" i="68"/>
  <c r="H187" i="68"/>
  <c r="G187" i="68"/>
  <c r="F187" i="68"/>
  <c r="E187" i="68"/>
  <c r="AI186" i="68"/>
  <c r="AJ186" i="68" s="1"/>
  <c r="AK186" i="68" s="1"/>
  <c r="AL186" i="68" s="1"/>
  <c r="AM186" i="68" s="1"/>
  <c r="AN186" i="68" s="1"/>
  <c r="AO186" i="68" s="1"/>
  <c r="AP186" i="68" s="1"/>
  <c r="AQ186" i="68" s="1"/>
  <c r="AR186" i="68" s="1"/>
  <c r="AS186" i="68" s="1"/>
  <c r="AT186" i="68" s="1"/>
  <c r="AU186" i="68" s="1"/>
  <c r="AV186" i="68" s="1"/>
  <c r="AW186" i="68" s="1"/>
  <c r="AX186" i="68" s="1"/>
  <c r="AY186" i="68" s="1"/>
  <c r="AZ186" i="68" s="1"/>
  <c r="BA186" i="68" s="1"/>
  <c r="BB186" i="68" s="1"/>
  <c r="AH186" i="68"/>
  <c r="AG186" i="68"/>
  <c r="AF186" i="68"/>
  <c r="AE186" i="68"/>
  <c r="AD186" i="68"/>
  <c r="AC186" i="68"/>
  <c r="AB186" i="68"/>
  <c r="AA186" i="68"/>
  <c r="Z186" i="68"/>
  <c r="Y186" i="68"/>
  <c r="X186" i="68"/>
  <c r="W186" i="68"/>
  <c r="V186" i="68"/>
  <c r="U186" i="68"/>
  <c r="T186" i="68"/>
  <c r="S186" i="68"/>
  <c r="R186" i="68"/>
  <c r="Q186" i="68"/>
  <c r="P186" i="68"/>
  <c r="O186" i="68"/>
  <c r="N186" i="68"/>
  <c r="M186" i="68"/>
  <c r="L186" i="68"/>
  <c r="K186" i="68"/>
  <c r="J186" i="68"/>
  <c r="I186" i="68"/>
  <c r="H186" i="68"/>
  <c r="G186" i="68"/>
  <c r="F186" i="68"/>
  <c r="E186" i="68"/>
  <c r="AJ187" i="67"/>
  <c r="AK187" i="67" s="1"/>
  <c r="AL187" i="67" s="1"/>
  <c r="AM187" i="67" s="1"/>
  <c r="AN187" i="67" s="1"/>
  <c r="AO187" i="67" s="1"/>
  <c r="AP187" i="67" s="1"/>
  <c r="AQ187" i="67" s="1"/>
  <c r="AR187" i="67" s="1"/>
  <c r="AS187" i="67" s="1"/>
  <c r="AT187" i="67" s="1"/>
  <c r="AU187" i="67" s="1"/>
  <c r="AV187" i="67" s="1"/>
  <c r="AW187" i="67" s="1"/>
  <c r="AX187" i="67" s="1"/>
  <c r="AY187" i="67" s="1"/>
  <c r="AZ187" i="67" s="1"/>
  <c r="BA187" i="67" s="1"/>
  <c r="BB187" i="67" s="1"/>
  <c r="AI187" i="67"/>
  <c r="AH187" i="67"/>
  <c r="AG187" i="67"/>
  <c r="AF187" i="67"/>
  <c r="AE187" i="67"/>
  <c r="AD187" i="67"/>
  <c r="AC187" i="67"/>
  <c r="AB187" i="67"/>
  <c r="AA187" i="67"/>
  <c r="Z187" i="67"/>
  <c r="Y187" i="67"/>
  <c r="X187" i="67"/>
  <c r="W187" i="67"/>
  <c r="V187" i="67"/>
  <c r="U187" i="67"/>
  <c r="T187" i="67"/>
  <c r="S187" i="67"/>
  <c r="R187" i="67"/>
  <c r="Q187" i="67"/>
  <c r="P187" i="67"/>
  <c r="O187" i="67"/>
  <c r="N187" i="67"/>
  <c r="M187" i="67"/>
  <c r="L187" i="67"/>
  <c r="K187" i="67"/>
  <c r="J187" i="67"/>
  <c r="I187" i="67"/>
  <c r="H187" i="67"/>
  <c r="G187" i="67"/>
  <c r="F187" i="67"/>
  <c r="E187" i="67"/>
  <c r="AI186" i="67"/>
  <c r="AJ186" i="67" s="1"/>
  <c r="AK186" i="67" s="1"/>
  <c r="AL186" i="67" s="1"/>
  <c r="AM186" i="67" s="1"/>
  <c r="AN186" i="67" s="1"/>
  <c r="AO186" i="67" s="1"/>
  <c r="AP186" i="67" s="1"/>
  <c r="AQ186" i="67" s="1"/>
  <c r="AR186" i="67" s="1"/>
  <c r="AS186" i="67" s="1"/>
  <c r="AT186" i="67" s="1"/>
  <c r="AU186" i="67" s="1"/>
  <c r="AV186" i="67" s="1"/>
  <c r="AW186" i="67" s="1"/>
  <c r="AX186" i="67" s="1"/>
  <c r="AY186" i="67" s="1"/>
  <c r="AZ186" i="67" s="1"/>
  <c r="BA186" i="67" s="1"/>
  <c r="BB186" i="67" s="1"/>
  <c r="AH186" i="67"/>
  <c r="AG186" i="67"/>
  <c r="AF186" i="67"/>
  <c r="AE186" i="67"/>
  <c r="AD186" i="67"/>
  <c r="AC186" i="67"/>
  <c r="AB186" i="67"/>
  <c r="AA186" i="67"/>
  <c r="Z186" i="67"/>
  <c r="Y186" i="67"/>
  <c r="X186" i="67"/>
  <c r="W186" i="67"/>
  <c r="V186" i="67"/>
  <c r="U186" i="67"/>
  <c r="T186" i="67"/>
  <c r="S186" i="67"/>
  <c r="R186" i="67"/>
  <c r="Q186" i="67"/>
  <c r="P186" i="67"/>
  <c r="O186" i="67"/>
  <c r="N186" i="67"/>
  <c r="M186" i="67"/>
  <c r="L186" i="67"/>
  <c r="K186" i="67"/>
  <c r="J186" i="67"/>
  <c r="I186" i="67"/>
  <c r="H186" i="67"/>
  <c r="G186" i="67"/>
  <c r="F186" i="67"/>
  <c r="E186" i="67"/>
  <c r="AI187" i="63"/>
  <c r="AJ187" i="63" s="1"/>
  <c r="AK187" i="63" s="1"/>
  <c r="AL187" i="63" s="1"/>
  <c r="AM187" i="63" s="1"/>
  <c r="AN187" i="63" s="1"/>
  <c r="AO187" i="63" s="1"/>
  <c r="AP187" i="63" s="1"/>
  <c r="AQ187" i="63" s="1"/>
  <c r="AR187" i="63" s="1"/>
  <c r="AS187" i="63" s="1"/>
  <c r="AT187" i="63" s="1"/>
  <c r="AU187" i="63" s="1"/>
  <c r="AV187" i="63" s="1"/>
  <c r="AW187" i="63" s="1"/>
  <c r="AX187" i="63" s="1"/>
  <c r="AY187" i="63" s="1"/>
  <c r="AZ187" i="63" s="1"/>
  <c r="BA187" i="63" s="1"/>
  <c r="BB187" i="63" s="1"/>
  <c r="AH187" i="63"/>
  <c r="AG187" i="63"/>
  <c r="AF187" i="63"/>
  <c r="AE187" i="63"/>
  <c r="AD187" i="63"/>
  <c r="AC187" i="63"/>
  <c r="AB187" i="63"/>
  <c r="AA187" i="63"/>
  <c r="Z187" i="63"/>
  <c r="Y187" i="63"/>
  <c r="X187" i="63"/>
  <c r="W187" i="63"/>
  <c r="V187" i="63"/>
  <c r="U187" i="63"/>
  <c r="T187" i="63"/>
  <c r="S187" i="63"/>
  <c r="R187" i="63"/>
  <c r="Q187" i="63"/>
  <c r="P187" i="63"/>
  <c r="O187" i="63"/>
  <c r="N187" i="63"/>
  <c r="M187" i="63"/>
  <c r="L187" i="63"/>
  <c r="K187" i="63"/>
  <c r="J187" i="63"/>
  <c r="I187" i="63"/>
  <c r="H187" i="63"/>
  <c r="G187" i="63"/>
  <c r="F187" i="63"/>
  <c r="E187" i="63"/>
  <c r="AI186" i="63"/>
  <c r="AJ186" i="63" s="1"/>
  <c r="AK186" i="63" s="1"/>
  <c r="AL186" i="63" s="1"/>
  <c r="AM186" i="63" s="1"/>
  <c r="AN186" i="63" s="1"/>
  <c r="AO186" i="63" s="1"/>
  <c r="AP186" i="63" s="1"/>
  <c r="AQ186" i="63" s="1"/>
  <c r="AR186" i="63" s="1"/>
  <c r="AS186" i="63" s="1"/>
  <c r="AT186" i="63" s="1"/>
  <c r="AU186" i="63" s="1"/>
  <c r="AV186" i="63" s="1"/>
  <c r="AW186" i="63" s="1"/>
  <c r="AX186" i="63" s="1"/>
  <c r="AY186" i="63" s="1"/>
  <c r="AZ186" i="63" s="1"/>
  <c r="BA186" i="63" s="1"/>
  <c r="BB186" i="63" s="1"/>
  <c r="AH186" i="63"/>
  <c r="AG186" i="63"/>
  <c r="AF186" i="63"/>
  <c r="AE186" i="63"/>
  <c r="AD186" i="63"/>
  <c r="AC186" i="63"/>
  <c r="AB186" i="63"/>
  <c r="AA186" i="63"/>
  <c r="Z186" i="63"/>
  <c r="Y186" i="63"/>
  <c r="X186" i="63"/>
  <c r="W186" i="63"/>
  <c r="V186" i="63"/>
  <c r="U186" i="63"/>
  <c r="T186" i="63"/>
  <c r="S186" i="63"/>
  <c r="R186" i="63"/>
  <c r="Q186" i="63"/>
  <c r="P186" i="63"/>
  <c r="O186" i="63"/>
  <c r="N186" i="63"/>
  <c r="M186" i="63"/>
  <c r="L186" i="63"/>
  <c r="K186" i="63"/>
  <c r="J186" i="63"/>
  <c r="I186" i="63"/>
  <c r="H186" i="63"/>
  <c r="G186" i="63"/>
  <c r="F186" i="63"/>
  <c r="K186" i="88"/>
  <c r="L186" i="88"/>
  <c r="M186" i="88"/>
  <c r="N186" i="88"/>
  <c r="O186" i="88"/>
  <c r="P186" i="88"/>
  <c r="Q186" i="88"/>
  <c r="R186" i="88"/>
  <c r="S186" i="88"/>
  <c r="T186" i="88"/>
  <c r="U186" i="88"/>
  <c r="V186" i="88"/>
  <c r="W186" i="88"/>
  <c r="X186" i="88"/>
  <c r="Y186" i="88"/>
  <c r="Z186" i="88"/>
  <c r="AA186" i="88"/>
  <c r="AB186" i="88"/>
  <c r="AC186" i="88"/>
  <c r="AD186" i="88"/>
  <c r="AE186" i="88"/>
  <c r="AF186" i="88"/>
  <c r="AG186" i="88"/>
  <c r="AH186" i="88"/>
  <c r="AI186" i="88"/>
  <c r="AJ186" i="88"/>
  <c r="AK186" i="88"/>
  <c r="AL186" i="88" s="1"/>
  <c r="AM186" i="88" s="1"/>
  <c r="AN186" i="88" s="1"/>
  <c r="AO186" i="88" s="1"/>
  <c r="AP186" i="88" s="1"/>
  <c r="AQ186" i="88" s="1"/>
  <c r="AR186" i="88" s="1"/>
  <c r="AS186" i="88" s="1"/>
  <c r="AT186" i="88" s="1"/>
  <c r="AU186" i="88" s="1"/>
  <c r="AV186" i="88" s="1"/>
  <c r="AW186" i="88" s="1"/>
  <c r="AX186" i="88" s="1"/>
  <c r="AY186" i="88" s="1"/>
  <c r="AZ186" i="88" s="1"/>
  <c r="BA186" i="88" s="1"/>
  <c r="BB186" i="88" s="1"/>
  <c r="K187" i="88"/>
  <c r="L187" i="88"/>
  <c r="M187" i="88"/>
  <c r="N187" i="88"/>
  <c r="O187" i="88"/>
  <c r="P187" i="88"/>
  <c r="Q187" i="88"/>
  <c r="R187" i="88"/>
  <c r="S187" i="88"/>
  <c r="T187" i="88"/>
  <c r="U187" i="88"/>
  <c r="V187" i="88"/>
  <c r="W187" i="88"/>
  <c r="X187" i="88"/>
  <c r="Y187" i="88"/>
  <c r="Z187" i="88"/>
  <c r="AA187" i="88"/>
  <c r="AB187" i="88"/>
  <c r="AC187" i="88"/>
  <c r="AD187" i="88"/>
  <c r="AE187" i="88"/>
  <c r="AF187" i="88"/>
  <c r="AG187" i="88"/>
  <c r="AH187" i="88"/>
  <c r="AI187" i="88"/>
  <c r="AJ187" i="88" s="1"/>
  <c r="AK187" i="88" s="1"/>
  <c r="AL187" i="88" s="1"/>
  <c r="AM187" i="88" s="1"/>
  <c r="AN187" i="88" s="1"/>
  <c r="AO187" i="88" s="1"/>
  <c r="AP187" i="88" s="1"/>
  <c r="AQ187" i="88" s="1"/>
  <c r="AR187" i="88" s="1"/>
  <c r="AS187" i="88" s="1"/>
  <c r="AT187" i="88" s="1"/>
  <c r="AU187" i="88" s="1"/>
  <c r="AV187" i="88" s="1"/>
  <c r="AW187" i="88" s="1"/>
  <c r="AX187" i="88" s="1"/>
  <c r="AY187" i="88" s="1"/>
  <c r="AZ187" i="88" s="1"/>
  <c r="BA187" i="88" s="1"/>
  <c r="BB187" i="88" s="1"/>
  <c r="J186" i="88"/>
  <c r="J187" i="88"/>
  <c r="F186" i="88"/>
  <c r="G186" i="88"/>
  <c r="H186" i="88"/>
  <c r="I186" i="88"/>
  <c r="F187" i="88"/>
  <c r="G187" i="88"/>
  <c r="H187" i="88"/>
  <c r="I187" i="88"/>
  <c r="E187" i="88"/>
  <c r="E186" i="88"/>
  <c r="AZ75" i="75" l="1"/>
  <c r="BA75" i="75"/>
  <c r="BB75" i="75"/>
  <c r="AZ75" i="74"/>
  <c r="BA75" i="74"/>
  <c r="BB75" i="74"/>
  <c r="AZ75" i="73"/>
  <c r="BA75" i="73"/>
  <c r="BB75" i="73"/>
  <c r="AZ75" i="72"/>
  <c r="BA75" i="72"/>
  <c r="BB75" i="72"/>
  <c r="AZ75" i="71"/>
  <c r="BA75" i="71"/>
  <c r="BB75" i="71"/>
  <c r="AZ75" i="70"/>
  <c r="BA75" i="70"/>
  <c r="BB75" i="70"/>
  <c r="AZ75" i="69"/>
  <c r="BA75" i="69"/>
  <c r="BB75" i="69"/>
  <c r="AB52" i="81"/>
  <c r="AF52" i="81" s="1"/>
  <c r="AJ52" i="81" s="1"/>
  <c r="AN52" i="81" s="1"/>
  <c r="AR52" i="81" s="1"/>
  <c r="AV52" i="81" s="1"/>
  <c r="Z52" i="81"/>
  <c r="AD52" i="81" s="1"/>
  <c r="AH52" i="81" s="1"/>
  <c r="AL52" i="81" s="1"/>
  <c r="AP52" i="81" s="1"/>
  <c r="AT52" i="81" s="1"/>
  <c r="AX52" i="81" s="1"/>
  <c r="Y52" i="81"/>
  <c r="AC52" i="81" s="1"/>
  <c r="AG52" i="81" s="1"/>
  <c r="AK52" i="81" s="1"/>
  <c r="AO52" i="81" s="1"/>
  <c r="AS52" i="81" s="1"/>
  <c r="AW52" i="81" s="1"/>
  <c r="X52" i="81"/>
  <c r="W52" i="81"/>
  <c r="AA52" i="81" s="1"/>
  <c r="AE52" i="81" s="1"/>
  <c r="AI52" i="81" s="1"/>
  <c r="AM52" i="81" s="1"/>
  <c r="AQ52" i="81" s="1"/>
  <c r="AU52" i="81" s="1"/>
  <c r="AY52" i="81" s="1"/>
  <c r="U52" i="81"/>
  <c r="T52" i="81"/>
  <c r="S52" i="81"/>
  <c r="R52" i="81"/>
  <c r="P52" i="81"/>
  <c r="O52" i="81"/>
  <c r="N52" i="81"/>
  <c r="M52" i="81"/>
  <c r="K52" i="81"/>
  <c r="J52" i="81"/>
  <c r="I52" i="81"/>
  <c r="H52" i="81"/>
  <c r="F52" i="81"/>
  <c r="E52" i="81"/>
  <c r="D52" i="81"/>
  <c r="C52" i="81"/>
  <c r="BB82" i="75"/>
  <c r="BB83" i="75" s="1"/>
  <c r="AU82" i="75"/>
  <c r="AU83" i="75" s="1"/>
  <c r="AT82" i="75"/>
  <c r="AT83" i="75" s="1"/>
  <c r="AM82" i="75"/>
  <c r="AM83" i="75" s="1"/>
  <c r="AL82" i="75"/>
  <c r="AL83" i="75" s="1"/>
  <c r="AE82" i="75"/>
  <c r="AE83" i="75" s="1"/>
  <c r="AD82" i="75"/>
  <c r="AD83" i="75" s="1"/>
  <c r="BA82" i="75"/>
  <c r="BA83" i="75" s="1"/>
  <c r="AZ82" i="75"/>
  <c r="AZ83" i="75" s="1"/>
  <c r="AY82" i="75"/>
  <c r="AY83" i="75" s="1"/>
  <c r="AX82" i="75"/>
  <c r="AX83" i="75" s="1"/>
  <c r="AW82" i="75"/>
  <c r="AW83" i="75" s="1"/>
  <c r="AV82" i="75"/>
  <c r="AV83" i="75" s="1"/>
  <c r="AS82" i="75"/>
  <c r="AS83" i="75" s="1"/>
  <c r="AR82" i="75"/>
  <c r="AR83" i="75" s="1"/>
  <c r="AQ82" i="75"/>
  <c r="AQ83" i="75" s="1"/>
  <c r="AP82" i="75"/>
  <c r="AP83" i="75" s="1"/>
  <c r="AO82" i="75"/>
  <c r="AO83" i="75" s="1"/>
  <c r="AN82" i="75"/>
  <c r="AN83" i="75" s="1"/>
  <c r="AK82" i="75"/>
  <c r="AK83" i="75" s="1"/>
  <c r="AJ82" i="75"/>
  <c r="AJ83" i="75" s="1"/>
  <c r="AI82" i="75"/>
  <c r="AI83" i="75" s="1"/>
  <c r="AH82" i="75"/>
  <c r="AH83" i="75" s="1"/>
  <c r="AG82" i="75"/>
  <c r="AG83" i="75" s="1"/>
  <c r="AF82" i="75"/>
  <c r="AF83" i="75" s="1"/>
  <c r="AC82" i="75"/>
  <c r="AC83" i="75" s="1"/>
  <c r="AB82" i="75"/>
  <c r="AB83" i="75" s="1"/>
  <c r="AA81" i="75"/>
  <c r="AA82" i="75" s="1"/>
  <c r="BB106" i="75" s="1"/>
  <c r="Z81" i="75"/>
  <c r="Z82" i="75" s="1"/>
  <c r="AS105" i="75" s="1"/>
  <c r="Y81" i="75"/>
  <c r="Y82" i="75" s="1"/>
  <c r="AW104" i="75" s="1"/>
  <c r="X81" i="75"/>
  <c r="X82" i="75" s="1"/>
  <c r="BB103" i="75" s="1"/>
  <c r="W81" i="75"/>
  <c r="W82" i="75" s="1"/>
  <c r="V81" i="75"/>
  <c r="V82" i="75" s="1"/>
  <c r="U81" i="75"/>
  <c r="U82" i="75" s="1"/>
  <c r="AY100" i="75" s="1"/>
  <c r="T81" i="75"/>
  <c r="T82" i="75" s="1"/>
  <c r="AV99" i="75" s="1"/>
  <c r="S81" i="75"/>
  <c r="S82" i="75" s="1"/>
  <c r="AT98" i="75" s="1"/>
  <c r="R81" i="75"/>
  <c r="R82" i="75" s="1"/>
  <c r="AS97" i="75" s="1"/>
  <c r="Q81" i="75"/>
  <c r="Q82" i="75" s="1"/>
  <c r="AS96" i="75" s="1"/>
  <c r="P81" i="75"/>
  <c r="P82" i="75" s="1"/>
  <c r="AT95" i="75" s="1"/>
  <c r="O81" i="75"/>
  <c r="O82" i="75" s="1"/>
  <c r="N81" i="75"/>
  <c r="N82" i="75" s="1"/>
  <c r="M81" i="75"/>
  <c r="M82" i="75" s="1"/>
  <c r="AQ92" i="75" s="1"/>
  <c r="L81" i="75"/>
  <c r="L82" i="75" s="1"/>
  <c r="AV91" i="75" s="1"/>
  <c r="K81" i="75"/>
  <c r="K82" i="75" s="1"/>
  <c r="BB90" i="75" s="1"/>
  <c r="J81" i="75"/>
  <c r="J82" i="75" s="1"/>
  <c r="AW89" i="75" s="1"/>
  <c r="I81" i="75"/>
  <c r="I82" i="75" s="1"/>
  <c r="AS88" i="75" s="1"/>
  <c r="H81" i="75"/>
  <c r="H82" i="75" s="1"/>
  <c r="BB87" i="75" s="1"/>
  <c r="G81" i="75"/>
  <c r="G82" i="75" s="1"/>
  <c r="AZ86" i="75" s="1"/>
  <c r="F81" i="75"/>
  <c r="F82" i="75" s="1"/>
  <c r="E81" i="75"/>
  <c r="E82" i="75" s="1"/>
  <c r="AY84" i="75" s="1"/>
  <c r="AW83" i="74"/>
  <c r="AV83" i="74"/>
  <c r="AY82" i="74"/>
  <c r="AY83" i="74" s="1"/>
  <c r="AX82" i="74"/>
  <c r="AX83" i="74" s="1"/>
  <c r="AW82" i="74"/>
  <c r="AV82" i="74"/>
  <c r="AQ82" i="74"/>
  <c r="AQ83" i="74" s="1"/>
  <c r="AP82" i="74"/>
  <c r="AP83" i="74" s="1"/>
  <c r="AO82" i="74"/>
  <c r="AO83" i="74" s="1"/>
  <c r="AN82" i="74"/>
  <c r="AN83" i="74" s="1"/>
  <c r="AI82" i="74"/>
  <c r="AI83" i="74" s="1"/>
  <c r="AH82" i="74"/>
  <c r="AH83" i="74" s="1"/>
  <c r="AG82" i="74"/>
  <c r="AG83" i="74" s="1"/>
  <c r="AF82" i="74"/>
  <c r="AF83" i="74" s="1"/>
  <c r="BB82" i="74"/>
  <c r="BB83" i="74" s="1"/>
  <c r="BA82" i="74"/>
  <c r="BA83" i="74" s="1"/>
  <c r="AZ82" i="74"/>
  <c r="AZ83" i="74" s="1"/>
  <c r="AU82" i="74"/>
  <c r="AU83" i="74" s="1"/>
  <c r="AT82" i="74"/>
  <c r="AT83" i="74" s="1"/>
  <c r="AS82" i="74"/>
  <c r="AS83" i="74" s="1"/>
  <c r="AR82" i="74"/>
  <c r="AR83" i="74" s="1"/>
  <c r="AM82" i="74"/>
  <c r="AM83" i="74" s="1"/>
  <c r="AL82" i="74"/>
  <c r="AL83" i="74" s="1"/>
  <c r="AK82" i="74"/>
  <c r="AK83" i="74" s="1"/>
  <c r="AJ82" i="74"/>
  <c r="AJ83" i="74" s="1"/>
  <c r="AE82" i="74"/>
  <c r="AE83" i="74" s="1"/>
  <c r="AD82" i="74"/>
  <c r="AD83" i="74" s="1"/>
  <c r="AC82" i="74"/>
  <c r="AC83" i="74" s="1"/>
  <c r="AB82" i="74"/>
  <c r="AB83" i="74" s="1"/>
  <c r="AA81" i="74"/>
  <c r="AA82" i="74" s="1"/>
  <c r="Z81" i="74"/>
  <c r="Z82" i="74" s="1"/>
  <c r="Y81" i="74"/>
  <c r="Y82" i="74" s="1"/>
  <c r="X81" i="74"/>
  <c r="X82" i="74" s="1"/>
  <c r="W81" i="74"/>
  <c r="W82" i="74" s="1"/>
  <c r="AT102" i="74" s="1"/>
  <c r="V81" i="74"/>
  <c r="V82" i="74" s="1"/>
  <c r="BA101" i="74" s="1"/>
  <c r="U81" i="74"/>
  <c r="U82" i="74" s="1"/>
  <c r="AW100" i="74" s="1"/>
  <c r="T81" i="74"/>
  <c r="T82" i="74" s="1"/>
  <c r="AT99" i="74" s="1"/>
  <c r="S81" i="74"/>
  <c r="S82" i="74" s="1"/>
  <c r="R81" i="74"/>
  <c r="R82" i="74" s="1"/>
  <c r="V97" i="74" s="1"/>
  <c r="Q81" i="74"/>
  <c r="Q82" i="74" s="1"/>
  <c r="AT96" i="74" s="1"/>
  <c r="P81" i="74"/>
  <c r="P82" i="74" s="1"/>
  <c r="O81" i="74"/>
  <c r="O82" i="74" s="1"/>
  <c r="Y94" i="74" s="1"/>
  <c r="N81" i="74"/>
  <c r="N82" i="74" s="1"/>
  <c r="AW93" i="74" s="1"/>
  <c r="M81" i="74"/>
  <c r="M82" i="74" s="1"/>
  <c r="BA92" i="74" s="1"/>
  <c r="L81" i="74"/>
  <c r="L82" i="74" s="1"/>
  <c r="AT91" i="74" s="1"/>
  <c r="K81" i="74"/>
  <c r="K82" i="74" s="1"/>
  <c r="J81" i="74"/>
  <c r="J82" i="74" s="1"/>
  <c r="Z89" i="74" s="1"/>
  <c r="I81" i="74"/>
  <c r="I82" i="74" s="1"/>
  <c r="AH88" i="74" s="1"/>
  <c r="H81" i="74"/>
  <c r="H82" i="74" s="1"/>
  <c r="G81" i="74"/>
  <c r="G82" i="74" s="1"/>
  <c r="AX86" i="74" s="1"/>
  <c r="F81" i="74"/>
  <c r="F82" i="74" s="1"/>
  <c r="AQ85" i="74" s="1"/>
  <c r="E81" i="74"/>
  <c r="E82" i="74" s="1"/>
  <c r="AW84" i="74" s="1"/>
  <c r="AX82" i="73"/>
  <c r="AX83" i="73" s="1"/>
  <c r="AP82" i="73"/>
  <c r="AP83" i="73" s="1"/>
  <c r="AH82" i="73"/>
  <c r="AH83" i="73" s="1"/>
  <c r="BB82" i="73"/>
  <c r="BB83" i="73" s="1"/>
  <c r="BA82" i="73"/>
  <c r="BA83" i="73" s="1"/>
  <c r="AZ82" i="73"/>
  <c r="AZ83" i="73" s="1"/>
  <c r="AY82" i="73"/>
  <c r="AY83" i="73" s="1"/>
  <c r="AW82" i="73"/>
  <c r="AW83" i="73" s="1"/>
  <c r="AV82" i="73"/>
  <c r="AV83" i="73" s="1"/>
  <c r="AU82" i="73"/>
  <c r="AU83" i="73" s="1"/>
  <c r="AT82" i="73"/>
  <c r="AT83" i="73" s="1"/>
  <c r="AS82" i="73"/>
  <c r="AS83" i="73" s="1"/>
  <c r="AR82" i="73"/>
  <c r="AR83" i="73" s="1"/>
  <c r="AQ82" i="73"/>
  <c r="AQ83" i="73" s="1"/>
  <c r="AO82" i="73"/>
  <c r="AO83" i="73" s="1"/>
  <c r="AN82" i="73"/>
  <c r="AN83" i="73" s="1"/>
  <c r="AM82" i="73"/>
  <c r="AM83" i="73" s="1"/>
  <c r="AL82" i="73"/>
  <c r="AL83" i="73" s="1"/>
  <c r="AK82" i="73"/>
  <c r="AK83" i="73" s="1"/>
  <c r="AJ82" i="73"/>
  <c r="AJ83" i="73" s="1"/>
  <c r="AI82" i="73"/>
  <c r="AI83" i="73" s="1"/>
  <c r="AG82" i="73"/>
  <c r="AG83" i="73" s="1"/>
  <c r="AF82" i="73"/>
  <c r="AF83" i="73" s="1"/>
  <c r="AE82" i="73"/>
  <c r="AE83" i="73" s="1"/>
  <c r="AD82" i="73"/>
  <c r="AD83" i="73" s="1"/>
  <c r="AC82" i="73"/>
  <c r="AC83" i="73" s="1"/>
  <c r="AB82" i="73"/>
  <c r="AB83" i="73" s="1"/>
  <c r="AA81" i="73"/>
  <c r="AA82" i="73" s="1"/>
  <c r="AX106" i="73" s="1"/>
  <c r="Z81" i="73"/>
  <c r="Z82" i="73" s="1"/>
  <c r="Y81" i="73"/>
  <c r="Y82" i="73" s="1"/>
  <c r="AS104" i="73" s="1"/>
  <c r="X81" i="73"/>
  <c r="X82" i="73" s="1"/>
  <c r="W81" i="73"/>
  <c r="W82" i="73" s="1"/>
  <c r="AR102" i="73" s="1"/>
  <c r="V81" i="73"/>
  <c r="V82" i="73" s="1"/>
  <c r="AY101" i="73" s="1"/>
  <c r="U81" i="73"/>
  <c r="U82" i="73" s="1"/>
  <c r="AU100" i="73" s="1"/>
  <c r="T81" i="73"/>
  <c r="T82" i="73" s="1"/>
  <c r="AR99" i="73" s="1"/>
  <c r="S81" i="73"/>
  <c r="S82" i="73" s="1"/>
  <c r="BB98" i="73" s="1"/>
  <c r="R81" i="73"/>
  <c r="R82" i="73" s="1"/>
  <c r="Q81" i="73"/>
  <c r="Q82" i="73" s="1"/>
  <c r="BA96" i="73" s="1"/>
  <c r="P81" i="73"/>
  <c r="P82" i="73" s="1"/>
  <c r="BB95" i="73" s="1"/>
  <c r="O81" i="73"/>
  <c r="O82" i="73" s="1"/>
  <c r="AR94" i="73" s="1"/>
  <c r="N81" i="73"/>
  <c r="N82" i="73" s="1"/>
  <c r="AU93" i="73" s="1"/>
  <c r="M81" i="73"/>
  <c r="M82" i="73" s="1"/>
  <c r="AY92" i="73" s="1"/>
  <c r="L81" i="73"/>
  <c r="L82" i="73" s="1"/>
  <c r="K81" i="73"/>
  <c r="K82" i="73" s="1"/>
  <c r="AX90" i="73" s="1"/>
  <c r="J81" i="73"/>
  <c r="J82" i="73" s="1"/>
  <c r="AV89" i="73" s="1"/>
  <c r="I81" i="73"/>
  <c r="I82" i="73" s="1"/>
  <c r="BA88" i="73" s="1"/>
  <c r="H81" i="73"/>
  <c r="H82" i="73" s="1"/>
  <c r="AX87" i="73" s="1"/>
  <c r="G81" i="73"/>
  <c r="G82" i="73" s="1"/>
  <c r="AV86" i="73" s="1"/>
  <c r="F81" i="73"/>
  <c r="F82" i="73" s="1"/>
  <c r="AU85" i="73" s="1"/>
  <c r="E81" i="73"/>
  <c r="E82" i="73" s="1"/>
  <c r="AU84" i="73" s="1"/>
  <c r="BA82" i="72"/>
  <c r="BA83" i="72" s="1"/>
  <c r="AX82" i="72"/>
  <c r="AX83" i="72" s="1"/>
  <c r="AW82" i="72"/>
  <c r="AW83" i="72" s="1"/>
  <c r="AS82" i="72"/>
  <c r="AS83" i="72" s="1"/>
  <c r="AP82" i="72"/>
  <c r="AP83" i="72" s="1"/>
  <c r="AO82" i="72"/>
  <c r="AO83" i="72" s="1"/>
  <c r="AK82" i="72"/>
  <c r="AK83" i="72" s="1"/>
  <c r="AH82" i="72"/>
  <c r="AH83" i="72" s="1"/>
  <c r="AG82" i="72"/>
  <c r="AG83" i="72" s="1"/>
  <c r="AC82" i="72"/>
  <c r="AC83" i="72" s="1"/>
  <c r="BB82" i="72"/>
  <c r="BB83" i="72" s="1"/>
  <c r="AZ82" i="72"/>
  <c r="AZ83" i="72" s="1"/>
  <c r="AY82" i="72"/>
  <c r="AY83" i="72" s="1"/>
  <c r="AV82" i="72"/>
  <c r="AV83" i="72" s="1"/>
  <c r="AU82" i="72"/>
  <c r="AU83" i="72" s="1"/>
  <c r="AT82" i="72"/>
  <c r="AT83" i="72" s="1"/>
  <c r="AR82" i="72"/>
  <c r="AR83" i="72" s="1"/>
  <c r="AQ82" i="72"/>
  <c r="AQ83" i="72" s="1"/>
  <c r="AN82" i="72"/>
  <c r="AN83" i="72" s="1"/>
  <c r="AM82" i="72"/>
  <c r="AM83" i="72" s="1"/>
  <c r="AL82" i="72"/>
  <c r="AL83" i="72" s="1"/>
  <c r="AJ82" i="72"/>
  <c r="AJ83" i="72" s="1"/>
  <c r="AI82" i="72"/>
  <c r="AI83" i="72" s="1"/>
  <c r="AF82" i="72"/>
  <c r="AF83" i="72" s="1"/>
  <c r="AE82" i="72"/>
  <c r="AE83" i="72" s="1"/>
  <c r="AD82" i="72"/>
  <c r="AD83" i="72" s="1"/>
  <c r="AB82" i="72"/>
  <c r="AB83" i="72" s="1"/>
  <c r="AA81" i="72"/>
  <c r="AA82" i="72" s="1"/>
  <c r="AV106" i="72" s="1"/>
  <c r="Z81" i="72"/>
  <c r="Z82" i="72" s="1"/>
  <c r="Y81" i="72"/>
  <c r="Y82" i="72" s="1"/>
  <c r="X81" i="72"/>
  <c r="X82" i="72" s="1"/>
  <c r="AV103" i="72" s="1"/>
  <c r="W81" i="72"/>
  <c r="W82" i="72" s="1"/>
  <c r="BB102" i="72" s="1"/>
  <c r="V81" i="72"/>
  <c r="V82" i="72" s="1"/>
  <c r="AW101" i="72" s="1"/>
  <c r="U81" i="72"/>
  <c r="U82" i="72" s="1"/>
  <c r="T81" i="72"/>
  <c r="T82" i="72" s="1"/>
  <c r="BB99" i="72" s="1"/>
  <c r="S81" i="72"/>
  <c r="S82" i="72" s="1"/>
  <c r="AZ98" i="72" s="1"/>
  <c r="R81" i="72"/>
  <c r="R82" i="72" s="1"/>
  <c r="Q81" i="72"/>
  <c r="Q82" i="72" s="1"/>
  <c r="P81" i="72"/>
  <c r="P82" i="72" s="1"/>
  <c r="AZ95" i="72" s="1"/>
  <c r="O81" i="72"/>
  <c r="O82" i="72" s="1"/>
  <c r="BB94" i="72" s="1"/>
  <c r="N81" i="72"/>
  <c r="N82" i="72" s="1"/>
  <c r="AS93" i="72" s="1"/>
  <c r="M81" i="72"/>
  <c r="M82" i="72" s="1"/>
  <c r="L81" i="72"/>
  <c r="L82" i="72" s="1"/>
  <c r="BB91" i="72" s="1"/>
  <c r="K81" i="72"/>
  <c r="K82" i="72" s="1"/>
  <c r="AV90" i="72" s="1"/>
  <c r="J81" i="72"/>
  <c r="J82" i="72" s="1"/>
  <c r="I81" i="72"/>
  <c r="I82" i="72" s="1"/>
  <c r="H81" i="72"/>
  <c r="H82" i="72" s="1"/>
  <c r="AV87" i="72" s="1"/>
  <c r="G81" i="72"/>
  <c r="G82" i="72" s="1"/>
  <c r="AT86" i="72" s="1"/>
  <c r="F81" i="72"/>
  <c r="F82" i="72" s="1"/>
  <c r="AS85" i="72" s="1"/>
  <c r="E81" i="72"/>
  <c r="E82" i="72" s="1"/>
  <c r="BB82" i="71"/>
  <c r="BB83" i="71" s="1"/>
  <c r="BA82" i="71"/>
  <c r="BA83" i="71" s="1"/>
  <c r="AT82" i="71"/>
  <c r="AT83" i="71" s="1"/>
  <c r="AS82" i="71"/>
  <c r="AS83" i="71" s="1"/>
  <c r="AL82" i="71"/>
  <c r="AL83" i="71" s="1"/>
  <c r="AK82" i="71"/>
  <c r="AK83" i="71" s="1"/>
  <c r="AD82" i="71"/>
  <c r="AD83" i="71" s="1"/>
  <c r="AC82" i="71"/>
  <c r="AC83" i="71" s="1"/>
  <c r="AZ82" i="71"/>
  <c r="AZ83" i="71" s="1"/>
  <c r="AY82" i="71"/>
  <c r="AY83" i="71" s="1"/>
  <c r="AX82" i="71"/>
  <c r="AX83" i="71" s="1"/>
  <c r="AW82" i="71"/>
  <c r="AW83" i="71" s="1"/>
  <c r="AV82" i="71"/>
  <c r="AV83" i="71" s="1"/>
  <c r="AU82" i="71"/>
  <c r="AU83" i="71" s="1"/>
  <c r="AR82" i="71"/>
  <c r="AR83" i="71" s="1"/>
  <c r="AQ82" i="71"/>
  <c r="AQ83" i="71" s="1"/>
  <c r="AP82" i="71"/>
  <c r="AP83" i="71" s="1"/>
  <c r="AO82" i="71"/>
  <c r="AO83" i="71" s="1"/>
  <c r="AN82" i="71"/>
  <c r="AN83" i="71" s="1"/>
  <c r="AM82" i="71"/>
  <c r="AM83" i="71" s="1"/>
  <c r="AJ82" i="71"/>
  <c r="AJ83" i="71" s="1"/>
  <c r="AI82" i="71"/>
  <c r="AI83" i="71" s="1"/>
  <c r="AH82" i="71"/>
  <c r="AH83" i="71" s="1"/>
  <c r="AG82" i="71"/>
  <c r="AG83" i="71" s="1"/>
  <c r="AF82" i="71"/>
  <c r="AF83" i="71" s="1"/>
  <c r="AE82" i="71"/>
  <c r="AE83" i="71" s="1"/>
  <c r="AB82" i="71"/>
  <c r="AB83" i="71" s="1"/>
  <c r="AA81" i="71"/>
  <c r="AA82" i="71" s="1"/>
  <c r="AT106" i="71" s="1"/>
  <c r="Z81" i="71"/>
  <c r="Z82" i="71" s="1"/>
  <c r="AW105" i="71" s="1"/>
  <c r="Y81" i="71"/>
  <c r="Y82" i="71" s="1"/>
  <c r="BA104" i="71" s="1"/>
  <c r="X81" i="71"/>
  <c r="X82" i="71" s="1"/>
  <c r="AT103" i="71" s="1"/>
  <c r="W81" i="71"/>
  <c r="W82" i="71" s="1"/>
  <c r="AZ102" i="71" s="1"/>
  <c r="V81" i="71"/>
  <c r="V82" i="71" s="1"/>
  <c r="U81" i="71"/>
  <c r="U82" i="71" s="1"/>
  <c r="T81" i="71"/>
  <c r="T82" i="71" s="1"/>
  <c r="AZ99" i="71" s="1"/>
  <c r="S81" i="71"/>
  <c r="S82" i="71" s="1"/>
  <c r="AX98" i="71" s="1"/>
  <c r="R81" i="71"/>
  <c r="R82" i="71" s="1"/>
  <c r="AW97" i="71" s="1"/>
  <c r="Q81" i="71"/>
  <c r="Q82" i="71" s="1"/>
  <c r="AW96" i="71" s="1"/>
  <c r="P81" i="71"/>
  <c r="P82" i="71" s="1"/>
  <c r="AX95" i="71" s="1"/>
  <c r="O81" i="71"/>
  <c r="O82" i="71" s="1"/>
  <c r="AZ94" i="71" s="1"/>
  <c r="N81" i="71"/>
  <c r="N82" i="71" s="1"/>
  <c r="M81" i="71"/>
  <c r="M82" i="71" s="1"/>
  <c r="L81" i="71"/>
  <c r="L82" i="71" s="1"/>
  <c r="AZ91" i="71" s="1"/>
  <c r="K81" i="71"/>
  <c r="K82" i="71" s="1"/>
  <c r="AT90" i="71" s="1"/>
  <c r="J81" i="71"/>
  <c r="J82" i="71" s="1"/>
  <c r="BA89" i="71" s="1"/>
  <c r="I81" i="71"/>
  <c r="I82" i="71" s="1"/>
  <c r="AW88" i="71" s="1"/>
  <c r="H81" i="71"/>
  <c r="H82" i="71" s="1"/>
  <c r="AT87" i="71" s="1"/>
  <c r="G81" i="71"/>
  <c r="G82" i="71" s="1"/>
  <c r="AR86" i="71" s="1"/>
  <c r="F81" i="71"/>
  <c r="F82" i="71" s="1"/>
  <c r="E81" i="71"/>
  <c r="E82" i="71" s="1"/>
  <c r="BB82" i="70"/>
  <c r="BB83" i="70" s="1"/>
  <c r="AZ82" i="70"/>
  <c r="AZ83" i="70" s="1"/>
  <c r="AU82" i="70"/>
  <c r="AU83" i="70" s="1"/>
  <c r="AT82" i="70"/>
  <c r="AT83" i="70" s="1"/>
  <c r="AR82" i="70"/>
  <c r="AR83" i="70" s="1"/>
  <c r="AM82" i="70"/>
  <c r="AM83" i="70" s="1"/>
  <c r="AL82" i="70"/>
  <c r="AL83" i="70" s="1"/>
  <c r="AJ82" i="70"/>
  <c r="AJ83" i="70" s="1"/>
  <c r="AE82" i="70"/>
  <c r="AE83" i="70" s="1"/>
  <c r="AD82" i="70"/>
  <c r="AD83" i="70" s="1"/>
  <c r="AB82" i="70"/>
  <c r="AB83" i="70" s="1"/>
  <c r="BA82" i="70"/>
  <c r="BA83" i="70" s="1"/>
  <c r="AY82" i="70"/>
  <c r="AY83" i="70" s="1"/>
  <c r="AX82" i="70"/>
  <c r="AX83" i="70" s="1"/>
  <c r="AW82" i="70"/>
  <c r="AW83" i="70" s="1"/>
  <c r="AV82" i="70"/>
  <c r="AV83" i="70" s="1"/>
  <c r="AS82" i="70"/>
  <c r="AS83" i="70" s="1"/>
  <c r="AQ82" i="70"/>
  <c r="AQ83" i="70" s="1"/>
  <c r="AP82" i="70"/>
  <c r="AP83" i="70" s="1"/>
  <c r="AO82" i="70"/>
  <c r="AO83" i="70" s="1"/>
  <c r="AN82" i="70"/>
  <c r="AN83" i="70" s="1"/>
  <c r="AK82" i="70"/>
  <c r="AK83" i="70" s="1"/>
  <c r="AI82" i="70"/>
  <c r="AI83" i="70" s="1"/>
  <c r="AH82" i="70"/>
  <c r="AH83" i="70" s="1"/>
  <c r="AG82" i="70"/>
  <c r="AG83" i="70" s="1"/>
  <c r="AF82" i="70"/>
  <c r="AF83" i="70" s="1"/>
  <c r="AC82" i="70"/>
  <c r="AC83" i="70" s="1"/>
  <c r="AA81" i="70"/>
  <c r="AA82" i="70" s="1"/>
  <c r="AR106" i="70" s="1"/>
  <c r="Z81" i="70"/>
  <c r="Z82" i="70" s="1"/>
  <c r="AU105" i="70" s="1"/>
  <c r="Y81" i="70"/>
  <c r="Y82" i="70" s="1"/>
  <c r="X81" i="70"/>
  <c r="X82" i="70" s="1"/>
  <c r="AR103" i="70" s="1"/>
  <c r="W81" i="70"/>
  <c r="W82" i="70" s="1"/>
  <c r="V81" i="70"/>
  <c r="V82" i="70" s="1"/>
  <c r="U81" i="70"/>
  <c r="U82" i="70" s="1"/>
  <c r="T81" i="70"/>
  <c r="T82" i="70" s="1"/>
  <c r="T83" i="70" s="1"/>
  <c r="S81" i="70"/>
  <c r="S82" i="70" s="1"/>
  <c r="AV98" i="70" s="1"/>
  <c r="R81" i="70"/>
  <c r="R82" i="70" s="1"/>
  <c r="AU97" i="70" s="1"/>
  <c r="Q81" i="70"/>
  <c r="Q82" i="70" s="1"/>
  <c r="V96" i="70" s="1"/>
  <c r="P81" i="70"/>
  <c r="P82" i="70" s="1"/>
  <c r="O81" i="70"/>
  <c r="O82" i="70" s="1"/>
  <c r="N81" i="70"/>
  <c r="N82" i="70" s="1"/>
  <c r="AB93" i="70" s="1"/>
  <c r="M81" i="70"/>
  <c r="M82" i="70" s="1"/>
  <c r="AS92" i="70" s="1"/>
  <c r="L81" i="70"/>
  <c r="L82" i="70" s="1"/>
  <c r="M91" i="70" s="1"/>
  <c r="K81" i="70"/>
  <c r="K82" i="70" s="1"/>
  <c r="AR90" i="70" s="1"/>
  <c r="J81" i="70"/>
  <c r="J82" i="70" s="1"/>
  <c r="I81" i="70"/>
  <c r="I82" i="70" s="1"/>
  <c r="AU88" i="70" s="1"/>
  <c r="H81" i="70"/>
  <c r="H82" i="70" s="1"/>
  <c r="G81" i="70"/>
  <c r="G82" i="70" s="1"/>
  <c r="AC86" i="70" s="1"/>
  <c r="F81" i="70"/>
  <c r="F82" i="70" s="1"/>
  <c r="AZ85" i="70" s="1"/>
  <c r="E81" i="70"/>
  <c r="E82" i="70" s="1"/>
  <c r="AN84" i="70" s="1"/>
  <c r="AZ83" i="69"/>
  <c r="BB82" i="69"/>
  <c r="BB83" i="69" s="1"/>
  <c r="AZ82" i="69"/>
  <c r="AY82" i="69"/>
  <c r="AY83" i="69" s="1"/>
  <c r="AT82" i="69"/>
  <c r="AT83" i="69" s="1"/>
  <c r="AR82" i="69"/>
  <c r="AR83" i="69" s="1"/>
  <c r="AQ82" i="69"/>
  <c r="AQ83" i="69" s="1"/>
  <c r="AL82" i="69"/>
  <c r="AL83" i="69" s="1"/>
  <c r="AJ82" i="69"/>
  <c r="AJ83" i="69" s="1"/>
  <c r="AI82" i="69"/>
  <c r="AI83" i="69" s="1"/>
  <c r="AD82" i="69"/>
  <c r="AD83" i="69" s="1"/>
  <c r="AB82" i="69"/>
  <c r="AB83" i="69" s="1"/>
  <c r="BA82" i="69"/>
  <c r="BA83" i="69" s="1"/>
  <c r="AX82" i="69"/>
  <c r="AX83" i="69" s="1"/>
  <c r="AW82" i="69"/>
  <c r="AW83" i="69" s="1"/>
  <c r="AV82" i="69"/>
  <c r="AV83" i="69" s="1"/>
  <c r="AU82" i="69"/>
  <c r="AU83" i="69" s="1"/>
  <c r="AS82" i="69"/>
  <c r="AS83" i="69" s="1"/>
  <c r="AP82" i="69"/>
  <c r="AP83" i="69" s="1"/>
  <c r="AO82" i="69"/>
  <c r="AO83" i="69" s="1"/>
  <c r="AN82" i="69"/>
  <c r="AN83" i="69" s="1"/>
  <c r="AM82" i="69"/>
  <c r="AM83" i="69" s="1"/>
  <c r="AK82" i="69"/>
  <c r="AK83" i="69" s="1"/>
  <c r="AH82" i="69"/>
  <c r="AH83" i="69" s="1"/>
  <c r="AG82" i="69"/>
  <c r="AG83" i="69" s="1"/>
  <c r="AF82" i="69"/>
  <c r="AF83" i="69" s="1"/>
  <c r="AE82" i="69"/>
  <c r="AE83" i="69" s="1"/>
  <c r="AC82" i="69"/>
  <c r="AC83" i="69" s="1"/>
  <c r="AA81" i="69"/>
  <c r="AA82" i="69" s="1"/>
  <c r="Z81" i="69"/>
  <c r="Z82" i="69" s="1"/>
  <c r="AS105" i="69" s="1"/>
  <c r="Y81" i="69"/>
  <c r="Y82" i="69" s="1"/>
  <c r="AW104" i="69" s="1"/>
  <c r="X81" i="69"/>
  <c r="X82" i="69" s="1"/>
  <c r="BB103" i="69" s="1"/>
  <c r="W81" i="69"/>
  <c r="W82" i="69" s="1"/>
  <c r="AV102" i="69" s="1"/>
  <c r="V81" i="69"/>
  <c r="V82" i="69" s="1"/>
  <c r="U81" i="69"/>
  <c r="U82" i="69" s="1"/>
  <c r="AY100" i="69" s="1"/>
  <c r="T81" i="69"/>
  <c r="T82" i="69" s="1"/>
  <c r="S81" i="69"/>
  <c r="S82" i="69" s="1"/>
  <c r="R81" i="69"/>
  <c r="R82" i="69" s="1"/>
  <c r="AS97" i="69" s="1"/>
  <c r="Q81" i="69"/>
  <c r="Q82" i="69" s="1"/>
  <c r="AS96" i="69" s="1"/>
  <c r="P81" i="69"/>
  <c r="P82" i="69" s="1"/>
  <c r="AT95" i="69" s="1"/>
  <c r="O81" i="69"/>
  <c r="O82" i="69" s="1"/>
  <c r="AV94" i="69" s="1"/>
  <c r="N81" i="69"/>
  <c r="N82" i="69" s="1"/>
  <c r="M81" i="69"/>
  <c r="M82" i="69" s="1"/>
  <c r="AQ92" i="69" s="1"/>
  <c r="L81" i="69"/>
  <c r="L82" i="69" s="1"/>
  <c r="K81" i="69"/>
  <c r="K82" i="69" s="1"/>
  <c r="J81" i="69"/>
  <c r="J82" i="69" s="1"/>
  <c r="AW89" i="69" s="1"/>
  <c r="I81" i="69"/>
  <c r="I82" i="69" s="1"/>
  <c r="AS88" i="69" s="1"/>
  <c r="H81" i="69"/>
  <c r="H82" i="69" s="1"/>
  <c r="BB87" i="69" s="1"/>
  <c r="G81" i="69"/>
  <c r="G82" i="69" s="1"/>
  <c r="AZ86" i="69" s="1"/>
  <c r="F81" i="69"/>
  <c r="F82" i="69" s="1"/>
  <c r="E81" i="69"/>
  <c r="E82" i="69" s="1"/>
  <c r="AY84" i="69" s="1"/>
  <c r="AV83" i="68"/>
  <c r="AS83" i="68"/>
  <c r="BA82" i="68"/>
  <c r="BA83" i="68" s="1"/>
  <c r="AZ82" i="68"/>
  <c r="AZ83" i="68" s="1"/>
  <c r="AX82" i="68"/>
  <c r="AX83" i="68" s="1"/>
  <c r="AV82" i="68"/>
  <c r="AU82" i="68"/>
  <c r="AU83" i="68" s="1"/>
  <c r="AS82" i="68"/>
  <c r="AR82" i="68"/>
  <c r="AR83" i="68" s="1"/>
  <c r="AP82" i="68"/>
  <c r="AP83" i="68" s="1"/>
  <c r="AN82" i="68"/>
  <c r="AN83" i="68" s="1"/>
  <c r="AM82" i="68"/>
  <c r="AM83" i="68" s="1"/>
  <c r="AK82" i="68"/>
  <c r="AK83" i="68" s="1"/>
  <c r="AJ82" i="68"/>
  <c r="AJ83" i="68" s="1"/>
  <c r="AH82" i="68"/>
  <c r="AH83" i="68" s="1"/>
  <c r="AF82" i="68"/>
  <c r="AF83" i="68" s="1"/>
  <c r="AE82" i="68"/>
  <c r="AE83" i="68" s="1"/>
  <c r="AC82" i="68"/>
  <c r="AC83" i="68" s="1"/>
  <c r="AB82" i="68"/>
  <c r="AB83" i="68" s="1"/>
  <c r="BB82" i="68"/>
  <c r="BB83" i="68" s="1"/>
  <c r="AY82" i="68"/>
  <c r="AY83" i="68" s="1"/>
  <c r="AW82" i="68"/>
  <c r="AW83" i="68" s="1"/>
  <c r="AT82" i="68"/>
  <c r="AT83" i="68" s="1"/>
  <c r="AQ82" i="68"/>
  <c r="AQ83" i="68" s="1"/>
  <c r="AO82" i="68"/>
  <c r="AO83" i="68" s="1"/>
  <c r="AL82" i="68"/>
  <c r="AL83" i="68" s="1"/>
  <c r="AI82" i="68"/>
  <c r="AI83" i="68" s="1"/>
  <c r="AG82" i="68"/>
  <c r="AG83" i="68" s="1"/>
  <c r="AD82" i="68"/>
  <c r="AD83" i="68" s="1"/>
  <c r="AA81" i="68"/>
  <c r="AA82" i="68" s="1"/>
  <c r="AZ106" i="68" s="1"/>
  <c r="Z81" i="68"/>
  <c r="Z82" i="68" s="1"/>
  <c r="Y81" i="68"/>
  <c r="Y82" i="68" s="1"/>
  <c r="AU104" i="68" s="1"/>
  <c r="X81" i="68"/>
  <c r="X82" i="68" s="1"/>
  <c r="AZ103" i="68" s="1"/>
  <c r="W81" i="68"/>
  <c r="W82" i="68" s="1"/>
  <c r="V81" i="68"/>
  <c r="V82" i="68" s="1"/>
  <c r="BA101" i="68" s="1"/>
  <c r="U81" i="68"/>
  <c r="U82" i="68" s="1"/>
  <c r="AW100" i="68" s="1"/>
  <c r="T81" i="68"/>
  <c r="T82" i="68" s="1"/>
  <c r="AT99" i="68" s="1"/>
  <c r="S81" i="68"/>
  <c r="S82" i="68" s="1"/>
  <c r="AR98" i="68" s="1"/>
  <c r="R81" i="68"/>
  <c r="R82" i="68" s="1"/>
  <c r="Q81" i="68"/>
  <c r="Q82" i="68" s="1"/>
  <c r="AQ96" i="68" s="1"/>
  <c r="P81" i="68"/>
  <c r="P82" i="68" s="1"/>
  <c r="O81" i="68"/>
  <c r="O82" i="68" s="1"/>
  <c r="N81" i="68"/>
  <c r="N82" i="68" s="1"/>
  <c r="AW93" i="68" s="1"/>
  <c r="M81" i="68"/>
  <c r="M82" i="68" s="1"/>
  <c r="BA92" i="68" s="1"/>
  <c r="L81" i="68"/>
  <c r="L82" i="68" s="1"/>
  <c r="K81" i="68"/>
  <c r="K82" i="68" s="1"/>
  <c r="AZ90" i="68" s="1"/>
  <c r="J81" i="68"/>
  <c r="J82" i="68" s="1"/>
  <c r="AU89" i="68" s="1"/>
  <c r="I81" i="68"/>
  <c r="H81" i="68"/>
  <c r="G81" i="68"/>
  <c r="F81" i="68"/>
  <c r="E81" i="68"/>
  <c r="AI83" i="67"/>
  <c r="BA82" i="67"/>
  <c r="BA83" i="67" s="1"/>
  <c r="AZ82" i="67"/>
  <c r="AZ83" i="67" s="1"/>
  <c r="AT82" i="67"/>
  <c r="AT83" i="67" s="1"/>
  <c r="AS82" i="67"/>
  <c r="AS83" i="67" s="1"/>
  <c r="AR82" i="67"/>
  <c r="AR83" i="67" s="1"/>
  <c r="AN82" i="67"/>
  <c r="AN83" i="67" s="1"/>
  <c r="AL82" i="67"/>
  <c r="AL83" i="67" s="1"/>
  <c r="AK82" i="67"/>
  <c r="AK83" i="67" s="1"/>
  <c r="AJ82" i="67"/>
  <c r="AJ83" i="67" s="1"/>
  <c r="AF82" i="67"/>
  <c r="AF83" i="67" s="1"/>
  <c r="AC82" i="67"/>
  <c r="AC83" i="67" s="1"/>
  <c r="AB82" i="67"/>
  <c r="AB83" i="67" s="1"/>
  <c r="BB82" i="67"/>
  <c r="BB83" i="67" s="1"/>
  <c r="AY82" i="67"/>
  <c r="AY83" i="67" s="1"/>
  <c r="AX82" i="67"/>
  <c r="AX83" i="67" s="1"/>
  <c r="AW82" i="67"/>
  <c r="AW83" i="67" s="1"/>
  <c r="AV82" i="67"/>
  <c r="AV83" i="67" s="1"/>
  <c r="AU82" i="67"/>
  <c r="AU83" i="67" s="1"/>
  <c r="AQ82" i="67"/>
  <c r="AQ83" i="67" s="1"/>
  <c r="AP82" i="67"/>
  <c r="AP83" i="67" s="1"/>
  <c r="AO82" i="67"/>
  <c r="AO83" i="67" s="1"/>
  <c r="AM82" i="67"/>
  <c r="AM83" i="67" s="1"/>
  <c r="AI82" i="67"/>
  <c r="AH82" i="67"/>
  <c r="AH83" i="67" s="1"/>
  <c r="AG82" i="67"/>
  <c r="AG83" i="67" s="1"/>
  <c r="AE82" i="67"/>
  <c r="AE83" i="67" s="1"/>
  <c r="AD82" i="67"/>
  <c r="AD83" i="67" s="1"/>
  <c r="AA81" i="67"/>
  <c r="AA82" i="67" s="1"/>
  <c r="AX106" i="67" s="1"/>
  <c r="Z81" i="67"/>
  <c r="Z82" i="67" s="1"/>
  <c r="BA105" i="67" s="1"/>
  <c r="Y81" i="67"/>
  <c r="Y82" i="67" s="1"/>
  <c r="AS104" i="67" s="1"/>
  <c r="X81" i="67"/>
  <c r="X82" i="67" s="1"/>
  <c r="W81" i="67"/>
  <c r="W82" i="67" s="1"/>
  <c r="AR102" i="67" s="1"/>
  <c r="V81" i="67"/>
  <c r="V82" i="67" s="1"/>
  <c r="U81" i="67"/>
  <c r="U82" i="67" s="1"/>
  <c r="T81" i="67"/>
  <c r="T82" i="67" s="1"/>
  <c r="S81" i="67"/>
  <c r="S82" i="67" s="1"/>
  <c r="R81" i="67"/>
  <c r="R82" i="67" s="1"/>
  <c r="BA97" i="67" s="1"/>
  <c r="Q81" i="67"/>
  <c r="Q82" i="67" s="1"/>
  <c r="P81" i="67"/>
  <c r="P82" i="67" s="1"/>
  <c r="AN95" i="67" s="1"/>
  <c r="O81" i="67"/>
  <c r="O82" i="67" s="1"/>
  <c r="AP94" i="67" s="1"/>
  <c r="N81" i="67"/>
  <c r="N82" i="67" s="1"/>
  <c r="M81" i="67"/>
  <c r="M82" i="67" s="1"/>
  <c r="L81" i="67"/>
  <c r="L82" i="67" s="1"/>
  <c r="K81" i="67"/>
  <c r="K82" i="67" s="1"/>
  <c r="AX90" i="67" s="1"/>
  <c r="J81" i="67"/>
  <c r="J82" i="67" s="1"/>
  <c r="S89" i="67" s="1"/>
  <c r="I81" i="67"/>
  <c r="H81" i="67"/>
  <c r="G81" i="67"/>
  <c r="F81" i="67"/>
  <c r="E81" i="67"/>
  <c r="AA81" i="88"/>
  <c r="Z81" i="88"/>
  <c r="Y81" i="88"/>
  <c r="X81" i="88"/>
  <c r="W81" i="88"/>
  <c r="V81" i="88"/>
  <c r="U81" i="88"/>
  <c r="T81" i="88"/>
  <c r="S81" i="88"/>
  <c r="R81" i="88"/>
  <c r="Q81" i="88"/>
  <c r="P81" i="88"/>
  <c r="O81" i="88"/>
  <c r="N81" i="88"/>
  <c r="M81" i="88"/>
  <c r="L81" i="88"/>
  <c r="K81" i="88"/>
  <c r="J81" i="88"/>
  <c r="I81" i="88"/>
  <c r="H81" i="88"/>
  <c r="G81" i="88"/>
  <c r="F81" i="88"/>
  <c r="E81" i="88"/>
  <c r="AU93" i="67" l="1"/>
  <c r="AG93" i="67"/>
  <c r="BA96" i="67"/>
  <c r="AS96" i="67"/>
  <c r="AR87" i="70"/>
  <c r="AQ87" i="70"/>
  <c r="AY89" i="70"/>
  <c r="Z89" i="70"/>
  <c r="AV95" i="70"/>
  <c r="AU95" i="70"/>
  <c r="BA100" i="70"/>
  <c r="AP100" i="70"/>
  <c r="AY104" i="70"/>
  <c r="AZ104" i="70"/>
  <c r="AR95" i="74"/>
  <c r="Z95" i="74"/>
  <c r="W95" i="74"/>
  <c r="AX95" i="74"/>
  <c r="AU95" i="74"/>
  <c r="AL95" i="74"/>
  <c r="AI95" i="74"/>
  <c r="AR91" i="67"/>
  <c r="BB91" i="67"/>
  <c r="AP91" i="67"/>
  <c r="AD91" i="67"/>
  <c r="R91" i="67"/>
  <c r="AQ105" i="74"/>
  <c r="AT105" i="74"/>
  <c r="AH105" i="74"/>
  <c r="AW92" i="67"/>
  <c r="Y92" i="67"/>
  <c r="M83" i="68"/>
  <c r="R90" i="67"/>
  <c r="O93" i="67"/>
  <c r="AA96" i="67"/>
  <c r="AD102" i="67"/>
  <c r="AS105" i="67"/>
  <c r="U87" i="70"/>
  <c r="AV88" i="70"/>
  <c r="AG90" i="70"/>
  <c r="Y95" i="70"/>
  <c r="AB100" i="70"/>
  <c r="AL104" i="70"/>
  <c r="N84" i="73"/>
  <c r="AL85" i="73"/>
  <c r="Q87" i="73"/>
  <c r="AR88" i="73"/>
  <c r="BB90" i="73"/>
  <c r="W94" i="73"/>
  <c r="T96" i="73"/>
  <c r="W99" i="73"/>
  <c r="AD101" i="73"/>
  <c r="AC106" i="73"/>
  <c r="AQ84" i="74"/>
  <c r="AI92" i="74"/>
  <c r="AE100" i="74"/>
  <c r="F84" i="75"/>
  <c r="AV88" i="75"/>
  <c r="Y95" i="75"/>
  <c r="AA99" i="75"/>
  <c r="T92" i="70"/>
  <c r="X90" i="67"/>
  <c r="U93" i="67"/>
  <c r="AG96" i="67"/>
  <c r="AJ102" i="67"/>
  <c r="AY105" i="67"/>
  <c r="AE87" i="70"/>
  <c r="N89" i="70"/>
  <c r="AQ90" i="70"/>
  <c r="AI95" i="70"/>
  <c r="AD100" i="70"/>
  <c r="AN104" i="70"/>
  <c r="O84" i="73"/>
  <c r="AM85" i="73"/>
  <c r="R87" i="73"/>
  <c r="AS88" i="73"/>
  <c r="R92" i="73"/>
  <c r="X94" i="73"/>
  <c r="U96" i="73"/>
  <c r="X99" i="73"/>
  <c r="AE101" i="73"/>
  <c r="AD106" i="73"/>
  <c r="AZ84" i="74"/>
  <c r="M91" i="74"/>
  <c r="AR92" i="74"/>
  <c r="AN100" i="74"/>
  <c r="R84" i="75"/>
  <c r="P89" i="75"/>
  <c r="AK95" i="75"/>
  <c r="AM99" i="75"/>
  <c r="AD90" i="67"/>
  <c r="AA93" i="67"/>
  <c r="AM96" i="67"/>
  <c r="AP102" i="67"/>
  <c r="AD106" i="67"/>
  <c r="AG87" i="70"/>
  <c r="P89" i="70"/>
  <c r="AS90" i="70"/>
  <c r="AK95" i="70"/>
  <c r="AN100" i="70"/>
  <c r="AX104" i="70"/>
  <c r="Z84" i="73"/>
  <c r="AX85" i="73"/>
  <c r="AC87" i="73"/>
  <c r="X89" i="73"/>
  <c r="AD92" i="73"/>
  <c r="AI94" i="73"/>
  <c r="AF96" i="73"/>
  <c r="AI99" i="73"/>
  <c r="AP101" i="73"/>
  <c r="AO106" i="73"/>
  <c r="G85" i="74"/>
  <c r="P91" i="74"/>
  <c r="AU92" i="74"/>
  <c r="AQ100" i="74"/>
  <c r="AD84" i="75"/>
  <c r="AB89" i="75"/>
  <c r="AW95" i="75"/>
  <c r="AY99" i="75"/>
  <c r="AA84" i="73"/>
  <c r="AY85" i="73"/>
  <c r="AD87" i="73"/>
  <c r="AJ89" i="73"/>
  <c r="AP92" i="73"/>
  <c r="AJ94" i="73"/>
  <c r="AG96" i="73"/>
  <c r="AJ99" i="73"/>
  <c r="AQ101" i="73"/>
  <c r="AP106" i="73"/>
  <c r="H86" i="74"/>
  <c r="Y91" i="74"/>
  <c r="P93" i="74"/>
  <c r="AZ100" i="74"/>
  <c r="AP84" i="75"/>
  <c r="AN89" i="75"/>
  <c r="X96" i="75"/>
  <c r="AD100" i="75"/>
  <c r="AP90" i="67"/>
  <c r="AM93" i="67"/>
  <c r="AY96" i="67"/>
  <c r="BB102" i="67"/>
  <c r="AP106" i="67"/>
  <c r="AS87" i="70"/>
  <c r="AB89" i="70"/>
  <c r="V92" i="70"/>
  <c r="AW95" i="70"/>
  <c r="AZ100" i="70"/>
  <c r="AH105" i="70"/>
  <c r="AL84" i="73"/>
  <c r="O86" i="73"/>
  <c r="AO87" i="73"/>
  <c r="BB92" i="73"/>
  <c r="AU94" i="73"/>
  <c r="AR96" i="73"/>
  <c r="AU99" i="73"/>
  <c r="BB101" i="73"/>
  <c r="BA106" i="73"/>
  <c r="Q86" i="74"/>
  <c r="AB91" i="74"/>
  <c r="S93" i="74"/>
  <c r="V96" i="74"/>
  <c r="W101" i="74"/>
  <c r="BB84" i="75"/>
  <c r="AZ89" i="75"/>
  <c r="AJ96" i="75"/>
  <c r="AP100" i="75"/>
  <c r="AV90" i="67"/>
  <c r="AS93" i="67"/>
  <c r="U97" i="67"/>
  <c r="AE104" i="67"/>
  <c r="AV106" i="67"/>
  <c r="J88" i="70"/>
  <c r="AL89" i="70"/>
  <c r="AF92" i="70"/>
  <c r="BB100" i="70"/>
  <c r="AJ105" i="70"/>
  <c r="AM84" i="73"/>
  <c r="P86" i="73"/>
  <c r="AP87" i="73"/>
  <c r="Q90" i="73"/>
  <c r="O93" i="73"/>
  <c r="AV94" i="73"/>
  <c r="AS96" i="73"/>
  <c r="AV99" i="73"/>
  <c r="X102" i="73"/>
  <c r="BB106" i="73"/>
  <c r="T86" i="74"/>
  <c r="AK91" i="74"/>
  <c r="AB93" i="74"/>
  <c r="Y99" i="74"/>
  <c r="AF101" i="74"/>
  <c r="I87" i="75"/>
  <c r="U90" i="75"/>
  <c r="AV96" i="75"/>
  <c r="BB100" i="75"/>
  <c r="BB90" i="67"/>
  <c r="AY93" i="67"/>
  <c r="AA97" i="67"/>
  <c r="AK104" i="67"/>
  <c r="BB106" i="67"/>
  <c r="L88" i="70"/>
  <c r="AN89" i="70"/>
  <c r="AH92" i="70"/>
  <c r="V97" i="70"/>
  <c r="AE103" i="70"/>
  <c r="AT105" i="70"/>
  <c r="AX84" i="73"/>
  <c r="AA86" i="73"/>
  <c r="BA87" i="73"/>
  <c r="R90" i="73"/>
  <c r="Z93" i="73"/>
  <c r="U95" i="73"/>
  <c r="U98" i="73"/>
  <c r="Z100" i="73"/>
  <c r="AI102" i="73"/>
  <c r="G84" i="74"/>
  <c r="AC86" i="74"/>
  <c r="AN91" i="74"/>
  <c r="AE93" i="74"/>
  <c r="AB99" i="74"/>
  <c r="AR101" i="74"/>
  <c r="U87" i="75"/>
  <c r="AG90" i="75"/>
  <c r="X97" i="75"/>
  <c r="AG103" i="75"/>
  <c r="R94" i="67"/>
  <c r="AG97" i="67"/>
  <c r="AQ104" i="67"/>
  <c r="AB84" i="70"/>
  <c r="V88" i="70"/>
  <c r="AX89" i="70"/>
  <c r="AR92" i="70"/>
  <c r="X97" i="70"/>
  <c r="AG103" i="70"/>
  <c r="AV105" i="70"/>
  <c r="AY84" i="73"/>
  <c r="AB86" i="73"/>
  <c r="BB87" i="73"/>
  <c r="AC90" i="73"/>
  <c r="AA93" i="73"/>
  <c r="V95" i="73"/>
  <c r="V98" i="73"/>
  <c r="AA100" i="73"/>
  <c r="AJ102" i="73"/>
  <c r="P84" i="74"/>
  <c r="AF86" i="74"/>
  <c r="AW91" i="74"/>
  <c r="AN93" i="74"/>
  <c r="AK99" i="74"/>
  <c r="Y102" i="74"/>
  <c r="AG87" i="75"/>
  <c r="AS90" i="75"/>
  <c r="AJ97" i="75"/>
  <c r="AS103" i="75"/>
  <c r="AJ90" i="67"/>
  <c r="AV102" i="67"/>
  <c r="AJ106" i="67"/>
  <c r="AD94" i="67"/>
  <c r="AM97" i="67"/>
  <c r="AW104" i="67"/>
  <c r="AZ84" i="70"/>
  <c r="X88" i="70"/>
  <c r="AZ89" i="70"/>
  <c r="AT92" i="70"/>
  <c r="AH97" i="70"/>
  <c r="AQ103" i="70"/>
  <c r="AE106" i="70"/>
  <c r="N85" i="73"/>
  <c r="AM86" i="73"/>
  <c r="T88" i="73"/>
  <c r="AD90" i="73"/>
  <c r="AL93" i="73"/>
  <c r="AG95" i="73"/>
  <c r="AG98" i="73"/>
  <c r="AL100" i="73"/>
  <c r="AU102" i="73"/>
  <c r="S84" i="74"/>
  <c r="AO86" i="74"/>
  <c r="AZ91" i="74"/>
  <c r="AQ93" i="74"/>
  <c r="AN99" i="74"/>
  <c r="AK102" i="74"/>
  <c r="AS87" i="75"/>
  <c r="O91" i="75"/>
  <c r="AV97" i="75"/>
  <c r="AJ105" i="75"/>
  <c r="AE89" i="67"/>
  <c r="AS97" i="67"/>
  <c r="AA105" i="67"/>
  <c r="P85" i="70"/>
  <c r="AH88" i="70"/>
  <c r="S90" i="70"/>
  <c r="P93" i="70"/>
  <c r="AJ97" i="70"/>
  <c r="AS103" i="70"/>
  <c r="AG106" i="70"/>
  <c r="O85" i="73"/>
  <c r="AN86" i="73"/>
  <c r="U88" i="73"/>
  <c r="AO90" i="73"/>
  <c r="AM93" i="73"/>
  <c r="AH95" i="73"/>
  <c r="AH98" i="73"/>
  <c r="AM100" i="73"/>
  <c r="AV102" i="73"/>
  <c r="AB84" i="74"/>
  <c r="AR86" i="74"/>
  <c r="T92" i="74"/>
  <c r="AZ93" i="74"/>
  <c r="AW99" i="74"/>
  <c r="AW102" i="74"/>
  <c r="L88" i="75"/>
  <c r="AA91" i="75"/>
  <c r="Y98" i="75"/>
  <c r="AV105" i="75"/>
  <c r="AQ89" i="67"/>
  <c r="AY97" i="67"/>
  <c r="AG105" i="67"/>
  <c r="I87" i="70"/>
  <c r="AJ88" i="70"/>
  <c r="U90" i="70"/>
  <c r="AT97" i="70"/>
  <c r="Z104" i="70"/>
  <c r="AQ106" i="70"/>
  <c r="Z85" i="73"/>
  <c r="AY86" i="73"/>
  <c r="AF88" i="73"/>
  <c r="AP90" i="73"/>
  <c r="AX93" i="73"/>
  <c r="AS95" i="73"/>
  <c r="AS98" i="73"/>
  <c r="AX100" i="73"/>
  <c r="AJ104" i="73"/>
  <c r="AE84" i="74"/>
  <c r="BA86" i="74"/>
  <c r="W92" i="74"/>
  <c r="AZ99" i="74"/>
  <c r="X88" i="75"/>
  <c r="AM91" i="75"/>
  <c r="AK98" i="75"/>
  <c r="AG106" i="75"/>
  <c r="J83" i="68"/>
  <c r="L90" i="67"/>
  <c r="U96" i="67"/>
  <c r="X102" i="67"/>
  <c r="AM105" i="67"/>
  <c r="S87" i="70"/>
  <c r="AT88" i="70"/>
  <c r="AE90" i="70"/>
  <c r="W95" i="70"/>
  <c r="AV97" i="70"/>
  <c r="AB104" i="70"/>
  <c r="AS106" i="70"/>
  <c r="AA85" i="73"/>
  <c r="AZ86" i="73"/>
  <c r="AG88" i="73"/>
  <c r="BA90" i="73"/>
  <c r="AY93" i="73"/>
  <c r="AT95" i="73"/>
  <c r="AT98" i="73"/>
  <c r="AY100" i="73"/>
  <c r="AV104" i="73"/>
  <c r="AN84" i="74"/>
  <c r="AF92" i="74"/>
  <c r="AB100" i="74"/>
  <c r="AJ88" i="75"/>
  <c r="AY91" i="75"/>
  <c r="AW98" i="75"/>
  <c r="AS106" i="75"/>
  <c r="AV102" i="75"/>
  <c r="AJ102" i="75"/>
  <c r="X102" i="75"/>
  <c r="AY102" i="75"/>
  <c r="AU102" i="75"/>
  <c r="AI102" i="75"/>
  <c r="AM102" i="75"/>
  <c r="AT102" i="75"/>
  <c r="AH102" i="75"/>
  <c r="AS102" i="75"/>
  <c r="AG102" i="75"/>
  <c r="AR102" i="75"/>
  <c r="AF102" i="75"/>
  <c r="AQ102" i="75"/>
  <c r="AE102" i="75"/>
  <c r="BB102" i="75"/>
  <c r="AP102" i="75"/>
  <c r="AD102" i="75"/>
  <c r="BA102" i="75"/>
  <c r="AO102" i="75"/>
  <c r="AC102" i="75"/>
  <c r="AZ102" i="75"/>
  <c r="AN102" i="75"/>
  <c r="AB102" i="75"/>
  <c r="AA102" i="75"/>
  <c r="AX102" i="75"/>
  <c r="AL102" i="75"/>
  <c r="Z102" i="75"/>
  <c r="AW102" i="75"/>
  <c r="AK102" i="75"/>
  <c r="Y102" i="75"/>
  <c r="AY93" i="75"/>
  <c r="AM93" i="75"/>
  <c r="AA93" i="75"/>
  <c r="O93" i="75"/>
  <c r="AX93" i="75"/>
  <c r="AL93" i="75"/>
  <c r="Z93" i="75"/>
  <c r="AW93" i="75"/>
  <c r="AK93" i="75"/>
  <c r="Y93" i="75"/>
  <c r="R93" i="75"/>
  <c r="AV93" i="75"/>
  <c r="AJ93" i="75"/>
  <c r="X93" i="75"/>
  <c r="AD93" i="75"/>
  <c r="AU93" i="75"/>
  <c r="AI93" i="75"/>
  <c r="W93" i="75"/>
  <c r="BB93" i="75"/>
  <c r="AT93" i="75"/>
  <c r="AH93" i="75"/>
  <c r="V93" i="75"/>
  <c r="AS93" i="75"/>
  <c r="AG93" i="75"/>
  <c r="U93" i="75"/>
  <c r="AR93" i="75"/>
  <c r="AF93" i="75"/>
  <c r="T93" i="75"/>
  <c r="AQ93" i="75"/>
  <c r="AE93" i="75"/>
  <c r="S93" i="75"/>
  <c r="BA93" i="75"/>
  <c r="AO93" i="75"/>
  <c r="AC93" i="75"/>
  <c r="Q93" i="75"/>
  <c r="AZ93" i="75"/>
  <c r="AN93" i="75"/>
  <c r="AB93" i="75"/>
  <c r="P93" i="75"/>
  <c r="AP93" i="75"/>
  <c r="AV94" i="75"/>
  <c r="AJ94" i="75"/>
  <c r="X94" i="75"/>
  <c r="AA94" i="75"/>
  <c r="AU94" i="75"/>
  <c r="AI94" i="75"/>
  <c r="W94" i="75"/>
  <c r="AM94" i="75"/>
  <c r="AT94" i="75"/>
  <c r="AH94" i="75"/>
  <c r="V94" i="75"/>
  <c r="AS94" i="75"/>
  <c r="AG94" i="75"/>
  <c r="U94" i="75"/>
  <c r="AR94" i="75"/>
  <c r="AF94" i="75"/>
  <c r="T94" i="75"/>
  <c r="AQ94" i="75"/>
  <c r="AE94" i="75"/>
  <c r="S94" i="75"/>
  <c r="BB94" i="75"/>
  <c r="AP94" i="75"/>
  <c r="AD94" i="75"/>
  <c r="R94" i="75"/>
  <c r="BA94" i="75"/>
  <c r="AO94" i="75"/>
  <c r="AC94" i="75"/>
  <c r="Q94" i="75"/>
  <c r="AZ94" i="75"/>
  <c r="AN94" i="75"/>
  <c r="AB94" i="75"/>
  <c r="P94" i="75"/>
  <c r="AY94" i="75"/>
  <c r="AX94" i="75"/>
  <c r="AL94" i="75"/>
  <c r="Z94" i="75"/>
  <c r="AW94" i="75"/>
  <c r="AK94" i="75"/>
  <c r="Y94" i="75"/>
  <c r="AQ101" i="75"/>
  <c r="AE101" i="75"/>
  <c r="BB101" i="75"/>
  <c r="AP101" i="75"/>
  <c r="AD101" i="75"/>
  <c r="BA101" i="75"/>
  <c r="AO101" i="75"/>
  <c r="AC101" i="75"/>
  <c r="AZ101" i="75"/>
  <c r="AN101" i="75"/>
  <c r="AB101" i="75"/>
  <c r="AY101" i="75"/>
  <c r="AM101" i="75"/>
  <c r="AA101" i="75"/>
  <c r="AX101" i="75"/>
  <c r="AL101" i="75"/>
  <c r="Z101" i="75"/>
  <c r="AW101" i="75"/>
  <c r="AK101" i="75"/>
  <c r="Y101" i="75"/>
  <c r="AV101" i="75"/>
  <c r="AJ101" i="75"/>
  <c r="X101" i="75"/>
  <c r="AU101" i="75"/>
  <c r="AI101" i="75"/>
  <c r="W101" i="75"/>
  <c r="AS101" i="75"/>
  <c r="AG101" i="75"/>
  <c r="AH101" i="75"/>
  <c r="AR101" i="75"/>
  <c r="AF101" i="75"/>
  <c r="AT101" i="75"/>
  <c r="AY85" i="75"/>
  <c r="AM85" i="75"/>
  <c r="AA85" i="75"/>
  <c r="O85" i="75"/>
  <c r="R85" i="75"/>
  <c r="AX85" i="75"/>
  <c r="AL85" i="75"/>
  <c r="Z85" i="75"/>
  <c r="N85" i="75"/>
  <c r="AW85" i="75"/>
  <c r="AK85" i="75"/>
  <c r="Y85" i="75"/>
  <c r="M85" i="75"/>
  <c r="AV85" i="75"/>
  <c r="AJ85" i="75"/>
  <c r="X85" i="75"/>
  <c r="L85" i="75"/>
  <c r="AU85" i="75"/>
  <c r="AI85" i="75"/>
  <c r="W85" i="75"/>
  <c r="K85" i="75"/>
  <c r="AT85" i="75"/>
  <c r="AH85" i="75"/>
  <c r="V85" i="75"/>
  <c r="J85" i="75"/>
  <c r="AD85" i="75"/>
  <c r="AS85" i="75"/>
  <c r="AG85" i="75"/>
  <c r="U85" i="75"/>
  <c r="I85" i="75"/>
  <c r="BB85" i="75"/>
  <c r="AR85" i="75"/>
  <c r="AF85" i="75"/>
  <c r="T85" i="75"/>
  <c r="H85" i="75"/>
  <c r="AQ85" i="75"/>
  <c r="AE85" i="75"/>
  <c r="S85" i="75"/>
  <c r="G85" i="75"/>
  <c r="BA85" i="75"/>
  <c r="AO85" i="75"/>
  <c r="AC85" i="75"/>
  <c r="Q85" i="75"/>
  <c r="AP85" i="75"/>
  <c r="AZ85" i="75"/>
  <c r="AN85" i="75"/>
  <c r="AB85" i="75"/>
  <c r="P85" i="75"/>
  <c r="AE86" i="75"/>
  <c r="P84" i="75"/>
  <c r="AB84" i="75"/>
  <c r="AN84" i="75"/>
  <c r="AZ84" i="75"/>
  <c r="Q86" i="75"/>
  <c r="AC86" i="75"/>
  <c r="AO86" i="75"/>
  <c r="BA86" i="75"/>
  <c r="S87" i="75"/>
  <c r="AE87" i="75"/>
  <c r="AQ87" i="75"/>
  <c r="J88" i="75"/>
  <c r="V88" i="75"/>
  <c r="AH88" i="75"/>
  <c r="AT88" i="75"/>
  <c r="N89" i="75"/>
  <c r="Z89" i="75"/>
  <c r="AL89" i="75"/>
  <c r="AX89" i="75"/>
  <c r="S90" i="75"/>
  <c r="AE90" i="75"/>
  <c r="AQ90" i="75"/>
  <c r="M91" i="75"/>
  <c r="Y91" i="75"/>
  <c r="AK91" i="75"/>
  <c r="AW91" i="75"/>
  <c r="T92" i="75"/>
  <c r="AF92" i="75"/>
  <c r="AR92" i="75"/>
  <c r="W95" i="75"/>
  <c r="AI95" i="75"/>
  <c r="AU95" i="75"/>
  <c r="V96" i="75"/>
  <c r="AH96" i="75"/>
  <c r="AT96" i="75"/>
  <c r="V97" i="75"/>
  <c r="AH97" i="75"/>
  <c r="AT97" i="75"/>
  <c r="W98" i="75"/>
  <c r="AI98" i="75"/>
  <c r="AU98" i="75"/>
  <c r="Y99" i="75"/>
  <c r="AK99" i="75"/>
  <c r="AW99" i="75"/>
  <c r="AB100" i="75"/>
  <c r="AN100" i="75"/>
  <c r="AZ100" i="75"/>
  <c r="AE103" i="75"/>
  <c r="AQ103" i="75"/>
  <c r="Z104" i="75"/>
  <c r="AL104" i="75"/>
  <c r="AX104" i="75"/>
  <c r="AH105" i="75"/>
  <c r="AT105" i="75"/>
  <c r="AE106" i="75"/>
  <c r="AQ106" i="75"/>
  <c r="AQ86" i="75"/>
  <c r="AH92" i="75"/>
  <c r="Q84" i="75"/>
  <c r="AC84" i="75"/>
  <c r="AO84" i="75"/>
  <c r="BA84" i="75"/>
  <c r="R86" i="75"/>
  <c r="AD86" i="75"/>
  <c r="AP86" i="75"/>
  <c r="BB86" i="75"/>
  <c r="T87" i="75"/>
  <c r="AF87" i="75"/>
  <c r="AR87" i="75"/>
  <c r="K88" i="75"/>
  <c r="W88" i="75"/>
  <c r="AI88" i="75"/>
  <c r="AU88" i="75"/>
  <c r="O89" i="75"/>
  <c r="AA89" i="75"/>
  <c r="AM89" i="75"/>
  <c r="AY89" i="75"/>
  <c r="T90" i="75"/>
  <c r="AF90" i="75"/>
  <c r="AR90" i="75"/>
  <c r="N91" i="75"/>
  <c r="Z91" i="75"/>
  <c r="AL91" i="75"/>
  <c r="AX91" i="75"/>
  <c r="U92" i="75"/>
  <c r="AG92" i="75"/>
  <c r="AS92" i="75"/>
  <c r="X95" i="75"/>
  <c r="AJ95" i="75"/>
  <c r="AV95" i="75"/>
  <c r="W96" i="75"/>
  <c r="AI96" i="75"/>
  <c r="AU96" i="75"/>
  <c r="W97" i="75"/>
  <c r="AI97" i="75"/>
  <c r="AU97" i="75"/>
  <c r="X98" i="75"/>
  <c r="AJ98" i="75"/>
  <c r="AV98" i="75"/>
  <c r="Z99" i="75"/>
  <c r="AL99" i="75"/>
  <c r="AX99" i="75"/>
  <c r="AC100" i="75"/>
  <c r="AO100" i="75"/>
  <c r="BA100" i="75"/>
  <c r="AF103" i="75"/>
  <c r="AR103" i="75"/>
  <c r="AA104" i="75"/>
  <c r="AM104" i="75"/>
  <c r="AY104" i="75"/>
  <c r="AI105" i="75"/>
  <c r="AU105" i="75"/>
  <c r="AF106" i="75"/>
  <c r="AR106" i="75"/>
  <c r="S86" i="75"/>
  <c r="AT92" i="75"/>
  <c r="G84" i="75"/>
  <c r="S84" i="75"/>
  <c r="AE84" i="75"/>
  <c r="AQ84" i="75"/>
  <c r="H86" i="75"/>
  <c r="T86" i="75"/>
  <c r="AF86" i="75"/>
  <c r="AR86" i="75"/>
  <c r="J87" i="75"/>
  <c r="V87" i="75"/>
  <c r="AH87" i="75"/>
  <c r="AT87" i="75"/>
  <c r="M88" i="75"/>
  <c r="Y88" i="75"/>
  <c r="AK88" i="75"/>
  <c r="AW88" i="75"/>
  <c r="Q89" i="75"/>
  <c r="AC89" i="75"/>
  <c r="AO89" i="75"/>
  <c r="BA89" i="75"/>
  <c r="V90" i="75"/>
  <c r="AH90" i="75"/>
  <c r="AT90" i="75"/>
  <c r="P91" i="75"/>
  <c r="AB91" i="75"/>
  <c r="AN91" i="75"/>
  <c r="AZ91" i="75"/>
  <c r="W92" i="75"/>
  <c r="AI92" i="75"/>
  <c r="AU92" i="75"/>
  <c r="Z95" i="75"/>
  <c r="AL95" i="75"/>
  <c r="AX95" i="75"/>
  <c r="Y96" i="75"/>
  <c r="AK96" i="75"/>
  <c r="AW96" i="75"/>
  <c r="Y97" i="75"/>
  <c r="AK97" i="75"/>
  <c r="AW97" i="75"/>
  <c r="Z98" i="75"/>
  <c r="AL98" i="75"/>
  <c r="AX98" i="75"/>
  <c r="AB99" i="75"/>
  <c r="AN99" i="75"/>
  <c r="AZ99" i="75"/>
  <c r="AE100" i="75"/>
  <c r="AQ100" i="75"/>
  <c r="AH103" i="75"/>
  <c r="AT103" i="75"/>
  <c r="AC104" i="75"/>
  <c r="AO104" i="75"/>
  <c r="BA104" i="75"/>
  <c r="AK105" i="75"/>
  <c r="AW105" i="75"/>
  <c r="AH106" i="75"/>
  <c r="AT106" i="75"/>
  <c r="V92" i="75"/>
  <c r="H84" i="75"/>
  <c r="T84" i="75"/>
  <c r="AF84" i="75"/>
  <c r="AR84" i="75"/>
  <c r="I86" i="75"/>
  <c r="U86" i="75"/>
  <c r="AG86" i="75"/>
  <c r="AS86" i="75"/>
  <c r="K87" i="75"/>
  <c r="W87" i="75"/>
  <c r="AI87" i="75"/>
  <c r="AU87" i="75"/>
  <c r="N88" i="75"/>
  <c r="Z88" i="75"/>
  <c r="AL88" i="75"/>
  <c r="AX88" i="75"/>
  <c r="R89" i="75"/>
  <c r="AD89" i="75"/>
  <c r="AP89" i="75"/>
  <c r="BB89" i="75"/>
  <c r="W90" i="75"/>
  <c r="AI90" i="75"/>
  <c r="AU90" i="75"/>
  <c r="Q91" i="75"/>
  <c r="AC91" i="75"/>
  <c r="AO91" i="75"/>
  <c r="BA91" i="75"/>
  <c r="X92" i="75"/>
  <c r="AJ92" i="75"/>
  <c r="AV92" i="75"/>
  <c r="AA95" i="75"/>
  <c r="AM95" i="75"/>
  <c r="AY95" i="75"/>
  <c r="Z96" i="75"/>
  <c r="AL96" i="75"/>
  <c r="AX96" i="75"/>
  <c r="Z97" i="75"/>
  <c r="AL97" i="75"/>
  <c r="AX97" i="75"/>
  <c r="AA98" i="75"/>
  <c r="AM98" i="75"/>
  <c r="AY98" i="75"/>
  <c r="AC99" i="75"/>
  <c r="AO99" i="75"/>
  <c r="BA99" i="75"/>
  <c r="AF100" i="75"/>
  <c r="AR100" i="75"/>
  <c r="AI103" i="75"/>
  <c r="AU103" i="75"/>
  <c r="AD104" i="75"/>
  <c r="AP104" i="75"/>
  <c r="BB104" i="75"/>
  <c r="AL105" i="75"/>
  <c r="AX105" i="75"/>
  <c r="AI106" i="75"/>
  <c r="AU106" i="75"/>
  <c r="I84" i="75"/>
  <c r="U84" i="75"/>
  <c r="AG84" i="75"/>
  <c r="AS84" i="75"/>
  <c r="J86" i="75"/>
  <c r="V86" i="75"/>
  <c r="AH86" i="75"/>
  <c r="AT86" i="75"/>
  <c r="L87" i="75"/>
  <c r="X87" i="75"/>
  <c r="AJ87" i="75"/>
  <c r="AV87" i="75"/>
  <c r="O88" i="75"/>
  <c r="AA88" i="75"/>
  <c r="AM88" i="75"/>
  <c r="AY88" i="75"/>
  <c r="S89" i="75"/>
  <c r="AE89" i="75"/>
  <c r="AQ89" i="75"/>
  <c r="L90" i="75"/>
  <c r="X90" i="75"/>
  <c r="AJ90" i="75"/>
  <c r="AV90" i="75"/>
  <c r="R91" i="75"/>
  <c r="AD91" i="75"/>
  <c r="AP91" i="75"/>
  <c r="BB91" i="75"/>
  <c r="Y92" i="75"/>
  <c r="AK92" i="75"/>
  <c r="AW92" i="75"/>
  <c r="AB95" i="75"/>
  <c r="AN95" i="75"/>
  <c r="AZ95" i="75"/>
  <c r="AA96" i="75"/>
  <c r="AM96" i="75"/>
  <c r="AY96" i="75"/>
  <c r="AA97" i="75"/>
  <c r="AM97" i="75"/>
  <c r="AY97" i="75"/>
  <c r="AB98" i="75"/>
  <c r="AN98" i="75"/>
  <c r="AZ98" i="75"/>
  <c r="AD99" i="75"/>
  <c r="AP99" i="75"/>
  <c r="BB99" i="75"/>
  <c r="AG100" i="75"/>
  <c r="AS100" i="75"/>
  <c r="AJ103" i="75"/>
  <c r="AV103" i="75"/>
  <c r="AE104" i="75"/>
  <c r="AQ104" i="75"/>
  <c r="AA105" i="75"/>
  <c r="AM105" i="75"/>
  <c r="AY105" i="75"/>
  <c r="AJ106" i="75"/>
  <c r="AV106" i="75"/>
  <c r="J84" i="75"/>
  <c r="V84" i="75"/>
  <c r="AH84" i="75"/>
  <c r="AT84" i="75"/>
  <c r="K86" i="75"/>
  <c r="W86" i="75"/>
  <c r="AI86" i="75"/>
  <c r="AU86" i="75"/>
  <c r="M87" i="75"/>
  <c r="Y87" i="75"/>
  <c r="AK87" i="75"/>
  <c r="AW87" i="75"/>
  <c r="P88" i="75"/>
  <c r="AB88" i="75"/>
  <c r="AN88" i="75"/>
  <c r="AZ88" i="75"/>
  <c r="T89" i="75"/>
  <c r="AF89" i="75"/>
  <c r="AR89" i="75"/>
  <c r="M90" i="75"/>
  <c r="Y90" i="75"/>
  <c r="AK90" i="75"/>
  <c r="AW90" i="75"/>
  <c r="S91" i="75"/>
  <c r="AE91" i="75"/>
  <c r="AQ91" i="75"/>
  <c r="N92" i="75"/>
  <c r="Z92" i="75"/>
  <c r="AL92" i="75"/>
  <c r="AX92" i="75"/>
  <c r="Q95" i="75"/>
  <c r="AC95" i="75"/>
  <c r="AO95" i="75"/>
  <c r="BA95" i="75"/>
  <c r="AB96" i="75"/>
  <c r="AN96" i="75"/>
  <c r="AZ96" i="75"/>
  <c r="AB97" i="75"/>
  <c r="AN97" i="75"/>
  <c r="AZ97" i="75"/>
  <c r="AC98" i="75"/>
  <c r="AO98" i="75"/>
  <c r="BA98" i="75"/>
  <c r="AE99" i="75"/>
  <c r="AQ99" i="75"/>
  <c r="V100" i="75"/>
  <c r="AH100" i="75"/>
  <c r="AT100" i="75"/>
  <c r="Y103" i="75"/>
  <c r="AK103" i="75"/>
  <c r="AW103" i="75"/>
  <c r="AF104" i="75"/>
  <c r="AR104" i="75"/>
  <c r="AB105" i="75"/>
  <c r="AN105" i="75"/>
  <c r="AZ105" i="75"/>
  <c r="AK106" i="75"/>
  <c r="AW106" i="75"/>
  <c r="AB104" i="75"/>
  <c r="K84" i="75"/>
  <c r="W84" i="75"/>
  <c r="AI84" i="75"/>
  <c r="AU84" i="75"/>
  <c r="L86" i="75"/>
  <c r="X86" i="75"/>
  <c r="AJ86" i="75"/>
  <c r="AV86" i="75"/>
  <c r="N87" i="75"/>
  <c r="Z87" i="75"/>
  <c r="AL87" i="75"/>
  <c r="AX87" i="75"/>
  <c r="Q88" i="75"/>
  <c r="AC88" i="75"/>
  <c r="AO88" i="75"/>
  <c r="BA88" i="75"/>
  <c r="U89" i="75"/>
  <c r="AG89" i="75"/>
  <c r="AS89" i="75"/>
  <c r="N90" i="75"/>
  <c r="Z90" i="75"/>
  <c r="AL90" i="75"/>
  <c r="AX90" i="75"/>
  <c r="T91" i="75"/>
  <c r="AF91" i="75"/>
  <c r="AR91" i="75"/>
  <c r="O92" i="75"/>
  <c r="AA92" i="75"/>
  <c r="AM92" i="75"/>
  <c r="AY92" i="75"/>
  <c r="R95" i="75"/>
  <c r="AD95" i="75"/>
  <c r="AP95" i="75"/>
  <c r="BB95" i="75"/>
  <c r="AC96" i="75"/>
  <c r="AO96" i="75"/>
  <c r="BA96" i="75"/>
  <c r="AC97" i="75"/>
  <c r="AO97" i="75"/>
  <c r="BA97" i="75"/>
  <c r="AD98" i="75"/>
  <c r="AP98" i="75"/>
  <c r="BB98" i="75"/>
  <c r="AF99" i="75"/>
  <c r="AR99" i="75"/>
  <c r="W100" i="75"/>
  <c r="AI100" i="75"/>
  <c r="AU100" i="75"/>
  <c r="Z103" i="75"/>
  <c r="AL103" i="75"/>
  <c r="AX103" i="75"/>
  <c r="AG104" i="75"/>
  <c r="AS104" i="75"/>
  <c r="AC105" i="75"/>
  <c r="AO105" i="75"/>
  <c r="BA105" i="75"/>
  <c r="AL106" i="75"/>
  <c r="AX106" i="75"/>
  <c r="AZ104" i="75"/>
  <c r="L84" i="75"/>
  <c r="X84" i="75"/>
  <c r="AJ84" i="75"/>
  <c r="AV84" i="75"/>
  <c r="M86" i="75"/>
  <c r="Y86" i="75"/>
  <c r="AK86" i="75"/>
  <c r="AW86" i="75"/>
  <c r="O87" i="75"/>
  <c r="AA87" i="75"/>
  <c r="AM87" i="75"/>
  <c r="AY87" i="75"/>
  <c r="R88" i="75"/>
  <c r="AD88" i="75"/>
  <c r="AP88" i="75"/>
  <c r="BB88" i="75"/>
  <c r="V89" i="75"/>
  <c r="AH89" i="75"/>
  <c r="AT89" i="75"/>
  <c r="O90" i="75"/>
  <c r="AA90" i="75"/>
  <c r="AM90" i="75"/>
  <c r="AY90" i="75"/>
  <c r="U91" i="75"/>
  <c r="AG91" i="75"/>
  <c r="AS91" i="75"/>
  <c r="P92" i="75"/>
  <c r="AB92" i="75"/>
  <c r="AN92" i="75"/>
  <c r="AZ92" i="75"/>
  <c r="S95" i="75"/>
  <c r="AE95" i="75"/>
  <c r="AQ95" i="75"/>
  <c r="R96" i="75"/>
  <c r="AD96" i="75"/>
  <c r="AP96" i="75"/>
  <c r="BB96" i="75"/>
  <c r="AD97" i="75"/>
  <c r="AP97" i="75"/>
  <c r="BB97" i="75"/>
  <c r="AE98" i="75"/>
  <c r="AQ98" i="75"/>
  <c r="U99" i="75"/>
  <c r="AG99" i="75"/>
  <c r="AS99" i="75"/>
  <c r="X100" i="75"/>
  <c r="AJ100" i="75"/>
  <c r="AV100" i="75"/>
  <c r="AA103" i="75"/>
  <c r="AM103" i="75"/>
  <c r="AY103" i="75"/>
  <c r="AH104" i="75"/>
  <c r="AT104" i="75"/>
  <c r="AD105" i="75"/>
  <c r="AP105" i="75"/>
  <c r="BB105" i="75"/>
  <c r="AM106" i="75"/>
  <c r="AY106" i="75"/>
  <c r="AN104" i="75"/>
  <c r="M84" i="75"/>
  <c r="Y84" i="75"/>
  <c r="AK84" i="75"/>
  <c r="AW84" i="75"/>
  <c r="N86" i="75"/>
  <c r="Z86" i="75"/>
  <c r="AL86" i="75"/>
  <c r="AX86" i="75"/>
  <c r="P87" i="75"/>
  <c r="AB87" i="75"/>
  <c r="AN87" i="75"/>
  <c r="AZ87" i="75"/>
  <c r="S88" i="75"/>
  <c r="AE88" i="75"/>
  <c r="AQ88" i="75"/>
  <c r="K89" i="75"/>
  <c r="W89" i="75"/>
  <c r="AI89" i="75"/>
  <c r="AU89" i="75"/>
  <c r="P90" i="75"/>
  <c r="AB90" i="75"/>
  <c r="AN90" i="75"/>
  <c r="AZ90" i="75"/>
  <c r="V91" i="75"/>
  <c r="AH91" i="75"/>
  <c r="AT91" i="75"/>
  <c r="Q92" i="75"/>
  <c r="AC92" i="75"/>
  <c r="AO92" i="75"/>
  <c r="BA92" i="75"/>
  <c r="T95" i="75"/>
  <c r="AF95" i="75"/>
  <c r="AR95" i="75"/>
  <c r="S96" i="75"/>
  <c r="AE96" i="75"/>
  <c r="AQ96" i="75"/>
  <c r="S97" i="75"/>
  <c r="AE97" i="75"/>
  <c r="AQ97" i="75"/>
  <c r="T98" i="75"/>
  <c r="AF98" i="75"/>
  <c r="AR98" i="75"/>
  <c r="V99" i="75"/>
  <c r="AH99" i="75"/>
  <c r="AT99" i="75"/>
  <c r="Y100" i="75"/>
  <c r="AK100" i="75"/>
  <c r="AW100" i="75"/>
  <c r="AB103" i="75"/>
  <c r="AN103" i="75"/>
  <c r="AZ103" i="75"/>
  <c r="AI104" i="75"/>
  <c r="AU104" i="75"/>
  <c r="AE105" i="75"/>
  <c r="AQ105" i="75"/>
  <c r="AB106" i="75"/>
  <c r="AN106" i="75"/>
  <c r="AZ106" i="75"/>
  <c r="N84" i="75"/>
  <c r="Z84" i="75"/>
  <c r="AL84" i="75"/>
  <c r="AX84" i="75"/>
  <c r="O86" i="75"/>
  <c r="AA86" i="75"/>
  <c r="AM86" i="75"/>
  <c r="AY86" i="75"/>
  <c r="Q87" i="75"/>
  <c r="AC87" i="75"/>
  <c r="AO87" i="75"/>
  <c r="BA87" i="75"/>
  <c r="T88" i="75"/>
  <c r="AF88" i="75"/>
  <c r="AR88" i="75"/>
  <c r="L89" i="75"/>
  <c r="X89" i="75"/>
  <c r="AJ89" i="75"/>
  <c r="AV89" i="75"/>
  <c r="Q90" i="75"/>
  <c r="AC90" i="75"/>
  <c r="AO90" i="75"/>
  <c r="BA90" i="75"/>
  <c r="W91" i="75"/>
  <c r="AI91" i="75"/>
  <c r="AU91" i="75"/>
  <c r="R92" i="75"/>
  <c r="AD92" i="75"/>
  <c r="AP92" i="75"/>
  <c r="BB92" i="75"/>
  <c r="U95" i="75"/>
  <c r="AG95" i="75"/>
  <c r="AS95" i="75"/>
  <c r="T96" i="75"/>
  <c r="AF96" i="75"/>
  <c r="AR96" i="75"/>
  <c r="T97" i="75"/>
  <c r="AF97" i="75"/>
  <c r="AR97" i="75"/>
  <c r="U98" i="75"/>
  <c r="AG98" i="75"/>
  <c r="AS98" i="75"/>
  <c r="W99" i="75"/>
  <c r="AI99" i="75"/>
  <c r="AU99" i="75"/>
  <c r="Z100" i="75"/>
  <c r="AL100" i="75"/>
  <c r="AX100" i="75"/>
  <c r="AC103" i="75"/>
  <c r="AO103" i="75"/>
  <c r="BA103" i="75"/>
  <c r="AJ104" i="75"/>
  <c r="AV104" i="75"/>
  <c r="AF105" i="75"/>
  <c r="AR105" i="75"/>
  <c r="AC106" i="75"/>
  <c r="AO106" i="75"/>
  <c r="BA106" i="75"/>
  <c r="O84" i="75"/>
  <c r="AA84" i="75"/>
  <c r="AM84" i="75"/>
  <c r="P86" i="75"/>
  <c r="AB86" i="75"/>
  <c r="AN86" i="75"/>
  <c r="R87" i="75"/>
  <c r="AD87" i="75"/>
  <c r="AP87" i="75"/>
  <c r="U88" i="75"/>
  <c r="AG88" i="75"/>
  <c r="M89" i="75"/>
  <c r="Y89" i="75"/>
  <c r="AK89" i="75"/>
  <c r="R90" i="75"/>
  <c r="AD90" i="75"/>
  <c r="AP90" i="75"/>
  <c r="X91" i="75"/>
  <c r="AJ91" i="75"/>
  <c r="S92" i="75"/>
  <c r="AE92" i="75"/>
  <c r="V95" i="75"/>
  <c r="AH95" i="75"/>
  <c r="U96" i="75"/>
  <c r="AG96" i="75"/>
  <c r="U97" i="75"/>
  <c r="AG97" i="75"/>
  <c r="V98" i="75"/>
  <c r="AH98" i="75"/>
  <c r="X99" i="75"/>
  <c r="AJ99" i="75"/>
  <c r="AA100" i="75"/>
  <c r="AM100" i="75"/>
  <c r="AD103" i="75"/>
  <c r="AP103" i="75"/>
  <c r="AK104" i="75"/>
  <c r="AG105" i="75"/>
  <c r="AD106" i="75"/>
  <c r="AP106" i="75"/>
  <c r="AZ106" i="74"/>
  <c r="AN106" i="74"/>
  <c r="AB106" i="74"/>
  <c r="AY106" i="74"/>
  <c r="AM106" i="74"/>
  <c r="AX106" i="74"/>
  <c r="AL106" i="74"/>
  <c r="AW106" i="74"/>
  <c r="AK106" i="74"/>
  <c r="AV106" i="74"/>
  <c r="AJ106" i="74"/>
  <c r="AU106" i="74"/>
  <c r="AI106" i="74"/>
  <c r="AT106" i="74"/>
  <c r="AH106" i="74"/>
  <c r="AS106" i="74"/>
  <c r="AG106" i="74"/>
  <c r="AR106" i="74"/>
  <c r="AF106" i="74"/>
  <c r="AQ106" i="74"/>
  <c r="AE106" i="74"/>
  <c r="BB106" i="74"/>
  <c r="AP106" i="74"/>
  <c r="AD106" i="74"/>
  <c r="BA106" i="74"/>
  <c r="AO106" i="74"/>
  <c r="AC106" i="74"/>
  <c r="AQ88" i="74"/>
  <c r="AE88" i="74"/>
  <c r="S88" i="74"/>
  <c r="BB88" i="74"/>
  <c r="AP88" i="74"/>
  <c r="AD88" i="74"/>
  <c r="R88" i="74"/>
  <c r="BA88" i="74"/>
  <c r="AO88" i="74"/>
  <c r="AC88" i="74"/>
  <c r="Q88" i="74"/>
  <c r="AK88" i="74"/>
  <c r="AZ88" i="74"/>
  <c r="AN88" i="74"/>
  <c r="AB88" i="74"/>
  <c r="P88" i="74"/>
  <c r="AY88" i="74"/>
  <c r="AM88" i="74"/>
  <c r="AA88" i="74"/>
  <c r="O88" i="74"/>
  <c r="I83" i="74"/>
  <c r="Y88" i="74"/>
  <c r="AX88" i="74"/>
  <c r="AL88" i="74"/>
  <c r="Z88" i="74"/>
  <c r="N88" i="74"/>
  <c r="AV88" i="74"/>
  <c r="AJ88" i="74"/>
  <c r="X88" i="74"/>
  <c r="L88" i="74"/>
  <c r="AU88" i="74"/>
  <c r="AI88" i="74"/>
  <c r="W88" i="74"/>
  <c r="K88" i="74"/>
  <c r="AS88" i="74"/>
  <c r="AG88" i="74"/>
  <c r="U88" i="74"/>
  <c r="AW88" i="74"/>
  <c r="M88" i="74"/>
  <c r="AR88" i="74"/>
  <c r="AF88" i="74"/>
  <c r="T88" i="74"/>
  <c r="AT88" i="74"/>
  <c r="AZ87" i="74"/>
  <c r="AN87" i="74"/>
  <c r="AB87" i="74"/>
  <c r="P87" i="74"/>
  <c r="AY87" i="74"/>
  <c r="AM87" i="74"/>
  <c r="AA87" i="74"/>
  <c r="O87" i="74"/>
  <c r="V87" i="74"/>
  <c r="AX87" i="74"/>
  <c r="AL87" i="74"/>
  <c r="Z87" i="74"/>
  <c r="N87" i="74"/>
  <c r="AW87" i="74"/>
  <c r="AK87" i="74"/>
  <c r="Y87" i="74"/>
  <c r="M87" i="74"/>
  <c r="AT87" i="74"/>
  <c r="AV87" i="74"/>
  <c r="AJ87" i="74"/>
  <c r="X87" i="74"/>
  <c r="L87" i="74"/>
  <c r="AU87" i="74"/>
  <c r="AI87" i="74"/>
  <c r="W87" i="74"/>
  <c r="K87" i="74"/>
  <c r="H83" i="74"/>
  <c r="AS87" i="74"/>
  <c r="AG87" i="74"/>
  <c r="U87" i="74"/>
  <c r="I87" i="74"/>
  <c r="AR87" i="74"/>
  <c r="AF87" i="74"/>
  <c r="T87" i="74"/>
  <c r="BB87" i="74"/>
  <c r="AP87" i="74"/>
  <c r="AD87" i="74"/>
  <c r="R87" i="74"/>
  <c r="J87" i="74"/>
  <c r="BA87" i="74"/>
  <c r="AO87" i="74"/>
  <c r="AC87" i="74"/>
  <c r="Q87" i="74"/>
  <c r="AH87" i="74"/>
  <c r="AZ103" i="74"/>
  <c r="AN103" i="74"/>
  <c r="AB103" i="74"/>
  <c r="AY103" i="74"/>
  <c r="AM103" i="74"/>
  <c r="AA103" i="74"/>
  <c r="X83" i="74"/>
  <c r="AX103" i="74"/>
  <c r="AL103" i="74"/>
  <c r="Z103" i="74"/>
  <c r="AW103" i="74"/>
  <c r="AK103" i="74"/>
  <c r="Y103" i="74"/>
  <c r="AV103" i="74"/>
  <c r="AJ103" i="74"/>
  <c r="AU103" i="74"/>
  <c r="AI103" i="74"/>
  <c r="AT103" i="74"/>
  <c r="AH103" i="74"/>
  <c r="AS103" i="74"/>
  <c r="AG103" i="74"/>
  <c r="AR103" i="74"/>
  <c r="AF103" i="74"/>
  <c r="AQ103" i="74"/>
  <c r="AE103" i="74"/>
  <c r="BB103" i="74"/>
  <c r="AP103" i="74"/>
  <c r="AD103" i="74"/>
  <c r="BA103" i="74"/>
  <c r="AO103" i="74"/>
  <c r="AC103" i="74"/>
  <c r="AU89" i="74"/>
  <c r="AI89" i="74"/>
  <c r="W89" i="74"/>
  <c r="K89" i="74"/>
  <c r="AC89" i="74"/>
  <c r="AT89" i="74"/>
  <c r="AH89" i="74"/>
  <c r="V89" i="74"/>
  <c r="AS89" i="74"/>
  <c r="AG89" i="74"/>
  <c r="U89" i="74"/>
  <c r="AR89" i="74"/>
  <c r="AF89" i="74"/>
  <c r="T89" i="74"/>
  <c r="AQ89" i="74"/>
  <c r="AE89" i="74"/>
  <c r="S89" i="74"/>
  <c r="BB89" i="74"/>
  <c r="AP89" i="74"/>
  <c r="AD89" i="74"/>
  <c r="R89" i="74"/>
  <c r="Q89" i="74"/>
  <c r="AZ89" i="74"/>
  <c r="AN89" i="74"/>
  <c r="AB89" i="74"/>
  <c r="P89" i="74"/>
  <c r="AY89" i="74"/>
  <c r="AM89" i="74"/>
  <c r="AA89" i="74"/>
  <c r="O89" i="74"/>
  <c r="AW89" i="74"/>
  <c r="AK89" i="74"/>
  <c r="Y89" i="74"/>
  <c r="M89" i="74"/>
  <c r="BA89" i="74"/>
  <c r="AO89" i="74"/>
  <c r="AV89" i="74"/>
  <c r="AJ89" i="74"/>
  <c r="X89" i="74"/>
  <c r="L89" i="74"/>
  <c r="N89" i="74"/>
  <c r="P85" i="74"/>
  <c r="AL89" i="74"/>
  <c r="AH96" i="74"/>
  <c r="AZ90" i="74"/>
  <c r="AN90" i="74"/>
  <c r="AB90" i="74"/>
  <c r="P90" i="74"/>
  <c r="AY90" i="74"/>
  <c r="AM90" i="74"/>
  <c r="AA90" i="74"/>
  <c r="O90" i="74"/>
  <c r="AX90" i="74"/>
  <c r="AL90" i="74"/>
  <c r="Z90" i="74"/>
  <c r="N90" i="74"/>
  <c r="AW90" i="74"/>
  <c r="AK90" i="74"/>
  <c r="Y90" i="74"/>
  <c r="M90" i="74"/>
  <c r="AV90" i="74"/>
  <c r="AJ90" i="74"/>
  <c r="X90" i="74"/>
  <c r="L90" i="74"/>
  <c r="AH90" i="74"/>
  <c r="AU90" i="74"/>
  <c r="AI90" i="74"/>
  <c r="W90" i="74"/>
  <c r="AS90" i="74"/>
  <c r="AG90" i="74"/>
  <c r="U90" i="74"/>
  <c r="AR90" i="74"/>
  <c r="AF90" i="74"/>
  <c r="T90" i="74"/>
  <c r="BB90" i="74"/>
  <c r="AP90" i="74"/>
  <c r="AD90" i="74"/>
  <c r="R90" i="74"/>
  <c r="V90" i="74"/>
  <c r="BA90" i="74"/>
  <c r="AO90" i="74"/>
  <c r="AC90" i="74"/>
  <c r="Q90" i="74"/>
  <c r="AT90" i="74"/>
  <c r="AU104" i="74"/>
  <c r="AI104" i="74"/>
  <c r="Y83" i="74"/>
  <c r="AT104" i="74"/>
  <c r="AH104" i="74"/>
  <c r="AS104" i="74"/>
  <c r="AG104" i="74"/>
  <c r="AR104" i="74"/>
  <c r="AF104" i="74"/>
  <c r="AQ104" i="74"/>
  <c r="AE104" i="74"/>
  <c r="BB104" i="74"/>
  <c r="AP104" i="74"/>
  <c r="AD104" i="74"/>
  <c r="BA104" i="74"/>
  <c r="AO104" i="74"/>
  <c r="AC104" i="74"/>
  <c r="AZ104" i="74"/>
  <c r="AN104" i="74"/>
  <c r="AB104" i="74"/>
  <c r="AY104" i="74"/>
  <c r="AM104" i="74"/>
  <c r="AA104" i="74"/>
  <c r="AX104" i="74"/>
  <c r="AL104" i="74"/>
  <c r="Z104" i="74"/>
  <c r="AW104" i="74"/>
  <c r="AK104" i="74"/>
  <c r="AV104" i="74"/>
  <c r="AJ104" i="74"/>
  <c r="S85" i="74"/>
  <c r="AX89" i="74"/>
  <c r="AB85" i="74"/>
  <c r="S90" i="74"/>
  <c r="AT94" i="74"/>
  <c r="AH94" i="74"/>
  <c r="V94" i="74"/>
  <c r="AS94" i="74"/>
  <c r="AG94" i="74"/>
  <c r="U94" i="74"/>
  <c r="AR94" i="74"/>
  <c r="AF94" i="74"/>
  <c r="T94" i="74"/>
  <c r="AQ94" i="74"/>
  <c r="AE94" i="74"/>
  <c r="S94" i="74"/>
  <c r="BB94" i="74"/>
  <c r="AP94" i="74"/>
  <c r="AD94" i="74"/>
  <c r="R94" i="74"/>
  <c r="BA94" i="74"/>
  <c r="AO94" i="74"/>
  <c r="AC94" i="74"/>
  <c r="Q94" i="74"/>
  <c r="AY94" i="74"/>
  <c r="AM94" i="74"/>
  <c r="AA94" i="74"/>
  <c r="AX94" i="74"/>
  <c r="AL94" i="74"/>
  <c r="Z94" i="74"/>
  <c r="AV94" i="74"/>
  <c r="AJ94" i="74"/>
  <c r="X94" i="74"/>
  <c r="AZ94" i="74"/>
  <c r="AN94" i="74"/>
  <c r="AB94" i="74"/>
  <c r="P94" i="74"/>
  <c r="AU94" i="74"/>
  <c r="AI94" i="74"/>
  <c r="W94" i="74"/>
  <c r="AE85" i="74"/>
  <c r="S87" i="74"/>
  <c r="AE90" i="74"/>
  <c r="AK94" i="74"/>
  <c r="AN85" i="74"/>
  <c r="AE87" i="74"/>
  <c r="AQ90" i="74"/>
  <c r="AW94" i="74"/>
  <c r="AQ96" i="74"/>
  <c r="AE96" i="74"/>
  <c r="S96" i="74"/>
  <c r="BB96" i="74"/>
  <c r="AP96" i="74"/>
  <c r="AD96" i="74"/>
  <c r="R96" i="74"/>
  <c r="BA96" i="74"/>
  <c r="AO96" i="74"/>
  <c r="AC96" i="74"/>
  <c r="Q83" i="74"/>
  <c r="AZ96" i="74"/>
  <c r="AN96" i="74"/>
  <c r="AB96" i="74"/>
  <c r="AY96" i="74"/>
  <c r="AM96" i="74"/>
  <c r="AA96" i="74"/>
  <c r="AX96" i="74"/>
  <c r="AL96" i="74"/>
  <c r="Z96" i="74"/>
  <c r="AW96" i="74"/>
  <c r="AK96" i="74"/>
  <c r="Y96" i="74"/>
  <c r="AV96" i="74"/>
  <c r="AJ96" i="74"/>
  <c r="X96" i="74"/>
  <c r="AU96" i="74"/>
  <c r="AI96" i="74"/>
  <c r="W96" i="74"/>
  <c r="AS96" i="74"/>
  <c r="AG96" i="74"/>
  <c r="U96" i="74"/>
  <c r="AR96" i="74"/>
  <c r="AF96" i="74"/>
  <c r="T96" i="74"/>
  <c r="AQ87" i="74"/>
  <c r="AW85" i="74"/>
  <c r="AK85" i="74"/>
  <c r="Y85" i="74"/>
  <c r="M85" i="74"/>
  <c r="AV85" i="74"/>
  <c r="AJ85" i="74"/>
  <c r="X85" i="74"/>
  <c r="L85" i="74"/>
  <c r="AU85" i="74"/>
  <c r="AI85" i="74"/>
  <c r="W85" i="74"/>
  <c r="K85" i="74"/>
  <c r="AT85" i="74"/>
  <c r="AH85" i="74"/>
  <c r="V85" i="74"/>
  <c r="J85" i="74"/>
  <c r="AS85" i="74"/>
  <c r="AG85" i="74"/>
  <c r="U85" i="74"/>
  <c r="I85" i="74"/>
  <c r="AR85" i="74"/>
  <c r="AF85" i="74"/>
  <c r="T85" i="74"/>
  <c r="H85" i="74"/>
  <c r="BB85" i="74"/>
  <c r="AP85" i="74"/>
  <c r="AD85" i="74"/>
  <c r="R85" i="74"/>
  <c r="BA85" i="74"/>
  <c r="AO85" i="74"/>
  <c r="AC85" i="74"/>
  <c r="Q85" i="74"/>
  <c r="AY85" i="74"/>
  <c r="AM85" i="74"/>
  <c r="AA85" i="74"/>
  <c r="O85" i="74"/>
  <c r="AX85" i="74"/>
  <c r="AL85" i="74"/>
  <c r="Z85" i="74"/>
  <c r="N85" i="74"/>
  <c r="AQ97" i="74"/>
  <c r="AE97" i="74"/>
  <c r="S97" i="74"/>
  <c r="BB97" i="74"/>
  <c r="AP97" i="74"/>
  <c r="AD97" i="74"/>
  <c r="BA97" i="74"/>
  <c r="AO97" i="74"/>
  <c r="AC97" i="74"/>
  <c r="AZ97" i="74"/>
  <c r="AN97" i="74"/>
  <c r="AB97" i="74"/>
  <c r="AY97" i="74"/>
  <c r="AM97" i="74"/>
  <c r="AA97" i="74"/>
  <c r="AX97" i="74"/>
  <c r="AL97" i="74"/>
  <c r="Z97" i="74"/>
  <c r="AW97" i="74"/>
  <c r="AK97" i="74"/>
  <c r="Y97" i="74"/>
  <c r="AV97" i="74"/>
  <c r="AJ97" i="74"/>
  <c r="X97" i="74"/>
  <c r="AU97" i="74"/>
  <c r="AI97" i="74"/>
  <c r="W97" i="74"/>
  <c r="AT97" i="74"/>
  <c r="AH97" i="74"/>
  <c r="AS97" i="74"/>
  <c r="AG97" i="74"/>
  <c r="U97" i="74"/>
  <c r="AR97" i="74"/>
  <c r="AF97" i="74"/>
  <c r="T97" i="74"/>
  <c r="AZ85" i="74"/>
  <c r="J88" i="74"/>
  <c r="AR98" i="74"/>
  <c r="AF98" i="74"/>
  <c r="T98" i="74"/>
  <c r="AX98" i="74"/>
  <c r="AQ98" i="74"/>
  <c r="AE98" i="74"/>
  <c r="BB98" i="74"/>
  <c r="AP98" i="74"/>
  <c r="AD98" i="74"/>
  <c r="BA98" i="74"/>
  <c r="AO98" i="74"/>
  <c r="AC98" i="74"/>
  <c r="AZ98" i="74"/>
  <c r="AN98" i="74"/>
  <c r="AB98" i="74"/>
  <c r="AY98" i="74"/>
  <c r="AM98" i="74"/>
  <c r="AA98" i="74"/>
  <c r="AL98" i="74"/>
  <c r="Z98" i="74"/>
  <c r="AW98" i="74"/>
  <c r="AK98" i="74"/>
  <c r="Y98" i="74"/>
  <c r="AV98" i="74"/>
  <c r="AJ98" i="74"/>
  <c r="X98" i="74"/>
  <c r="AU98" i="74"/>
  <c r="AI98" i="74"/>
  <c r="W98" i="74"/>
  <c r="AT98" i="74"/>
  <c r="AH98" i="74"/>
  <c r="V98" i="74"/>
  <c r="AS98" i="74"/>
  <c r="AG98" i="74"/>
  <c r="U98" i="74"/>
  <c r="V88" i="74"/>
  <c r="N84" i="74"/>
  <c r="Z84" i="74"/>
  <c r="AL84" i="74"/>
  <c r="AX84" i="74"/>
  <c r="O86" i="74"/>
  <c r="AA86" i="74"/>
  <c r="AM86" i="74"/>
  <c r="AY86" i="74"/>
  <c r="W91" i="74"/>
  <c r="AI91" i="74"/>
  <c r="AU91" i="74"/>
  <c r="R92" i="74"/>
  <c r="AD92" i="74"/>
  <c r="AP92" i="74"/>
  <c r="BB92" i="74"/>
  <c r="Z93" i="74"/>
  <c r="AL93" i="74"/>
  <c r="AX93" i="74"/>
  <c r="U95" i="74"/>
  <c r="AG95" i="74"/>
  <c r="AS95" i="74"/>
  <c r="W99" i="74"/>
  <c r="AI99" i="74"/>
  <c r="AU99" i="74"/>
  <c r="Z100" i="74"/>
  <c r="AL100" i="74"/>
  <c r="AX100" i="74"/>
  <c r="AD101" i="74"/>
  <c r="AP101" i="74"/>
  <c r="BB101" i="74"/>
  <c r="AI102" i="74"/>
  <c r="AU102" i="74"/>
  <c r="AF105" i="74"/>
  <c r="AR105" i="74"/>
  <c r="O84" i="74"/>
  <c r="AA84" i="74"/>
  <c r="AM84" i="74"/>
  <c r="AY84" i="74"/>
  <c r="P86" i="74"/>
  <c r="AB86" i="74"/>
  <c r="AN86" i="74"/>
  <c r="AZ86" i="74"/>
  <c r="X91" i="74"/>
  <c r="AJ91" i="74"/>
  <c r="AV91" i="74"/>
  <c r="S92" i="74"/>
  <c r="AE92" i="74"/>
  <c r="AQ92" i="74"/>
  <c r="O93" i="74"/>
  <c r="AA93" i="74"/>
  <c r="AM93" i="74"/>
  <c r="AY93" i="74"/>
  <c r="V95" i="74"/>
  <c r="AH95" i="74"/>
  <c r="AT95" i="74"/>
  <c r="X99" i="74"/>
  <c r="AJ99" i="74"/>
  <c r="AV99" i="74"/>
  <c r="AA100" i="74"/>
  <c r="AM100" i="74"/>
  <c r="AY100" i="74"/>
  <c r="AE101" i="74"/>
  <c r="AQ101" i="74"/>
  <c r="X102" i="74"/>
  <c r="AJ102" i="74"/>
  <c r="AV102" i="74"/>
  <c r="AG105" i="74"/>
  <c r="AS105" i="74"/>
  <c r="Q84" i="74"/>
  <c r="AC84" i="74"/>
  <c r="AO84" i="74"/>
  <c r="BA84" i="74"/>
  <c r="R86" i="74"/>
  <c r="AD86" i="74"/>
  <c r="AP86" i="74"/>
  <c r="BB86" i="74"/>
  <c r="N91" i="74"/>
  <c r="Z91" i="74"/>
  <c r="AL91" i="74"/>
  <c r="AX91" i="74"/>
  <c r="U92" i="74"/>
  <c r="AG92" i="74"/>
  <c r="AS92" i="74"/>
  <c r="Q93" i="74"/>
  <c r="AC93" i="74"/>
  <c r="AO93" i="74"/>
  <c r="BA93" i="74"/>
  <c r="X95" i="74"/>
  <c r="AJ95" i="74"/>
  <c r="AV95" i="74"/>
  <c r="Z99" i="74"/>
  <c r="AL99" i="74"/>
  <c r="AX99" i="74"/>
  <c r="AC100" i="74"/>
  <c r="AO100" i="74"/>
  <c r="BA100" i="74"/>
  <c r="AG101" i="74"/>
  <c r="AS101" i="74"/>
  <c r="Z102" i="74"/>
  <c r="AL102" i="74"/>
  <c r="AX102" i="74"/>
  <c r="AI105" i="74"/>
  <c r="AU105" i="74"/>
  <c r="F84" i="74"/>
  <c r="R84" i="74"/>
  <c r="AD84" i="74"/>
  <c r="AP84" i="74"/>
  <c r="BB84" i="74"/>
  <c r="S86" i="74"/>
  <c r="AE86" i="74"/>
  <c r="AQ86" i="74"/>
  <c r="O91" i="74"/>
  <c r="AA91" i="74"/>
  <c r="AM91" i="74"/>
  <c r="AY91" i="74"/>
  <c r="V92" i="74"/>
  <c r="AH92" i="74"/>
  <c r="AT92" i="74"/>
  <c r="R93" i="74"/>
  <c r="AD93" i="74"/>
  <c r="AP93" i="74"/>
  <c r="BB93" i="74"/>
  <c r="Y95" i="74"/>
  <c r="AK95" i="74"/>
  <c r="AW95" i="74"/>
  <c r="AA99" i="74"/>
  <c r="AM99" i="74"/>
  <c r="AY99" i="74"/>
  <c r="AD100" i="74"/>
  <c r="AP100" i="74"/>
  <c r="BB100" i="74"/>
  <c r="AH101" i="74"/>
  <c r="AT101" i="74"/>
  <c r="AA102" i="74"/>
  <c r="AM102" i="74"/>
  <c r="AY102" i="74"/>
  <c r="AJ105" i="74"/>
  <c r="AV105" i="74"/>
  <c r="AI101" i="74"/>
  <c r="AU101" i="74"/>
  <c r="AB102" i="74"/>
  <c r="AN102" i="74"/>
  <c r="AZ102" i="74"/>
  <c r="AK105" i="74"/>
  <c r="AW105" i="74"/>
  <c r="H84" i="74"/>
  <c r="T84" i="74"/>
  <c r="AF84" i="74"/>
  <c r="AR84" i="74"/>
  <c r="I86" i="74"/>
  <c r="U86" i="74"/>
  <c r="AG86" i="74"/>
  <c r="AS86" i="74"/>
  <c r="Q91" i="74"/>
  <c r="AC91" i="74"/>
  <c r="AO91" i="74"/>
  <c r="BA91" i="74"/>
  <c r="X92" i="74"/>
  <c r="AJ92" i="74"/>
  <c r="AV92" i="74"/>
  <c r="T93" i="74"/>
  <c r="AF93" i="74"/>
  <c r="AR93" i="74"/>
  <c r="AA95" i="74"/>
  <c r="AM95" i="74"/>
  <c r="AY95" i="74"/>
  <c r="AC99" i="74"/>
  <c r="AO99" i="74"/>
  <c r="BA99" i="74"/>
  <c r="AF100" i="74"/>
  <c r="AR100" i="74"/>
  <c r="X101" i="74"/>
  <c r="AJ101" i="74"/>
  <c r="AV101" i="74"/>
  <c r="AC102" i="74"/>
  <c r="AO102" i="74"/>
  <c r="BA102" i="74"/>
  <c r="AL105" i="74"/>
  <c r="AX105" i="74"/>
  <c r="I84" i="74"/>
  <c r="U84" i="74"/>
  <c r="AG84" i="74"/>
  <c r="AS84" i="74"/>
  <c r="J86" i="74"/>
  <c r="V86" i="74"/>
  <c r="AH86" i="74"/>
  <c r="AT86" i="74"/>
  <c r="R91" i="74"/>
  <c r="AD91" i="74"/>
  <c r="AP91" i="74"/>
  <c r="BB91" i="74"/>
  <c r="Y92" i="74"/>
  <c r="AK92" i="74"/>
  <c r="AW92" i="74"/>
  <c r="U93" i="74"/>
  <c r="AG93" i="74"/>
  <c r="AS93" i="74"/>
  <c r="AB95" i="74"/>
  <c r="AN95" i="74"/>
  <c r="AZ95" i="74"/>
  <c r="AD99" i="74"/>
  <c r="AP99" i="74"/>
  <c r="BB99" i="74"/>
  <c r="AG100" i="74"/>
  <c r="AS100" i="74"/>
  <c r="Y101" i="74"/>
  <c r="AK101" i="74"/>
  <c r="AW101" i="74"/>
  <c r="AD102" i="74"/>
  <c r="AP102" i="74"/>
  <c r="BB102" i="74"/>
  <c r="AA105" i="74"/>
  <c r="AM105" i="74"/>
  <c r="AY105" i="74"/>
  <c r="P83" i="74"/>
  <c r="J84" i="74"/>
  <c r="V84" i="74"/>
  <c r="AH84" i="74"/>
  <c r="AT84" i="74"/>
  <c r="K86" i="74"/>
  <c r="W86" i="74"/>
  <c r="AI86" i="74"/>
  <c r="AU86" i="74"/>
  <c r="S91" i="74"/>
  <c r="AE91" i="74"/>
  <c r="AQ91" i="74"/>
  <c r="N92" i="74"/>
  <c r="Z92" i="74"/>
  <c r="AL92" i="74"/>
  <c r="AX92" i="74"/>
  <c r="V93" i="74"/>
  <c r="AH93" i="74"/>
  <c r="AT93" i="74"/>
  <c r="Q95" i="74"/>
  <c r="AC95" i="74"/>
  <c r="AO95" i="74"/>
  <c r="BA95" i="74"/>
  <c r="AE99" i="74"/>
  <c r="AQ99" i="74"/>
  <c r="V100" i="74"/>
  <c r="AH100" i="74"/>
  <c r="AT100" i="74"/>
  <c r="Z101" i="74"/>
  <c r="AL101" i="74"/>
  <c r="AX101" i="74"/>
  <c r="AE102" i="74"/>
  <c r="AQ102" i="74"/>
  <c r="AB105" i="74"/>
  <c r="AN105" i="74"/>
  <c r="AZ105" i="74"/>
  <c r="K84" i="74"/>
  <c r="W84" i="74"/>
  <c r="AI84" i="74"/>
  <c r="AU84" i="74"/>
  <c r="L86" i="74"/>
  <c r="X86" i="74"/>
  <c r="AJ86" i="74"/>
  <c r="AV86" i="74"/>
  <c r="T91" i="74"/>
  <c r="AF91" i="74"/>
  <c r="AR91" i="74"/>
  <c r="O92" i="74"/>
  <c r="AA92" i="74"/>
  <c r="AM92" i="74"/>
  <c r="AY92" i="74"/>
  <c r="W93" i="74"/>
  <c r="AI93" i="74"/>
  <c r="AU93" i="74"/>
  <c r="R95" i="74"/>
  <c r="AD95" i="74"/>
  <c r="AP95" i="74"/>
  <c r="BB95" i="74"/>
  <c r="AF99" i="74"/>
  <c r="AR99" i="74"/>
  <c r="W100" i="74"/>
  <c r="AI100" i="74"/>
  <c r="AU100" i="74"/>
  <c r="AA101" i="74"/>
  <c r="AM101" i="74"/>
  <c r="AY101" i="74"/>
  <c r="AF102" i="74"/>
  <c r="AR102" i="74"/>
  <c r="AC105" i="74"/>
  <c r="AO105" i="74"/>
  <c r="BA105" i="74"/>
  <c r="L84" i="74"/>
  <c r="X84" i="74"/>
  <c r="AJ84" i="74"/>
  <c r="AV84" i="74"/>
  <c r="M86" i="74"/>
  <c r="Y86" i="74"/>
  <c r="AK86" i="74"/>
  <c r="AW86" i="74"/>
  <c r="U91" i="74"/>
  <c r="AG91" i="74"/>
  <c r="AS91" i="74"/>
  <c r="P92" i="74"/>
  <c r="AB92" i="74"/>
  <c r="AN92" i="74"/>
  <c r="AZ92" i="74"/>
  <c r="X93" i="74"/>
  <c r="AJ93" i="74"/>
  <c r="AV93" i="74"/>
  <c r="S95" i="74"/>
  <c r="AE95" i="74"/>
  <c r="AQ95" i="74"/>
  <c r="U99" i="74"/>
  <c r="AG99" i="74"/>
  <c r="AS99" i="74"/>
  <c r="X100" i="74"/>
  <c r="AJ100" i="74"/>
  <c r="AV100" i="74"/>
  <c r="AB101" i="74"/>
  <c r="AN101" i="74"/>
  <c r="AZ101" i="74"/>
  <c r="AG102" i="74"/>
  <c r="AS102" i="74"/>
  <c r="AD105" i="74"/>
  <c r="AP105" i="74"/>
  <c r="BB105" i="74"/>
  <c r="M84" i="74"/>
  <c r="Y84" i="74"/>
  <c r="AK84" i="74"/>
  <c r="N86" i="74"/>
  <c r="Z86" i="74"/>
  <c r="AL86" i="74"/>
  <c r="V91" i="74"/>
  <c r="AH91" i="74"/>
  <c r="Q92" i="74"/>
  <c r="AC92" i="74"/>
  <c r="AO92" i="74"/>
  <c r="Y93" i="74"/>
  <c r="AK93" i="74"/>
  <c r="T95" i="74"/>
  <c r="AF95" i="74"/>
  <c r="V99" i="74"/>
  <c r="AH99" i="74"/>
  <c r="Y100" i="74"/>
  <c r="AK100" i="74"/>
  <c r="AC101" i="74"/>
  <c r="AO101" i="74"/>
  <c r="AH102" i="74"/>
  <c r="AE105" i="74"/>
  <c r="BA97" i="73"/>
  <c r="AO97" i="73"/>
  <c r="AC97" i="73"/>
  <c r="AZ97" i="73"/>
  <c r="AN97" i="73"/>
  <c r="AB97" i="73"/>
  <c r="AY97" i="73"/>
  <c r="AM97" i="73"/>
  <c r="AA97" i="73"/>
  <c r="AX97" i="73"/>
  <c r="AL97" i="73"/>
  <c r="Z97" i="73"/>
  <c r="AG97" i="73"/>
  <c r="AF97" i="73"/>
  <c r="AW97" i="73"/>
  <c r="AK97" i="73"/>
  <c r="Y97" i="73"/>
  <c r="AR97" i="73"/>
  <c r="AV97" i="73"/>
  <c r="AJ97" i="73"/>
  <c r="X97" i="73"/>
  <c r="T97" i="73"/>
  <c r="AU97" i="73"/>
  <c r="AI97" i="73"/>
  <c r="W97" i="73"/>
  <c r="AT97" i="73"/>
  <c r="AH97" i="73"/>
  <c r="V97" i="73"/>
  <c r="AQ97" i="73"/>
  <c r="AE97" i="73"/>
  <c r="S97" i="73"/>
  <c r="AS97" i="73"/>
  <c r="BB97" i="73"/>
  <c r="AP97" i="73"/>
  <c r="AD97" i="73"/>
  <c r="U97" i="73"/>
  <c r="AS89" i="73"/>
  <c r="AG89" i="73"/>
  <c r="U89" i="73"/>
  <c r="AR89" i="73"/>
  <c r="AF89" i="73"/>
  <c r="T89" i="73"/>
  <c r="AQ89" i="73"/>
  <c r="AE89" i="73"/>
  <c r="S89" i="73"/>
  <c r="BB89" i="73"/>
  <c r="AP89" i="73"/>
  <c r="AD89" i="73"/>
  <c r="R89" i="73"/>
  <c r="AW89" i="73"/>
  <c r="AK89" i="73"/>
  <c r="BA89" i="73"/>
  <c r="AO89" i="73"/>
  <c r="AC89" i="73"/>
  <c r="Q89" i="73"/>
  <c r="M89" i="73"/>
  <c r="AZ89" i="73"/>
  <c r="AN89" i="73"/>
  <c r="AB89" i="73"/>
  <c r="P89" i="73"/>
  <c r="Y89" i="73"/>
  <c r="AY89" i="73"/>
  <c r="AM89" i="73"/>
  <c r="AA89" i="73"/>
  <c r="O89" i="73"/>
  <c r="AX89" i="73"/>
  <c r="AL89" i="73"/>
  <c r="Z89" i="73"/>
  <c r="N89" i="73"/>
  <c r="AU89" i="73"/>
  <c r="AI89" i="73"/>
  <c r="W89" i="73"/>
  <c r="K89" i="73"/>
  <c r="AT89" i="73"/>
  <c r="AH89" i="73"/>
  <c r="V89" i="73"/>
  <c r="AR91" i="73"/>
  <c r="AF91" i="73"/>
  <c r="T91" i="73"/>
  <c r="AQ91" i="73"/>
  <c r="AE91" i="73"/>
  <c r="S91" i="73"/>
  <c r="BB91" i="73"/>
  <c r="AP91" i="73"/>
  <c r="AD91" i="73"/>
  <c r="R91" i="73"/>
  <c r="BA91" i="73"/>
  <c r="AO91" i="73"/>
  <c r="AC91" i="73"/>
  <c r="Q91" i="73"/>
  <c r="AJ91" i="73"/>
  <c r="AU91" i="73"/>
  <c r="AZ91" i="73"/>
  <c r="AN91" i="73"/>
  <c r="AB91" i="73"/>
  <c r="P91" i="73"/>
  <c r="AV91" i="73"/>
  <c r="W91" i="73"/>
  <c r="AY91" i="73"/>
  <c r="AM91" i="73"/>
  <c r="AA91" i="73"/>
  <c r="O91" i="73"/>
  <c r="X91" i="73"/>
  <c r="AI91" i="73"/>
  <c r="AX91" i="73"/>
  <c r="AL91" i="73"/>
  <c r="Z91" i="73"/>
  <c r="N91" i="73"/>
  <c r="AW91" i="73"/>
  <c r="AK91" i="73"/>
  <c r="Y91" i="73"/>
  <c r="M91" i="73"/>
  <c r="AT91" i="73"/>
  <c r="AH91" i="73"/>
  <c r="V91" i="73"/>
  <c r="AS91" i="73"/>
  <c r="AG91" i="73"/>
  <c r="U91" i="73"/>
  <c r="AX103" i="73"/>
  <c r="AL103" i="73"/>
  <c r="Z103" i="73"/>
  <c r="AW103" i="73"/>
  <c r="AK103" i="73"/>
  <c r="Y103" i="73"/>
  <c r="AV103" i="73"/>
  <c r="AJ103" i="73"/>
  <c r="AU103" i="73"/>
  <c r="AI103" i="73"/>
  <c r="AD103" i="73"/>
  <c r="AT103" i="73"/>
  <c r="AH103" i="73"/>
  <c r="BB103" i="73"/>
  <c r="AO103" i="73"/>
  <c r="AS103" i="73"/>
  <c r="AG103" i="73"/>
  <c r="AP103" i="73"/>
  <c r="BA103" i="73"/>
  <c r="AC103" i="73"/>
  <c r="AR103" i="73"/>
  <c r="AF103" i="73"/>
  <c r="AQ103" i="73"/>
  <c r="AE103" i="73"/>
  <c r="AZ103" i="73"/>
  <c r="AN103" i="73"/>
  <c r="AB103" i="73"/>
  <c r="AY103" i="73"/>
  <c r="AM103" i="73"/>
  <c r="AA103" i="73"/>
  <c r="BA105" i="73"/>
  <c r="AO105" i="73"/>
  <c r="AC105" i="73"/>
  <c r="AZ105" i="73"/>
  <c r="AN105" i="73"/>
  <c r="AB105" i="73"/>
  <c r="AY105" i="73"/>
  <c r="AM105" i="73"/>
  <c r="AA105" i="73"/>
  <c r="AX105" i="73"/>
  <c r="AL105" i="73"/>
  <c r="AW105" i="73"/>
  <c r="AK105" i="73"/>
  <c r="AS105" i="73"/>
  <c r="AR105" i="73"/>
  <c r="AV105" i="73"/>
  <c r="AJ105" i="73"/>
  <c r="AG105" i="73"/>
  <c r="AF105" i="73"/>
  <c r="AU105" i="73"/>
  <c r="AI105" i="73"/>
  <c r="AT105" i="73"/>
  <c r="AH105" i="73"/>
  <c r="AQ105" i="73"/>
  <c r="AE105" i="73"/>
  <c r="BB105" i="73"/>
  <c r="AP105" i="73"/>
  <c r="AD105" i="73"/>
  <c r="L89" i="73"/>
  <c r="L84" i="73"/>
  <c r="X84" i="73"/>
  <c r="AJ84" i="73"/>
  <c r="AV84" i="73"/>
  <c r="L85" i="73"/>
  <c r="X85" i="73"/>
  <c r="AJ85" i="73"/>
  <c r="AV85" i="73"/>
  <c r="M86" i="73"/>
  <c r="Y86" i="73"/>
  <c r="AK86" i="73"/>
  <c r="AW86" i="73"/>
  <c r="O87" i="73"/>
  <c r="AA87" i="73"/>
  <c r="AM87" i="73"/>
  <c r="AY87" i="73"/>
  <c r="R88" i="73"/>
  <c r="AD88" i="73"/>
  <c r="AP88" i="73"/>
  <c r="BB88" i="73"/>
  <c r="O90" i="73"/>
  <c r="AA90" i="73"/>
  <c r="AM90" i="73"/>
  <c r="AY90" i="73"/>
  <c r="P92" i="73"/>
  <c r="AB92" i="73"/>
  <c r="AN92" i="73"/>
  <c r="AZ92" i="73"/>
  <c r="X93" i="73"/>
  <c r="AJ93" i="73"/>
  <c r="AV93" i="73"/>
  <c r="U94" i="73"/>
  <c r="AG94" i="73"/>
  <c r="AS94" i="73"/>
  <c r="S95" i="73"/>
  <c r="AE95" i="73"/>
  <c r="AQ95" i="73"/>
  <c r="R96" i="73"/>
  <c r="AD96" i="73"/>
  <c r="AP96" i="73"/>
  <c r="BB96" i="73"/>
  <c r="AE98" i="73"/>
  <c r="AQ98" i="73"/>
  <c r="U99" i="73"/>
  <c r="AG99" i="73"/>
  <c r="AS99" i="73"/>
  <c r="X100" i="73"/>
  <c r="AJ100" i="73"/>
  <c r="AV100" i="73"/>
  <c r="AB101" i="73"/>
  <c r="AN101" i="73"/>
  <c r="AZ101" i="73"/>
  <c r="AG102" i="73"/>
  <c r="AS102" i="73"/>
  <c r="AH104" i="73"/>
  <c r="AT104" i="73"/>
  <c r="AM106" i="73"/>
  <c r="AY106" i="73"/>
  <c r="M84" i="73"/>
  <c r="Y84" i="73"/>
  <c r="AK84" i="73"/>
  <c r="AW84" i="73"/>
  <c r="M85" i="73"/>
  <c r="Y85" i="73"/>
  <c r="AK85" i="73"/>
  <c r="AW85" i="73"/>
  <c r="N86" i="73"/>
  <c r="Z86" i="73"/>
  <c r="AL86" i="73"/>
  <c r="AX86" i="73"/>
  <c r="P87" i="73"/>
  <c r="AB87" i="73"/>
  <c r="AN87" i="73"/>
  <c r="AZ87" i="73"/>
  <c r="S88" i="73"/>
  <c r="AE88" i="73"/>
  <c r="AQ88" i="73"/>
  <c r="P90" i="73"/>
  <c r="AB90" i="73"/>
  <c r="AN90" i="73"/>
  <c r="AZ90" i="73"/>
  <c r="Q92" i="73"/>
  <c r="AC92" i="73"/>
  <c r="AO92" i="73"/>
  <c r="BA92" i="73"/>
  <c r="Y93" i="73"/>
  <c r="AK93" i="73"/>
  <c r="AW93" i="73"/>
  <c r="V94" i="73"/>
  <c r="AH94" i="73"/>
  <c r="AT94" i="73"/>
  <c r="T95" i="73"/>
  <c r="AF95" i="73"/>
  <c r="AR95" i="73"/>
  <c r="S96" i="73"/>
  <c r="AE96" i="73"/>
  <c r="AQ96" i="73"/>
  <c r="T98" i="73"/>
  <c r="AF98" i="73"/>
  <c r="AR98" i="73"/>
  <c r="V99" i="73"/>
  <c r="AH99" i="73"/>
  <c r="AT99" i="73"/>
  <c r="Y100" i="73"/>
  <c r="AK100" i="73"/>
  <c r="AW100" i="73"/>
  <c r="AC101" i="73"/>
  <c r="AO101" i="73"/>
  <c r="BA101" i="73"/>
  <c r="AH102" i="73"/>
  <c r="AT102" i="73"/>
  <c r="AI104" i="73"/>
  <c r="AU104" i="73"/>
  <c r="AB106" i="73"/>
  <c r="AN106" i="73"/>
  <c r="AZ106" i="73"/>
  <c r="P84" i="73"/>
  <c r="AB84" i="73"/>
  <c r="AN84" i="73"/>
  <c r="AZ84" i="73"/>
  <c r="P85" i="73"/>
  <c r="AB85" i="73"/>
  <c r="AN85" i="73"/>
  <c r="AZ85" i="73"/>
  <c r="Q86" i="73"/>
  <c r="AC86" i="73"/>
  <c r="AO86" i="73"/>
  <c r="BA86" i="73"/>
  <c r="S87" i="73"/>
  <c r="AE87" i="73"/>
  <c r="AQ87" i="73"/>
  <c r="J88" i="73"/>
  <c r="V88" i="73"/>
  <c r="AH88" i="73"/>
  <c r="AT88" i="73"/>
  <c r="S90" i="73"/>
  <c r="AE90" i="73"/>
  <c r="AQ90" i="73"/>
  <c r="T92" i="73"/>
  <c r="AF92" i="73"/>
  <c r="AR92" i="73"/>
  <c r="P93" i="73"/>
  <c r="AB93" i="73"/>
  <c r="AN93" i="73"/>
  <c r="AZ93" i="73"/>
  <c r="Y94" i="73"/>
  <c r="AK94" i="73"/>
  <c r="AW94" i="73"/>
  <c r="W95" i="73"/>
  <c r="AI95" i="73"/>
  <c r="AU95" i="73"/>
  <c r="V96" i="73"/>
  <c r="AH96" i="73"/>
  <c r="AT96" i="73"/>
  <c r="W98" i="73"/>
  <c r="AI98" i="73"/>
  <c r="AU98" i="73"/>
  <c r="Y99" i="73"/>
  <c r="AK99" i="73"/>
  <c r="AW99" i="73"/>
  <c r="AB100" i="73"/>
  <c r="AN100" i="73"/>
  <c r="AZ100" i="73"/>
  <c r="AF101" i="73"/>
  <c r="AR101" i="73"/>
  <c r="Y102" i="73"/>
  <c r="AK102" i="73"/>
  <c r="AW102" i="73"/>
  <c r="Z104" i="73"/>
  <c r="AL104" i="73"/>
  <c r="AX104" i="73"/>
  <c r="AE106" i="73"/>
  <c r="AQ106" i="73"/>
  <c r="Q84" i="73"/>
  <c r="AC84" i="73"/>
  <c r="AO84" i="73"/>
  <c r="BA84" i="73"/>
  <c r="Q85" i="73"/>
  <c r="AC85" i="73"/>
  <c r="AO85" i="73"/>
  <c r="BA85" i="73"/>
  <c r="R86" i="73"/>
  <c r="AD86" i="73"/>
  <c r="AP86" i="73"/>
  <c r="BB86" i="73"/>
  <c r="T87" i="73"/>
  <c r="AF87" i="73"/>
  <c r="AR87" i="73"/>
  <c r="K88" i="73"/>
  <c r="W88" i="73"/>
  <c r="AI88" i="73"/>
  <c r="AU88" i="73"/>
  <c r="T90" i="73"/>
  <c r="AF90" i="73"/>
  <c r="AR90" i="73"/>
  <c r="U92" i="73"/>
  <c r="AG92" i="73"/>
  <c r="AS92" i="73"/>
  <c r="Q93" i="73"/>
  <c r="AC93" i="73"/>
  <c r="AO93" i="73"/>
  <c r="BA93" i="73"/>
  <c r="Z94" i="73"/>
  <c r="AL94" i="73"/>
  <c r="AX94" i="73"/>
  <c r="X95" i="73"/>
  <c r="AJ95" i="73"/>
  <c r="AV95" i="73"/>
  <c r="W96" i="73"/>
  <c r="AI96" i="73"/>
  <c r="AU96" i="73"/>
  <c r="X98" i="73"/>
  <c r="AJ98" i="73"/>
  <c r="AV98" i="73"/>
  <c r="Z99" i="73"/>
  <c r="AL99" i="73"/>
  <c r="AX99" i="73"/>
  <c r="AC100" i="73"/>
  <c r="AO100" i="73"/>
  <c r="BA100" i="73"/>
  <c r="AG101" i="73"/>
  <c r="AS101" i="73"/>
  <c r="Z102" i="73"/>
  <c r="AL102" i="73"/>
  <c r="AX102" i="73"/>
  <c r="AA104" i="73"/>
  <c r="AM104" i="73"/>
  <c r="AY104" i="73"/>
  <c r="AF106" i="73"/>
  <c r="AR106" i="73"/>
  <c r="S92" i="73"/>
  <c r="AK104" i="73"/>
  <c r="F84" i="73"/>
  <c r="R84" i="73"/>
  <c r="AD84" i="73"/>
  <c r="AP84" i="73"/>
  <c r="BB84" i="73"/>
  <c r="R85" i="73"/>
  <c r="AD85" i="73"/>
  <c r="AP85" i="73"/>
  <c r="BB85" i="73"/>
  <c r="S86" i="73"/>
  <c r="AE86" i="73"/>
  <c r="AQ86" i="73"/>
  <c r="I87" i="73"/>
  <c r="U87" i="73"/>
  <c r="AG87" i="73"/>
  <c r="AS87" i="73"/>
  <c r="L88" i="73"/>
  <c r="X88" i="73"/>
  <c r="AJ88" i="73"/>
  <c r="AV88" i="73"/>
  <c r="U90" i="73"/>
  <c r="AG90" i="73"/>
  <c r="AS90" i="73"/>
  <c r="V92" i="73"/>
  <c r="AH92" i="73"/>
  <c r="AT92" i="73"/>
  <c r="R93" i="73"/>
  <c r="AD93" i="73"/>
  <c r="AP93" i="73"/>
  <c r="BB93" i="73"/>
  <c r="AA94" i="73"/>
  <c r="AM94" i="73"/>
  <c r="AY94" i="73"/>
  <c r="Y95" i="73"/>
  <c r="AK95" i="73"/>
  <c r="AW95" i="73"/>
  <c r="X96" i="73"/>
  <c r="AJ96" i="73"/>
  <c r="AV96" i="73"/>
  <c r="Y98" i="73"/>
  <c r="AK98" i="73"/>
  <c r="AW98" i="73"/>
  <c r="AA99" i="73"/>
  <c r="AM99" i="73"/>
  <c r="AY99" i="73"/>
  <c r="AD100" i="73"/>
  <c r="AP100" i="73"/>
  <c r="BB100" i="73"/>
  <c r="AH101" i="73"/>
  <c r="AT101" i="73"/>
  <c r="AA102" i="73"/>
  <c r="AM102" i="73"/>
  <c r="AY102" i="73"/>
  <c r="AB104" i="73"/>
  <c r="AN104" i="73"/>
  <c r="AZ104" i="73"/>
  <c r="AG106" i="73"/>
  <c r="AS106" i="73"/>
  <c r="AQ92" i="73"/>
  <c r="G84" i="73"/>
  <c r="S84" i="73"/>
  <c r="AE84" i="73"/>
  <c r="AQ84" i="73"/>
  <c r="G85" i="73"/>
  <c r="S85" i="73"/>
  <c r="AE85" i="73"/>
  <c r="AQ85" i="73"/>
  <c r="H86" i="73"/>
  <c r="T86" i="73"/>
  <c r="AF86" i="73"/>
  <c r="AR86" i="73"/>
  <c r="J87" i="73"/>
  <c r="V87" i="73"/>
  <c r="AH87" i="73"/>
  <c r="AT87" i="73"/>
  <c r="M88" i="73"/>
  <c r="Y88" i="73"/>
  <c r="AK88" i="73"/>
  <c r="AW88" i="73"/>
  <c r="V90" i="73"/>
  <c r="AH90" i="73"/>
  <c r="AT90" i="73"/>
  <c r="W92" i="73"/>
  <c r="AI92" i="73"/>
  <c r="AU92" i="73"/>
  <c r="S93" i="73"/>
  <c r="AE93" i="73"/>
  <c r="AQ93" i="73"/>
  <c r="P94" i="73"/>
  <c r="AB94" i="73"/>
  <c r="AN94" i="73"/>
  <c r="AZ94" i="73"/>
  <c r="Z95" i="73"/>
  <c r="AL95" i="73"/>
  <c r="AX95" i="73"/>
  <c r="Y96" i="73"/>
  <c r="AK96" i="73"/>
  <c r="AW96" i="73"/>
  <c r="Z98" i="73"/>
  <c r="AL98" i="73"/>
  <c r="AX98" i="73"/>
  <c r="AB99" i="73"/>
  <c r="AN99" i="73"/>
  <c r="AZ99" i="73"/>
  <c r="AE100" i="73"/>
  <c r="AQ100" i="73"/>
  <c r="W101" i="73"/>
  <c r="AI101" i="73"/>
  <c r="AU101" i="73"/>
  <c r="AB102" i="73"/>
  <c r="AN102" i="73"/>
  <c r="AZ102" i="73"/>
  <c r="AC104" i="73"/>
  <c r="AO104" i="73"/>
  <c r="BA104" i="73"/>
  <c r="AH106" i="73"/>
  <c r="AT106" i="73"/>
  <c r="AE92" i="73"/>
  <c r="AW104" i="73"/>
  <c r="H84" i="73"/>
  <c r="T84" i="73"/>
  <c r="AF84" i="73"/>
  <c r="AR84" i="73"/>
  <c r="H85" i="73"/>
  <c r="T85" i="73"/>
  <c r="AF85" i="73"/>
  <c r="AR85" i="73"/>
  <c r="I86" i="73"/>
  <c r="U86" i="73"/>
  <c r="AG86" i="73"/>
  <c r="AS86" i="73"/>
  <c r="K87" i="73"/>
  <c r="W87" i="73"/>
  <c r="AI87" i="73"/>
  <c r="AU87" i="73"/>
  <c r="N88" i="73"/>
  <c r="Z88" i="73"/>
  <c r="AL88" i="73"/>
  <c r="AX88" i="73"/>
  <c r="W90" i="73"/>
  <c r="AI90" i="73"/>
  <c r="AU90" i="73"/>
  <c r="X92" i="73"/>
  <c r="AJ92" i="73"/>
  <c r="AV92" i="73"/>
  <c r="T93" i="73"/>
  <c r="AF93" i="73"/>
  <c r="AR93" i="73"/>
  <c r="Q94" i="73"/>
  <c r="AC94" i="73"/>
  <c r="AO94" i="73"/>
  <c r="BA94" i="73"/>
  <c r="AA95" i="73"/>
  <c r="AM95" i="73"/>
  <c r="AY95" i="73"/>
  <c r="Z96" i="73"/>
  <c r="AL96" i="73"/>
  <c r="AX96" i="73"/>
  <c r="AA98" i="73"/>
  <c r="AM98" i="73"/>
  <c r="AY98" i="73"/>
  <c r="AC99" i="73"/>
  <c r="AO99" i="73"/>
  <c r="BA99" i="73"/>
  <c r="AF100" i="73"/>
  <c r="AR100" i="73"/>
  <c r="X101" i="73"/>
  <c r="AJ101" i="73"/>
  <c r="AV101" i="73"/>
  <c r="AC102" i="73"/>
  <c r="AO102" i="73"/>
  <c r="BA102" i="73"/>
  <c r="AD104" i="73"/>
  <c r="AP104" i="73"/>
  <c r="BB104" i="73"/>
  <c r="AI106" i="73"/>
  <c r="AU106" i="73"/>
  <c r="I84" i="73"/>
  <c r="U84" i="73"/>
  <c r="AG84" i="73"/>
  <c r="AS84" i="73"/>
  <c r="I85" i="73"/>
  <c r="U85" i="73"/>
  <c r="AG85" i="73"/>
  <c r="AS85" i="73"/>
  <c r="J86" i="73"/>
  <c r="V86" i="73"/>
  <c r="AH86" i="73"/>
  <c r="AT86" i="73"/>
  <c r="L87" i="73"/>
  <c r="X87" i="73"/>
  <c r="AJ87" i="73"/>
  <c r="AV87" i="73"/>
  <c r="O88" i="73"/>
  <c r="AA88" i="73"/>
  <c r="AM88" i="73"/>
  <c r="AY88" i="73"/>
  <c r="L90" i="73"/>
  <c r="X90" i="73"/>
  <c r="AJ90" i="73"/>
  <c r="AV90" i="73"/>
  <c r="Y92" i="73"/>
  <c r="AK92" i="73"/>
  <c r="AW92" i="73"/>
  <c r="U93" i="73"/>
  <c r="AG93" i="73"/>
  <c r="AS93" i="73"/>
  <c r="R94" i="73"/>
  <c r="AD94" i="73"/>
  <c r="AP94" i="73"/>
  <c r="BB94" i="73"/>
  <c r="AB95" i="73"/>
  <c r="AN95" i="73"/>
  <c r="AZ95" i="73"/>
  <c r="AA96" i="73"/>
  <c r="AM96" i="73"/>
  <c r="AY96" i="73"/>
  <c r="AB98" i="73"/>
  <c r="AN98" i="73"/>
  <c r="AZ98" i="73"/>
  <c r="AD99" i="73"/>
  <c r="AP99" i="73"/>
  <c r="BB99" i="73"/>
  <c r="AG100" i="73"/>
  <c r="AS100" i="73"/>
  <c r="Y101" i="73"/>
  <c r="AK101" i="73"/>
  <c r="AW101" i="73"/>
  <c r="AD102" i="73"/>
  <c r="AP102" i="73"/>
  <c r="BB102" i="73"/>
  <c r="AE104" i="73"/>
  <c r="AQ104" i="73"/>
  <c r="AJ106" i="73"/>
  <c r="AV106" i="73"/>
  <c r="J84" i="73"/>
  <c r="V84" i="73"/>
  <c r="AH84" i="73"/>
  <c r="AT84" i="73"/>
  <c r="J85" i="73"/>
  <c r="V85" i="73"/>
  <c r="AH85" i="73"/>
  <c r="AT85" i="73"/>
  <c r="K86" i="73"/>
  <c r="W86" i="73"/>
  <c r="AI86" i="73"/>
  <c r="AU86" i="73"/>
  <c r="M87" i="73"/>
  <c r="Y87" i="73"/>
  <c r="AK87" i="73"/>
  <c r="AW87" i="73"/>
  <c r="P88" i="73"/>
  <c r="AB88" i="73"/>
  <c r="AN88" i="73"/>
  <c r="AZ88" i="73"/>
  <c r="M90" i="73"/>
  <c r="Y90" i="73"/>
  <c r="AK90" i="73"/>
  <c r="AW90" i="73"/>
  <c r="N92" i="73"/>
  <c r="Z92" i="73"/>
  <c r="AL92" i="73"/>
  <c r="AX92" i="73"/>
  <c r="V93" i="73"/>
  <c r="AH93" i="73"/>
  <c r="AT93" i="73"/>
  <c r="S94" i="73"/>
  <c r="AE94" i="73"/>
  <c r="AQ94" i="73"/>
  <c r="Q95" i="73"/>
  <c r="AC95" i="73"/>
  <c r="AO95" i="73"/>
  <c r="BA95" i="73"/>
  <c r="AB96" i="73"/>
  <c r="AN96" i="73"/>
  <c r="AZ96" i="73"/>
  <c r="AC98" i="73"/>
  <c r="AO98" i="73"/>
  <c r="BA98" i="73"/>
  <c r="AE99" i="73"/>
  <c r="AQ99" i="73"/>
  <c r="V100" i="73"/>
  <c r="AH100" i="73"/>
  <c r="AT100" i="73"/>
  <c r="Z101" i="73"/>
  <c r="AL101" i="73"/>
  <c r="AX101" i="73"/>
  <c r="AE102" i="73"/>
  <c r="AQ102" i="73"/>
  <c r="AF104" i="73"/>
  <c r="AR104" i="73"/>
  <c r="AK106" i="73"/>
  <c r="AW106" i="73"/>
  <c r="K84" i="73"/>
  <c r="W84" i="73"/>
  <c r="AI84" i="73"/>
  <c r="K85" i="73"/>
  <c r="W85" i="73"/>
  <c r="AI85" i="73"/>
  <c r="L86" i="73"/>
  <c r="X86" i="73"/>
  <c r="AJ86" i="73"/>
  <c r="N87" i="73"/>
  <c r="Z87" i="73"/>
  <c r="AL87" i="73"/>
  <c r="Q88" i="73"/>
  <c r="AC88" i="73"/>
  <c r="AO88" i="73"/>
  <c r="N90" i="73"/>
  <c r="Z90" i="73"/>
  <c r="AL90" i="73"/>
  <c r="O92" i="73"/>
  <c r="AA92" i="73"/>
  <c r="AM92" i="73"/>
  <c r="W93" i="73"/>
  <c r="AI93" i="73"/>
  <c r="T94" i="73"/>
  <c r="AF94" i="73"/>
  <c r="R95" i="73"/>
  <c r="AD95" i="73"/>
  <c r="AP95" i="73"/>
  <c r="AC96" i="73"/>
  <c r="AO96" i="73"/>
  <c r="AD98" i="73"/>
  <c r="AP98" i="73"/>
  <c r="AF99" i="73"/>
  <c r="W100" i="73"/>
  <c r="AI100" i="73"/>
  <c r="AA101" i="73"/>
  <c r="AM101" i="73"/>
  <c r="AF102" i="73"/>
  <c r="AG104" i="73"/>
  <c r="AL106" i="73"/>
  <c r="AW92" i="72"/>
  <c r="AK92" i="72"/>
  <c r="Y92" i="72"/>
  <c r="AV92" i="72"/>
  <c r="AJ92" i="72"/>
  <c r="X92" i="72"/>
  <c r="AU92" i="72"/>
  <c r="AI92" i="72"/>
  <c r="W92" i="72"/>
  <c r="AT92" i="72"/>
  <c r="AH92" i="72"/>
  <c r="V92" i="72"/>
  <c r="AS92" i="72"/>
  <c r="AG92" i="72"/>
  <c r="U92" i="72"/>
  <c r="AR92" i="72"/>
  <c r="AF92" i="72"/>
  <c r="T92" i="72"/>
  <c r="AQ92" i="72"/>
  <c r="AE92" i="72"/>
  <c r="S92" i="72"/>
  <c r="BB92" i="72"/>
  <c r="AP92" i="72"/>
  <c r="AD92" i="72"/>
  <c r="R92" i="72"/>
  <c r="BA92" i="72"/>
  <c r="AO92" i="72"/>
  <c r="AC92" i="72"/>
  <c r="Q92" i="72"/>
  <c r="AZ92" i="72"/>
  <c r="AN92" i="72"/>
  <c r="AB92" i="72"/>
  <c r="P92" i="72"/>
  <c r="AY92" i="72"/>
  <c r="AM92" i="72"/>
  <c r="AA92" i="72"/>
  <c r="O92" i="72"/>
  <c r="AX92" i="72"/>
  <c r="AL92" i="72"/>
  <c r="Z92" i="72"/>
  <c r="N92" i="72"/>
  <c r="AQ104" i="72"/>
  <c r="AE104" i="72"/>
  <c r="BB104" i="72"/>
  <c r="AP104" i="72"/>
  <c r="AD104" i="72"/>
  <c r="BA104" i="72"/>
  <c r="AO104" i="72"/>
  <c r="AC104" i="72"/>
  <c r="AZ104" i="72"/>
  <c r="AN104" i="72"/>
  <c r="AB104" i="72"/>
  <c r="AY104" i="72"/>
  <c r="AM104" i="72"/>
  <c r="AA104" i="72"/>
  <c r="AX104" i="72"/>
  <c r="AL104" i="72"/>
  <c r="Z104" i="72"/>
  <c r="AW104" i="72"/>
  <c r="AK104" i="72"/>
  <c r="AV104" i="72"/>
  <c r="AJ104" i="72"/>
  <c r="AU104" i="72"/>
  <c r="AI104" i="72"/>
  <c r="AT104" i="72"/>
  <c r="AH104" i="72"/>
  <c r="AS104" i="72"/>
  <c r="AG104" i="72"/>
  <c r="AR104" i="72"/>
  <c r="AF104" i="72"/>
  <c r="AY105" i="72"/>
  <c r="AM105" i="72"/>
  <c r="AA105" i="72"/>
  <c r="AX105" i="72"/>
  <c r="AL105" i="72"/>
  <c r="AW105" i="72"/>
  <c r="AK105" i="72"/>
  <c r="AV105" i="72"/>
  <c r="AJ105" i="72"/>
  <c r="AU105" i="72"/>
  <c r="AI105" i="72"/>
  <c r="AT105" i="72"/>
  <c r="AH105" i="72"/>
  <c r="AS105" i="72"/>
  <c r="AG105" i="72"/>
  <c r="AR105" i="72"/>
  <c r="AF105" i="72"/>
  <c r="AQ105" i="72"/>
  <c r="AE105" i="72"/>
  <c r="BB105" i="72"/>
  <c r="AP105" i="72"/>
  <c r="AD105" i="72"/>
  <c r="BA105" i="72"/>
  <c r="AO105" i="72"/>
  <c r="AC105" i="72"/>
  <c r="AZ105" i="72"/>
  <c r="AN105" i="72"/>
  <c r="AB105" i="72"/>
  <c r="AS84" i="72"/>
  <c r="AG84" i="72"/>
  <c r="U84" i="72"/>
  <c r="I84" i="72"/>
  <c r="AR84" i="72"/>
  <c r="AF84" i="72"/>
  <c r="T84" i="72"/>
  <c r="H84" i="72"/>
  <c r="AQ84" i="72"/>
  <c r="AE84" i="72"/>
  <c r="S84" i="72"/>
  <c r="G84" i="72"/>
  <c r="BB84" i="72"/>
  <c r="AP84" i="72"/>
  <c r="AD84" i="72"/>
  <c r="R84" i="72"/>
  <c r="F84" i="72"/>
  <c r="BA84" i="72"/>
  <c r="AO84" i="72"/>
  <c r="AC84" i="72"/>
  <c r="Q84" i="72"/>
  <c r="AZ84" i="72"/>
  <c r="AN84" i="72"/>
  <c r="AB84" i="72"/>
  <c r="P84" i="72"/>
  <c r="AY84" i="72"/>
  <c r="AM84" i="72"/>
  <c r="AA84" i="72"/>
  <c r="O84" i="72"/>
  <c r="AX84" i="72"/>
  <c r="AL84" i="72"/>
  <c r="Z84" i="72"/>
  <c r="N84" i="72"/>
  <c r="AW84" i="72"/>
  <c r="AK84" i="72"/>
  <c r="Y84" i="72"/>
  <c r="M84" i="72"/>
  <c r="AV84" i="72"/>
  <c r="AJ84" i="72"/>
  <c r="X84" i="72"/>
  <c r="L84" i="72"/>
  <c r="AU84" i="72"/>
  <c r="AI84" i="72"/>
  <c r="W84" i="72"/>
  <c r="K84" i="72"/>
  <c r="AT84" i="72"/>
  <c r="AH84" i="72"/>
  <c r="V84" i="72"/>
  <c r="J84" i="72"/>
  <c r="AY96" i="72"/>
  <c r="AM96" i="72"/>
  <c r="AA96" i="72"/>
  <c r="AX96" i="72"/>
  <c r="AL96" i="72"/>
  <c r="Z96" i="72"/>
  <c r="AW96" i="72"/>
  <c r="AK96" i="72"/>
  <c r="Y96" i="72"/>
  <c r="AV96" i="72"/>
  <c r="AJ96" i="72"/>
  <c r="X96" i="72"/>
  <c r="AU96" i="72"/>
  <c r="AI96" i="72"/>
  <c r="W96" i="72"/>
  <c r="AT96" i="72"/>
  <c r="AH96" i="72"/>
  <c r="V96" i="72"/>
  <c r="AS96" i="72"/>
  <c r="AG96" i="72"/>
  <c r="U96" i="72"/>
  <c r="AR96" i="72"/>
  <c r="AF96" i="72"/>
  <c r="T96" i="72"/>
  <c r="AQ96" i="72"/>
  <c r="AE96" i="72"/>
  <c r="S96" i="72"/>
  <c r="BB96" i="72"/>
  <c r="AP96" i="72"/>
  <c r="AD96" i="72"/>
  <c r="R96" i="72"/>
  <c r="BA96" i="72"/>
  <c r="AO96" i="72"/>
  <c r="AC96" i="72"/>
  <c r="AZ96" i="72"/>
  <c r="AN96" i="72"/>
  <c r="AB96" i="72"/>
  <c r="AY97" i="72"/>
  <c r="AM97" i="72"/>
  <c r="AA97" i="72"/>
  <c r="AX97" i="72"/>
  <c r="AL97" i="72"/>
  <c r="Z97" i="72"/>
  <c r="AW97" i="72"/>
  <c r="AK97" i="72"/>
  <c r="Y97" i="72"/>
  <c r="AV97" i="72"/>
  <c r="AJ97" i="72"/>
  <c r="X97" i="72"/>
  <c r="AU97" i="72"/>
  <c r="AI97" i="72"/>
  <c r="W97" i="72"/>
  <c r="AT97" i="72"/>
  <c r="AH97" i="72"/>
  <c r="V97" i="72"/>
  <c r="AS97" i="72"/>
  <c r="AG97" i="72"/>
  <c r="U97" i="72"/>
  <c r="AR97" i="72"/>
  <c r="AF97" i="72"/>
  <c r="T97" i="72"/>
  <c r="AQ97" i="72"/>
  <c r="AE97" i="72"/>
  <c r="S97" i="72"/>
  <c r="BB97" i="72"/>
  <c r="AP97" i="72"/>
  <c r="AD97" i="72"/>
  <c r="BA97" i="72"/>
  <c r="AO97" i="72"/>
  <c r="AC97" i="72"/>
  <c r="AZ97" i="72"/>
  <c r="AN97" i="72"/>
  <c r="AB97" i="72"/>
  <c r="AY88" i="72"/>
  <c r="AM88" i="72"/>
  <c r="AA88" i="72"/>
  <c r="O88" i="72"/>
  <c r="AX88" i="72"/>
  <c r="AL88" i="72"/>
  <c r="Z88" i="72"/>
  <c r="N88" i="72"/>
  <c r="AW88" i="72"/>
  <c r="AK88" i="72"/>
  <c r="Y88" i="72"/>
  <c r="M88" i="72"/>
  <c r="AV88" i="72"/>
  <c r="AJ88" i="72"/>
  <c r="X88" i="72"/>
  <c r="L88" i="72"/>
  <c r="AU88" i="72"/>
  <c r="AI88" i="72"/>
  <c r="W88" i="72"/>
  <c r="K88" i="72"/>
  <c r="AT88" i="72"/>
  <c r="AH88" i="72"/>
  <c r="V88" i="72"/>
  <c r="J88" i="72"/>
  <c r="AS88" i="72"/>
  <c r="AG88" i="72"/>
  <c r="U88" i="72"/>
  <c r="AR88" i="72"/>
  <c r="AF88" i="72"/>
  <c r="T88" i="72"/>
  <c r="AQ88" i="72"/>
  <c r="AE88" i="72"/>
  <c r="S88" i="72"/>
  <c r="BB88" i="72"/>
  <c r="AP88" i="72"/>
  <c r="AD88" i="72"/>
  <c r="R88" i="72"/>
  <c r="BA88" i="72"/>
  <c r="AO88" i="72"/>
  <c r="AC88" i="72"/>
  <c r="Q88" i="72"/>
  <c r="AZ88" i="72"/>
  <c r="AN88" i="72"/>
  <c r="AB88" i="72"/>
  <c r="P88" i="72"/>
  <c r="AS100" i="72"/>
  <c r="AG100" i="72"/>
  <c r="AR100" i="72"/>
  <c r="AF100" i="72"/>
  <c r="AQ100" i="72"/>
  <c r="AE100" i="72"/>
  <c r="BB100" i="72"/>
  <c r="AP100" i="72"/>
  <c r="AD100" i="72"/>
  <c r="BA100" i="72"/>
  <c r="AO100" i="72"/>
  <c r="AC100" i="72"/>
  <c r="AZ100" i="72"/>
  <c r="AN100" i="72"/>
  <c r="AB100" i="72"/>
  <c r="AY100" i="72"/>
  <c r="AM100" i="72"/>
  <c r="AA100" i="72"/>
  <c r="AX100" i="72"/>
  <c r="AL100" i="72"/>
  <c r="Z100" i="72"/>
  <c r="AW100" i="72"/>
  <c r="AK100" i="72"/>
  <c r="Y100" i="72"/>
  <c r="AV100" i="72"/>
  <c r="AJ100" i="72"/>
  <c r="X100" i="72"/>
  <c r="AU100" i="72"/>
  <c r="AI100" i="72"/>
  <c r="W100" i="72"/>
  <c r="AT100" i="72"/>
  <c r="AH100" i="72"/>
  <c r="V100" i="72"/>
  <c r="AQ89" i="72"/>
  <c r="AE89" i="72"/>
  <c r="S89" i="72"/>
  <c r="BB89" i="72"/>
  <c r="AP89" i="72"/>
  <c r="AD89" i="72"/>
  <c r="R89" i="72"/>
  <c r="BA89" i="72"/>
  <c r="AO89" i="72"/>
  <c r="AC89" i="72"/>
  <c r="Q89" i="72"/>
  <c r="AZ89" i="72"/>
  <c r="AN89" i="72"/>
  <c r="AB89" i="72"/>
  <c r="P89" i="72"/>
  <c r="AY89" i="72"/>
  <c r="AM89" i="72"/>
  <c r="AA89" i="72"/>
  <c r="O89" i="72"/>
  <c r="AX89" i="72"/>
  <c r="AL89" i="72"/>
  <c r="Z89" i="72"/>
  <c r="N89" i="72"/>
  <c r="AW89" i="72"/>
  <c r="AK89" i="72"/>
  <c r="Y89" i="72"/>
  <c r="M89" i="72"/>
  <c r="AV89" i="72"/>
  <c r="AJ89" i="72"/>
  <c r="X89" i="72"/>
  <c r="L89" i="72"/>
  <c r="AU89" i="72"/>
  <c r="AI89" i="72"/>
  <c r="W89" i="72"/>
  <c r="K89" i="72"/>
  <c r="AT89" i="72"/>
  <c r="AH89" i="72"/>
  <c r="V89" i="72"/>
  <c r="AS89" i="72"/>
  <c r="AG89" i="72"/>
  <c r="U89" i="72"/>
  <c r="AR89" i="72"/>
  <c r="AF89" i="72"/>
  <c r="T89" i="72"/>
  <c r="J85" i="72"/>
  <c r="V85" i="72"/>
  <c r="AH85" i="72"/>
  <c r="AT85" i="72"/>
  <c r="K86" i="72"/>
  <c r="W86" i="72"/>
  <c r="AI86" i="72"/>
  <c r="AU86" i="72"/>
  <c r="M87" i="72"/>
  <c r="Y87" i="72"/>
  <c r="AK87" i="72"/>
  <c r="AW87" i="72"/>
  <c r="M90" i="72"/>
  <c r="Y90" i="72"/>
  <c r="AK90" i="72"/>
  <c r="AW90" i="72"/>
  <c r="S91" i="72"/>
  <c r="AE91" i="72"/>
  <c r="AQ91" i="72"/>
  <c r="V93" i="72"/>
  <c r="AH93" i="72"/>
  <c r="AT93" i="72"/>
  <c r="S94" i="72"/>
  <c r="AE94" i="72"/>
  <c r="AQ94" i="72"/>
  <c r="Q95" i="72"/>
  <c r="AC95" i="72"/>
  <c r="AO95" i="72"/>
  <c r="BA95" i="72"/>
  <c r="AC98" i="72"/>
  <c r="AO98" i="72"/>
  <c r="BA98" i="72"/>
  <c r="AE99" i="72"/>
  <c r="AQ99" i="72"/>
  <c r="Z101" i="72"/>
  <c r="AL101" i="72"/>
  <c r="AX101" i="72"/>
  <c r="AE102" i="72"/>
  <c r="AQ102" i="72"/>
  <c r="Y103" i="72"/>
  <c r="AK103" i="72"/>
  <c r="AW103" i="72"/>
  <c r="AK106" i="72"/>
  <c r="AW106" i="72"/>
  <c r="K85" i="72"/>
  <c r="W85" i="72"/>
  <c r="AI85" i="72"/>
  <c r="AU85" i="72"/>
  <c r="L86" i="72"/>
  <c r="X86" i="72"/>
  <c r="AJ86" i="72"/>
  <c r="AV86" i="72"/>
  <c r="N87" i="72"/>
  <c r="Z87" i="72"/>
  <c r="AL87" i="72"/>
  <c r="AX87" i="72"/>
  <c r="N90" i="72"/>
  <c r="Z90" i="72"/>
  <c r="AL90" i="72"/>
  <c r="AX90" i="72"/>
  <c r="T91" i="72"/>
  <c r="AF91" i="72"/>
  <c r="AR91" i="72"/>
  <c r="W93" i="72"/>
  <c r="AI93" i="72"/>
  <c r="AU93" i="72"/>
  <c r="T94" i="72"/>
  <c r="AF94" i="72"/>
  <c r="AR94" i="72"/>
  <c r="R95" i="72"/>
  <c r="AD95" i="72"/>
  <c r="AP95" i="72"/>
  <c r="BB95" i="72"/>
  <c r="AD98" i="72"/>
  <c r="AP98" i="72"/>
  <c r="BB98" i="72"/>
  <c r="AF99" i="72"/>
  <c r="AR99" i="72"/>
  <c r="AA101" i="72"/>
  <c r="AM101" i="72"/>
  <c r="AY101" i="72"/>
  <c r="AF102" i="72"/>
  <c r="AR102" i="72"/>
  <c r="Z103" i="72"/>
  <c r="AL103" i="72"/>
  <c r="AX103" i="72"/>
  <c r="AL106" i="72"/>
  <c r="AX106" i="72"/>
  <c r="L85" i="72"/>
  <c r="X85" i="72"/>
  <c r="AJ85" i="72"/>
  <c r="AV85" i="72"/>
  <c r="M86" i="72"/>
  <c r="Y86" i="72"/>
  <c r="AK86" i="72"/>
  <c r="AW86" i="72"/>
  <c r="O87" i="72"/>
  <c r="AA87" i="72"/>
  <c r="AM87" i="72"/>
  <c r="AY87" i="72"/>
  <c r="O90" i="72"/>
  <c r="AA90" i="72"/>
  <c r="AM90" i="72"/>
  <c r="AY90" i="72"/>
  <c r="U91" i="72"/>
  <c r="AG91" i="72"/>
  <c r="AS91" i="72"/>
  <c r="X93" i="72"/>
  <c r="AJ93" i="72"/>
  <c r="AV93" i="72"/>
  <c r="U94" i="72"/>
  <c r="AG94" i="72"/>
  <c r="AS94" i="72"/>
  <c r="S95" i="72"/>
  <c r="AE95" i="72"/>
  <c r="AQ95" i="72"/>
  <c r="AE98" i="72"/>
  <c r="AQ98" i="72"/>
  <c r="U99" i="72"/>
  <c r="AG99" i="72"/>
  <c r="AS99" i="72"/>
  <c r="AB101" i="72"/>
  <c r="AN101" i="72"/>
  <c r="AZ101" i="72"/>
  <c r="AG102" i="72"/>
  <c r="AS102" i="72"/>
  <c r="AA103" i="72"/>
  <c r="AM103" i="72"/>
  <c r="AY103" i="72"/>
  <c r="AM106" i="72"/>
  <c r="AY106" i="72"/>
  <c r="M85" i="72"/>
  <c r="Y85" i="72"/>
  <c r="AK85" i="72"/>
  <c r="AW85" i="72"/>
  <c r="N86" i="72"/>
  <c r="Z86" i="72"/>
  <c r="AL86" i="72"/>
  <c r="AX86" i="72"/>
  <c r="P87" i="72"/>
  <c r="AB87" i="72"/>
  <c r="AN87" i="72"/>
  <c r="AZ87" i="72"/>
  <c r="P90" i="72"/>
  <c r="AB90" i="72"/>
  <c r="AN90" i="72"/>
  <c r="AZ90" i="72"/>
  <c r="V91" i="72"/>
  <c r="AH91" i="72"/>
  <c r="AT91" i="72"/>
  <c r="Y93" i="72"/>
  <c r="AK93" i="72"/>
  <c r="AW93" i="72"/>
  <c r="V94" i="72"/>
  <c r="AH94" i="72"/>
  <c r="AT94" i="72"/>
  <c r="T95" i="72"/>
  <c r="AF95" i="72"/>
  <c r="AR95" i="72"/>
  <c r="T98" i="72"/>
  <c r="AF98" i="72"/>
  <c r="AR98" i="72"/>
  <c r="V99" i="72"/>
  <c r="AH99" i="72"/>
  <c r="AT99" i="72"/>
  <c r="AC101" i="72"/>
  <c r="AO101" i="72"/>
  <c r="BA101" i="72"/>
  <c r="AH102" i="72"/>
  <c r="AT102" i="72"/>
  <c r="AB103" i="72"/>
  <c r="AN103" i="72"/>
  <c r="AZ103" i="72"/>
  <c r="AB106" i="72"/>
  <c r="AN106" i="72"/>
  <c r="AZ106" i="72"/>
  <c r="N85" i="72"/>
  <c r="Z85" i="72"/>
  <c r="AL85" i="72"/>
  <c r="AX85" i="72"/>
  <c r="O86" i="72"/>
  <c r="AA86" i="72"/>
  <c r="AM86" i="72"/>
  <c r="AY86" i="72"/>
  <c r="Q87" i="72"/>
  <c r="AC87" i="72"/>
  <c r="AO87" i="72"/>
  <c r="BA87" i="72"/>
  <c r="Q90" i="72"/>
  <c r="AC90" i="72"/>
  <c r="AO90" i="72"/>
  <c r="BA90" i="72"/>
  <c r="W91" i="72"/>
  <c r="AI91" i="72"/>
  <c r="AU91" i="72"/>
  <c r="Z93" i="72"/>
  <c r="AL93" i="72"/>
  <c r="AX93" i="72"/>
  <c r="W94" i="72"/>
  <c r="AI94" i="72"/>
  <c r="AU94" i="72"/>
  <c r="U95" i="72"/>
  <c r="AG95" i="72"/>
  <c r="AS95" i="72"/>
  <c r="U98" i="72"/>
  <c r="AG98" i="72"/>
  <c r="AS98" i="72"/>
  <c r="W99" i="72"/>
  <c r="AI99" i="72"/>
  <c r="AU99" i="72"/>
  <c r="AD101" i="72"/>
  <c r="AP101" i="72"/>
  <c r="BB101" i="72"/>
  <c r="AI102" i="72"/>
  <c r="AU102" i="72"/>
  <c r="AC103" i="72"/>
  <c r="AO103" i="72"/>
  <c r="BA103" i="72"/>
  <c r="AC106" i="72"/>
  <c r="AO106" i="72"/>
  <c r="BA106" i="72"/>
  <c r="O85" i="72"/>
  <c r="AA85" i="72"/>
  <c r="AM85" i="72"/>
  <c r="AY85" i="72"/>
  <c r="P86" i="72"/>
  <c r="AB86" i="72"/>
  <c r="AN86" i="72"/>
  <c r="AZ86" i="72"/>
  <c r="R87" i="72"/>
  <c r="AD87" i="72"/>
  <c r="AP87" i="72"/>
  <c r="BB87" i="72"/>
  <c r="R90" i="72"/>
  <c r="AD90" i="72"/>
  <c r="AP90" i="72"/>
  <c r="BB90" i="72"/>
  <c r="X91" i="72"/>
  <c r="AJ91" i="72"/>
  <c r="AV91" i="72"/>
  <c r="O93" i="72"/>
  <c r="AA93" i="72"/>
  <c r="AM93" i="72"/>
  <c r="AY93" i="72"/>
  <c r="X94" i="72"/>
  <c r="AJ94" i="72"/>
  <c r="AV94" i="72"/>
  <c r="V95" i="72"/>
  <c r="AH95" i="72"/>
  <c r="AT95" i="72"/>
  <c r="V98" i="72"/>
  <c r="AH98" i="72"/>
  <c r="AT98" i="72"/>
  <c r="X99" i="72"/>
  <c r="AJ99" i="72"/>
  <c r="AV99" i="72"/>
  <c r="AE101" i="72"/>
  <c r="AQ101" i="72"/>
  <c r="X102" i="72"/>
  <c r="AJ102" i="72"/>
  <c r="AV102" i="72"/>
  <c r="AD103" i="72"/>
  <c r="AP103" i="72"/>
  <c r="BB103" i="72"/>
  <c r="AD106" i="72"/>
  <c r="AP106" i="72"/>
  <c r="BB106" i="72"/>
  <c r="P85" i="72"/>
  <c r="AB85" i="72"/>
  <c r="AN85" i="72"/>
  <c r="AZ85" i="72"/>
  <c r="Q86" i="72"/>
  <c r="AC86" i="72"/>
  <c r="AO86" i="72"/>
  <c r="BA86" i="72"/>
  <c r="S87" i="72"/>
  <c r="AE87" i="72"/>
  <c r="AQ87" i="72"/>
  <c r="S90" i="72"/>
  <c r="AE90" i="72"/>
  <c r="AQ90" i="72"/>
  <c r="M91" i="72"/>
  <c r="Y91" i="72"/>
  <c r="AK91" i="72"/>
  <c r="AW91" i="72"/>
  <c r="P93" i="72"/>
  <c r="AB93" i="72"/>
  <c r="AN93" i="72"/>
  <c r="AZ93" i="72"/>
  <c r="Y94" i="72"/>
  <c r="AK94" i="72"/>
  <c r="AW94" i="72"/>
  <c r="W95" i="72"/>
  <c r="AI95" i="72"/>
  <c r="AU95" i="72"/>
  <c r="W98" i="72"/>
  <c r="AI98" i="72"/>
  <c r="AU98" i="72"/>
  <c r="Y99" i="72"/>
  <c r="AK99" i="72"/>
  <c r="AW99" i="72"/>
  <c r="AF101" i="72"/>
  <c r="AR101" i="72"/>
  <c r="Y102" i="72"/>
  <c r="AK102" i="72"/>
  <c r="AW102" i="72"/>
  <c r="AE103" i="72"/>
  <c r="AQ103" i="72"/>
  <c r="AE106" i="72"/>
  <c r="AQ106" i="72"/>
  <c r="Q85" i="72"/>
  <c r="AC85" i="72"/>
  <c r="AO85" i="72"/>
  <c r="BA85" i="72"/>
  <c r="R86" i="72"/>
  <c r="AD86" i="72"/>
  <c r="AP86" i="72"/>
  <c r="BB86" i="72"/>
  <c r="T87" i="72"/>
  <c r="AF87" i="72"/>
  <c r="AR87" i="72"/>
  <c r="T90" i="72"/>
  <c r="AF90" i="72"/>
  <c r="AR90" i="72"/>
  <c r="N91" i="72"/>
  <c r="Z91" i="72"/>
  <c r="AL91" i="72"/>
  <c r="AX91" i="72"/>
  <c r="Q93" i="72"/>
  <c r="AC93" i="72"/>
  <c r="AO93" i="72"/>
  <c r="BA93" i="72"/>
  <c r="Z94" i="72"/>
  <c r="AL94" i="72"/>
  <c r="AX94" i="72"/>
  <c r="X95" i="72"/>
  <c r="AJ95" i="72"/>
  <c r="AV95" i="72"/>
  <c r="X98" i="72"/>
  <c r="AJ98" i="72"/>
  <c r="AV98" i="72"/>
  <c r="Z99" i="72"/>
  <c r="AL99" i="72"/>
  <c r="AX99" i="72"/>
  <c r="AG101" i="72"/>
  <c r="AS101" i="72"/>
  <c r="Z102" i="72"/>
  <c r="AL102" i="72"/>
  <c r="AX102" i="72"/>
  <c r="AF103" i="72"/>
  <c r="AR103" i="72"/>
  <c r="AF106" i="72"/>
  <c r="AR106" i="72"/>
  <c r="R85" i="72"/>
  <c r="AD85" i="72"/>
  <c r="AP85" i="72"/>
  <c r="BB85" i="72"/>
  <c r="S86" i="72"/>
  <c r="AE86" i="72"/>
  <c r="AQ86" i="72"/>
  <c r="I87" i="72"/>
  <c r="U87" i="72"/>
  <c r="AG87" i="72"/>
  <c r="AS87" i="72"/>
  <c r="U90" i="72"/>
  <c r="AG90" i="72"/>
  <c r="AS90" i="72"/>
  <c r="O91" i="72"/>
  <c r="AA91" i="72"/>
  <c r="AM91" i="72"/>
  <c r="AY91" i="72"/>
  <c r="R93" i="72"/>
  <c r="AD93" i="72"/>
  <c r="AP93" i="72"/>
  <c r="BB93" i="72"/>
  <c r="AA94" i="72"/>
  <c r="AM94" i="72"/>
  <c r="AY94" i="72"/>
  <c r="Y95" i="72"/>
  <c r="AK95" i="72"/>
  <c r="AW95" i="72"/>
  <c r="Y98" i="72"/>
  <c r="AK98" i="72"/>
  <c r="AW98" i="72"/>
  <c r="AA99" i="72"/>
  <c r="AM99" i="72"/>
  <c r="AY99" i="72"/>
  <c r="AH101" i="72"/>
  <c r="AT101" i="72"/>
  <c r="AA102" i="72"/>
  <c r="AM102" i="72"/>
  <c r="AY102" i="72"/>
  <c r="AG103" i="72"/>
  <c r="AS103" i="72"/>
  <c r="AG106" i="72"/>
  <c r="AS106" i="72"/>
  <c r="G85" i="72"/>
  <c r="S85" i="72"/>
  <c r="AE85" i="72"/>
  <c r="AQ85" i="72"/>
  <c r="H86" i="72"/>
  <c r="T86" i="72"/>
  <c r="AF86" i="72"/>
  <c r="AR86" i="72"/>
  <c r="J87" i="72"/>
  <c r="V87" i="72"/>
  <c r="AH87" i="72"/>
  <c r="AT87" i="72"/>
  <c r="V90" i="72"/>
  <c r="AH90" i="72"/>
  <c r="AT90" i="72"/>
  <c r="P91" i="72"/>
  <c r="AB91" i="72"/>
  <c r="AN91" i="72"/>
  <c r="AZ91" i="72"/>
  <c r="S93" i="72"/>
  <c r="AE93" i="72"/>
  <c r="AQ93" i="72"/>
  <c r="P94" i="72"/>
  <c r="AB94" i="72"/>
  <c r="AN94" i="72"/>
  <c r="AZ94" i="72"/>
  <c r="Z95" i="72"/>
  <c r="AL95" i="72"/>
  <c r="AX95" i="72"/>
  <c r="Z98" i="72"/>
  <c r="AL98" i="72"/>
  <c r="AX98" i="72"/>
  <c r="AB99" i="72"/>
  <c r="AN99" i="72"/>
  <c r="AZ99" i="72"/>
  <c r="W101" i="72"/>
  <c r="AI101" i="72"/>
  <c r="AU101" i="72"/>
  <c r="AB102" i="72"/>
  <c r="AN102" i="72"/>
  <c r="AZ102" i="72"/>
  <c r="AH103" i="72"/>
  <c r="AT103" i="72"/>
  <c r="AH106" i="72"/>
  <c r="AT106" i="72"/>
  <c r="H85" i="72"/>
  <c r="T85" i="72"/>
  <c r="AF85" i="72"/>
  <c r="AR85" i="72"/>
  <c r="I86" i="72"/>
  <c r="U86" i="72"/>
  <c r="AG86" i="72"/>
  <c r="AS86" i="72"/>
  <c r="K87" i="72"/>
  <c r="W87" i="72"/>
  <c r="AI87" i="72"/>
  <c r="AU87" i="72"/>
  <c r="W90" i="72"/>
  <c r="AI90" i="72"/>
  <c r="AU90" i="72"/>
  <c r="Q91" i="72"/>
  <c r="AC91" i="72"/>
  <c r="AO91" i="72"/>
  <c r="BA91" i="72"/>
  <c r="T93" i="72"/>
  <c r="AF93" i="72"/>
  <c r="AR93" i="72"/>
  <c r="Q94" i="72"/>
  <c r="AC94" i="72"/>
  <c r="AO94" i="72"/>
  <c r="BA94" i="72"/>
  <c r="AA95" i="72"/>
  <c r="AM95" i="72"/>
  <c r="AY95" i="72"/>
  <c r="AA98" i="72"/>
  <c r="AM98" i="72"/>
  <c r="AY98" i="72"/>
  <c r="AC99" i="72"/>
  <c r="AO99" i="72"/>
  <c r="BA99" i="72"/>
  <c r="X101" i="72"/>
  <c r="AJ101" i="72"/>
  <c r="AV101" i="72"/>
  <c r="AC102" i="72"/>
  <c r="AO102" i="72"/>
  <c r="BA102" i="72"/>
  <c r="AI103" i="72"/>
  <c r="AU103" i="72"/>
  <c r="AI106" i="72"/>
  <c r="AU106" i="72"/>
  <c r="I85" i="72"/>
  <c r="U85" i="72"/>
  <c r="AG85" i="72"/>
  <c r="J86" i="72"/>
  <c r="V86" i="72"/>
  <c r="AH86" i="72"/>
  <c r="L87" i="72"/>
  <c r="X87" i="72"/>
  <c r="AJ87" i="72"/>
  <c r="L90" i="72"/>
  <c r="X90" i="72"/>
  <c r="AJ90" i="72"/>
  <c r="R91" i="72"/>
  <c r="AD91" i="72"/>
  <c r="AP91" i="72"/>
  <c r="U93" i="72"/>
  <c r="AG93" i="72"/>
  <c r="R94" i="72"/>
  <c r="AD94" i="72"/>
  <c r="AP94" i="72"/>
  <c r="AB95" i="72"/>
  <c r="AN95" i="72"/>
  <c r="AB98" i="72"/>
  <c r="AN98" i="72"/>
  <c r="AD99" i="72"/>
  <c r="AP99" i="72"/>
  <c r="Y101" i="72"/>
  <c r="AK101" i="72"/>
  <c r="AD102" i="72"/>
  <c r="AP102" i="72"/>
  <c r="AJ103" i="72"/>
  <c r="AJ106" i="72"/>
  <c r="AQ100" i="71"/>
  <c r="AE100" i="71"/>
  <c r="BB100" i="71"/>
  <c r="AP100" i="71"/>
  <c r="AD100" i="71"/>
  <c r="BA100" i="71"/>
  <c r="AO100" i="71"/>
  <c r="AC100" i="71"/>
  <c r="AZ100" i="71"/>
  <c r="AN100" i="71"/>
  <c r="AB100" i="71"/>
  <c r="AY100" i="71"/>
  <c r="AM100" i="71"/>
  <c r="AA100" i="71"/>
  <c r="AX100" i="71"/>
  <c r="AL100" i="71"/>
  <c r="Z100" i="71"/>
  <c r="AW100" i="71"/>
  <c r="AK100" i="71"/>
  <c r="Y100" i="71"/>
  <c r="AV100" i="71"/>
  <c r="AJ100" i="71"/>
  <c r="X100" i="71"/>
  <c r="AU100" i="71"/>
  <c r="AI100" i="71"/>
  <c r="W100" i="71"/>
  <c r="AT100" i="71"/>
  <c r="AH100" i="71"/>
  <c r="V100" i="71"/>
  <c r="AS100" i="71"/>
  <c r="AG100" i="71"/>
  <c r="AR100" i="71"/>
  <c r="AF100" i="71"/>
  <c r="AU101" i="71"/>
  <c r="AI101" i="71"/>
  <c r="W101" i="71"/>
  <c r="AT101" i="71"/>
  <c r="AH101" i="71"/>
  <c r="AS101" i="71"/>
  <c r="AG101" i="71"/>
  <c r="AR101" i="71"/>
  <c r="AF101" i="71"/>
  <c r="AQ101" i="71"/>
  <c r="AE101" i="71"/>
  <c r="BB101" i="71"/>
  <c r="AP101" i="71"/>
  <c r="AD101" i="71"/>
  <c r="BA101" i="71"/>
  <c r="AO101" i="71"/>
  <c r="AC101" i="71"/>
  <c r="AZ101" i="71"/>
  <c r="AN101" i="71"/>
  <c r="AB101" i="71"/>
  <c r="AY101" i="71"/>
  <c r="AM101" i="71"/>
  <c r="AA101" i="71"/>
  <c r="AX101" i="71"/>
  <c r="AL101" i="71"/>
  <c r="Z101" i="71"/>
  <c r="AW101" i="71"/>
  <c r="AK101" i="71"/>
  <c r="Y101" i="71"/>
  <c r="AV101" i="71"/>
  <c r="AJ101" i="71"/>
  <c r="X101" i="71"/>
  <c r="AU92" i="71"/>
  <c r="AI92" i="71"/>
  <c r="W92" i="71"/>
  <c r="AT92" i="71"/>
  <c r="AH92" i="71"/>
  <c r="V92" i="71"/>
  <c r="AS92" i="71"/>
  <c r="AG92" i="71"/>
  <c r="U92" i="71"/>
  <c r="AR92" i="71"/>
  <c r="AF92" i="71"/>
  <c r="T92" i="71"/>
  <c r="AQ92" i="71"/>
  <c r="AE92" i="71"/>
  <c r="S92" i="71"/>
  <c r="BB92" i="71"/>
  <c r="AP92" i="71"/>
  <c r="AD92" i="71"/>
  <c r="R92" i="71"/>
  <c r="BA92" i="71"/>
  <c r="AO92" i="71"/>
  <c r="AC92" i="71"/>
  <c r="Q92" i="71"/>
  <c r="AZ92" i="71"/>
  <c r="AN92" i="71"/>
  <c r="AB92" i="71"/>
  <c r="P92" i="71"/>
  <c r="AY92" i="71"/>
  <c r="AM92" i="71"/>
  <c r="AA92" i="71"/>
  <c r="O92" i="71"/>
  <c r="AX92" i="71"/>
  <c r="AL92" i="71"/>
  <c r="Z92" i="71"/>
  <c r="N92" i="71"/>
  <c r="AW92" i="71"/>
  <c r="AK92" i="71"/>
  <c r="Y92" i="71"/>
  <c r="AV92" i="71"/>
  <c r="AJ92" i="71"/>
  <c r="X92" i="71"/>
  <c r="AQ93" i="71"/>
  <c r="AE93" i="71"/>
  <c r="S93" i="71"/>
  <c r="BB93" i="71"/>
  <c r="AP93" i="71"/>
  <c r="AD93" i="71"/>
  <c r="R93" i="71"/>
  <c r="BA93" i="71"/>
  <c r="AO93" i="71"/>
  <c r="AC93" i="71"/>
  <c r="Q93" i="71"/>
  <c r="AZ93" i="71"/>
  <c r="AN93" i="71"/>
  <c r="AB93" i="71"/>
  <c r="P93" i="71"/>
  <c r="AY93" i="71"/>
  <c r="AM93" i="71"/>
  <c r="AA93" i="71"/>
  <c r="O93" i="71"/>
  <c r="AX93" i="71"/>
  <c r="AL93" i="71"/>
  <c r="Z93" i="71"/>
  <c r="AW93" i="71"/>
  <c r="AK93" i="71"/>
  <c r="Y93" i="71"/>
  <c r="AV93" i="71"/>
  <c r="AJ93" i="71"/>
  <c r="X93" i="71"/>
  <c r="AU93" i="71"/>
  <c r="AI93" i="71"/>
  <c r="W93" i="71"/>
  <c r="AT93" i="71"/>
  <c r="AH93" i="71"/>
  <c r="V93" i="71"/>
  <c r="AS93" i="71"/>
  <c r="AG93" i="71"/>
  <c r="U93" i="71"/>
  <c r="AR93" i="71"/>
  <c r="AF93" i="71"/>
  <c r="T93" i="71"/>
  <c r="AQ84" i="71"/>
  <c r="AE84" i="71"/>
  <c r="S84" i="71"/>
  <c r="G84" i="71"/>
  <c r="BB84" i="71"/>
  <c r="AP84" i="71"/>
  <c r="AD84" i="71"/>
  <c r="R84" i="71"/>
  <c r="F84" i="71"/>
  <c r="BA84" i="71"/>
  <c r="AO84" i="71"/>
  <c r="AC84" i="71"/>
  <c r="Q84" i="71"/>
  <c r="AZ84" i="71"/>
  <c r="AN84" i="71"/>
  <c r="AB84" i="71"/>
  <c r="P84" i="71"/>
  <c r="AY84" i="71"/>
  <c r="AM84" i="71"/>
  <c r="AA84" i="71"/>
  <c r="O84" i="71"/>
  <c r="AX84" i="71"/>
  <c r="AL84" i="71"/>
  <c r="Z84" i="71"/>
  <c r="N84" i="71"/>
  <c r="AW84" i="71"/>
  <c r="AK84" i="71"/>
  <c r="Y84" i="71"/>
  <c r="M84" i="71"/>
  <c r="AV84" i="71"/>
  <c r="AJ84" i="71"/>
  <c r="X84" i="71"/>
  <c r="L84" i="71"/>
  <c r="AU84" i="71"/>
  <c r="AI84" i="71"/>
  <c r="W84" i="71"/>
  <c r="K84" i="71"/>
  <c r="AT84" i="71"/>
  <c r="AH84" i="71"/>
  <c r="V84" i="71"/>
  <c r="J84" i="71"/>
  <c r="AS84" i="71"/>
  <c r="AG84" i="71"/>
  <c r="U84" i="71"/>
  <c r="I84" i="71"/>
  <c r="AR84" i="71"/>
  <c r="AF84" i="71"/>
  <c r="T84" i="71"/>
  <c r="H84" i="71"/>
  <c r="AQ85" i="71"/>
  <c r="AE85" i="71"/>
  <c r="S85" i="71"/>
  <c r="G85" i="71"/>
  <c r="BB85" i="71"/>
  <c r="AP85" i="71"/>
  <c r="AD85" i="71"/>
  <c r="R85" i="71"/>
  <c r="BA85" i="71"/>
  <c r="AO85" i="71"/>
  <c r="AC85" i="71"/>
  <c r="Q85" i="71"/>
  <c r="AZ85" i="71"/>
  <c r="AN85" i="71"/>
  <c r="AB85" i="71"/>
  <c r="P85" i="71"/>
  <c r="AY85" i="71"/>
  <c r="AM85" i="71"/>
  <c r="AA85" i="71"/>
  <c r="O85" i="71"/>
  <c r="AX85" i="71"/>
  <c r="AL85" i="71"/>
  <c r="Z85" i="71"/>
  <c r="N85" i="71"/>
  <c r="AW85" i="71"/>
  <c r="AK85" i="71"/>
  <c r="Y85" i="71"/>
  <c r="M85" i="71"/>
  <c r="AV85" i="71"/>
  <c r="AJ85" i="71"/>
  <c r="X85" i="71"/>
  <c r="L85" i="71"/>
  <c r="AU85" i="71"/>
  <c r="AI85" i="71"/>
  <c r="W85" i="71"/>
  <c r="K85" i="71"/>
  <c r="AT85" i="71"/>
  <c r="AH85" i="71"/>
  <c r="V85" i="71"/>
  <c r="J85" i="71"/>
  <c r="AS85" i="71"/>
  <c r="AG85" i="71"/>
  <c r="U85" i="71"/>
  <c r="I85" i="71"/>
  <c r="AR85" i="71"/>
  <c r="AF85" i="71"/>
  <c r="T85" i="71"/>
  <c r="H85" i="71"/>
  <c r="I86" i="71"/>
  <c r="U86" i="71"/>
  <c r="AG86" i="71"/>
  <c r="AS86" i="71"/>
  <c r="K87" i="71"/>
  <c r="W87" i="71"/>
  <c r="AI87" i="71"/>
  <c r="AU87" i="71"/>
  <c r="N88" i="71"/>
  <c r="Z88" i="71"/>
  <c r="AL88" i="71"/>
  <c r="AX88" i="71"/>
  <c r="R89" i="71"/>
  <c r="AD89" i="71"/>
  <c r="AP89" i="71"/>
  <c r="BB89" i="71"/>
  <c r="W90" i="71"/>
  <c r="AI90" i="71"/>
  <c r="AU90" i="71"/>
  <c r="Q91" i="71"/>
  <c r="AC91" i="71"/>
  <c r="AO91" i="71"/>
  <c r="BA91" i="71"/>
  <c r="Q94" i="71"/>
  <c r="AC94" i="71"/>
  <c r="AO94" i="71"/>
  <c r="BA94" i="71"/>
  <c r="AA95" i="71"/>
  <c r="AM95" i="71"/>
  <c r="AY95" i="71"/>
  <c r="Z96" i="71"/>
  <c r="AL96" i="71"/>
  <c r="AX96" i="71"/>
  <c r="Z97" i="71"/>
  <c r="AL97" i="71"/>
  <c r="AX97" i="71"/>
  <c r="AA98" i="71"/>
  <c r="AM98" i="71"/>
  <c r="AY98" i="71"/>
  <c r="AC99" i="71"/>
  <c r="AO99" i="71"/>
  <c r="BA99" i="71"/>
  <c r="AC102" i="71"/>
  <c r="AO102" i="71"/>
  <c r="BA102" i="71"/>
  <c r="AI103" i="71"/>
  <c r="AU103" i="71"/>
  <c r="AD104" i="71"/>
  <c r="AP104" i="71"/>
  <c r="BB104" i="71"/>
  <c r="AL105" i="71"/>
  <c r="AX105" i="71"/>
  <c r="AI106" i="71"/>
  <c r="AU106" i="71"/>
  <c r="J86" i="71"/>
  <c r="V86" i="71"/>
  <c r="AH86" i="71"/>
  <c r="AT86" i="71"/>
  <c r="L87" i="71"/>
  <c r="X87" i="71"/>
  <c r="AJ87" i="71"/>
  <c r="AV87" i="71"/>
  <c r="O88" i="71"/>
  <c r="AA88" i="71"/>
  <c r="AM88" i="71"/>
  <c r="AY88" i="71"/>
  <c r="S89" i="71"/>
  <c r="AE89" i="71"/>
  <c r="AQ89" i="71"/>
  <c r="L90" i="71"/>
  <c r="X90" i="71"/>
  <c r="AJ90" i="71"/>
  <c r="AV90" i="71"/>
  <c r="R91" i="71"/>
  <c r="AD91" i="71"/>
  <c r="AP91" i="71"/>
  <c r="BB91" i="71"/>
  <c r="R94" i="71"/>
  <c r="AD94" i="71"/>
  <c r="AP94" i="71"/>
  <c r="BB94" i="71"/>
  <c r="AB95" i="71"/>
  <c r="AN95" i="71"/>
  <c r="AZ95" i="71"/>
  <c r="AA96" i="71"/>
  <c r="AM96" i="71"/>
  <c r="AY96" i="71"/>
  <c r="AA97" i="71"/>
  <c r="AM97" i="71"/>
  <c r="AY97" i="71"/>
  <c r="AB98" i="71"/>
  <c r="AN98" i="71"/>
  <c r="AZ98" i="71"/>
  <c r="AD99" i="71"/>
  <c r="AP99" i="71"/>
  <c r="BB99" i="71"/>
  <c r="AD102" i="71"/>
  <c r="AP102" i="71"/>
  <c r="BB102" i="71"/>
  <c r="AJ103" i="71"/>
  <c r="AV103" i="71"/>
  <c r="AE104" i="71"/>
  <c r="AQ104" i="71"/>
  <c r="AA105" i="71"/>
  <c r="AM105" i="71"/>
  <c r="AY105" i="71"/>
  <c r="AJ106" i="71"/>
  <c r="AV106" i="71"/>
  <c r="K86" i="71"/>
  <c r="W86" i="71"/>
  <c r="AI86" i="71"/>
  <c r="AU86" i="71"/>
  <c r="M87" i="71"/>
  <c r="Y87" i="71"/>
  <c r="AK87" i="71"/>
  <c r="AW87" i="71"/>
  <c r="P88" i="71"/>
  <c r="AB88" i="71"/>
  <c r="AN88" i="71"/>
  <c r="AZ88" i="71"/>
  <c r="T89" i="71"/>
  <c r="AF89" i="71"/>
  <c r="AR89" i="71"/>
  <c r="M90" i="71"/>
  <c r="Y90" i="71"/>
  <c r="AK90" i="71"/>
  <c r="AW90" i="71"/>
  <c r="S91" i="71"/>
  <c r="AE91" i="71"/>
  <c r="AQ91" i="71"/>
  <c r="S94" i="71"/>
  <c r="AE94" i="71"/>
  <c r="AQ94" i="71"/>
  <c r="Q95" i="71"/>
  <c r="AC95" i="71"/>
  <c r="AO95" i="71"/>
  <c r="BA95" i="71"/>
  <c r="AB96" i="71"/>
  <c r="AN96" i="71"/>
  <c r="AZ96" i="71"/>
  <c r="AB97" i="71"/>
  <c r="AN97" i="71"/>
  <c r="AZ97" i="71"/>
  <c r="AC98" i="71"/>
  <c r="AO98" i="71"/>
  <c r="BA98" i="71"/>
  <c r="AE99" i="71"/>
  <c r="AQ99" i="71"/>
  <c r="AE102" i="71"/>
  <c r="AQ102" i="71"/>
  <c r="Y103" i="71"/>
  <c r="AK103" i="71"/>
  <c r="AW103" i="71"/>
  <c r="AF104" i="71"/>
  <c r="AR104" i="71"/>
  <c r="AB105" i="71"/>
  <c r="AN105" i="71"/>
  <c r="AZ105" i="71"/>
  <c r="AK106" i="71"/>
  <c r="AW106" i="71"/>
  <c r="L86" i="71"/>
  <c r="X86" i="71"/>
  <c r="AJ86" i="71"/>
  <c r="AV86" i="71"/>
  <c r="N87" i="71"/>
  <c r="Z87" i="71"/>
  <c r="AL87" i="71"/>
  <c r="AX87" i="71"/>
  <c r="Q88" i="71"/>
  <c r="AC88" i="71"/>
  <c r="AO88" i="71"/>
  <c r="BA88" i="71"/>
  <c r="U89" i="71"/>
  <c r="AG89" i="71"/>
  <c r="AS89" i="71"/>
  <c r="N90" i="71"/>
  <c r="Z90" i="71"/>
  <c r="AL90" i="71"/>
  <c r="AX90" i="71"/>
  <c r="T91" i="71"/>
  <c r="AF91" i="71"/>
  <c r="AR91" i="71"/>
  <c r="T94" i="71"/>
  <c r="AF94" i="71"/>
  <c r="AR94" i="71"/>
  <c r="R95" i="71"/>
  <c r="AD95" i="71"/>
  <c r="AP95" i="71"/>
  <c r="BB95" i="71"/>
  <c r="AC96" i="71"/>
  <c r="AO96" i="71"/>
  <c r="BA96" i="71"/>
  <c r="AC97" i="71"/>
  <c r="AO97" i="71"/>
  <c r="BA97" i="71"/>
  <c r="AD98" i="71"/>
  <c r="AP98" i="71"/>
  <c r="BB98" i="71"/>
  <c r="AF99" i="71"/>
  <c r="AR99" i="71"/>
  <c r="AF102" i="71"/>
  <c r="AR102" i="71"/>
  <c r="Z103" i="71"/>
  <c r="AL103" i="71"/>
  <c r="AX103" i="71"/>
  <c r="AG104" i="71"/>
  <c r="AS104" i="71"/>
  <c r="AC105" i="71"/>
  <c r="AO105" i="71"/>
  <c r="BA105" i="71"/>
  <c r="AL106" i="71"/>
  <c r="AX106" i="71"/>
  <c r="M86" i="71"/>
  <c r="Y86" i="71"/>
  <c r="AK86" i="71"/>
  <c r="AW86" i="71"/>
  <c r="O87" i="71"/>
  <c r="AA87" i="71"/>
  <c r="AM87" i="71"/>
  <c r="AY87" i="71"/>
  <c r="R88" i="71"/>
  <c r="AD88" i="71"/>
  <c r="AP88" i="71"/>
  <c r="BB88" i="71"/>
  <c r="V89" i="71"/>
  <c r="AH89" i="71"/>
  <c r="AT89" i="71"/>
  <c r="O90" i="71"/>
  <c r="AA90" i="71"/>
  <c r="AM90" i="71"/>
  <c r="AY90" i="71"/>
  <c r="U91" i="71"/>
  <c r="AG91" i="71"/>
  <c r="AS91" i="71"/>
  <c r="U94" i="71"/>
  <c r="AG94" i="71"/>
  <c r="AS94" i="71"/>
  <c r="S95" i="71"/>
  <c r="AE95" i="71"/>
  <c r="AQ95" i="71"/>
  <c r="R96" i="71"/>
  <c r="AD96" i="71"/>
  <c r="AP96" i="71"/>
  <c r="BB96" i="71"/>
  <c r="AD97" i="71"/>
  <c r="AP97" i="71"/>
  <c r="BB97" i="71"/>
  <c r="AE98" i="71"/>
  <c r="AQ98" i="71"/>
  <c r="U99" i="71"/>
  <c r="AG99" i="71"/>
  <c r="AS99" i="71"/>
  <c r="AG102" i="71"/>
  <c r="AS102" i="71"/>
  <c r="AA103" i="71"/>
  <c r="AM103" i="71"/>
  <c r="AY103" i="71"/>
  <c r="AH104" i="71"/>
  <c r="AT104" i="71"/>
  <c r="AD105" i="71"/>
  <c r="AP105" i="71"/>
  <c r="BB105" i="71"/>
  <c r="AM106" i="71"/>
  <c r="AY106" i="71"/>
  <c r="N86" i="71"/>
  <c r="Z86" i="71"/>
  <c r="AL86" i="71"/>
  <c r="AX86" i="71"/>
  <c r="P87" i="71"/>
  <c r="AB87" i="71"/>
  <c r="AN87" i="71"/>
  <c r="AZ87" i="71"/>
  <c r="S88" i="71"/>
  <c r="AE88" i="71"/>
  <c r="AQ88" i="71"/>
  <c r="K89" i="71"/>
  <c r="W89" i="71"/>
  <c r="AI89" i="71"/>
  <c r="AU89" i="71"/>
  <c r="P90" i="71"/>
  <c r="AB90" i="71"/>
  <c r="AN90" i="71"/>
  <c r="AZ90" i="71"/>
  <c r="V91" i="71"/>
  <c r="AH91" i="71"/>
  <c r="AT91" i="71"/>
  <c r="V94" i="71"/>
  <c r="AH94" i="71"/>
  <c r="AT94" i="71"/>
  <c r="T95" i="71"/>
  <c r="AF95" i="71"/>
  <c r="AR95" i="71"/>
  <c r="S96" i="71"/>
  <c r="AE96" i="71"/>
  <c r="AQ96" i="71"/>
  <c r="S97" i="71"/>
  <c r="AE97" i="71"/>
  <c r="AQ97" i="71"/>
  <c r="T98" i="71"/>
  <c r="AF98" i="71"/>
  <c r="AR98" i="71"/>
  <c r="V99" i="71"/>
  <c r="AH99" i="71"/>
  <c r="AT99" i="71"/>
  <c r="AH102" i="71"/>
  <c r="AT102" i="71"/>
  <c r="AB103" i="71"/>
  <c r="AN103" i="71"/>
  <c r="AZ103" i="71"/>
  <c r="AI104" i="71"/>
  <c r="AU104" i="71"/>
  <c r="AE105" i="71"/>
  <c r="AQ105" i="71"/>
  <c r="AB106" i="71"/>
  <c r="AN106" i="71"/>
  <c r="AZ106" i="71"/>
  <c r="O86" i="71"/>
  <c r="AA86" i="71"/>
  <c r="AM86" i="71"/>
  <c r="AY86" i="71"/>
  <c r="Q87" i="71"/>
  <c r="AC87" i="71"/>
  <c r="AO87" i="71"/>
  <c r="BA87" i="71"/>
  <c r="T88" i="71"/>
  <c r="AF88" i="71"/>
  <c r="AR88" i="71"/>
  <c r="L89" i="71"/>
  <c r="X89" i="71"/>
  <c r="AJ89" i="71"/>
  <c r="AV89" i="71"/>
  <c r="Q90" i="71"/>
  <c r="AC90" i="71"/>
  <c r="AO90" i="71"/>
  <c r="BA90" i="71"/>
  <c r="W91" i="71"/>
  <c r="AI91" i="71"/>
  <c r="AU91" i="71"/>
  <c r="W94" i="71"/>
  <c r="AI94" i="71"/>
  <c r="AU94" i="71"/>
  <c r="U95" i="71"/>
  <c r="AG95" i="71"/>
  <c r="AS95" i="71"/>
  <c r="T96" i="71"/>
  <c r="AF96" i="71"/>
  <c r="AR96" i="71"/>
  <c r="T97" i="71"/>
  <c r="AF97" i="71"/>
  <c r="AR97" i="71"/>
  <c r="U98" i="71"/>
  <c r="AG98" i="71"/>
  <c r="AS98" i="71"/>
  <c r="W99" i="71"/>
  <c r="AI99" i="71"/>
  <c r="AU99" i="71"/>
  <c r="AI102" i="71"/>
  <c r="AU102" i="71"/>
  <c r="AC103" i="71"/>
  <c r="AO103" i="71"/>
  <c r="BA103" i="71"/>
  <c r="AJ104" i="71"/>
  <c r="AV104" i="71"/>
  <c r="AF105" i="71"/>
  <c r="AR105" i="71"/>
  <c r="AC106" i="71"/>
  <c r="AO106" i="71"/>
  <c r="BA106" i="71"/>
  <c r="P86" i="71"/>
  <c r="AB86" i="71"/>
  <c r="AN86" i="71"/>
  <c r="AZ86" i="71"/>
  <c r="R87" i="71"/>
  <c r="AD87" i="71"/>
  <c r="AP87" i="71"/>
  <c r="BB87" i="71"/>
  <c r="U88" i="71"/>
  <c r="AG88" i="71"/>
  <c r="AS88" i="71"/>
  <c r="M89" i="71"/>
  <c r="Y89" i="71"/>
  <c r="AK89" i="71"/>
  <c r="AW89" i="71"/>
  <c r="R90" i="71"/>
  <c r="AD90" i="71"/>
  <c r="AP90" i="71"/>
  <c r="BB90" i="71"/>
  <c r="X91" i="71"/>
  <c r="AJ91" i="71"/>
  <c r="AV91" i="71"/>
  <c r="X94" i="71"/>
  <c r="AJ94" i="71"/>
  <c r="AV94" i="71"/>
  <c r="V95" i="71"/>
  <c r="AH95" i="71"/>
  <c r="AT95" i="71"/>
  <c r="U96" i="71"/>
  <c r="AG96" i="71"/>
  <c r="AS96" i="71"/>
  <c r="U97" i="71"/>
  <c r="AG97" i="71"/>
  <c r="AS97" i="71"/>
  <c r="V98" i="71"/>
  <c r="AH98" i="71"/>
  <c r="AT98" i="71"/>
  <c r="X99" i="71"/>
  <c r="AJ99" i="71"/>
  <c r="AV99" i="71"/>
  <c r="X102" i="71"/>
  <c r="AJ102" i="71"/>
  <c r="AV102" i="71"/>
  <c r="AD103" i="71"/>
  <c r="AP103" i="71"/>
  <c r="BB103" i="71"/>
  <c r="AK104" i="71"/>
  <c r="AW104" i="71"/>
  <c r="AG105" i="71"/>
  <c r="AS105" i="71"/>
  <c r="AD106" i="71"/>
  <c r="AP106" i="71"/>
  <c r="BB106" i="71"/>
  <c r="Q86" i="71"/>
  <c r="AC86" i="71"/>
  <c r="AO86" i="71"/>
  <c r="BA86" i="71"/>
  <c r="S87" i="71"/>
  <c r="AE87" i="71"/>
  <c r="AQ87" i="71"/>
  <c r="J88" i="71"/>
  <c r="V88" i="71"/>
  <c r="AH88" i="71"/>
  <c r="AT88" i="71"/>
  <c r="N89" i="71"/>
  <c r="Z89" i="71"/>
  <c r="AL89" i="71"/>
  <c r="AX89" i="71"/>
  <c r="S90" i="71"/>
  <c r="AE90" i="71"/>
  <c r="AQ90" i="71"/>
  <c r="M91" i="71"/>
  <c r="Y91" i="71"/>
  <c r="AK91" i="71"/>
  <c r="AW91" i="71"/>
  <c r="Y94" i="71"/>
  <c r="AK94" i="71"/>
  <c r="AW94" i="71"/>
  <c r="W95" i="71"/>
  <c r="AI95" i="71"/>
  <c r="AU95" i="71"/>
  <c r="V96" i="71"/>
  <c r="AH96" i="71"/>
  <c r="AT96" i="71"/>
  <c r="V97" i="71"/>
  <c r="AH97" i="71"/>
  <c r="AT97" i="71"/>
  <c r="W98" i="71"/>
  <c r="AI98" i="71"/>
  <c r="AU98" i="71"/>
  <c r="Y99" i="71"/>
  <c r="AK99" i="71"/>
  <c r="AW99" i="71"/>
  <c r="Y102" i="71"/>
  <c r="AK102" i="71"/>
  <c r="AW102" i="71"/>
  <c r="AE103" i="71"/>
  <c r="AQ103" i="71"/>
  <c r="Z104" i="71"/>
  <c r="AL104" i="71"/>
  <c r="AX104" i="71"/>
  <c r="AH105" i="71"/>
  <c r="AT105" i="71"/>
  <c r="AE106" i="71"/>
  <c r="AQ106" i="71"/>
  <c r="R86" i="71"/>
  <c r="AD86" i="71"/>
  <c r="AP86" i="71"/>
  <c r="BB86" i="71"/>
  <c r="T87" i="71"/>
  <c r="AF87" i="71"/>
  <c r="AR87" i="71"/>
  <c r="K88" i="71"/>
  <c r="W88" i="71"/>
  <c r="AI88" i="71"/>
  <c r="AU88" i="71"/>
  <c r="O89" i="71"/>
  <c r="AA89" i="71"/>
  <c r="AM89" i="71"/>
  <c r="AY89" i="71"/>
  <c r="T90" i="71"/>
  <c r="AF90" i="71"/>
  <c r="AR90" i="71"/>
  <c r="N91" i="71"/>
  <c r="Z91" i="71"/>
  <c r="AL91" i="71"/>
  <c r="AX91" i="71"/>
  <c r="Z94" i="71"/>
  <c r="AL94" i="71"/>
  <c r="AX94" i="71"/>
  <c r="X95" i="71"/>
  <c r="AJ95" i="71"/>
  <c r="AV95" i="71"/>
  <c r="W96" i="71"/>
  <c r="AI96" i="71"/>
  <c r="AU96" i="71"/>
  <c r="W97" i="71"/>
  <c r="AI97" i="71"/>
  <c r="AU97" i="71"/>
  <c r="X98" i="71"/>
  <c r="AJ98" i="71"/>
  <c r="AV98" i="71"/>
  <c r="Z99" i="71"/>
  <c r="AL99" i="71"/>
  <c r="AX99" i="71"/>
  <c r="Z102" i="71"/>
  <c r="AL102" i="71"/>
  <c r="AX102" i="71"/>
  <c r="AF103" i="71"/>
  <c r="AR103" i="71"/>
  <c r="AA104" i="71"/>
  <c r="AM104" i="71"/>
  <c r="AY104" i="71"/>
  <c r="AI105" i="71"/>
  <c r="AU105" i="71"/>
  <c r="AF106" i="71"/>
  <c r="AR106" i="71"/>
  <c r="S86" i="71"/>
  <c r="AE86" i="71"/>
  <c r="AQ86" i="71"/>
  <c r="I87" i="71"/>
  <c r="U87" i="71"/>
  <c r="AG87" i="71"/>
  <c r="AS87" i="71"/>
  <c r="L88" i="71"/>
  <c r="X88" i="71"/>
  <c r="AJ88" i="71"/>
  <c r="AV88" i="71"/>
  <c r="P89" i="71"/>
  <c r="AB89" i="71"/>
  <c r="AN89" i="71"/>
  <c r="AZ89" i="71"/>
  <c r="U90" i="71"/>
  <c r="AG90" i="71"/>
  <c r="AS90" i="71"/>
  <c r="O91" i="71"/>
  <c r="AA91" i="71"/>
  <c r="AM91" i="71"/>
  <c r="AY91" i="71"/>
  <c r="AA94" i="71"/>
  <c r="AM94" i="71"/>
  <c r="AY94" i="71"/>
  <c r="Y95" i="71"/>
  <c r="AK95" i="71"/>
  <c r="AW95" i="71"/>
  <c r="X96" i="71"/>
  <c r="AJ96" i="71"/>
  <c r="AV96" i="71"/>
  <c r="X97" i="71"/>
  <c r="AJ97" i="71"/>
  <c r="AV97" i="71"/>
  <c r="Y98" i="71"/>
  <c r="AK98" i="71"/>
  <c r="AW98" i="71"/>
  <c r="AA99" i="71"/>
  <c r="AM99" i="71"/>
  <c r="AY99" i="71"/>
  <c r="AA102" i="71"/>
  <c r="AM102" i="71"/>
  <c r="AY102" i="71"/>
  <c r="AG103" i="71"/>
  <c r="AS103" i="71"/>
  <c r="AB104" i="71"/>
  <c r="AN104" i="71"/>
  <c r="AZ104" i="71"/>
  <c r="AJ105" i="71"/>
  <c r="AV105" i="71"/>
  <c r="AG106" i="71"/>
  <c r="AS106" i="71"/>
  <c r="H86" i="71"/>
  <c r="T86" i="71"/>
  <c r="AF86" i="71"/>
  <c r="J87" i="71"/>
  <c r="V87" i="71"/>
  <c r="AH87" i="71"/>
  <c r="M88" i="71"/>
  <c r="Y88" i="71"/>
  <c r="AK88" i="71"/>
  <c r="Q89" i="71"/>
  <c r="AC89" i="71"/>
  <c r="AO89" i="71"/>
  <c r="V90" i="71"/>
  <c r="AH90" i="71"/>
  <c r="P91" i="71"/>
  <c r="AB91" i="71"/>
  <c r="AN91" i="71"/>
  <c r="P94" i="71"/>
  <c r="AB94" i="71"/>
  <c r="AN94" i="71"/>
  <c r="Z95" i="71"/>
  <c r="AL95" i="71"/>
  <c r="Y96" i="71"/>
  <c r="AK96" i="71"/>
  <c r="Y97" i="71"/>
  <c r="AK97" i="71"/>
  <c r="Z98" i="71"/>
  <c r="AL98" i="71"/>
  <c r="AB99" i="71"/>
  <c r="AN99" i="71"/>
  <c r="AB102" i="71"/>
  <c r="AN102" i="71"/>
  <c r="AH103" i="71"/>
  <c r="AC104" i="71"/>
  <c r="AO104" i="71"/>
  <c r="AK105" i="71"/>
  <c r="AH106" i="71"/>
  <c r="AS101" i="70"/>
  <c r="AG101" i="70"/>
  <c r="AR101" i="70"/>
  <c r="AF101" i="70"/>
  <c r="AQ101" i="70"/>
  <c r="AE101" i="70"/>
  <c r="BB101" i="70"/>
  <c r="AP101" i="70"/>
  <c r="AD101" i="70"/>
  <c r="BA101" i="70"/>
  <c r="AO101" i="70"/>
  <c r="AC101" i="70"/>
  <c r="AZ101" i="70"/>
  <c r="AN101" i="70"/>
  <c r="AB101" i="70"/>
  <c r="AY101" i="70"/>
  <c r="AM101" i="70"/>
  <c r="AA101" i="70"/>
  <c r="AT101" i="70"/>
  <c r="AX101" i="70"/>
  <c r="AL101" i="70"/>
  <c r="Z101" i="70"/>
  <c r="AH101" i="70"/>
  <c r="AW101" i="70"/>
  <c r="AK101" i="70"/>
  <c r="Y101" i="70"/>
  <c r="AV101" i="70"/>
  <c r="AJ101" i="70"/>
  <c r="X101" i="70"/>
  <c r="AU101" i="70"/>
  <c r="AI101" i="70"/>
  <c r="W101" i="70"/>
  <c r="AX102" i="70"/>
  <c r="AL102" i="70"/>
  <c r="Z102" i="70"/>
  <c r="AW102" i="70"/>
  <c r="AK102" i="70"/>
  <c r="Y102" i="70"/>
  <c r="AV102" i="70"/>
  <c r="AJ102" i="70"/>
  <c r="X102" i="70"/>
  <c r="AY102" i="70"/>
  <c r="AU102" i="70"/>
  <c r="AI102" i="70"/>
  <c r="AT102" i="70"/>
  <c r="AH102" i="70"/>
  <c r="AS102" i="70"/>
  <c r="AG102" i="70"/>
  <c r="AR102" i="70"/>
  <c r="AF102" i="70"/>
  <c r="AM102" i="70"/>
  <c r="AQ102" i="70"/>
  <c r="AE102" i="70"/>
  <c r="AA102" i="70"/>
  <c r="BB102" i="70"/>
  <c r="AP102" i="70"/>
  <c r="AD102" i="70"/>
  <c r="BA102" i="70"/>
  <c r="AO102" i="70"/>
  <c r="AC102" i="70"/>
  <c r="AZ102" i="70"/>
  <c r="AN102" i="70"/>
  <c r="AB102" i="70"/>
  <c r="BA93" i="70"/>
  <c r="AO93" i="70"/>
  <c r="AC93" i="70"/>
  <c r="Q93" i="70"/>
  <c r="AY93" i="70"/>
  <c r="AM93" i="70"/>
  <c r="AA93" i="70"/>
  <c r="O93" i="70"/>
  <c r="AX93" i="70"/>
  <c r="AL93" i="70"/>
  <c r="Z93" i="70"/>
  <c r="BB93" i="70"/>
  <c r="AW93" i="70"/>
  <c r="AK93" i="70"/>
  <c r="Y93" i="70"/>
  <c r="AV93" i="70"/>
  <c r="AJ93" i="70"/>
  <c r="X93" i="70"/>
  <c r="AU93" i="70"/>
  <c r="AI93" i="70"/>
  <c r="W93" i="70"/>
  <c r="AT93" i="70"/>
  <c r="AH93" i="70"/>
  <c r="V93" i="70"/>
  <c r="R93" i="70"/>
  <c r="AS93" i="70"/>
  <c r="AG93" i="70"/>
  <c r="U93" i="70"/>
  <c r="AD93" i="70"/>
  <c r="AR93" i="70"/>
  <c r="AF93" i="70"/>
  <c r="T93" i="70"/>
  <c r="AQ93" i="70"/>
  <c r="AE93" i="70"/>
  <c r="S93" i="70"/>
  <c r="AP93" i="70"/>
  <c r="AB85" i="70"/>
  <c r="AN93" i="70"/>
  <c r="AX91" i="70"/>
  <c r="AL91" i="70"/>
  <c r="Z91" i="70"/>
  <c r="N91" i="70"/>
  <c r="AV91" i="70"/>
  <c r="AJ91" i="70"/>
  <c r="X91" i="70"/>
  <c r="O91" i="70"/>
  <c r="AU91" i="70"/>
  <c r="AI91" i="70"/>
  <c r="W91" i="70"/>
  <c r="L83" i="70"/>
  <c r="AM91" i="70"/>
  <c r="AT91" i="70"/>
  <c r="AH91" i="70"/>
  <c r="V91" i="70"/>
  <c r="AY91" i="70"/>
  <c r="AS91" i="70"/>
  <c r="AG91" i="70"/>
  <c r="U91" i="70"/>
  <c r="AR91" i="70"/>
  <c r="AF91" i="70"/>
  <c r="T91" i="70"/>
  <c r="AQ91" i="70"/>
  <c r="AE91" i="70"/>
  <c r="S91" i="70"/>
  <c r="BB91" i="70"/>
  <c r="AP91" i="70"/>
  <c r="AD91" i="70"/>
  <c r="R91" i="70"/>
  <c r="BA91" i="70"/>
  <c r="AO91" i="70"/>
  <c r="AC91" i="70"/>
  <c r="Q91" i="70"/>
  <c r="AA91" i="70"/>
  <c r="AZ91" i="70"/>
  <c r="AN91" i="70"/>
  <c r="AB91" i="70"/>
  <c r="P91" i="70"/>
  <c r="AX94" i="70"/>
  <c r="AL94" i="70"/>
  <c r="Z94" i="70"/>
  <c r="AV94" i="70"/>
  <c r="AJ94" i="70"/>
  <c r="X94" i="70"/>
  <c r="AU94" i="70"/>
  <c r="AI94" i="70"/>
  <c r="W94" i="70"/>
  <c r="AT94" i="70"/>
  <c r="AH94" i="70"/>
  <c r="V94" i="70"/>
  <c r="AM94" i="70"/>
  <c r="AS94" i="70"/>
  <c r="AG94" i="70"/>
  <c r="U94" i="70"/>
  <c r="AR94" i="70"/>
  <c r="AF94" i="70"/>
  <c r="T94" i="70"/>
  <c r="AQ94" i="70"/>
  <c r="AE94" i="70"/>
  <c r="S94" i="70"/>
  <c r="AY94" i="70"/>
  <c r="BB94" i="70"/>
  <c r="AP94" i="70"/>
  <c r="AD94" i="70"/>
  <c r="R94" i="70"/>
  <c r="BA94" i="70"/>
  <c r="AO94" i="70"/>
  <c r="AC94" i="70"/>
  <c r="Q94" i="70"/>
  <c r="AA94" i="70"/>
  <c r="AZ94" i="70"/>
  <c r="AN94" i="70"/>
  <c r="AB94" i="70"/>
  <c r="P94" i="70"/>
  <c r="AN85" i="70"/>
  <c r="Y91" i="70"/>
  <c r="AZ93" i="70"/>
  <c r="AK91" i="70"/>
  <c r="Y94" i="70"/>
  <c r="BA84" i="70"/>
  <c r="AO84" i="70"/>
  <c r="AC84" i="70"/>
  <c r="Q84" i="70"/>
  <c r="AY84" i="70"/>
  <c r="AM84" i="70"/>
  <c r="AA84" i="70"/>
  <c r="O84" i="70"/>
  <c r="AX84" i="70"/>
  <c r="AL84" i="70"/>
  <c r="Z84" i="70"/>
  <c r="N84" i="70"/>
  <c r="AW84" i="70"/>
  <c r="AK84" i="70"/>
  <c r="Y84" i="70"/>
  <c r="M84" i="70"/>
  <c r="BB84" i="70"/>
  <c r="AV84" i="70"/>
  <c r="AJ84" i="70"/>
  <c r="X84" i="70"/>
  <c r="L84" i="70"/>
  <c r="F84" i="70"/>
  <c r="AU84" i="70"/>
  <c r="AI84" i="70"/>
  <c r="W84" i="70"/>
  <c r="K84" i="70"/>
  <c r="AD84" i="70"/>
  <c r="R84" i="70"/>
  <c r="AT84" i="70"/>
  <c r="AH84" i="70"/>
  <c r="V84" i="70"/>
  <c r="J84" i="70"/>
  <c r="AS84" i="70"/>
  <c r="AG84" i="70"/>
  <c r="U84" i="70"/>
  <c r="I84" i="70"/>
  <c r="AR84" i="70"/>
  <c r="AF84" i="70"/>
  <c r="T84" i="70"/>
  <c r="H84" i="70"/>
  <c r="AQ84" i="70"/>
  <c r="AE84" i="70"/>
  <c r="S84" i="70"/>
  <c r="G84" i="70"/>
  <c r="AP84" i="70"/>
  <c r="AU96" i="70"/>
  <c r="AI96" i="70"/>
  <c r="W96" i="70"/>
  <c r="AT96" i="70"/>
  <c r="AH96" i="70"/>
  <c r="AS96" i="70"/>
  <c r="AG96" i="70"/>
  <c r="U96" i="70"/>
  <c r="AR96" i="70"/>
  <c r="AF96" i="70"/>
  <c r="T96" i="70"/>
  <c r="X96" i="70"/>
  <c r="AQ96" i="70"/>
  <c r="AE96" i="70"/>
  <c r="S96" i="70"/>
  <c r="AV96" i="70"/>
  <c r="BB96" i="70"/>
  <c r="AP96" i="70"/>
  <c r="AD96" i="70"/>
  <c r="R96" i="70"/>
  <c r="BA96" i="70"/>
  <c r="AO96" i="70"/>
  <c r="AC96" i="70"/>
  <c r="AZ96" i="70"/>
  <c r="AN96" i="70"/>
  <c r="AB96" i="70"/>
  <c r="AJ96" i="70"/>
  <c r="AY96" i="70"/>
  <c r="AM96" i="70"/>
  <c r="AA96" i="70"/>
  <c r="AX96" i="70"/>
  <c r="AL96" i="70"/>
  <c r="Z96" i="70"/>
  <c r="AW96" i="70"/>
  <c r="AK96" i="70"/>
  <c r="Y96" i="70"/>
  <c r="Q86" i="70"/>
  <c r="AW91" i="70"/>
  <c r="AK94" i="70"/>
  <c r="BA85" i="70"/>
  <c r="AO85" i="70"/>
  <c r="AC85" i="70"/>
  <c r="Q85" i="70"/>
  <c r="AY85" i="70"/>
  <c r="AM85" i="70"/>
  <c r="AA85" i="70"/>
  <c r="O85" i="70"/>
  <c r="AX85" i="70"/>
  <c r="AL85" i="70"/>
  <c r="Z85" i="70"/>
  <c r="N85" i="70"/>
  <c r="AW85" i="70"/>
  <c r="AK85" i="70"/>
  <c r="Y85" i="70"/>
  <c r="M85" i="70"/>
  <c r="AV85" i="70"/>
  <c r="AJ85" i="70"/>
  <c r="X85" i="70"/>
  <c r="L85" i="70"/>
  <c r="BB85" i="70"/>
  <c r="AU85" i="70"/>
  <c r="AI85" i="70"/>
  <c r="W85" i="70"/>
  <c r="K85" i="70"/>
  <c r="AD85" i="70"/>
  <c r="AT85" i="70"/>
  <c r="AH85" i="70"/>
  <c r="V85" i="70"/>
  <c r="J85" i="70"/>
  <c r="AP85" i="70"/>
  <c r="AS85" i="70"/>
  <c r="AG85" i="70"/>
  <c r="U85" i="70"/>
  <c r="I85" i="70"/>
  <c r="R85" i="70"/>
  <c r="AR85" i="70"/>
  <c r="AF85" i="70"/>
  <c r="T85" i="70"/>
  <c r="H85" i="70"/>
  <c r="AQ85" i="70"/>
  <c r="AE85" i="70"/>
  <c r="S85" i="70"/>
  <c r="G85" i="70"/>
  <c r="AW94" i="70"/>
  <c r="BB86" i="70"/>
  <c r="AP86" i="70"/>
  <c r="AD86" i="70"/>
  <c r="R86" i="70"/>
  <c r="AZ86" i="70"/>
  <c r="AN86" i="70"/>
  <c r="AB86" i="70"/>
  <c r="P86" i="70"/>
  <c r="S86" i="70"/>
  <c r="AY86" i="70"/>
  <c r="AM86" i="70"/>
  <c r="AA86" i="70"/>
  <c r="O86" i="70"/>
  <c r="AE86" i="70"/>
  <c r="AX86" i="70"/>
  <c r="AL86" i="70"/>
  <c r="Z86" i="70"/>
  <c r="N86" i="70"/>
  <c r="AW86" i="70"/>
  <c r="AK86" i="70"/>
  <c r="Y86" i="70"/>
  <c r="M86" i="70"/>
  <c r="AV86" i="70"/>
  <c r="AJ86" i="70"/>
  <c r="X86" i="70"/>
  <c r="L86" i="70"/>
  <c r="AU86" i="70"/>
  <c r="AI86" i="70"/>
  <c r="W86" i="70"/>
  <c r="K86" i="70"/>
  <c r="AT86" i="70"/>
  <c r="AH86" i="70"/>
  <c r="V86" i="70"/>
  <c r="J86" i="70"/>
  <c r="AS86" i="70"/>
  <c r="AG86" i="70"/>
  <c r="U86" i="70"/>
  <c r="I86" i="70"/>
  <c r="AQ86" i="70"/>
  <c r="AR86" i="70"/>
  <c r="AF86" i="70"/>
  <c r="T86" i="70"/>
  <c r="H86" i="70"/>
  <c r="AO86" i="70"/>
  <c r="AX99" i="70"/>
  <c r="AL99" i="70"/>
  <c r="Z99" i="70"/>
  <c r="AW99" i="70"/>
  <c r="AK99" i="70"/>
  <c r="Y99" i="70"/>
  <c r="AV99" i="70"/>
  <c r="AJ99" i="70"/>
  <c r="X99" i="70"/>
  <c r="AU99" i="70"/>
  <c r="AI99" i="70"/>
  <c r="W99" i="70"/>
  <c r="AM99" i="70"/>
  <c r="AT99" i="70"/>
  <c r="AH99" i="70"/>
  <c r="V99" i="70"/>
  <c r="AY99" i="70"/>
  <c r="AS99" i="70"/>
  <c r="AG99" i="70"/>
  <c r="U99" i="70"/>
  <c r="AR99" i="70"/>
  <c r="AF99" i="70"/>
  <c r="AQ99" i="70"/>
  <c r="AE99" i="70"/>
  <c r="AA99" i="70"/>
  <c r="BB99" i="70"/>
  <c r="AP99" i="70"/>
  <c r="AD99" i="70"/>
  <c r="BA99" i="70"/>
  <c r="AO99" i="70"/>
  <c r="AC99" i="70"/>
  <c r="AZ99" i="70"/>
  <c r="AN99" i="70"/>
  <c r="AB99" i="70"/>
  <c r="BA86" i="70"/>
  <c r="P84" i="70"/>
  <c r="AW98" i="70"/>
  <c r="J87" i="70"/>
  <c r="V87" i="70"/>
  <c r="AH87" i="70"/>
  <c r="AT87" i="70"/>
  <c r="M88" i="70"/>
  <c r="Y88" i="70"/>
  <c r="AK88" i="70"/>
  <c r="AW88" i="70"/>
  <c r="Q89" i="70"/>
  <c r="AC89" i="70"/>
  <c r="AO89" i="70"/>
  <c r="BA89" i="70"/>
  <c r="V90" i="70"/>
  <c r="AH90" i="70"/>
  <c r="AT90" i="70"/>
  <c r="W92" i="70"/>
  <c r="AI92" i="70"/>
  <c r="AU92" i="70"/>
  <c r="Z95" i="70"/>
  <c r="AL95" i="70"/>
  <c r="AX95" i="70"/>
  <c r="Y97" i="70"/>
  <c r="AK97" i="70"/>
  <c r="AW97" i="70"/>
  <c r="Z98" i="70"/>
  <c r="AL98" i="70"/>
  <c r="AX98" i="70"/>
  <c r="AE100" i="70"/>
  <c r="AQ100" i="70"/>
  <c r="AH103" i="70"/>
  <c r="AT103" i="70"/>
  <c r="AC104" i="70"/>
  <c r="AO104" i="70"/>
  <c r="BA104" i="70"/>
  <c r="AK105" i="70"/>
  <c r="AW105" i="70"/>
  <c r="AH106" i="70"/>
  <c r="AT106" i="70"/>
  <c r="Y98" i="70"/>
  <c r="K87" i="70"/>
  <c r="W87" i="70"/>
  <c r="AI87" i="70"/>
  <c r="AU87" i="70"/>
  <c r="N88" i="70"/>
  <c r="Z88" i="70"/>
  <c r="AL88" i="70"/>
  <c r="AX88" i="70"/>
  <c r="R89" i="70"/>
  <c r="AD89" i="70"/>
  <c r="AP89" i="70"/>
  <c r="BB89" i="70"/>
  <c r="W90" i="70"/>
  <c r="AI90" i="70"/>
  <c r="AU90" i="70"/>
  <c r="X92" i="70"/>
  <c r="AJ92" i="70"/>
  <c r="AV92" i="70"/>
  <c r="AA95" i="70"/>
  <c r="AM95" i="70"/>
  <c r="AY95" i="70"/>
  <c r="Z97" i="70"/>
  <c r="AL97" i="70"/>
  <c r="AX97" i="70"/>
  <c r="AA98" i="70"/>
  <c r="AM98" i="70"/>
  <c r="AY98" i="70"/>
  <c r="AF100" i="70"/>
  <c r="AR100" i="70"/>
  <c r="AI103" i="70"/>
  <c r="AU103" i="70"/>
  <c r="AD104" i="70"/>
  <c r="AP104" i="70"/>
  <c r="BB104" i="70"/>
  <c r="AL105" i="70"/>
  <c r="AX105" i="70"/>
  <c r="AI106" i="70"/>
  <c r="AU106" i="70"/>
  <c r="L87" i="70"/>
  <c r="X87" i="70"/>
  <c r="AJ87" i="70"/>
  <c r="AV87" i="70"/>
  <c r="O88" i="70"/>
  <c r="AA88" i="70"/>
  <c r="AM88" i="70"/>
  <c r="AY88" i="70"/>
  <c r="S89" i="70"/>
  <c r="AE89" i="70"/>
  <c r="AQ89" i="70"/>
  <c r="L90" i="70"/>
  <c r="X90" i="70"/>
  <c r="AJ90" i="70"/>
  <c r="AV90" i="70"/>
  <c r="Y92" i="70"/>
  <c r="AK92" i="70"/>
  <c r="AW92" i="70"/>
  <c r="AB95" i="70"/>
  <c r="AN95" i="70"/>
  <c r="AZ95" i="70"/>
  <c r="AA97" i="70"/>
  <c r="AM97" i="70"/>
  <c r="AY97" i="70"/>
  <c r="AB98" i="70"/>
  <c r="AN98" i="70"/>
  <c r="AZ98" i="70"/>
  <c r="AG100" i="70"/>
  <c r="AS100" i="70"/>
  <c r="AJ103" i="70"/>
  <c r="AV103" i="70"/>
  <c r="AE104" i="70"/>
  <c r="AQ104" i="70"/>
  <c r="AA105" i="70"/>
  <c r="AM105" i="70"/>
  <c r="AY105" i="70"/>
  <c r="AJ106" i="70"/>
  <c r="AV106" i="70"/>
  <c r="AK98" i="70"/>
  <c r="M87" i="70"/>
  <c r="Y87" i="70"/>
  <c r="AK87" i="70"/>
  <c r="AW87" i="70"/>
  <c r="P88" i="70"/>
  <c r="AB88" i="70"/>
  <c r="AN88" i="70"/>
  <c r="AZ88" i="70"/>
  <c r="T89" i="70"/>
  <c r="AF89" i="70"/>
  <c r="AR89" i="70"/>
  <c r="M90" i="70"/>
  <c r="Y90" i="70"/>
  <c r="AK90" i="70"/>
  <c r="AW90" i="70"/>
  <c r="N92" i="70"/>
  <c r="Z92" i="70"/>
  <c r="AL92" i="70"/>
  <c r="AX92" i="70"/>
  <c r="Q95" i="70"/>
  <c r="AC95" i="70"/>
  <c r="AO95" i="70"/>
  <c r="BA95" i="70"/>
  <c r="AB97" i="70"/>
  <c r="AN97" i="70"/>
  <c r="AZ97" i="70"/>
  <c r="AC98" i="70"/>
  <c r="AO98" i="70"/>
  <c r="BA98" i="70"/>
  <c r="V100" i="70"/>
  <c r="AH100" i="70"/>
  <c r="AT100" i="70"/>
  <c r="Y103" i="70"/>
  <c r="AK103" i="70"/>
  <c r="AW103" i="70"/>
  <c r="AF104" i="70"/>
  <c r="AR104" i="70"/>
  <c r="AB105" i="70"/>
  <c r="AN105" i="70"/>
  <c r="AZ105" i="70"/>
  <c r="AK106" i="70"/>
  <c r="AW106" i="70"/>
  <c r="N87" i="70"/>
  <c r="Z87" i="70"/>
  <c r="AL87" i="70"/>
  <c r="AX87" i="70"/>
  <c r="Q88" i="70"/>
  <c r="AC88" i="70"/>
  <c r="AO88" i="70"/>
  <c r="BA88" i="70"/>
  <c r="U89" i="70"/>
  <c r="AG89" i="70"/>
  <c r="AS89" i="70"/>
  <c r="N90" i="70"/>
  <c r="Z90" i="70"/>
  <c r="AL90" i="70"/>
  <c r="AX90" i="70"/>
  <c r="O92" i="70"/>
  <c r="AA92" i="70"/>
  <c r="AM92" i="70"/>
  <c r="AY92" i="70"/>
  <c r="R95" i="70"/>
  <c r="AD95" i="70"/>
  <c r="AP95" i="70"/>
  <c r="BB95" i="70"/>
  <c r="AC97" i="70"/>
  <c r="AO97" i="70"/>
  <c r="BA97" i="70"/>
  <c r="AD98" i="70"/>
  <c r="AP98" i="70"/>
  <c r="BB98" i="70"/>
  <c r="W100" i="70"/>
  <c r="AI100" i="70"/>
  <c r="AU100" i="70"/>
  <c r="Z103" i="70"/>
  <c r="AL103" i="70"/>
  <c r="AX103" i="70"/>
  <c r="AG104" i="70"/>
  <c r="AS104" i="70"/>
  <c r="AC105" i="70"/>
  <c r="AO105" i="70"/>
  <c r="BA105" i="70"/>
  <c r="AL106" i="70"/>
  <c r="AX106" i="70"/>
  <c r="O87" i="70"/>
  <c r="AA87" i="70"/>
  <c r="AM87" i="70"/>
  <c r="AY87" i="70"/>
  <c r="R88" i="70"/>
  <c r="AD88" i="70"/>
  <c r="AP88" i="70"/>
  <c r="BB88" i="70"/>
  <c r="V89" i="70"/>
  <c r="AH89" i="70"/>
  <c r="AT89" i="70"/>
  <c r="O90" i="70"/>
  <c r="AA90" i="70"/>
  <c r="AM90" i="70"/>
  <c r="AY90" i="70"/>
  <c r="P92" i="70"/>
  <c r="AB92" i="70"/>
  <c r="AN92" i="70"/>
  <c r="AZ92" i="70"/>
  <c r="S95" i="70"/>
  <c r="AE95" i="70"/>
  <c r="AQ95" i="70"/>
  <c r="AD97" i="70"/>
  <c r="AP97" i="70"/>
  <c r="BB97" i="70"/>
  <c r="AE98" i="70"/>
  <c r="AQ98" i="70"/>
  <c r="X100" i="70"/>
  <c r="AJ100" i="70"/>
  <c r="AV100" i="70"/>
  <c r="AA103" i="70"/>
  <c r="AM103" i="70"/>
  <c r="AY103" i="70"/>
  <c r="AH104" i="70"/>
  <c r="AT104" i="70"/>
  <c r="AD105" i="70"/>
  <c r="AP105" i="70"/>
  <c r="BB105" i="70"/>
  <c r="AM106" i="70"/>
  <c r="AY106" i="70"/>
  <c r="P87" i="70"/>
  <c r="AB87" i="70"/>
  <c r="AN87" i="70"/>
  <c r="AZ87" i="70"/>
  <c r="S88" i="70"/>
  <c r="AE88" i="70"/>
  <c r="AQ88" i="70"/>
  <c r="K89" i="70"/>
  <c r="W89" i="70"/>
  <c r="AI89" i="70"/>
  <c r="AU89" i="70"/>
  <c r="P90" i="70"/>
  <c r="AB90" i="70"/>
  <c r="AN90" i="70"/>
  <c r="AZ90" i="70"/>
  <c r="Q92" i="70"/>
  <c r="AC92" i="70"/>
  <c r="AO92" i="70"/>
  <c r="BA92" i="70"/>
  <c r="T95" i="70"/>
  <c r="AF95" i="70"/>
  <c r="AR95" i="70"/>
  <c r="S97" i="70"/>
  <c r="AE97" i="70"/>
  <c r="AQ97" i="70"/>
  <c r="T98" i="70"/>
  <c r="AF98" i="70"/>
  <c r="AR98" i="70"/>
  <c r="Y100" i="70"/>
  <c r="AK100" i="70"/>
  <c r="AW100" i="70"/>
  <c r="AB103" i="70"/>
  <c r="AN103" i="70"/>
  <c r="AZ103" i="70"/>
  <c r="AI104" i="70"/>
  <c r="AU104" i="70"/>
  <c r="AE105" i="70"/>
  <c r="AQ105" i="70"/>
  <c r="AB106" i="70"/>
  <c r="AN106" i="70"/>
  <c r="AZ106" i="70"/>
  <c r="Q87" i="70"/>
  <c r="AC87" i="70"/>
  <c r="AO87" i="70"/>
  <c r="BA87" i="70"/>
  <c r="T88" i="70"/>
  <c r="AF88" i="70"/>
  <c r="AR88" i="70"/>
  <c r="L89" i="70"/>
  <c r="X89" i="70"/>
  <c r="AJ89" i="70"/>
  <c r="AV89" i="70"/>
  <c r="Q90" i="70"/>
  <c r="AC90" i="70"/>
  <c r="AO90" i="70"/>
  <c r="BA90" i="70"/>
  <c r="R92" i="70"/>
  <c r="AD92" i="70"/>
  <c r="AP92" i="70"/>
  <c r="BB92" i="70"/>
  <c r="U95" i="70"/>
  <c r="AG95" i="70"/>
  <c r="AS95" i="70"/>
  <c r="T97" i="70"/>
  <c r="AF97" i="70"/>
  <c r="AR97" i="70"/>
  <c r="U98" i="70"/>
  <c r="AG98" i="70"/>
  <c r="AS98" i="70"/>
  <c r="Z100" i="70"/>
  <c r="AL100" i="70"/>
  <c r="AX100" i="70"/>
  <c r="AC103" i="70"/>
  <c r="AO103" i="70"/>
  <c r="BA103" i="70"/>
  <c r="AJ104" i="70"/>
  <c r="AV104" i="70"/>
  <c r="AF105" i="70"/>
  <c r="AR105" i="70"/>
  <c r="AC106" i="70"/>
  <c r="AO106" i="70"/>
  <c r="BA106" i="70"/>
  <c r="M83" i="70"/>
  <c r="R87" i="70"/>
  <c r="AD87" i="70"/>
  <c r="AP87" i="70"/>
  <c r="BB87" i="70"/>
  <c r="U88" i="70"/>
  <c r="AG88" i="70"/>
  <c r="AS88" i="70"/>
  <c r="M89" i="70"/>
  <c r="Y89" i="70"/>
  <c r="AK89" i="70"/>
  <c r="AW89" i="70"/>
  <c r="R90" i="70"/>
  <c r="AD90" i="70"/>
  <c r="AP90" i="70"/>
  <c r="BB90" i="70"/>
  <c r="S92" i="70"/>
  <c r="AE92" i="70"/>
  <c r="AQ92" i="70"/>
  <c r="V95" i="70"/>
  <c r="AH95" i="70"/>
  <c r="AT95" i="70"/>
  <c r="U97" i="70"/>
  <c r="AG97" i="70"/>
  <c r="AS97" i="70"/>
  <c r="V98" i="70"/>
  <c r="AH98" i="70"/>
  <c r="AT98" i="70"/>
  <c r="AA100" i="70"/>
  <c r="AM100" i="70"/>
  <c r="AY100" i="70"/>
  <c r="AD103" i="70"/>
  <c r="AP103" i="70"/>
  <c r="BB103" i="70"/>
  <c r="AK104" i="70"/>
  <c r="AW104" i="70"/>
  <c r="AG105" i="70"/>
  <c r="AS105" i="70"/>
  <c r="AD106" i="70"/>
  <c r="AP106" i="70"/>
  <c r="BB106" i="70"/>
  <c r="W98" i="70"/>
  <c r="AI98" i="70"/>
  <c r="AU98" i="70"/>
  <c r="T87" i="70"/>
  <c r="AF87" i="70"/>
  <c r="K88" i="70"/>
  <c r="W88" i="70"/>
  <c r="AI88" i="70"/>
  <c r="O89" i="70"/>
  <c r="AA89" i="70"/>
  <c r="AM89" i="70"/>
  <c r="T90" i="70"/>
  <c r="AF90" i="70"/>
  <c r="U92" i="70"/>
  <c r="AG92" i="70"/>
  <c r="X95" i="70"/>
  <c r="AJ95" i="70"/>
  <c r="W97" i="70"/>
  <c r="AI97" i="70"/>
  <c r="X98" i="70"/>
  <c r="AJ98" i="70"/>
  <c r="AC100" i="70"/>
  <c r="AO100" i="70"/>
  <c r="AF103" i="70"/>
  <c r="AA104" i="70"/>
  <c r="AM104" i="70"/>
  <c r="AI105" i="70"/>
  <c r="AF106" i="70"/>
  <c r="AY85" i="69"/>
  <c r="AM85" i="69"/>
  <c r="AA85" i="69"/>
  <c r="O85" i="69"/>
  <c r="AX85" i="69"/>
  <c r="AL85" i="69"/>
  <c r="Z85" i="69"/>
  <c r="N85" i="69"/>
  <c r="AW85" i="69"/>
  <c r="AK85" i="69"/>
  <c r="Y85" i="69"/>
  <c r="M85" i="69"/>
  <c r="AV85" i="69"/>
  <c r="AJ85" i="69"/>
  <c r="X85" i="69"/>
  <c r="L85" i="69"/>
  <c r="AU85" i="69"/>
  <c r="AI85" i="69"/>
  <c r="W85" i="69"/>
  <c r="K85" i="69"/>
  <c r="AT85" i="69"/>
  <c r="AH85" i="69"/>
  <c r="V85" i="69"/>
  <c r="J85" i="69"/>
  <c r="AS85" i="69"/>
  <c r="AG85" i="69"/>
  <c r="U85" i="69"/>
  <c r="I85" i="69"/>
  <c r="AR85" i="69"/>
  <c r="AF85" i="69"/>
  <c r="T85" i="69"/>
  <c r="H85" i="69"/>
  <c r="AQ85" i="69"/>
  <c r="AE85" i="69"/>
  <c r="S85" i="69"/>
  <c r="G85" i="69"/>
  <c r="BB85" i="69"/>
  <c r="AP85" i="69"/>
  <c r="AD85" i="69"/>
  <c r="R85" i="69"/>
  <c r="BA85" i="69"/>
  <c r="AO85" i="69"/>
  <c r="AC85" i="69"/>
  <c r="Q85" i="69"/>
  <c r="AZ85" i="69"/>
  <c r="AN85" i="69"/>
  <c r="AB85" i="69"/>
  <c r="P85" i="69"/>
  <c r="AQ101" i="69"/>
  <c r="AE101" i="69"/>
  <c r="BB101" i="69"/>
  <c r="AP101" i="69"/>
  <c r="AD101" i="69"/>
  <c r="BA101" i="69"/>
  <c r="AO101" i="69"/>
  <c r="AC101" i="69"/>
  <c r="AZ101" i="69"/>
  <c r="AN101" i="69"/>
  <c r="AB101" i="69"/>
  <c r="AY101" i="69"/>
  <c r="AM101" i="69"/>
  <c r="AA101" i="69"/>
  <c r="AX101" i="69"/>
  <c r="AL101" i="69"/>
  <c r="Z101" i="69"/>
  <c r="AW101" i="69"/>
  <c r="AK101" i="69"/>
  <c r="Y101" i="69"/>
  <c r="AV101" i="69"/>
  <c r="AJ101" i="69"/>
  <c r="X101" i="69"/>
  <c r="AU101" i="69"/>
  <c r="AI101" i="69"/>
  <c r="W101" i="69"/>
  <c r="AT101" i="69"/>
  <c r="AH101" i="69"/>
  <c r="AS101" i="69"/>
  <c r="AG101" i="69"/>
  <c r="AR101" i="69"/>
  <c r="AF101" i="69"/>
  <c r="BB90" i="69"/>
  <c r="AP90" i="69"/>
  <c r="AD90" i="69"/>
  <c r="R90" i="69"/>
  <c r="BA90" i="69"/>
  <c r="AO90" i="69"/>
  <c r="AC90" i="69"/>
  <c r="Q90" i="69"/>
  <c r="AZ90" i="69"/>
  <c r="AN90" i="69"/>
  <c r="AB90" i="69"/>
  <c r="P90" i="69"/>
  <c r="AY90" i="69"/>
  <c r="AM90" i="69"/>
  <c r="AA90" i="69"/>
  <c r="O90" i="69"/>
  <c r="AX90" i="69"/>
  <c r="AL90" i="69"/>
  <c r="Z90" i="69"/>
  <c r="N90" i="69"/>
  <c r="AW90" i="69"/>
  <c r="AK90" i="69"/>
  <c r="Y90" i="69"/>
  <c r="M90" i="69"/>
  <c r="AV90" i="69"/>
  <c r="AJ90" i="69"/>
  <c r="X90" i="69"/>
  <c r="L90" i="69"/>
  <c r="AU90" i="69"/>
  <c r="AI90" i="69"/>
  <c r="W90" i="69"/>
  <c r="AT90" i="69"/>
  <c r="AH90" i="69"/>
  <c r="V90" i="69"/>
  <c r="AS90" i="69"/>
  <c r="AG90" i="69"/>
  <c r="U90" i="69"/>
  <c r="AR90" i="69"/>
  <c r="AF90" i="69"/>
  <c r="T90" i="69"/>
  <c r="AQ90" i="69"/>
  <c r="AE90" i="69"/>
  <c r="S90" i="69"/>
  <c r="AV91" i="69"/>
  <c r="AJ91" i="69"/>
  <c r="X91" i="69"/>
  <c r="AU91" i="69"/>
  <c r="AI91" i="69"/>
  <c r="W91" i="69"/>
  <c r="AT91" i="69"/>
  <c r="AH91" i="69"/>
  <c r="V91" i="69"/>
  <c r="L83" i="69"/>
  <c r="AS91" i="69"/>
  <c r="AG91" i="69"/>
  <c r="U91" i="69"/>
  <c r="AR91" i="69"/>
  <c r="AF91" i="69"/>
  <c r="T91" i="69"/>
  <c r="AQ91" i="69"/>
  <c r="AE91" i="69"/>
  <c r="S91" i="69"/>
  <c r="BB91" i="69"/>
  <c r="AP91" i="69"/>
  <c r="AD91" i="69"/>
  <c r="R91" i="69"/>
  <c r="BA91" i="69"/>
  <c r="AO91" i="69"/>
  <c r="AC91" i="69"/>
  <c r="Q91" i="69"/>
  <c r="AZ91" i="69"/>
  <c r="AN91" i="69"/>
  <c r="AB91" i="69"/>
  <c r="P91" i="69"/>
  <c r="AY91" i="69"/>
  <c r="AM91" i="69"/>
  <c r="AA91" i="69"/>
  <c r="O91" i="69"/>
  <c r="AX91" i="69"/>
  <c r="AL91" i="69"/>
  <c r="Z91" i="69"/>
  <c r="N91" i="69"/>
  <c r="AW91" i="69"/>
  <c r="AK91" i="69"/>
  <c r="Y91" i="69"/>
  <c r="M91" i="69"/>
  <c r="BB106" i="69"/>
  <c r="AP106" i="69"/>
  <c r="AD106" i="69"/>
  <c r="BA106" i="69"/>
  <c r="AO106" i="69"/>
  <c r="AC106" i="69"/>
  <c r="AZ106" i="69"/>
  <c r="AN106" i="69"/>
  <c r="AB106" i="69"/>
  <c r="AY106" i="69"/>
  <c r="AM106" i="69"/>
  <c r="AX106" i="69"/>
  <c r="AL106" i="69"/>
  <c r="AW106" i="69"/>
  <c r="AK106" i="69"/>
  <c r="AV106" i="69"/>
  <c r="AJ106" i="69"/>
  <c r="AU106" i="69"/>
  <c r="AI106" i="69"/>
  <c r="AT106" i="69"/>
  <c r="AH106" i="69"/>
  <c r="AS106" i="69"/>
  <c r="AG106" i="69"/>
  <c r="AR106" i="69"/>
  <c r="AF106" i="69"/>
  <c r="AQ106" i="69"/>
  <c r="AE106" i="69"/>
  <c r="AY93" i="69"/>
  <c r="AM93" i="69"/>
  <c r="AA93" i="69"/>
  <c r="O93" i="69"/>
  <c r="AX93" i="69"/>
  <c r="AL93" i="69"/>
  <c r="Z93" i="69"/>
  <c r="AW93" i="69"/>
  <c r="AK93" i="69"/>
  <c r="Y93" i="69"/>
  <c r="AV93" i="69"/>
  <c r="AJ93" i="69"/>
  <c r="X93" i="69"/>
  <c r="AU93" i="69"/>
  <c r="AI93" i="69"/>
  <c r="W93" i="69"/>
  <c r="AT93" i="69"/>
  <c r="AH93" i="69"/>
  <c r="V93" i="69"/>
  <c r="AS93" i="69"/>
  <c r="AG93" i="69"/>
  <c r="U93" i="69"/>
  <c r="AR93" i="69"/>
  <c r="AF93" i="69"/>
  <c r="T93" i="69"/>
  <c r="AQ93" i="69"/>
  <c r="AE93" i="69"/>
  <c r="S93" i="69"/>
  <c r="BB93" i="69"/>
  <c r="AP93" i="69"/>
  <c r="AD93" i="69"/>
  <c r="R93" i="69"/>
  <c r="BA93" i="69"/>
  <c r="AO93" i="69"/>
  <c r="AC93" i="69"/>
  <c r="Q93" i="69"/>
  <c r="AZ93" i="69"/>
  <c r="AN93" i="69"/>
  <c r="AB93" i="69"/>
  <c r="P93" i="69"/>
  <c r="AT98" i="69"/>
  <c r="AH98" i="69"/>
  <c r="V98" i="69"/>
  <c r="AS98" i="69"/>
  <c r="AG98" i="69"/>
  <c r="U98" i="69"/>
  <c r="AR98" i="69"/>
  <c r="AF98" i="69"/>
  <c r="T98" i="69"/>
  <c r="AQ98" i="69"/>
  <c r="AE98" i="69"/>
  <c r="BB98" i="69"/>
  <c r="AP98" i="69"/>
  <c r="AD98" i="69"/>
  <c r="BA98" i="69"/>
  <c r="AO98" i="69"/>
  <c r="AC98" i="69"/>
  <c r="AZ98" i="69"/>
  <c r="AN98" i="69"/>
  <c r="AB98" i="69"/>
  <c r="AY98" i="69"/>
  <c r="AM98" i="69"/>
  <c r="AA98" i="69"/>
  <c r="AX98" i="69"/>
  <c r="AL98" i="69"/>
  <c r="Z98" i="69"/>
  <c r="AW98" i="69"/>
  <c r="AK98" i="69"/>
  <c r="Y98" i="69"/>
  <c r="AV98" i="69"/>
  <c r="AJ98" i="69"/>
  <c r="X98" i="69"/>
  <c r="AU98" i="69"/>
  <c r="AI98" i="69"/>
  <c r="W98" i="69"/>
  <c r="AV99" i="69"/>
  <c r="AJ99" i="69"/>
  <c r="X99" i="69"/>
  <c r="AU99" i="69"/>
  <c r="AI99" i="69"/>
  <c r="W99" i="69"/>
  <c r="T83" i="69"/>
  <c r="AT99" i="69"/>
  <c r="AH99" i="69"/>
  <c r="V99" i="69"/>
  <c r="AS99" i="69"/>
  <c r="AG99" i="69"/>
  <c r="U99" i="69"/>
  <c r="AR99" i="69"/>
  <c r="AF99" i="69"/>
  <c r="AQ99" i="69"/>
  <c r="AE99" i="69"/>
  <c r="BB99" i="69"/>
  <c r="AP99" i="69"/>
  <c r="AD99" i="69"/>
  <c r="BA99" i="69"/>
  <c r="AO99" i="69"/>
  <c r="AC99" i="69"/>
  <c r="AZ99" i="69"/>
  <c r="AN99" i="69"/>
  <c r="AB99" i="69"/>
  <c r="AY99" i="69"/>
  <c r="AM99" i="69"/>
  <c r="AA99" i="69"/>
  <c r="AX99" i="69"/>
  <c r="AL99" i="69"/>
  <c r="Z99" i="69"/>
  <c r="AW99" i="69"/>
  <c r="AK99" i="69"/>
  <c r="Y99" i="69"/>
  <c r="P84" i="69"/>
  <c r="AB84" i="69"/>
  <c r="AN84" i="69"/>
  <c r="AZ84" i="69"/>
  <c r="Q86" i="69"/>
  <c r="AC86" i="69"/>
  <c r="AO86" i="69"/>
  <c r="BA86" i="69"/>
  <c r="S87" i="69"/>
  <c r="AE87" i="69"/>
  <c r="AQ87" i="69"/>
  <c r="J88" i="69"/>
  <c r="V88" i="69"/>
  <c r="AH88" i="69"/>
  <c r="AT88" i="69"/>
  <c r="N89" i="69"/>
  <c r="Z89" i="69"/>
  <c r="AL89" i="69"/>
  <c r="AX89" i="69"/>
  <c r="T92" i="69"/>
  <c r="AF92" i="69"/>
  <c r="AR92" i="69"/>
  <c r="Y94" i="69"/>
  <c r="AK94" i="69"/>
  <c r="AW94" i="69"/>
  <c r="W95" i="69"/>
  <c r="AI95" i="69"/>
  <c r="AU95" i="69"/>
  <c r="V96" i="69"/>
  <c r="AH96" i="69"/>
  <c r="AT96" i="69"/>
  <c r="V97" i="69"/>
  <c r="AH97" i="69"/>
  <c r="AT97" i="69"/>
  <c r="AB100" i="69"/>
  <c r="AN100" i="69"/>
  <c r="AZ100" i="69"/>
  <c r="Y102" i="69"/>
  <c r="AK102" i="69"/>
  <c r="AW102" i="69"/>
  <c r="AE103" i="69"/>
  <c r="AQ103" i="69"/>
  <c r="Z104" i="69"/>
  <c r="AL104" i="69"/>
  <c r="AX104" i="69"/>
  <c r="AH105" i="69"/>
  <c r="AT105" i="69"/>
  <c r="Q84" i="69"/>
  <c r="AC84" i="69"/>
  <c r="AO84" i="69"/>
  <c r="BA84" i="69"/>
  <c r="R86" i="69"/>
  <c r="AD86" i="69"/>
  <c r="AP86" i="69"/>
  <c r="BB86" i="69"/>
  <c r="T87" i="69"/>
  <c r="AF87" i="69"/>
  <c r="AR87" i="69"/>
  <c r="K88" i="69"/>
  <c r="W88" i="69"/>
  <c r="AI88" i="69"/>
  <c r="AU88" i="69"/>
  <c r="O89" i="69"/>
  <c r="AA89" i="69"/>
  <c r="AM89" i="69"/>
  <c r="AY89" i="69"/>
  <c r="U92" i="69"/>
  <c r="AG92" i="69"/>
  <c r="AS92" i="69"/>
  <c r="Z94" i="69"/>
  <c r="AL94" i="69"/>
  <c r="AX94" i="69"/>
  <c r="X95" i="69"/>
  <c r="AJ95" i="69"/>
  <c r="AV95" i="69"/>
  <c r="W96" i="69"/>
  <c r="AI96" i="69"/>
  <c r="AU96" i="69"/>
  <c r="W97" i="69"/>
  <c r="AI97" i="69"/>
  <c r="AU97" i="69"/>
  <c r="AC100" i="69"/>
  <c r="AO100" i="69"/>
  <c r="BA100" i="69"/>
  <c r="Z102" i="69"/>
  <c r="AL102" i="69"/>
  <c r="AX102" i="69"/>
  <c r="AF103" i="69"/>
  <c r="AR103" i="69"/>
  <c r="AA104" i="69"/>
  <c r="AM104" i="69"/>
  <c r="AY104" i="69"/>
  <c r="AI105" i="69"/>
  <c r="AU105" i="69"/>
  <c r="F84" i="69"/>
  <c r="R84" i="69"/>
  <c r="AD84" i="69"/>
  <c r="AP84" i="69"/>
  <c r="BB84" i="69"/>
  <c r="S86" i="69"/>
  <c r="AE86" i="69"/>
  <c r="AQ86" i="69"/>
  <c r="I87" i="69"/>
  <c r="U87" i="69"/>
  <c r="AG87" i="69"/>
  <c r="AS87" i="69"/>
  <c r="L88" i="69"/>
  <c r="X88" i="69"/>
  <c r="AJ88" i="69"/>
  <c r="AV88" i="69"/>
  <c r="P89" i="69"/>
  <c r="AB89" i="69"/>
  <c r="AN89" i="69"/>
  <c r="AZ89" i="69"/>
  <c r="V92" i="69"/>
  <c r="AH92" i="69"/>
  <c r="AT92" i="69"/>
  <c r="AA94" i="69"/>
  <c r="AM94" i="69"/>
  <c r="AY94" i="69"/>
  <c r="Y95" i="69"/>
  <c r="AK95" i="69"/>
  <c r="AW95" i="69"/>
  <c r="X96" i="69"/>
  <c r="AJ96" i="69"/>
  <c r="AV96" i="69"/>
  <c r="X97" i="69"/>
  <c r="AJ97" i="69"/>
  <c r="AV97" i="69"/>
  <c r="AD100" i="69"/>
  <c r="AP100" i="69"/>
  <c r="BB100" i="69"/>
  <c r="AA102" i="69"/>
  <c r="AM102" i="69"/>
  <c r="AY102" i="69"/>
  <c r="AG103" i="69"/>
  <c r="AS103" i="69"/>
  <c r="AB104" i="69"/>
  <c r="AN104" i="69"/>
  <c r="AZ104" i="69"/>
  <c r="AJ105" i="69"/>
  <c r="AV105" i="69"/>
  <c r="G84" i="69"/>
  <c r="S84" i="69"/>
  <c r="AE84" i="69"/>
  <c r="AQ84" i="69"/>
  <c r="H86" i="69"/>
  <c r="T86" i="69"/>
  <c r="AF86" i="69"/>
  <c r="AR86" i="69"/>
  <c r="J87" i="69"/>
  <c r="V87" i="69"/>
  <c r="AH87" i="69"/>
  <c r="AT87" i="69"/>
  <c r="M88" i="69"/>
  <c r="Y88" i="69"/>
  <c r="AK88" i="69"/>
  <c r="AW88" i="69"/>
  <c r="Q89" i="69"/>
  <c r="AC89" i="69"/>
  <c r="AO89" i="69"/>
  <c r="BA89" i="69"/>
  <c r="W92" i="69"/>
  <c r="AI92" i="69"/>
  <c r="AU92" i="69"/>
  <c r="P94" i="69"/>
  <c r="AB94" i="69"/>
  <c r="AN94" i="69"/>
  <c r="AZ94" i="69"/>
  <c r="Z95" i="69"/>
  <c r="AL95" i="69"/>
  <c r="AX95" i="69"/>
  <c r="Y96" i="69"/>
  <c r="AK96" i="69"/>
  <c r="AW96" i="69"/>
  <c r="Y97" i="69"/>
  <c r="AK97" i="69"/>
  <c r="AW97" i="69"/>
  <c r="AE100" i="69"/>
  <c r="AQ100" i="69"/>
  <c r="AB102" i="69"/>
  <c r="AN102" i="69"/>
  <c r="AZ102" i="69"/>
  <c r="AH103" i="69"/>
  <c r="AT103" i="69"/>
  <c r="AC104" i="69"/>
  <c r="AO104" i="69"/>
  <c r="BA104" i="69"/>
  <c r="AK105" i="69"/>
  <c r="AW105" i="69"/>
  <c r="H84" i="69"/>
  <c r="T84" i="69"/>
  <c r="AF84" i="69"/>
  <c r="AR84" i="69"/>
  <c r="I86" i="69"/>
  <c r="U86" i="69"/>
  <c r="AG86" i="69"/>
  <c r="AS86" i="69"/>
  <c r="K87" i="69"/>
  <c r="W87" i="69"/>
  <c r="AI87" i="69"/>
  <c r="AU87" i="69"/>
  <c r="N88" i="69"/>
  <c r="Z88" i="69"/>
  <c r="AL88" i="69"/>
  <c r="AX88" i="69"/>
  <c r="R89" i="69"/>
  <c r="AD89" i="69"/>
  <c r="AP89" i="69"/>
  <c r="BB89" i="69"/>
  <c r="X92" i="69"/>
  <c r="AJ92" i="69"/>
  <c r="AV92" i="69"/>
  <c r="Q94" i="69"/>
  <c r="AC94" i="69"/>
  <c r="AO94" i="69"/>
  <c r="BA94" i="69"/>
  <c r="AA95" i="69"/>
  <c r="AM95" i="69"/>
  <c r="AY95" i="69"/>
  <c r="Z96" i="69"/>
  <c r="AL96" i="69"/>
  <c r="AX96" i="69"/>
  <c r="Z97" i="69"/>
  <c r="AL97" i="69"/>
  <c r="AX97" i="69"/>
  <c r="AF100" i="69"/>
  <c r="AR100" i="69"/>
  <c r="AC102" i="69"/>
  <c r="AO102" i="69"/>
  <c r="BA102" i="69"/>
  <c r="AI103" i="69"/>
  <c r="AU103" i="69"/>
  <c r="AD104" i="69"/>
  <c r="AP104" i="69"/>
  <c r="BB104" i="69"/>
  <c r="AL105" i="69"/>
  <c r="AX105" i="69"/>
  <c r="I84" i="69"/>
  <c r="U84" i="69"/>
  <c r="AG84" i="69"/>
  <c r="AS84" i="69"/>
  <c r="J86" i="69"/>
  <c r="V86" i="69"/>
  <c r="AH86" i="69"/>
  <c r="AT86" i="69"/>
  <c r="L87" i="69"/>
  <c r="X87" i="69"/>
  <c r="AJ87" i="69"/>
  <c r="AV87" i="69"/>
  <c r="O88" i="69"/>
  <c r="AA88" i="69"/>
  <c r="AM88" i="69"/>
  <c r="AY88" i="69"/>
  <c r="S89" i="69"/>
  <c r="AE89" i="69"/>
  <c r="AQ89" i="69"/>
  <c r="Y92" i="69"/>
  <c r="AK92" i="69"/>
  <c r="AW92" i="69"/>
  <c r="R94" i="69"/>
  <c r="AD94" i="69"/>
  <c r="AP94" i="69"/>
  <c r="BB94" i="69"/>
  <c r="AB95" i="69"/>
  <c r="AN95" i="69"/>
  <c r="AZ95" i="69"/>
  <c r="AA96" i="69"/>
  <c r="AM96" i="69"/>
  <c r="AY96" i="69"/>
  <c r="AA97" i="69"/>
  <c r="AM97" i="69"/>
  <c r="AY97" i="69"/>
  <c r="AG100" i="69"/>
  <c r="AS100" i="69"/>
  <c r="AD102" i="69"/>
  <c r="AP102" i="69"/>
  <c r="BB102" i="69"/>
  <c r="AJ103" i="69"/>
  <c r="AV103" i="69"/>
  <c r="AE104" i="69"/>
  <c r="AQ104" i="69"/>
  <c r="AA105" i="69"/>
  <c r="AM105" i="69"/>
  <c r="AY105" i="69"/>
  <c r="J84" i="69"/>
  <c r="V84" i="69"/>
  <c r="AH84" i="69"/>
  <c r="AT84" i="69"/>
  <c r="K86" i="69"/>
  <c r="W86" i="69"/>
  <c r="AI86" i="69"/>
  <c r="AU86" i="69"/>
  <c r="M87" i="69"/>
  <c r="Y87" i="69"/>
  <c r="AK87" i="69"/>
  <c r="AW87" i="69"/>
  <c r="P88" i="69"/>
  <c r="AB88" i="69"/>
  <c r="AN88" i="69"/>
  <c r="AZ88" i="69"/>
  <c r="T89" i="69"/>
  <c r="AF89" i="69"/>
  <c r="AR89" i="69"/>
  <c r="N92" i="69"/>
  <c r="Z92" i="69"/>
  <c r="AL92" i="69"/>
  <c r="AX92" i="69"/>
  <c r="S94" i="69"/>
  <c r="AE94" i="69"/>
  <c r="AQ94" i="69"/>
  <c r="Q95" i="69"/>
  <c r="AC95" i="69"/>
  <c r="AO95" i="69"/>
  <c r="BA95" i="69"/>
  <c r="AB96" i="69"/>
  <c r="AN96" i="69"/>
  <c r="AZ96" i="69"/>
  <c r="AB97" i="69"/>
  <c r="AN97" i="69"/>
  <c r="AZ97" i="69"/>
  <c r="V100" i="69"/>
  <c r="AH100" i="69"/>
  <c r="AT100" i="69"/>
  <c r="AE102" i="69"/>
  <c r="AQ102" i="69"/>
  <c r="Y103" i="69"/>
  <c r="AK103" i="69"/>
  <c r="AW103" i="69"/>
  <c r="AF104" i="69"/>
  <c r="AR104" i="69"/>
  <c r="AB105" i="69"/>
  <c r="AN105" i="69"/>
  <c r="AZ105" i="69"/>
  <c r="K84" i="69"/>
  <c r="W84" i="69"/>
  <c r="AI84" i="69"/>
  <c r="AU84" i="69"/>
  <c r="L86" i="69"/>
  <c r="X86" i="69"/>
  <c r="AJ86" i="69"/>
  <c r="AV86" i="69"/>
  <c r="N87" i="69"/>
  <c r="Z87" i="69"/>
  <c r="AL87" i="69"/>
  <c r="AX87" i="69"/>
  <c r="Q88" i="69"/>
  <c r="AC88" i="69"/>
  <c r="AO88" i="69"/>
  <c r="BA88" i="69"/>
  <c r="U89" i="69"/>
  <c r="AG89" i="69"/>
  <c r="AS89" i="69"/>
  <c r="O92" i="69"/>
  <c r="AA92" i="69"/>
  <c r="AM92" i="69"/>
  <c r="AY92" i="69"/>
  <c r="T94" i="69"/>
  <c r="AF94" i="69"/>
  <c r="AR94" i="69"/>
  <c r="R95" i="69"/>
  <c r="AD95" i="69"/>
  <c r="AP95" i="69"/>
  <c r="BB95" i="69"/>
  <c r="AC96" i="69"/>
  <c r="AO96" i="69"/>
  <c r="BA96" i="69"/>
  <c r="AC97" i="69"/>
  <c r="AO97" i="69"/>
  <c r="BA97" i="69"/>
  <c r="W100" i="69"/>
  <c r="AI100" i="69"/>
  <c r="AU100" i="69"/>
  <c r="AF102" i="69"/>
  <c r="AR102" i="69"/>
  <c r="Z103" i="69"/>
  <c r="AL103" i="69"/>
  <c r="AX103" i="69"/>
  <c r="AG104" i="69"/>
  <c r="AS104" i="69"/>
  <c r="AC105" i="69"/>
  <c r="AO105" i="69"/>
  <c r="BA105" i="69"/>
  <c r="L84" i="69"/>
  <c r="X84" i="69"/>
  <c r="AJ84" i="69"/>
  <c r="AV84" i="69"/>
  <c r="M86" i="69"/>
  <c r="Y86" i="69"/>
  <c r="AK86" i="69"/>
  <c r="AW86" i="69"/>
  <c r="O87" i="69"/>
  <c r="AA87" i="69"/>
  <c r="AM87" i="69"/>
  <c r="AY87" i="69"/>
  <c r="R88" i="69"/>
  <c r="AD88" i="69"/>
  <c r="AP88" i="69"/>
  <c r="BB88" i="69"/>
  <c r="V89" i="69"/>
  <c r="AH89" i="69"/>
  <c r="AT89" i="69"/>
  <c r="P92" i="69"/>
  <c r="AB92" i="69"/>
  <c r="AN92" i="69"/>
  <c r="AZ92" i="69"/>
  <c r="U94" i="69"/>
  <c r="AG94" i="69"/>
  <c r="AS94" i="69"/>
  <c r="S95" i="69"/>
  <c r="AE95" i="69"/>
  <c r="AQ95" i="69"/>
  <c r="R96" i="69"/>
  <c r="AD96" i="69"/>
  <c r="AP96" i="69"/>
  <c r="BB96" i="69"/>
  <c r="AD97" i="69"/>
  <c r="AP97" i="69"/>
  <c r="BB97" i="69"/>
  <c r="X100" i="69"/>
  <c r="AJ100" i="69"/>
  <c r="AV100" i="69"/>
  <c r="AG102" i="69"/>
  <c r="AS102" i="69"/>
  <c r="AA103" i="69"/>
  <c r="AM103" i="69"/>
  <c r="AY103" i="69"/>
  <c r="AH104" i="69"/>
  <c r="AT104" i="69"/>
  <c r="AD105" i="69"/>
  <c r="AP105" i="69"/>
  <c r="BB105" i="69"/>
  <c r="M84" i="69"/>
  <c r="Y84" i="69"/>
  <c r="AK84" i="69"/>
  <c r="AW84" i="69"/>
  <c r="N86" i="69"/>
  <c r="Z86" i="69"/>
  <c r="AL86" i="69"/>
  <c r="AX86" i="69"/>
  <c r="P87" i="69"/>
  <c r="AB87" i="69"/>
  <c r="AN87" i="69"/>
  <c r="AZ87" i="69"/>
  <c r="S88" i="69"/>
  <c r="AE88" i="69"/>
  <c r="AQ88" i="69"/>
  <c r="K89" i="69"/>
  <c r="W89" i="69"/>
  <c r="AI89" i="69"/>
  <c r="AU89" i="69"/>
  <c r="Q92" i="69"/>
  <c r="AC92" i="69"/>
  <c r="AO92" i="69"/>
  <c r="BA92" i="69"/>
  <c r="V94" i="69"/>
  <c r="AH94" i="69"/>
  <c r="AT94" i="69"/>
  <c r="T95" i="69"/>
  <c r="AF95" i="69"/>
  <c r="AR95" i="69"/>
  <c r="S96" i="69"/>
  <c r="AE96" i="69"/>
  <c r="AQ96" i="69"/>
  <c r="S97" i="69"/>
  <c r="AE97" i="69"/>
  <c r="AQ97" i="69"/>
  <c r="Y100" i="69"/>
  <c r="AK100" i="69"/>
  <c r="AW100" i="69"/>
  <c r="AH102" i="69"/>
  <c r="AT102" i="69"/>
  <c r="AB103" i="69"/>
  <c r="AN103" i="69"/>
  <c r="AZ103" i="69"/>
  <c r="AI104" i="69"/>
  <c r="AU104" i="69"/>
  <c r="AE105" i="69"/>
  <c r="AQ105" i="69"/>
  <c r="N84" i="69"/>
  <c r="Z84" i="69"/>
  <c r="AL84" i="69"/>
  <c r="AX84" i="69"/>
  <c r="O86" i="69"/>
  <c r="AA86" i="69"/>
  <c r="AM86" i="69"/>
  <c r="AY86" i="69"/>
  <c r="Q87" i="69"/>
  <c r="AC87" i="69"/>
  <c r="AO87" i="69"/>
  <c r="BA87" i="69"/>
  <c r="T88" i="69"/>
  <c r="AF88" i="69"/>
  <c r="AR88" i="69"/>
  <c r="L89" i="69"/>
  <c r="X89" i="69"/>
  <c r="AJ89" i="69"/>
  <c r="AV89" i="69"/>
  <c r="R92" i="69"/>
  <c r="AD92" i="69"/>
  <c r="AP92" i="69"/>
  <c r="BB92" i="69"/>
  <c r="W94" i="69"/>
  <c r="AI94" i="69"/>
  <c r="AU94" i="69"/>
  <c r="U95" i="69"/>
  <c r="AG95" i="69"/>
  <c r="AS95" i="69"/>
  <c r="T96" i="69"/>
  <c r="AF96" i="69"/>
  <c r="AR96" i="69"/>
  <c r="T97" i="69"/>
  <c r="AF97" i="69"/>
  <c r="AR97" i="69"/>
  <c r="Z100" i="69"/>
  <c r="AL100" i="69"/>
  <c r="AX100" i="69"/>
  <c r="AI102" i="69"/>
  <c r="AU102" i="69"/>
  <c r="AC103" i="69"/>
  <c r="AO103" i="69"/>
  <c r="BA103" i="69"/>
  <c r="AJ104" i="69"/>
  <c r="AV104" i="69"/>
  <c r="AF105" i="69"/>
  <c r="AR105" i="69"/>
  <c r="O84" i="69"/>
  <c r="AA84" i="69"/>
  <c r="AM84" i="69"/>
  <c r="P86" i="69"/>
  <c r="AB86" i="69"/>
  <c r="AN86" i="69"/>
  <c r="R87" i="69"/>
  <c r="AD87" i="69"/>
  <c r="AP87" i="69"/>
  <c r="U88" i="69"/>
  <c r="AG88" i="69"/>
  <c r="M89" i="69"/>
  <c r="Y89" i="69"/>
  <c r="AK89" i="69"/>
  <c r="S92" i="69"/>
  <c r="AE92" i="69"/>
  <c r="X94" i="69"/>
  <c r="AJ94" i="69"/>
  <c r="V95" i="69"/>
  <c r="AH95" i="69"/>
  <c r="U96" i="69"/>
  <c r="AG96" i="69"/>
  <c r="U97" i="69"/>
  <c r="AG97" i="69"/>
  <c r="AA100" i="69"/>
  <c r="AM100" i="69"/>
  <c r="X102" i="69"/>
  <c r="AJ102" i="69"/>
  <c r="AD103" i="69"/>
  <c r="AP103" i="69"/>
  <c r="AK104" i="69"/>
  <c r="AG105" i="69"/>
  <c r="AT102" i="68"/>
  <c r="AH102" i="68"/>
  <c r="AS102" i="68"/>
  <c r="AG102" i="68"/>
  <c r="AR102" i="68"/>
  <c r="AF102" i="68"/>
  <c r="AQ102" i="68"/>
  <c r="AE102" i="68"/>
  <c r="BB102" i="68"/>
  <c r="AP102" i="68"/>
  <c r="AD102" i="68"/>
  <c r="BA102" i="68"/>
  <c r="AO102" i="68"/>
  <c r="AC102" i="68"/>
  <c r="AZ102" i="68"/>
  <c r="AN102" i="68"/>
  <c r="AB102" i="68"/>
  <c r="AY102" i="68"/>
  <c r="AM102" i="68"/>
  <c r="AA102" i="68"/>
  <c r="AX102" i="68"/>
  <c r="AL102" i="68"/>
  <c r="Z102" i="68"/>
  <c r="AW102" i="68"/>
  <c r="AK102" i="68"/>
  <c r="Y102" i="68"/>
  <c r="AV102" i="68"/>
  <c r="AJ102" i="68"/>
  <c r="X102" i="68"/>
  <c r="AU102" i="68"/>
  <c r="AI102" i="68"/>
  <c r="AT91" i="68"/>
  <c r="AH91" i="68"/>
  <c r="V91" i="68"/>
  <c r="AS91" i="68"/>
  <c r="AG91" i="68"/>
  <c r="U91" i="68"/>
  <c r="AR91" i="68"/>
  <c r="AF91" i="68"/>
  <c r="T91" i="68"/>
  <c r="AQ91" i="68"/>
  <c r="AE91" i="68"/>
  <c r="S91" i="68"/>
  <c r="BB91" i="68"/>
  <c r="AP91" i="68"/>
  <c r="AD91" i="68"/>
  <c r="R91" i="68"/>
  <c r="BA91" i="68"/>
  <c r="AO91" i="68"/>
  <c r="AC91" i="68"/>
  <c r="Q91" i="68"/>
  <c r="AZ91" i="68"/>
  <c r="AN91" i="68"/>
  <c r="AB91" i="68"/>
  <c r="P91" i="68"/>
  <c r="AY91" i="68"/>
  <c r="AM91" i="68"/>
  <c r="AA91" i="68"/>
  <c r="O91" i="68"/>
  <c r="AX91" i="68"/>
  <c r="AL91" i="68"/>
  <c r="Z91" i="68"/>
  <c r="N91" i="68"/>
  <c r="AW91" i="68"/>
  <c r="AK91" i="68"/>
  <c r="Y91" i="68"/>
  <c r="M91" i="68"/>
  <c r="AV91" i="68"/>
  <c r="AJ91" i="68"/>
  <c r="X91" i="68"/>
  <c r="AU91" i="68"/>
  <c r="AI91" i="68"/>
  <c r="W91" i="68"/>
  <c r="AQ105" i="68"/>
  <c r="AE105" i="68"/>
  <c r="BB105" i="68"/>
  <c r="AP105" i="68"/>
  <c r="AD105" i="68"/>
  <c r="Z83" i="68"/>
  <c r="BA105" i="68"/>
  <c r="AO105" i="68"/>
  <c r="AC105" i="68"/>
  <c r="AZ105" i="68"/>
  <c r="AN105" i="68"/>
  <c r="AB105" i="68"/>
  <c r="AY105" i="68"/>
  <c r="AM105" i="68"/>
  <c r="AA105" i="68"/>
  <c r="AX105" i="68"/>
  <c r="AL105" i="68"/>
  <c r="AW105" i="68"/>
  <c r="AK105" i="68"/>
  <c r="AV105" i="68"/>
  <c r="AJ105" i="68"/>
  <c r="AU105" i="68"/>
  <c r="AI105" i="68"/>
  <c r="AT105" i="68"/>
  <c r="AH105" i="68"/>
  <c r="AS105" i="68"/>
  <c r="AG105" i="68"/>
  <c r="AR105" i="68"/>
  <c r="AF105" i="68"/>
  <c r="AT94" i="68"/>
  <c r="AH94" i="68"/>
  <c r="V94" i="68"/>
  <c r="AS94" i="68"/>
  <c r="AG94" i="68"/>
  <c r="U94" i="68"/>
  <c r="AR94" i="68"/>
  <c r="AF94" i="68"/>
  <c r="T94" i="68"/>
  <c r="AQ94" i="68"/>
  <c r="AE94" i="68"/>
  <c r="S94" i="68"/>
  <c r="BB94" i="68"/>
  <c r="AP94" i="68"/>
  <c r="AD94" i="68"/>
  <c r="R94" i="68"/>
  <c r="BA94" i="68"/>
  <c r="AO94" i="68"/>
  <c r="AC94" i="68"/>
  <c r="Q94" i="68"/>
  <c r="AZ94" i="68"/>
  <c r="AN94" i="68"/>
  <c r="AB94" i="68"/>
  <c r="P94" i="68"/>
  <c r="AY94" i="68"/>
  <c r="AM94" i="68"/>
  <c r="AA94" i="68"/>
  <c r="AX94" i="68"/>
  <c r="AL94" i="68"/>
  <c r="Z94" i="68"/>
  <c r="AW94" i="68"/>
  <c r="AK94" i="68"/>
  <c r="Y94" i="68"/>
  <c r="AV94" i="68"/>
  <c r="AJ94" i="68"/>
  <c r="X94" i="68"/>
  <c r="AU94" i="68"/>
  <c r="AI94" i="68"/>
  <c r="W94" i="68"/>
  <c r="AR95" i="68"/>
  <c r="AF95" i="68"/>
  <c r="T95" i="68"/>
  <c r="AQ95" i="68"/>
  <c r="AE95" i="68"/>
  <c r="S95" i="68"/>
  <c r="BB95" i="68"/>
  <c r="AP95" i="68"/>
  <c r="AD95" i="68"/>
  <c r="R95" i="68"/>
  <c r="BA95" i="68"/>
  <c r="AO95" i="68"/>
  <c r="AC95" i="68"/>
  <c r="Q95" i="68"/>
  <c r="AZ95" i="68"/>
  <c r="AN95" i="68"/>
  <c r="AB95" i="68"/>
  <c r="AY95" i="68"/>
  <c r="AM95" i="68"/>
  <c r="AA95" i="68"/>
  <c r="P83" i="68"/>
  <c r="AX95" i="68"/>
  <c r="AL95" i="68"/>
  <c r="Z95" i="68"/>
  <c r="AW95" i="68"/>
  <c r="AK95" i="68"/>
  <c r="Y95" i="68"/>
  <c r="AV95" i="68"/>
  <c r="AJ95" i="68"/>
  <c r="X95" i="68"/>
  <c r="AU95" i="68"/>
  <c r="AI95" i="68"/>
  <c r="W95" i="68"/>
  <c r="AT95" i="68"/>
  <c r="AH95" i="68"/>
  <c r="V95" i="68"/>
  <c r="AS95" i="68"/>
  <c r="AG95" i="68"/>
  <c r="U95" i="68"/>
  <c r="AQ97" i="68"/>
  <c r="AE97" i="68"/>
  <c r="S97" i="68"/>
  <c r="BB97" i="68"/>
  <c r="AP97" i="68"/>
  <c r="AD97" i="68"/>
  <c r="BA97" i="68"/>
  <c r="AO97" i="68"/>
  <c r="AC97" i="68"/>
  <c r="AZ97" i="68"/>
  <c r="AN97" i="68"/>
  <c r="AB97" i="68"/>
  <c r="AY97" i="68"/>
  <c r="AM97" i="68"/>
  <c r="AA97" i="68"/>
  <c r="R83" i="68"/>
  <c r="AX97" i="68"/>
  <c r="AL97" i="68"/>
  <c r="Z97" i="68"/>
  <c r="AW97" i="68"/>
  <c r="AK97" i="68"/>
  <c r="Y97" i="68"/>
  <c r="AV97" i="68"/>
  <c r="AJ97" i="68"/>
  <c r="X97" i="68"/>
  <c r="AU97" i="68"/>
  <c r="AI97" i="68"/>
  <c r="W97" i="68"/>
  <c r="AT97" i="68"/>
  <c r="AH97" i="68"/>
  <c r="V97" i="68"/>
  <c r="AS97" i="68"/>
  <c r="AG97" i="68"/>
  <c r="U97" i="68"/>
  <c r="AR97" i="68"/>
  <c r="AF97" i="68"/>
  <c r="T97" i="68"/>
  <c r="X83" i="68"/>
  <c r="L89" i="68"/>
  <c r="X89" i="68"/>
  <c r="AJ89" i="68"/>
  <c r="AV89" i="68"/>
  <c r="Q90" i="68"/>
  <c r="AC90" i="68"/>
  <c r="AO90" i="68"/>
  <c r="BA90" i="68"/>
  <c r="R92" i="68"/>
  <c r="AD92" i="68"/>
  <c r="AP92" i="68"/>
  <c r="BB92" i="68"/>
  <c r="Z93" i="68"/>
  <c r="AL93" i="68"/>
  <c r="AX93" i="68"/>
  <c r="T96" i="68"/>
  <c r="AF96" i="68"/>
  <c r="AR96" i="68"/>
  <c r="U98" i="68"/>
  <c r="AG98" i="68"/>
  <c r="AS98" i="68"/>
  <c r="W99" i="68"/>
  <c r="AI99" i="68"/>
  <c r="AU99" i="68"/>
  <c r="Z100" i="68"/>
  <c r="AL100" i="68"/>
  <c r="AX100" i="68"/>
  <c r="AD101" i="68"/>
  <c r="AP101" i="68"/>
  <c r="BB101" i="68"/>
  <c r="AC103" i="68"/>
  <c r="AO103" i="68"/>
  <c r="BA103" i="68"/>
  <c r="AJ104" i="68"/>
  <c r="AV104" i="68"/>
  <c r="AC106" i="68"/>
  <c r="AO106" i="68"/>
  <c r="BA106" i="68"/>
  <c r="M89" i="68"/>
  <c r="Y89" i="68"/>
  <c r="AK89" i="68"/>
  <c r="AW89" i="68"/>
  <c r="R90" i="68"/>
  <c r="AD90" i="68"/>
  <c r="AP90" i="68"/>
  <c r="BB90" i="68"/>
  <c r="S92" i="68"/>
  <c r="AE92" i="68"/>
  <c r="AQ92" i="68"/>
  <c r="O93" i="68"/>
  <c r="AA93" i="68"/>
  <c r="AM93" i="68"/>
  <c r="AY93" i="68"/>
  <c r="U96" i="68"/>
  <c r="AG96" i="68"/>
  <c r="AS96" i="68"/>
  <c r="V98" i="68"/>
  <c r="AH98" i="68"/>
  <c r="AT98" i="68"/>
  <c r="X99" i="68"/>
  <c r="AJ99" i="68"/>
  <c r="AV99" i="68"/>
  <c r="AA100" i="68"/>
  <c r="AM100" i="68"/>
  <c r="AY100" i="68"/>
  <c r="AE101" i="68"/>
  <c r="AQ101" i="68"/>
  <c r="AD103" i="68"/>
  <c r="AP103" i="68"/>
  <c r="BB103" i="68"/>
  <c r="AK104" i="68"/>
  <c r="AW104" i="68"/>
  <c r="AD106" i="68"/>
  <c r="AP106" i="68"/>
  <c r="BB106" i="68"/>
  <c r="N89" i="68"/>
  <c r="Z89" i="68"/>
  <c r="AL89" i="68"/>
  <c r="AX89" i="68"/>
  <c r="S90" i="68"/>
  <c r="AE90" i="68"/>
  <c r="AQ90" i="68"/>
  <c r="T92" i="68"/>
  <c r="AF92" i="68"/>
  <c r="AR92" i="68"/>
  <c r="P93" i="68"/>
  <c r="AB93" i="68"/>
  <c r="AN93" i="68"/>
  <c r="AZ93" i="68"/>
  <c r="V96" i="68"/>
  <c r="AH96" i="68"/>
  <c r="AT96" i="68"/>
  <c r="W98" i="68"/>
  <c r="AI98" i="68"/>
  <c r="AU98" i="68"/>
  <c r="Y99" i="68"/>
  <c r="AK99" i="68"/>
  <c r="AW99" i="68"/>
  <c r="AB100" i="68"/>
  <c r="AN100" i="68"/>
  <c r="AZ100" i="68"/>
  <c r="AF101" i="68"/>
  <c r="AR101" i="68"/>
  <c r="AE103" i="68"/>
  <c r="AQ103" i="68"/>
  <c r="Z104" i="68"/>
  <c r="AL104" i="68"/>
  <c r="AX104" i="68"/>
  <c r="AE106" i="68"/>
  <c r="AQ106" i="68"/>
  <c r="O89" i="68"/>
  <c r="AA89" i="68"/>
  <c r="AM89" i="68"/>
  <c r="AY89" i="68"/>
  <c r="T90" i="68"/>
  <c r="AF90" i="68"/>
  <c r="AR90" i="68"/>
  <c r="U92" i="68"/>
  <c r="AG92" i="68"/>
  <c r="AS92" i="68"/>
  <c r="Q93" i="68"/>
  <c r="AC93" i="68"/>
  <c r="AO93" i="68"/>
  <c r="BA93" i="68"/>
  <c r="W96" i="68"/>
  <c r="AI96" i="68"/>
  <c r="AU96" i="68"/>
  <c r="X98" i="68"/>
  <c r="AJ98" i="68"/>
  <c r="AV98" i="68"/>
  <c r="Z99" i="68"/>
  <c r="AL99" i="68"/>
  <c r="AX99" i="68"/>
  <c r="AC100" i="68"/>
  <c r="AO100" i="68"/>
  <c r="BA100" i="68"/>
  <c r="AG101" i="68"/>
  <c r="AS101" i="68"/>
  <c r="AF103" i="68"/>
  <c r="AR103" i="68"/>
  <c r="AA104" i="68"/>
  <c r="AM104" i="68"/>
  <c r="AY104" i="68"/>
  <c r="AF106" i="68"/>
  <c r="AR106" i="68"/>
  <c r="P89" i="68"/>
  <c r="AB89" i="68"/>
  <c r="AN89" i="68"/>
  <c r="AZ89" i="68"/>
  <c r="U90" i="68"/>
  <c r="AG90" i="68"/>
  <c r="AS90" i="68"/>
  <c r="V92" i="68"/>
  <c r="AH92" i="68"/>
  <c r="AT92" i="68"/>
  <c r="R93" i="68"/>
  <c r="AD93" i="68"/>
  <c r="AP93" i="68"/>
  <c r="BB93" i="68"/>
  <c r="X96" i="68"/>
  <c r="AJ96" i="68"/>
  <c r="AV96" i="68"/>
  <c r="Y98" i="68"/>
  <c r="AK98" i="68"/>
  <c r="AW98" i="68"/>
  <c r="AA99" i="68"/>
  <c r="AM99" i="68"/>
  <c r="AY99" i="68"/>
  <c r="AD100" i="68"/>
  <c r="AP100" i="68"/>
  <c r="BB100" i="68"/>
  <c r="AH101" i="68"/>
  <c r="AT101" i="68"/>
  <c r="AG103" i="68"/>
  <c r="AS103" i="68"/>
  <c r="AB104" i="68"/>
  <c r="AN104" i="68"/>
  <c r="AZ104" i="68"/>
  <c r="AG106" i="68"/>
  <c r="AS106" i="68"/>
  <c r="Q89" i="68"/>
  <c r="AC89" i="68"/>
  <c r="AO89" i="68"/>
  <c r="BA89" i="68"/>
  <c r="V90" i="68"/>
  <c r="AH90" i="68"/>
  <c r="AT90" i="68"/>
  <c r="W92" i="68"/>
  <c r="AI92" i="68"/>
  <c r="AU92" i="68"/>
  <c r="S93" i="68"/>
  <c r="AE93" i="68"/>
  <c r="AQ93" i="68"/>
  <c r="Y96" i="68"/>
  <c r="AK96" i="68"/>
  <c r="AW96" i="68"/>
  <c r="Z98" i="68"/>
  <c r="AL98" i="68"/>
  <c r="AX98" i="68"/>
  <c r="AB99" i="68"/>
  <c r="AN99" i="68"/>
  <c r="AZ99" i="68"/>
  <c r="AE100" i="68"/>
  <c r="AQ100" i="68"/>
  <c r="W101" i="68"/>
  <c r="AI101" i="68"/>
  <c r="AU101" i="68"/>
  <c r="AH103" i="68"/>
  <c r="AT103" i="68"/>
  <c r="AC104" i="68"/>
  <c r="AO104" i="68"/>
  <c r="BA104" i="68"/>
  <c r="AH106" i="68"/>
  <c r="AT106" i="68"/>
  <c r="R89" i="68"/>
  <c r="AD89" i="68"/>
  <c r="AP89" i="68"/>
  <c r="BB89" i="68"/>
  <c r="W90" i="68"/>
  <c r="AI90" i="68"/>
  <c r="AU90" i="68"/>
  <c r="X92" i="68"/>
  <c r="AJ92" i="68"/>
  <c r="AV92" i="68"/>
  <c r="T93" i="68"/>
  <c r="AF93" i="68"/>
  <c r="AR93" i="68"/>
  <c r="Z96" i="68"/>
  <c r="AL96" i="68"/>
  <c r="AX96" i="68"/>
  <c r="AA98" i="68"/>
  <c r="AM98" i="68"/>
  <c r="AY98" i="68"/>
  <c r="AC99" i="68"/>
  <c r="AO99" i="68"/>
  <c r="BA99" i="68"/>
  <c r="AF100" i="68"/>
  <c r="AR100" i="68"/>
  <c r="X101" i="68"/>
  <c r="AJ101" i="68"/>
  <c r="AV101" i="68"/>
  <c r="AI103" i="68"/>
  <c r="AU103" i="68"/>
  <c r="AD104" i="68"/>
  <c r="AP104" i="68"/>
  <c r="BB104" i="68"/>
  <c r="AI106" i="68"/>
  <c r="AU106" i="68"/>
  <c r="S89" i="68"/>
  <c r="AE89" i="68"/>
  <c r="AQ89" i="68"/>
  <c r="L90" i="68"/>
  <c r="X90" i="68"/>
  <c r="AJ90" i="68"/>
  <c r="AV90" i="68"/>
  <c r="Y92" i="68"/>
  <c r="AK92" i="68"/>
  <c r="AW92" i="68"/>
  <c r="U93" i="68"/>
  <c r="AG93" i="68"/>
  <c r="AS93" i="68"/>
  <c r="AA96" i="68"/>
  <c r="AM96" i="68"/>
  <c r="AY96" i="68"/>
  <c r="AB98" i="68"/>
  <c r="AN98" i="68"/>
  <c r="AZ98" i="68"/>
  <c r="AD99" i="68"/>
  <c r="AP99" i="68"/>
  <c r="BB99" i="68"/>
  <c r="AG100" i="68"/>
  <c r="AS100" i="68"/>
  <c r="Y101" i="68"/>
  <c r="AK101" i="68"/>
  <c r="AW101" i="68"/>
  <c r="AJ103" i="68"/>
  <c r="AV103" i="68"/>
  <c r="AE104" i="68"/>
  <c r="AQ104" i="68"/>
  <c r="AJ106" i="68"/>
  <c r="AV106" i="68"/>
  <c r="U83" i="68"/>
  <c r="T89" i="68"/>
  <c r="AF89" i="68"/>
  <c r="AR89" i="68"/>
  <c r="M90" i="68"/>
  <c r="Y90" i="68"/>
  <c r="AK90" i="68"/>
  <c r="AW90" i="68"/>
  <c r="N92" i="68"/>
  <c r="Z92" i="68"/>
  <c r="AL92" i="68"/>
  <c r="AX92" i="68"/>
  <c r="V93" i="68"/>
  <c r="AH93" i="68"/>
  <c r="AT93" i="68"/>
  <c r="AB96" i="68"/>
  <c r="AN96" i="68"/>
  <c r="AZ96" i="68"/>
  <c r="AC98" i="68"/>
  <c r="AO98" i="68"/>
  <c r="BA98" i="68"/>
  <c r="AE99" i="68"/>
  <c r="AQ99" i="68"/>
  <c r="V100" i="68"/>
  <c r="AH100" i="68"/>
  <c r="AT100" i="68"/>
  <c r="Z101" i="68"/>
  <c r="AL101" i="68"/>
  <c r="AX101" i="68"/>
  <c r="Y103" i="68"/>
  <c r="AK103" i="68"/>
  <c r="AW103" i="68"/>
  <c r="AF104" i="68"/>
  <c r="AR104" i="68"/>
  <c r="AK106" i="68"/>
  <c r="AW106" i="68"/>
  <c r="U89" i="68"/>
  <c r="AG89" i="68"/>
  <c r="AS89" i="68"/>
  <c r="N90" i="68"/>
  <c r="Z90" i="68"/>
  <c r="AL90" i="68"/>
  <c r="AX90" i="68"/>
  <c r="O92" i="68"/>
  <c r="AA92" i="68"/>
  <c r="AM92" i="68"/>
  <c r="AY92" i="68"/>
  <c r="W93" i="68"/>
  <c r="AI93" i="68"/>
  <c r="AU93" i="68"/>
  <c r="AC96" i="68"/>
  <c r="AO96" i="68"/>
  <c r="BA96" i="68"/>
  <c r="AD98" i="68"/>
  <c r="AP98" i="68"/>
  <c r="BB98" i="68"/>
  <c r="AF99" i="68"/>
  <c r="AR99" i="68"/>
  <c r="W100" i="68"/>
  <c r="AI100" i="68"/>
  <c r="AU100" i="68"/>
  <c r="AA101" i="68"/>
  <c r="AM101" i="68"/>
  <c r="AY101" i="68"/>
  <c r="Z103" i="68"/>
  <c r="AL103" i="68"/>
  <c r="AX103" i="68"/>
  <c r="AG104" i="68"/>
  <c r="AS104" i="68"/>
  <c r="AL106" i="68"/>
  <c r="AX106" i="68"/>
  <c r="V89" i="68"/>
  <c r="AH89" i="68"/>
  <c r="AT89" i="68"/>
  <c r="O90" i="68"/>
  <c r="AA90" i="68"/>
  <c r="AM90" i="68"/>
  <c r="AY90" i="68"/>
  <c r="P92" i="68"/>
  <c r="AB92" i="68"/>
  <c r="AN92" i="68"/>
  <c r="AZ92" i="68"/>
  <c r="X93" i="68"/>
  <c r="AJ93" i="68"/>
  <c r="AV93" i="68"/>
  <c r="R96" i="68"/>
  <c r="AD96" i="68"/>
  <c r="AP96" i="68"/>
  <c r="BB96" i="68"/>
  <c r="AE98" i="68"/>
  <c r="AQ98" i="68"/>
  <c r="U99" i="68"/>
  <c r="AG99" i="68"/>
  <c r="AS99" i="68"/>
  <c r="X100" i="68"/>
  <c r="AJ100" i="68"/>
  <c r="AV100" i="68"/>
  <c r="AB101" i="68"/>
  <c r="AN101" i="68"/>
  <c r="AZ101" i="68"/>
  <c r="AA103" i="68"/>
  <c r="AM103" i="68"/>
  <c r="AY103" i="68"/>
  <c r="AH104" i="68"/>
  <c r="AT104" i="68"/>
  <c r="AM106" i="68"/>
  <c r="AY106" i="68"/>
  <c r="K89" i="68"/>
  <c r="W89" i="68"/>
  <c r="AI89" i="68"/>
  <c r="P90" i="68"/>
  <c r="AB90" i="68"/>
  <c r="AN90" i="68"/>
  <c r="Q92" i="68"/>
  <c r="AC92" i="68"/>
  <c r="AO92" i="68"/>
  <c r="Y93" i="68"/>
  <c r="AK93" i="68"/>
  <c r="S96" i="68"/>
  <c r="AE96" i="68"/>
  <c r="T98" i="68"/>
  <c r="AF98" i="68"/>
  <c r="V99" i="68"/>
  <c r="AH99" i="68"/>
  <c r="Y100" i="68"/>
  <c r="AK100" i="68"/>
  <c r="AC101" i="68"/>
  <c r="AO101" i="68"/>
  <c r="AB103" i="68"/>
  <c r="AN103" i="68"/>
  <c r="AI104" i="68"/>
  <c r="AB106" i="68"/>
  <c r="AN106" i="68"/>
  <c r="AX103" i="67"/>
  <c r="AL103" i="67"/>
  <c r="Z103" i="67"/>
  <c r="AV103" i="67"/>
  <c r="AW103" i="67"/>
  <c r="AK103" i="67"/>
  <c r="Y103" i="67"/>
  <c r="AJ103" i="67"/>
  <c r="AU103" i="67"/>
  <c r="AI103" i="67"/>
  <c r="AT103" i="67"/>
  <c r="AH103" i="67"/>
  <c r="AS103" i="67"/>
  <c r="AG103" i="67"/>
  <c r="AD103" i="67"/>
  <c r="AR103" i="67"/>
  <c r="AF103" i="67"/>
  <c r="BB103" i="67"/>
  <c r="AP103" i="67"/>
  <c r="AQ103" i="67"/>
  <c r="AE103" i="67"/>
  <c r="BA103" i="67"/>
  <c r="AO103" i="67"/>
  <c r="AC103" i="67"/>
  <c r="AZ103" i="67"/>
  <c r="AN103" i="67"/>
  <c r="AB103" i="67"/>
  <c r="AY103" i="67"/>
  <c r="AM103" i="67"/>
  <c r="AA103" i="67"/>
  <c r="AR94" i="67"/>
  <c r="AF94" i="67"/>
  <c r="T94" i="67"/>
  <c r="AQ94" i="67"/>
  <c r="AE94" i="67"/>
  <c r="S94" i="67"/>
  <c r="BA94" i="67"/>
  <c r="AO94" i="67"/>
  <c r="AC94" i="67"/>
  <c r="Q94" i="67"/>
  <c r="AZ94" i="67"/>
  <c r="AN94" i="67"/>
  <c r="AB94" i="67"/>
  <c r="P94" i="67"/>
  <c r="AY94" i="67"/>
  <c r="AM94" i="67"/>
  <c r="AA94" i="67"/>
  <c r="AV94" i="67"/>
  <c r="AX94" i="67"/>
  <c r="AL94" i="67"/>
  <c r="Z94" i="67"/>
  <c r="AJ94" i="67"/>
  <c r="AW94" i="67"/>
  <c r="AK94" i="67"/>
  <c r="Y94" i="67"/>
  <c r="X94" i="67"/>
  <c r="AU94" i="67"/>
  <c r="AI94" i="67"/>
  <c r="W94" i="67"/>
  <c r="AT94" i="67"/>
  <c r="AH94" i="67"/>
  <c r="V94" i="67"/>
  <c r="AS94" i="67"/>
  <c r="AG94" i="67"/>
  <c r="U94" i="67"/>
  <c r="AK92" i="67"/>
  <c r="BB94" i="67"/>
  <c r="BB95" i="67"/>
  <c r="AP95" i="67"/>
  <c r="AD95" i="67"/>
  <c r="R95" i="67"/>
  <c r="BA95" i="67"/>
  <c r="AO95" i="67"/>
  <c r="AC95" i="67"/>
  <c r="Q95" i="67"/>
  <c r="AY95" i="67"/>
  <c r="AM95" i="67"/>
  <c r="AA95" i="67"/>
  <c r="AH95" i="67"/>
  <c r="AX95" i="67"/>
  <c r="AL95" i="67"/>
  <c r="Z95" i="67"/>
  <c r="AW95" i="67"/>
  <c r="AK95" i="67"/>
  <c r="Y95" i="67"/>
  <c r="AT95" i="67"/>
  <c r="AV95" i="67"/>
  <c r="AJ95" i="67"/>
  <c r="X95" i="67"/>
  <c r="V95" i="67"/>
  <c r="AU95" i="67"/>
  <c r="AI95" i="67"/>
  <c r="W95" i="67"/>
  <c r="AS95" i="67"/>
  <c r="AG95" i="67"/>
  <c r="U95" i="67"/>
  <c r="AR95" i="67"/>
  <c r="AF95" i="67"/>
  <c r="T95" i="67"/>
  <c r="AQ95" i="67"/>
  <c r="AE95" i="67"/>
  <c r="S95" i="67"/>
  <c r="AB95" i="67"/>
  <c r="AZ95" i="67"/>
  <c r="BB98" i="67"/>
  <c r="AP98" i="67"/>
  <c r="AD98" i="67"/>
  <c r="AN98" i="67"/>
  <c r="BA98" i="67"/>
  <c r="AO98" i="67"/>
  <c r="AC98" i="67"/>
  <c r="AZ98" i="67"/>
  <c r="AB98" i="67"/>
  <c r="AY98" i="67"/>
  <c r="AM98" i="67"/>
  <c r="AA98" i="67"/>
  <c r="V98" i="67"/>
  <c r="AX98" i="67"/>
  <c r="AL98" i="67"/>
  <c r="Z98" i="67"/>
  <c r="AT98" i="67"/>
  <c r="AW98" i="67"/>
  <c r="AK98" i="67"/>
  <c r="Y98" i="67"/>
  <c r="AV98" i="67"/>
  <c r="AJ98" i="67"/>
  <c r="X98" i="67"/>
  <c r="AH98" i="67"/>
  <c r="AU98" i="67"/>
  <c r="AI98" i="67"/>
  <c r="W98" i="67"/>
  <c r="AS98" i="67"/>
  <c r="AG98" i="67"/>
  <c r="U98" i="67"/>
  <c r="AR98" i="67"/>
  <c r="AF98" i="67"/>
  <c r="T98" i="67"/>
  <c r="AQ98" i="67"/>
  <c r="AE98" i="67"/>
  <c r="AR99" i="67"/>
  <c r="AF99" i="67"/>
  <c r="BB99" i="67"/>
  <c r="AD99" i="67"/>
  <c r="AQ99" i="67"/>
  <c r="AE99" i="67"/>
  <c r="AP99" i="67"/>
  <c r="BA99" i="67"/>
  <c r="AO99" i="67"/>
  <c r="AC99" i="67"/>
  <c r="AZ99" i="67"/>
  <c r="AN99" i="67"/>
  <c r="AB99" i="67"/>
  <c r="AY99" i="67"/>
  <c r="AM99" i="67"/>
  <c r="AA99" i="67"/>
  <c r="X99" i="67"/>
  <c r="AX99" i="67"/>
  <c r="AL99" i="67"/>
  <c r="Z99" i="67"/>
  <c r="AJ99" i="67"/>
  <c r="AW99" i="67"/>
  <c r="AK99" i="67"/>
  <c r="Y99" i="67"/>
  <c r="AV99" i="67"/>
  <c r="AU99" i="67"/>
  <c r="AI99" i="67"/>
  <c r="W99" i="67"/>
  <c r="AT99" i="67"/>
  <c r="AH99" i="67"/>
  <c r="V99" i="67"/>
  <c r="AS99" i="67"/>
  <c r="AG99" i="67"/>
  <c r="U99" i="67"/>
  <c r="AU100" i="67"/>
  <c r="AI100" i="67"/>
  <c r="W100" i="67"/>
  <c r="AS100" i="67"/>
  <c r="AT100" i="67"/>
  <c r="AH100" i="67"/>
  <c r="V100" i="67"/>
  <c r="AG100" i="67"/>
  <c r="AR100" i="67"/>
  <c r="AF100" i="67"/>
  <c r="AQ100" i="67"/>
  <c r="AE100" i="67"/>
  <c r="BB100" i="67"/>
  <c r="AP100" i="67"/>
  <c r="AD100" i="67"/>
  <c r="AY100" i="67"/>
  <c r="AA100" i="67"/>
  <c r="BA100" i="67"/>
  <c r="AO100" i="67"/>
  <c r="AC100" i="67"/>
  <c r="AM100" i="67"/>
  <c r="AZ100" i="67"/>
  <c r="AN100" i="67"/>
  <c r="AB100" i="67"/>
  <c r="AX100" i="67"/>
  <c r="AL100" i="67"/>
  <c r="Z100" i="67"/>
  <c r="AW100" i="67"/>
  <c r="AK100" i="67"/>
  <c r="Y100" i="67"/>
  <c r="AV100" i="67"/>
  <c r="AJ100" i="67"/>
  <c r="X100" i="67"/>
  <c r="AY92" i="67"/>
  <c r="AM92" i="67"/>
  <c r="AA92" i="67"/>
  <c r="O92" i="67"/>
  <c r="AX92" i="67"/>
  <c r="AL92" i="67"/>
  <c r="Z92" i="67"/>
  <c r="N92" i="67"/>
  <c r="AV92" i="67"/>
  <c r="AJ92" i="67"/>
  <c r="X92" i="67"/>
  <c r="AU92" i="67"/>
  <c r="AI92" i="67"/>
  <c r="W92" i="67"/>
  <c r="AT92" i="67"/>
  <c r="AH92" i="67"/>
  <c r="V92" i="67"/>
  <c r="AQ92" i="67"/>
  <c r="AS92" i="67"/>
  <c r="AG92" i="67"/>
  <c r="U92" i="67"/>
  <c r="AE92" i="67"/>
  <c r="AR92" i="67"/>
  <c r="AF92" i="67"/>
  <c r="T92" i="67"/>
  <c r="S92" i="67"/>
  <c r="BB92" i="67"/>
  <c r="AP92" i="67"/>
  <c r="AD92" i="67"/>
  <c r="R92" i="67"/>
  <c r="BA92" i="67"/>
  <c r="AO92" i="67"/>
  <c r="AC92" i="67"/>
  <c r="Q92" i="67"/>
  <c r="AZ92" i="67"/>
  <c r="AN92" i="67"/>
  <c r="AB92" i="67"/>
  <c r="P92" i="67"/>
  <c r="AS89" i="67"/>
  <c r="AG89" i="67"/>
  <c r="U89" i="67"/>
  <c r="AR89" i="67"/>
  <c r="AF89" i="67"/>
  <c r="T89" i="67"/>
  <c r="BB89" i="67"/>
  <c r="AP89" i="67"/>
  <c r="AD89" i="67"/>
  <c r="R89" i="67"/>
  <c r="Y89" i="67"/>
  <c r="BA89" i="67"/>
  <c r="AO89" i="67"/>
  <c r="AC89" i="67"/>
  <c r="Q89" i="67"/>
  <c r="AZ89" i="67"/>
  <c r="AN89" i="67"/>
  <c r="AB89" i="67"/>
  <c r="P89" i="67"/>
  <c r="AK89" i="67"/>
  <c r="AY89" i="67"/>
  <c r="AM89" i="67"/>
  <c r="AA89" i="67"/>
  <c r="O89" i="67"/>
  <c r="AW89" i="67"/>
  <c r="AX89" i="67"/>
  <c r="AL89" i="67"/>
  <c r="Z89" i="67"/>
  <c r="N89" i="67"/>
  <c r="AV89" i="67"/>
  <c r="AJ89" i="67"/>
  <c r="X89" i="67"/>
  <c r="L89" i="67"/>
  <c r="AU89" i="67"/>
  <c r="AI89" i="67"/>
  <c r="W89" i="67"/>
  <c r="K89" i="67"/>
  <c r="AT89" i="67"/>
  <c r="AH89" i="67"/>
  <c r="V89" i="67"/>
  <c r="AY101" i="67"/>
  <c r="AM101" i="67"/>
  <c r="AA101" i="67"/>
  <c r="AK101" i="67"/>
  <c r="AX101" i="67"/>
  <c r="AL101" i="67"/>
  <c r="Z101" i="67"/>
  <c r="AW101" i="67"/>
  <c r="Y101" i="67"/>
  <c r="AV101" i="67"/>
  <c r="AJ101" i="67"/>
  <c r="X101" i="67"/>
  <c r="AU101" i="67"/>
  <c r="AI101" i="67"/>
  <c r="W101" i="67"/>
  <c r="AT101" i="67"/>
  <c r="AH101" i="67"/>
  <c r="AS101" i="67"/>
  <c r="AG101" i="67"/>
  <c r="AQ101" i="67"/>
  <c r="AE101" i="67"/>
  <c r="AR101" i="67"/>
  <c r="AF101" i="67"/>
  <c r="BB101" i="67"/>
  <c r="AP101" i="67"/>
  <c r="AD101" i="67"/>
  <c r="BA101" i="67"/>
  <c r="AO101" i="67"/>
  <c r="AC101" i="67"/>
  <c r="AZ101" i="67"/>
  <c r="AN101" i="67"/>
  <c r="AB101" i="67"/>
  <c r="J83" i="67"/>
  <c r="M89" i="67"/>
  <c r="O90" i="67"/>
  <c r="AA90" i="67"/>
  <c r="AM90" i="67"/>
  <c r="AY90" i="67"/>
  <c r="U91" i="67"/>
  <c r="AG91" i="67"/>
  <c r="AS91" i="67"/>
  <c r="X93" i="67"/>
  <c r="AJ93" i="67"/>
  <c r="AV93" i="67"/>
  <c r="R96" i="67"/>
  <c r="AD96" i="67"/>
  <c r="AP96" i="67"/>
  <c r="BB96" i="67"/>
  <c r="AD97" i="67"/>
  <c r="AP97" i="67"/>
  <c r="BB97" i="67"/>
  <c r="AG102" i="67"/>
  <c r="AS102" i="67"/>
  <c r="AH104" i="67"/>
  <c r="AT104" i="67"/>
  <c r="AD105" i="67"/>
  <c r="AP105" i="67"/>
  <c r="BB105" i="67"/>
  <c r="AM106" i="67"/>
  <c r="AY106" i="67"/>
  <c r="P90" i="67"/>
  <c r="AB90" i="67"/>
  <c r="AN90" i="67"/>
  <c r="AZ90" i="67"/>
  <c r="V91" i="67"/>
  <c r="AH91" i="67"/>
  <c r="AT91" i="67"/>
  <c r="Y93" i="67"/>
  <c r="AK93" i="67"/>
  <c r="AW93" i="67"/>
  <c r="S96" i="67"/>
  <c r="AE96" i="67"/>
  <c r="AQ96" i="67"/>
  <c r="S97" i="67"/>
  <c r="AE97" i="67"/>
  <c r="AQ97" i="67"/>
  <c r="AH102" i="67"/>
  <c r="AT102" i="67"/>
  <c r="AI104" i="67"/>
  <c r="AU104" i="67"/>
  <c r="AE105" i="67"/>
  <c r="AQ105" i="67"/>
  <c r="AB106" i="67"/>
  <c r="AN106" i="67"/>
  <c r="AZ106" i="67"/>
  <c r="Q90" i="67"/>
  <c r="AC90" i="67"/>
  <c r="AO90" i="67"/>
  <c r="BA90" i="67"/>
  <c r="W91" i="67"/>
  <c r="AI91" i="67"/>
  <c r="AU91" i="67"/>
  <c r="Z93" i="67"/>
  <c r="AL93" i="67"/>
  <c r="AX93" i="67"/>
  <c r="T96" i="67"/>
  <c r="AF96" i="67"/>
  <c r="AR96" i="67"/>
  <c r="T97" i="67"/>
  <c r="AF97" i="67"/>
  <c r="AR97" i="67"/>
  <c r="AI102" i="67"/>
  <c r="AU102" i="67"/>
  <c r="AJ104" i="67"/>
  <c r="AV104" i="67"/>
  <c r="AF105" i="67"/>
  <c r="AR105" i="67"/>
  <c r="AC106" i="67"/>
  <c r="AO106" i="67"/>
  <c r="BA106" i="67"/>
  <c r="S90" i="67"/>
  <c r="AE90" i="67"/>
  <c r="AQ90" i="67"/>
  <c r="M91" i="67"/>
  <c r="Y91" i="67"/>
  <c r="AK91" i="67"/>
  <c r="AW91" i="67"/>
  <c r="P93" i="67"/>
  <c r="AB93" i="67"/>
  <c r="AN93" i="67"/>
  <c r="AZ93" i="67"/>
  <c r="V96" i="67"/>
  <c r="AH96" i="67"/>
  <c r="AT96" i="67"/>
  <c r="V97" i="67"/>
  <c r="AH97" i="67"/>
  <c r="AT97" i="67"/>
  <c r="Y102" i="67"/>
  <c r="AK102" i="67"/>
  <c r="AW102" i="67"/>
  <c r="Z104" i="67"/>
  <c r="AL104" i="67"/>
  <c r="AX104" i="67"/>
  <c r="AH105" i="67"/>
  <c r="AT105" i="67"/>
  <c r="AE106" i="67"/>
  <c r="AQ106" i="67"/>
  <c r="AJ91" i="67"/>
  <c r="T90" i="67"/>
  <c r="AF90" i="67"/>
  <c r="AR90" i="67"/>
  <c r="N91" i="67"/>
  <c r="Z91" i="67"/>
  <c r="AL91" i="67"/>
  <c r="AX91" i="67"/>
  <c r="Q93" i="67"/>
  <c r="AC93" i="67"/>
  <c r="AO93" i="67"/>
  <c r="BA93" i="67"/>
  <c r="W96" i="67"/>
  <c r="AI96" i="67"/>
  <c r="AU96" i="67"/>
  <c r="W97" i="67"/>
  <c r="AI97" i="67"/>
  <c r="AU97" i="67"/>
  <c r="Z102" i="67"/>
  <c r="AL102" i="67"/>
  <c r="AX102" i="67"/>
  <c r="AA104" i="67"/>
  <c r="AM104" i="67"/>
  <c r="AY104" i="67"/>
  <c r="AI105" i="67"/>
  <c r="AU105" i="67"/>
  <c r="AF106" i="67"/>
  <c r="AR106" i="67"/>
  <c r="AV91" i="67"/>
  <c r="U90" i="67"/>
  <c r="AG90" i="67"/>
  <c r="AS90" i="67"/>
  <c r="O91" i="67"/>
  <c r="AA91" i="67"/>
  <c r="AM91" i="67"/>
  <c r="AY91" i="67"/>
  <c r="R93" i="67"/>
  <c r="AD93" i="67"/>
  <c r="AP93" i="67"/>
  <c r="BB93" i="67"/>
  <c r="X96" i="67"/>
  <c r="AJ96" i="67"/>
  <c r="AV96" i="67"/>
  <c r="X97" i="67"/>
  <c r="AJ97" i="67"/>
  <c r="AV97" i="67"/>
  <c r="AA102" i="67"/>
  <c r="AM102" i="67"/>
  <c r="AY102" i="67"/>
  <c r="AB104" i="67"/>
  <c r="AN104" i="67"/>
  <c r="AZ104" i="67"/>
  <c r="AJ105" i="67"/>
  <c r="AV105" i="67"/>
  <c r="AG106" i="67"/>
  <c r="AS106" i="67"/>
  <c r="V90" i="67"/>
  <c r="AH90" i="67"/>
  <c r="AT90" i="67"/>
  <c r="P91" i="67"/>
  <c r="AB91" i="67"/>
  <c r="AN91" i="67"/>
  <c r="AZ91" i="67"/>
  <c r="S93" i="67"/>
  <c r="AE93" i="67"/>
  <c r="AQ93" i="67"/>
  <c r="Y96" i="67"/>
  <c r="AK96" i="67"/>
  <c r="AW96" i="67"/>
  <c r="Y97" i="67"/>
  <c r="AK97" i="67"/>
  <c r="AW97" i="67"/>
  <c r="AB102" i="67"/>
  <c r="AN102" i="67"/>
  <c r="AZ102" i="67"/>
  <c r="AC104" i="67"/>
  <c r="AO104" i="67"/>
  <c r="BA104" i="67"/>
  <c r="AK105" i="67"/>
  <c r="AW105" i="67"/>
  <c r="AH106" i="67"/>
  <c r="AT106" i="67"/>
  <c r="X91" i="67"/>
  <c r="W90" i="67"/>
  <c r="AI90" i="67"/>
  <c r="AU90" i="67"/>
  <c r="Q91" i="67"/>
  <c r="AC91" i="67"/>
  <c r="AO91" i="67"/>
  <c r="BA91" i="67"/>
  <c r="T93" i="67"/>
  <c r="AF93" i="67"/>
  <c r="AR93" i="67"/>
  <c r="Z96" i="67"/>
  <c r="AL96" i="67"/>
  <c r="AX96" i="67"/>
  <c r="Z97" i="67"/>
  <c r="AL97" i="67"/>
  <c r="AX97" i="67"/>
  <c r="AC102" i="67"/>
  <c r="AO102" i="67"/>
  <c r="BA102" i="67"/>
  <c r="AD104" i="67"/>
  <c r="AP104" i="67"/>
  <c r="BB104" i="67"/>
  <c r="AL105" i="67"/>
  <c r="AX105" i="67"/>
  <c r="AI106" i="67"/>
  <c r="AU106" i="67"/>
  <c r="R83" i="67"/>
  <c r="M90" i="67"/>
  <c r="Y90" i="67"/>
  <c r="AK90" i="67"/>
  <c r="AW90" i="67"/>
  <c r="S91" i="67"/>
  <c r="AE91" i="67"/>
  <c r="AQ91" i="67"/>
  <c r="V93" i="67"/>
  <c r="AH93" i="67"/>
  <c r="AT93" i="67"/>
  <c r="AB96" i="67"/>
  <c r="AN96" i="67"/>
  <c r="AZ96" i="67"/>
  <c r="AB97" i="67"/>
  <c r="AN97" i="67"/>
  <c r="AZ97" i="67"/>
  <c r="AE102" i="67"/>
  <c r="AQ102" i="67"/>
  <c r="AF104" i="67"/>
  <c r="AR104" i="67"/>
  <c r="AB105" i="67"/>
  <c r="AN105" i="67"/>
  <c r="AZ105" i="67"/>
  <c r="AK106" i="67"/>
  <c r="AW106" i="67"/>
  <c r="AA83" i="67"/>
  <c r="N90" i="67"/>
  <c r="Z90" i="67"/>
  <c r="AL90" i="67"/>
  <c r="T91" i="67"/>
  <c r="AF91" i="67"/>
  <c r="W93" i="67"/>
  <c r="AI93" i="67"/>
  <c r="AC96" i="67"/>
  <c r="AO96" i="67"/>
  <c r="AC97" i="67"/>
  <c r="AO97" i="67"/>
  <c r="AF102" i="67"/>
  <c r="AG104" i="67"/>
  <c r="AC105" i="67"/>
  <c r="AO105" i="67"/>
  <c r="AL106" i="67"/>
  <c r="L83" i="75"/>
  <c r="E83" i="75"/>
  <c r="M83" i="75"/>
  <c r="U83" i="75"/>
  <c r="H83" i="75"/>
  <c r="P83" i="75"/>
  <c r="X83" i="75"/>
  <c r="T83" i="75"/>
  <c r="I83" i="75"/>
  <c r="Q83" i="75"/>
  <c r="Y83" i="75"/>
  <c r="J83" i="75"/>
  <c r="R83" i="75"/>
  <c r="Z83" i="75"/>
  <c r="K83" i="75"/>
  <c r="S83" i="75"/>
  <c r="AA83" i="75"/>
  <c r="F83" i="75"/>
  <c r="N83" i="75"/>
  <c r="V83" i="75"/>
  <c r="G83" i="75"/>
  <c r="O83" i="75"/>
  <c r="W83" i="75"/>
  <c r="F83" i="74"/>
  <c r="N83" i="74"/>
  <c r="V83" i="74"/>
  <c r="G83" i="74"/>
  <c r="O83" i="74"/>
  <c r="W83" i="74"/>
  <c r="L83" i="74"/>
  <c r="T83" i="74"/>
  <c r="U83" i="74"/>
  <c r="E83" i="74"/>
  <c r="M83" i="74"/>
  <c r="J83" i="74"/>
  <c r="R83" i="74"/>
  <c r="Z83" i="74"/>
  <c r="K83" i="74"/>
  <c r="S83" i="74"/>
  <c r="AA83" i="74"/>
  <c r="E83" i="73"/>
  <c r="M83" i="73"/>
  <c r="U83" i="73"/>
  <c r="F83" i="73"/>
  <c r="N83" i="73"/>
  <c r="V83" i="73"/>
  <c r="G83" i="73"/>
  <c r="O83" i="73"/>
  <c r="W83" i="73"/>
  <c r="H83" i="73"/>
  <c r="P83" i="73"/>
  <c r="X83" i="73"/>
  <c r="I83" i="73"/>
  <c r="Q83" i="73"/>
  <c r="Y83" i="73"/>
  <c r="K83" i="73"/>
  <c r="S83" i="73"/>
  <c r="AA83" i="73"/>
  <c r="L83" i="73"/>
  <c r="T83" i="73"/>
  <c r="J83" i="73"/>
  <c r="R83" i="73"/>
  <c r="Z83" i="73"/>
  <c r="H83" i="72"/>
  <c r="P83" i="72"/>
  <c r="X83" i="72"/>
  <c r="M83" i="72"/>
  <c r="K83" i="72"/>
  <c r="S83" i="72"/>
  <c r="L83" i="72"/>
  <c r="T83" i="72"/>
  <c r="AA83" i="72"/>
  <c r="U83" i="72"/>
  <c r="F83" i="72"/>
  <c r="N83" i="72"/>
  <c r="V83" i="72"/>
  <c r="G83" i="72"/>
  <c r="O83" i="72"/>
  <c r="W83" i="72"/>
  <c r="E83" i="72"/>
  <c r="I83" i="72"/>
  <c r="Q83" i="72"/>
  <c r="Y83" i="72"/>
  <c r="J83" i="72"/>
  <c r="R83" i="72"/>
  <c r="Z83" i="72"/>
  <c r="G83" i="71"/>
  <c r="H83" i="71"/>
  <c r="H134" i="71" s="1"/>
  <c r="P83" i="71"/>
  <c r="P134" i="71" s="1"/>
  <c r="X83" i="71"/>
  <c r="X134" i="71" s="1"/>
  <c r="I83" i="71"/>
  <c r="I134" i="71" s="1"/>
  <c r="Q128" i="71"/>
  <c r="Q83" i="71"/>
  <c r="Y83" i="71"/>
  <c r="J83" i="71"/>
  <c r="R83" i="71"/>
  <c r="Z83" i="71"/>
  <c r="Z134" i="71" s="1"/>
  <c r="K83" i="71"/>
  <c r="K134" i="71" s="1"/>
  <c r="S83" i="71"/>
  <c r="AA83" i="71"/>
  <c r="AA134" i="71" s="1"/>
  <c r="W83" i="71"/>
  <c r="W134" i="71" s="1"/>
  <c r="L83" i="71"/>
  <c r="L134" i="71" s="1"/>
  <c r="T83" i="71"/>
  <c r="T134" i="71" s="1"/>
  <c r="O83" i="71"/>
  <c r="O134" i="71" s="1"/>
  <c r="AQ128" i="71"/>
  <c r="E83" i="71"/>
  <c r="M83" i="71"/>
  <c r="U83" i="71"/>
  <c r="K128" i="71"/>
  <c r="F83" i="71"/>
  <c r="F134" i="71" s="1"/>
  <c r="N83" i="71"/>
  <c r="N134" i="71" s="1"/>
  <c r="V83" i="71"/>
  <c r="V134" i="71" s="1"/>
  <c r="AS128" i="71"/>
  <c r="F128" i="71"/>
  <c r="AL128" i="71"/>
  <c r="BB128" i="71"/>
  <c r="AF128" i="71"/>
  <c r="I128" i="71"/>
  <c r="W83" i="70"/>
  <c r="U83" i="70"/>
  <c r="H83" i="70"/>
  <c r="P83" i="70"/>
  <c r="X83" i="70"/>
  <c r="G83" i="70"/>
  <c r="I83" i="70"/>
  <c r="Q83" i="70"/>
  <c r="Y83" i="70"/>
  <c r="J83" i="70"/>
  <c r="R83" i="70"/>
  <c r="Z83" i="70"/>
  <c r="E83" i="70"/>
  <c r="K83" i="70"/>
  <c r="S83" i="70"/>
  <c r="AA83" i="70"/>
  <c r="O83" i="70"/>
  <c r="F83" i="70"/>
  <c r="N83" i="70"/>
  <c r="V83" i="70"/>
  <c r="H83" i="69"/>
  <c r="P83" i="69"/>
  <c r="X83" i="69"/>
  <c r="G83" i="69"/>
  <c r="I83" i="69"/>
  <c r="Q83" i="69"/>
  <c r="Y83" i="69"/>
  <c r="W83" i="69"/>
  <c r="J83" i="69"/>
  <c r="R83" i="69"/>
  <c r="Z83" i="69"/>
  <c r="E83" i="69"/>
  <c r="M83" i="69"/>
  <c r="U83" i="69"/>
  <c r="O83" i="69"/>
  <c r="K83" i="69"/>
  <c r="S83" i="69"/>
  <c r="AA83" i="69"/>
  <c r="F83" i="69"/>
  <c r="N83" i="69"/>
  <c r="V83" i="69"/>
  <c r="V83" i="68"/>
  <c r="T83" i="68"/>
  <c r="Q83" i="68"/>
  <c r="Y83" i="68"/>
  <c r="N83" i="68"/>
  <c r="K83" i="68"/>
  <c r="AA83" i="68"/>
  <c r="L83" i="68"/>
  <c r="S83" i="68"/>
  <c r="O83" i="68"/>
  <c r="W83" i="68"/>
  <c r="N83" i="67"/>
  <c r="V83" i="67"/>
  <c r="W83" i="67"/>
  <c r="P83" i="67"/>
  <c r="S83" i="67"/>
  <c r="O83" i="67"/>
  <c r="T83" i="67"/>
  <c r="Q83" i="67"/>
  <c r="Y83" i="67"/>
  <c r="U83" i="67"/>
  <c r="K83" i="67"/>
  <c r="L83" i="67"/>
  <c r="Z83" i="67"/>
  <c r="X83" i="67"/>
  <c r="M83" i="67"/>
  <c r="AT128" i="71"/>
  <c r="J128" i="71"/>
  <c r="AN128" i="71"/>
  <c r="H128" i="71"/>
  <c r="G134" i="71"/>
  <c r="J134" i="71"/>
  <c r="M134" i="71"/>
  <c r="Q134" i="71"/>
  <c r="R134" i="71"/>
  <c r="S134" i="71"/>
  <c r="U134" i="71"/>
  <c r="Y134" i="71"/>
  <c r="AB134" i="71"/>
  <c r="AC134" i="71"/>
  <c r="AD134" i="71"/>
  <c r="AE134" i="71"/>
  <c r="AF134" i="71"/>
  <c r="AG134" i="71"/>
  <c r="AH134" i="71"/>
  <c r="AI134" i="71"/>
  <c r="AJ134" i="71"/>
  <c r="AK134" i="71"/>
  <c r="AL134" i="71"/>
  <c r="AM134" i="71"/>
  <c r="AN134" i="71"/>
  <c r="AO134" i="71"/>
  <c r="AP134" i="71"/>
  <c r="AQ134" i="71"/>
  <c r="AR134" i="71"/>
  <c r="AS134" i="71"/>
  <c r="AT134" i="71"/>
  <c r="AU134" i="71"/>
  <c r="AV134" i="71"/>
  <c r="AW134" i="71"/>
  <c r="AX134" i="71"/>
  <c r="AY134" i="71"/>
  <c r="F143" i="71"/>
  <c r="G143" i="71"/>
  <c r="H143" i="71"/>
  <c r="I143" i="71"/>
  <c r="J143" i="71"/>
  <c r="K143" i="71"/>
  <c r="L143" i="71"/>
  <c r="M143" i="71"/>
  <c r="N143" i="71"/>
  <c r="O143" i="71"/>
  <c r="P143" i="71"/>
  <c r="Q143" i="71"/>
  <c r="R143" i="71"/>
  <c r="S143" i="71"/>
  <c r="T143" i="71"/>
  <c r="U143" i="71"/>
  <c r="V143" i="71"/>
  <c r="W143" i="71"/>
  <c r="X143" i="71"/>
  <c r="Y143" i="71"/>
  <c r="Z143" i="71"/>
  <c r="AA143" i="71"/>
  <c r="AB143" i="71"/>
  <c r="AC143" i="71"/>
  <c r="AD143" i="71"/>
  <c r="AE143" i="71"/>
  <c r="AF143" i="71"/>
  <c r="AG143" i="71"/>
  <c r="AH143" i="71"/>
  <c r="AI143" i="71"/>
  <c r="AJ143" i="71"/>
  <c r="AK143" i="71"/>
  <c r="AL143" i="71"/>
  <c r="AM143" i="71"/>
  <c r="AN143" i="71"/>
  <c r="AO143" i="71"/>
  <c r="AP143" i="71"/>
  <c r="AQ143" i="71"/>
  <c r="AR143" i="71"/>
  <c r="AS143" i="71"/>
  <c r="AT143" i="71"/>
  <c r="AU143" i="71"/>
  <c r="AV143" i="71"/>
  <c r="AW143" i="71"/>
  <c r="AX143" i="71"/>
  <c r="AY143" i="71"/>
  <c r="AZ143" i="71"/>
  <c r="BA143" i="71"/>
  <c r="BB143" i="71"/>
  <c r="F146" i="71"/>
  <c r="G146" i="71"/>
  <c r="H146" i="71"/>
  <c r="I146" i="71"/>
  <c r="J146" i="71"/>
  <c r="K146" i="71"/>
  <c r="L146" i="71"/>
  <c r="M146" i="71"/>
  <c r="N146" i="71"/>
  <c r="O146" i="71"/>
  <c r="P146" i="71"/>
  <c r="Q146" i="71"/>
  <c r="R146" i="71"/>
  <c r="S146" i="71"/>
  <c r="T146" i="71"/>
  <c r="U146" i="71"/>
  <c r="V146" i="71"/>
  <c r="W146" i="71"/>
  <c r="X146" i="71"/>
  <c r="Y146" i="71"/>
  <c r="Z146" i="71"/>
  <c r="AA146" i="71"/>
  <c r="AB146" i="71"/>
  <c r="AC146" i="71"/>
  <c r="AD146" i="71"/>
  <c r="AE146" i="71"/>
  <c r="AF146" i="71"/>
  <c r="AG146" i="71"/>
  <c r="AH146" i="71"/>
  <c r="AI146" i="71"/>
  <c r="AJ146" i="71"/>
  <c r="AK146" i="71"/>
  <c r="AL146" i="71"/>
  <c r="AM146" i="71"/>
  <c r="AN146" i="71"/>
  <c r="AO146" i="71"/>
  <c r="AP146" i="71"/>
  <c r="AQ146" i="71"/>
  <c r="AR146" i="71"/>
  <c r="AS146" i="71"/>
  <c r="AT146" i="71"/>
  <c r="AU146" i="71"/>
  <c r="AV146" i="71"/>
  <c r="AW146" i="71"/>
  <c r="AX146" i="71"/>
  <c r="AY146" i="71"/>
  <c r="AZ146" i="71"/>
  <c r="BA146" i="71"/>
  <c r="BB146" i="71"/>
  <c r="F147" i="71"/>
  <c r="G147" i="71"/>
  <c r="H147" i="71"/>
  <c r="I147" i="71"/>
  <c r="J147" i="71"/>
  <c r="K147" i="71"/>
  <c r="L147" i="71"/>
  <c r="M147" i="71"/>
  <c r="N147" i="71"/>
  <c r="O147" i="71"/>
  <c r="P147" i="71"/>
  <c r="Q147" i="71"/>
  <c r="R147" i="71"/>
  <c r="S147" i="71"/>
  <c r="T147" i="71"/>
  <c r="U147" i="71"/>
  <c r="V147" i="71"/>
  <c r="W147" i="71"/>
  <c r="X147" i="71"/>
  <c r="Y147" i="71"/>
  <c r="Z147" i="71"/>
  <c r="AA147" i="71"/>
  <c r="AB147" i="71"/>
  <c r="AC147" i="71"/>
  <c r="AD147" i="71"/>
  <c r="AE147" i="71"/>
  <c r="AF147" i="71"/>
  <c r="AG147" i="71"/>
  <c r="AH147" i="71"/>
  <c r="AI147" i="71"/>
  <c r="AJ147" i="71"/>
  <c r="AK147" i="71"/>
  <c r="AL147" i="71"/>
  <c r="AM147" i="71"/>
  <c r="AN147" i="71"/>
  <c r="AO147" i="71"/>
  <c r="AP147" i="71"/>
  <c r="AQ147" i="71"/>
  <c r="AR147" i="71"/>
  <c r="AS147" i="71"/>
  <c r="AT147" i="71"/>
  <c r="AU147" i="71"/>
  <c r="AV147" i="71"/>
  <c r="AW147" i="71"/>
  <c r="AX147" i="71"/>
  <c r="AY147" i="71"/>
  <c r="AZ147" i="71"/>
  <c r="BA147" i="71"/>
  <c r="BB147" i="71"/>
  <c r="AB128" i="71" l="1"/>
  <c r="AV128" i="71"/>
  <c r="U128" i="71"/>
  <c r="G128" i="71"/>
  <c r="V128" i="71"/>
  <c r="AC128" i="71"/>
  <c r="M128" i="71"/>
  <c r="AR128" i="71"/>
  <c r="BA128" i="71"/>
  <c r="AA128" i="71"/>
  <c r="AX128" i="71"/>
  <c r="AH128" i="71"/>
  <c r="AI128" i="71"/>
  <c r="X128" i="71"/>
  <c r="AW128" i="71"/>
  <c r="AJ128" i="71"/>
  <c r="AM128" i="71"/>
  <c r="O128" i="71"/>
  <c r="T128" i="71"/>
  <c r="L128" i="71"/>
  <c r="Z128" i="71"/>
  <c r="AY128" i="71"/>
  <c r="AD128" i="71"/>
  <c r="S128" i="71"/>
  <c r="AU128" i="71"/>
  <c r="W128" i="71"/>
  <c r="AE128" i="71"/>
  <c r="AP128" i="71"/>
  <c r="AK128" i="71"/>
  <c r="P128" i="71"/>
  <c r="R128" i="71"/>
  <c r="N128" i="71"/>
  <c r="AZ128" i="71"/>
  <c r="Y128" i="71"/>
  <c r="AG128" i="71"/>
  <c r="AO128" i="71"/>
  <c r="AM195" i="71" l="1"/>
  <c r="AN195" i="75"/>
  <c r="AM195" i="75"/>
  <c r="AL195" i="75"/>
  <c r="AK195" i="75"/>
  <c r="AJ195" i="75"/>
  <c r="AI195" i="75"/>
  <c r="AH195" i="75"/>
  <c r="AG195" i="75"/>
  <c r="AF195" i="75"/>
  <c r="AE195" i="75"/>
  <c r="AD195" i="75"/>
  <c r="AC195" i="75"/>
  <c r="AB195" i="75"/>
  <c r="AA195" i="75"/>
  <c r="Z195" i="75"/>
  <c r="Y195" i="75"/>
  <c r="X195" i="75"/>
  <c r="W195" i="75"/>
  <c r="V195" i="75"/>
  <c r="U195" i="75"/>
  <c r="T195" i="75"/>
  <c r="S195" i="75"/>
  <c r="R195" i="75"/>
  <c r="Q195" i="75"/>
  <c r="P195" i="75"/>
  <c r="O195" i="75"/>
  <c r="N195" i="75"/>
  <c r="M195" i="75"/>
  <c r="L195" i="75"/>
  <c r="K195" i="75"/>
  <c r="J195" i="75"/>
  <c r="I195" i="75"/>
  <c r="H195" i="75"/>
  <c r="G195" i="75"/>
  <c r="F195" i="75"/>
  <c r="E195" i="75"/>
  <c r="AM195" i="74"/>
  <c r="AL195" i="74"/>
  <c r="AK195" i="74"/>
  <c r="AJ195" i="74"/>
  <c r="AI195" i="74"/>
  <c r="AH195" i="74"/>
  <c r="AG195" i="74"/>
  <c r="AF195" i="74"/>
  <c r="AE195" i="74"/>
  <c r="AD195" i="74"/>
  <c r="AC195" i="74"/>
  <c r="AB195" i="74"/>
  <c r="AA195" i="74"/>
  <c r="Z195" i="74"/>
  <c r="Y195" i="74"/>
  <c r="X195" i="74"/>
  <c r="W195" i="74"/>
  <c r="V195" i="74"/>
  <c r="U195" i="74"/>
  <c r="T195" i="74"/>
  <c r="S195" i="74"/>
  <c r="R195" i="74"/>
  <c r="Q195" i="74"/>
  <c r="P195" i="74"/>
  <c r="O195" i="74"/>
  <c r="N195" i="74"/>
  <c r="M195" i="74"/>
  <c r="L195" i="74"/>
  <c r="K195" i="74"/>
  <c r="J195" i="74"/>
  <c r="I195" i="74"/>
  <c r="H195" i="74"/>
  <c r="G195" i="74"/>
  <c r="F195" i="74"/>
  <c r="E195" i="74"/>
  <c r="AM195" i="73"/>
  <c r="AL195" i="73"/>
  <c r="AK195" i="73"/>
  <c r="AJ195" i="73"/>
  <c r="AI195" i="73"/>
  <c r="AH195" i="73"/>
  <c r="AG195" i="73"/>
  <c r="AF195" i="73"/>
  <c r="AE195" i="73"/>
  <c r="AD195" i="73"/>
  <c r="AC195" i="73"/>
  <c r="AB195" i="73"/>
  <c r="AA195" i="73"/>
  <c r="Z195" i="73"/>
  <c r="Y195" i="73"/>
  <c r="X195" i="73"/>
  <c r="W195" i="73"/>
  <c r="V195" i="73"/>
  <c r="U195" i="73"/>
  <c r="T195" i="73"/>
  <c r="S195" i="73"/>
  <c r="R195" i="73"/>
  <c r="Q195" i="73"/>
  <c r="P195" i="73"/>
  <c r="O195" i="73"/>
  <c r="N195" i="73"/>
  <c r="M195" i="73"/>
  <c r="L195" i="73"/>
  <c r="K195" i="73"/>
  <c r="J195" i="73"/>
  <c r="I195" i="73"/>
  <c r="H195" i="73"/>
  <c r="G195" i="73"/>
  <c r="F195" i="73"/>
  <c r="E195" i="73"/>
  <c r="AL195" i="72"/>
  <c r="AK195" i="72"/>
  <c r="AJ195" i="72"/>
  <c r="AI195" i="72"/>
  <c r="AH195" i="72"/>
  <c r="AG195" i="72"/>
  <c r="AF195" i="72"/>
  <c r="AE195" i="72"/>
  <c r="AD195" i="72"/>
  <c r="AC195" i="72"/>
  <c r="AB195" i="72"/>
  <c r="AA195" i="72"/>
  <c r="Z195" i="72"/>
  <c r="Y195" i="72"/>
  <c r="X195" i="72"/>
  <c r="W195" i="72"/>
  <c r="V195" i="72"/>
  <c r="U195" i="72"/>
  <c r="T195" i="72"/>
  <c r="S195" i="72"/>
  <c r="R195" i="72"/>
  <c r="Q195" i="72"/>
  <c r="P195" i="72"/>
  <c r="O195" i="72"/>
  <c r="N195" i="72"/>
  <c r="M195" i="72"/>
  <c r="L195" i="72"/>
  <c r="K195" i="72"/>
  <c r="J195" i="72"/>
  <c r="I195" i="72"/>
  <c r="H195" i="72"/>
  <c r="G195" i="72"/>
  <c r="F195" i="72"/>
  <c r="E195" i="72"/>
  <c r="AL195" i="71"/>
  <c r="AK195" i="71"/>
  <c r="AJ195" i="71"/>
  <c r="AI195" i="71"/>
  <c r="AH195" i="71"/>
  <c r="AG195" i="71"/>
  <c r="AF195" i="71"/>
  <c r="AE195" i="71"/>
  <c r="AD195" i="71"/>
  <c r="AC195" i="71"/>
  <c r="AB195" i="71"/>
  <c r="AA195" i="71"/>
  <c r="Z195" i="71"/>
  <c r="Y195" i="71"/>
  <c r="X195" i="71"/>
  <c r="W195" i="71"/>
  <c r="V195" i="71"/>
  <c r="U195" i="71"/>
  <c r="T195" i="71"/>
  <c r="S195" i="71"/>
  <c r="R195" i="71"/>
  <c r="Q195" i="71"/>
  <c r="P195" i="71"/>
  <c r="O195" i="71"/>
  <c r="N195" i="71"/>
  <c r="M195" i="71"/>
  <c r="L195" i="71"/>
  <c r="K195" i="71"/>
  <c r="J195" i="71"/>
  <c r="I195" i="71"/>
  <c r="H195" i="71"/>
  <c r="G195" i="71"/>
  <c r="F195" i="71"/>
  <c r="E195" i="71"/>
  <c r="AN195" i="70"/>
  <c r="AM195" i="70"/>
  <c r="AL195" i="70"/>
  <c r="AK195" i="70"/>
  <c r="AJ195" i="70"/>
  <c r="AI195" i="70"/>
  <c r="AH195" i="70"/>
  <c r="AG195" i="70"/>
  <c r="AF195" i="70"/>
  <c r="AE195" i="70"/>
  <c r="AD195" i="70"/>
  <c r="AC195" i="70"/>
  <c r="AB195" i="70"/>
  <c r="AA195" i="70"/>
  <c r="Z195" i="70"/>
  <c r="Y195" i="70"/>
  <c r="X195" i="70"/>
  <c r="W195" i="70"/>
  <c r="V195" i="70"/>
  <c r="U195" i="70"/>
  <c r="T195" i="70"/>
  <c r="S195" i="70"/>
  <c r="R195" i="70"/>
  <c r="Q195" i="70"/>
  <c r="P195" i="70"/>
  <c r="O195" i="70"/>
  <c r="N195" i="70"/>
  <c r="M195" i="70"/>
  <c r="L195" i="70"/>
  <c r="K195" i="70"/>
  <c r="J195" i="70"/>
  <c r="I195" i="70"/>
  <c r="H195" i="70"/>
  <c r="G195" i="70"/>
  <c r="F195" i="70"/>
  <c r="E195" i="70"/>
  <c r="AM195" i="69"/>
  <c r="AL195" i="69"/>
  <c r="AK195" i="69"/>
  <c r="AJ195" i="69"/>
  <c r="AI195" i="69"/>
  <c r="AH195" i="69"/>
  <c r="AG195" i="69"/>
  <c r="AF195" i="69"/>
  <c r="AE195" i="69"/>
  <c r="AD195" i="69"/>
  <c r="AC195" i="69"/>
  <c r="AB195" i="69"/>
  <c r="AA195" i="69"/>
  <c r="Z195" i="69"/>
  <c r="Y195" i="69"/>
  <c r="X195" i="69"/>
  <c r="W195" i="69"/>
  <c r="V195" i="69"/>
  <c r="U195" i="69"/>
  <c r="T195" i="69"/>
  <c r="S195" i="69"/>
  <c r="R195" i="69"/>
  <c r="Q195" i="69"/>
  <c r="P195" i="69"/>
  <c r="O195" i="69"/>
  <c r="N195" i="69"/>
  <c r="M195" i="69"/>
  <c r="L195" i="69"/>
  <c r="K195" i="69"/>
  <c r="J195" i="69"/>
  <c r="I195" i="69"/>
  <c r="H195" i="69"/>
  <c r="G195" i="69"/>
  <c r="F195" i="69"/>
  <c r="E195" i="69"/>
  <c r="AN195" i="73" l="1"/>
  <c r="AM195" i="72"/>
  <c r="AW49" i="88"/>
  <c r="AV49" i="88" s="1"/>
  <c r="AD191" i="75"/>
  <c r="X191" i="75"/>
  <c r="W191" i="75"/>
  <c r="V191" i="75"/>
  <c r="U191" i="75"/>
  <c r="T191" i="75"/>
  <c r="O198" i="75"/>
  <c r="N191" i="75"/>
  <c r="M191" i="75"/>
  <c r="L191" i="75"/>
  <c r="I191" i="75"/>
  <c r="H191" i="75"/>
  <c r="E191" i="75"/>
  <c r="AE197" i="74"/>
  <c r="W197" i="74"/>
  <c r="P197" i="74"/>
  <c r="O197" i="74"/>
  <c r="L191" i="74"/>
  <c r="E198" i="74"/>
  <c r="F198" i="73"/>
  <c r="AB191" i="73"/>
  <c r="AA191" i="73"/>
  <c r="X197" i="73"/>
  <c r="V198" i="73"/>
  <c r="S191" i="73"/>
  <c r="P197" i="73"/>
  <c r="AG191" i="72"/>
  <c r="Y191" i="72"/>
  <c r="I191" i="72"/>
  <c r="AI191" i="72"/>
  <c r="AH191" i="72"/>
  <c r="AD191" i="72"/>
  <c r="AC191" i="72"/>
  <c r="AB191" i="72"/>
  <c r="AA191" i="72"/>
  <c r="X191" i="72"/>
  <c r="U191" i="72"/>
  <c r="R191" i="72"/>
  <c r="Q191" i="72"/>
  <c r="P191" i="72"/>
  <c r="N191" i="72"/>
  <c r="M191" i="72"/>
  <c r="L191" i="72"/>
  <c r="K191" i="72"/>
  <c r="J191" i="72"/>
  <c r="H191" i="72"/>
  <c r="AH197" i="71"/>
  <c r="H191" i="71"/>
  <c r="AH198" i="71"/>
  <c r="AE191" i="71"/>
  <c r="AD197" i="71"/>
  <c r="Z198" i="71"/>
  <c r="Y198" i="71"/>
  <c r="X191" i="71"/>
  <c r="W198" i="71"/>
  <c r="R197" i="71"/>
  <c r="Q198" i="71"/>
  <c r="K197" i="71"/>
  <c r="J197" i="71"/>
  <c r="I197" i="71"/>
  <c r="F191" i="71"/>
  <c r="AB191" i="70"/>
  <c r="AE197" i="70"/>
  <c r="X197" i="70"/>
  <c r="W197" i="70"/>
  <c r="P197" i="70"/>
  <c r="O197" i="70"/>
  <c r="L191" i="70"/>
  <c r="H197" i="70"/>
  <c r="E198" i="70"/>
  <c r="AH191" i="69"/>
  <c r="AF191" i="69"/>
  <c r="AE191" i="69"/>
  <c r="AC191" i="69"/>
  <c r="Z191" i="69"/>
  <c r="X191" i="69"/>
  <c r="V191" i="69"/>
  <c r="U191" i="69"/>
  <c r="S191" i="69"/>
  <c r="R191" i="69"/>
  <c r="P191" i="69"/>
  <c r="O191" i="69"/>
  <c r="M191" i="69"/>
  <c r="J191" i="69"/>
  <c r="I191" i="69"/>
  <c r="H191" i="69"/>
  <c r="G191" i="69"/>
  <c r="E191" i="69"/>
  <c r="AF191" i="68"/>
  <c r="X191" i="68"/>
  <c r="AF197" i="68"/>
  <c r="AE197" i="68"/>
  <c r="AC197" i="68"/>
  <c r="X197" i="68"/>
  <c r="U198" i="68"/>
  <c r="H191" i="68"/>
  <c r="G197" i="68"/>
  <c r="O198" i="67"/>
  <c r="AD198" i="67"/>
  <c r="Z191" i="67"/>
  <c r="T191" i="67"/>
  <c r="M191" i="67"/>
  <c r="L197" i="67"/>
  <c r="J198" i="67"/>
  <c r="H197" i="67"/>
  <c r="E191" i="67"/>
  <c r="AO195" i="75" l="1"/>
  <c r="AN195" i="74"/>
  <c r="AO195" i="73"/>
  <c r="AN195" i="72"/>
  <c r="AN195" i="71"/>
  <c r="AO195" i="70"/>
  <c r="AN195" i="69"/>
  <c r="AC198" i="68"/>
  <c r="AD191" i="71"/>
  <c r="X197" i="67"/>
  <c r="Y191" i="69"/>
  <c r="AG197" i="69"/>
  <c r="J191" i="67"/>
  <c r="R191" i="67"/>
  <c r="R198" i="67"/>
  <c r="Z198" i="67"/>
  <c r="AH191" i="67"/>
  <c r="AH198" i="67"/>
  <c r="P197" i="67"/>
  <c r="P191" i="67"/>
  <c r="Q197" i="67"/>
  <c r="E198" i="73"/>
  <c r="I197" i="67"/>
  <c r="AB191" i="68"/>
  <c r="L191" i="67"/>
  <c r="L198" i="67"/>
  <c r="T198" i="67"/>
  <c r="AB198" i="67"/>
  <c r="AB197" i="67"/>
  <c r="AB191" i="67"/>
  <c r="T197" i="67"/>
  <c r="Y197" i="67"/>
  <c r="E197" i="67"/>
  <c r="U191" i="67"/>
  <c r="AC191" i="67"/>
  <c r="N198" i="67"/>
  <c r="V197" i="67"/>
  <c r="S198" i="72"/>
  <c r="F197" i="67"/>
  <c r="G198" i="67"/>
  <c r="W198" i="67"/>
  <c r="AE198" i="67"/>
  <c r="L198" i="71"/>
  <c r="L197" i="71"/>
  <c r="T198" i="71"/>
  <c r="AB197" i="71"/>
  <c r="AJ198" i="71"/>
  <c r="AF197" i="67"/>
  <c r="AF191" i="67"/>
  <c r="L191" i="68"/>
  <c r="T191" i="68"/>
  <c r="AA191" i="68"/>
  <c r="AA198" i="68"/>
  <c r="I198" i="71"/>
  <c r="F197" i="71"/>
  <c r="N197" i="71"/>
  <c r="O197" i="73"/>
  <c r="W197" i="73"/>
  <c r="AE197" i="73"/>
  <c r="K191" i="68"/>
  <c r="E197" i="68"/>
  <c r="AI198" i="68"/>
  <c r="AF197" i="70"/>
  <c r="G198" i="71"/>
  <c r="G191" i="71"/>
  <c r="O198" i="71"/>
  <c r="O191" i="71"/>
  <c r="AE198" i="71"/>
  <c r="J191" i="71"/>
  <c r="AI191" i="68"/>
  <c r="H197" i="68"/>
  <c r="E198" i="68"/>
  <c r="F198" i="70"/>
  <c r="N191" i="71"/>
  <c r="F198" i="74"/>
  <c r="N198" i="74"/>
  <c r="V198" i="74"/>
  <c r="AD198" i="74"/>
  <c r="P191" i="68"/>
  <c r="M197" i="68"/>
  <c r="K198" i="68"/>
  <c r="N198" i="70"/>
  <c r="Y197" i="71"/>
  <c r="AG198" i="71"/>
  <c r="V191" i="71"/>
  <c r="AF191" i="72"/>
  <c r="AG197" i="67"/>
  <c r="S191" i="68"/>
  <c r="P197" i="68"/>
  <c r="M198" i="68"/>
  <c r="V198" i="70"/>
  <c r="J198" i="71"/>
  <c r="R191" i="71"/>
  <c r="R198" i="71"/>
  <c r="Z197" i="71"/>
  <c r="AH191" i="71"/>
  <c r="W191" i="71"/>
  <c r="V197" i="71"/>
  <c r="AI191" i="73"/>
  <c r="K191" i="73"/>
  <c r="H197" i="74"/>
  <c r="X197" i="74"/>
  <c r="AF197" i="74"/>
  <c r="U197" i="68"/>
  <c r="S198" i="68"/>
  <c r="T191" i="70"/>
  <c r="AD198" i="70"/>
  <c r="S197" i="71"/>
  <c r="AA197" i="71"/>
  <c r="AI197" i="71"/>
  <c r="Z191" i="71"/>
  <c r="E197" i="72"/>
  <c r="AC191" i="75"/>
  <c r="AD198" i="73"/>
  <c r="AB191" i="75"/>
  <c r="H197" i="73"/>
  <c r="G198" i="75"/>
  <c r="T191" i="74"/>
  <c r="L191" i="73"/>
  <c r="AF197" i="73"/>
  <c r="AB191" i="74"/>
  <c r="T191" i="73"/>
  <c r="N198" i="73"/>
  <c r="K198" i="75"/>
  <c r="K197" i="75"/>
  <c r="S198" i="75"/>
  <c r="S197" i="75"/>
  <c r="AA198" i="75"/>
  <c r="AA197" i="75"/>
  <c r="AI198" i="75"/>
  <c r="AI197" i="75"/>
  <c r="L198" i="75"/>
  <c r="L197" i="75"/>
  <c r="T198" i="75"/>
  <c r="T197" i="75"/>
  <c r="AB198" i="75"/>
  <c r="AB197" i="75"/>
  <c r="F191" i="75"/>
  <c r="I197" i="75"/>
  <c r="W198" i="75"/>
  <c r="Z198" i="75"/>
  <c r="Z197" i="75"/>
  <c r="E198" i="75"/>
  <c r="E197" i="75"/>
  <c r="M198" i="75"/>
  <c r="M197" i="75"/>
  <c r="U198" i="75"/>
  <c r="U197" i="75"/>
  <c r="AC198" i="75"/>
  <c r="AC197" i="75"/>
  <c r="G191" i="75"/>
  <c r="O191" i="75"/>
  <c r="AE191" i="75"/>
  <c r="Q197" i="75"/>
  <c r="AE198" i="75"/>
  <c r="R198" i="75"/>
  <c r="R197" i="75"/>
  <c r="AH198" i="75"/>
  <c r="AH197" i="75"/>
  <c r="F198" i="75"/>
  <c r="F197" i="75"/>
  <c r="N198" i="75"/>
  <c r="N197" i="75"/>
  <c r="V198" i="75"/>
  <c r="V197" i="75"/>
  <c r="AD198" i="75"/>
  <c r="AD197" i="75"/>
  <c r="P191" i="75"/>
  <c r="AF191" i="75"/>
  <c r="Y197" i="75"/>
  <c r="J198" i="75"/>
  <c r="J197" i="75"/>
  <c r="G197" i="75"/>
  <c r="O197" i="75"/>
  <c r="W197" i="75"/>
  <c r="AE197" i="75"/>
  <c r="Q191" i="75"/>
  <c r="Y191" i="75"/>
  <c r="AG191" i="75"/>
  <c r="AG197" i="75"/>
  <c r="H197" i="75"/>
  <c r="H198" i="75"/>
  <c r="P197" i="75"/>
  <c r="P198" i="75"/>
  <c r="X197" i="75"/>
  <c r="X198" i="75"/>
  <c r="AF197" i="75"/>
  <c r="AF198" i="75"/>
  <c r="J191" i="75"/>
  <c r="R191" i="75"/>
  <c r="Z191" i="75"/>
  <c r="AH191" i="75"/>
  <c r="I198" i="75"/>
  <c r="Q198" i="75"/>
  <c r="Y198" i="75"/>
  <c r="AG198" i="75"/>
  <c r="K191" i="75"/>
  <c r="S191" i="75"/>
  <c r="AA191" i="75"/>
  <c r="AI191" i="75"/>
  <c r="E191" i="74"/>
  <c r="M191" i="74"/>
  <c r="U191" i="74"/>
  <c r="AC191" i="74"/>
  <c r="I197" i="74"/>
  <c r="Q197" i="74"/>
  <c r="Y197" i="74"/>
  <c r="AG197" i="74"/>
  <c r="G198" i="74"/>
  <c r="O198" i="74"/>
  <c r="W198" i="74"/>
  <c r="AE198" i="74"/>
  <c r="F191" i="74"/>
  <c r="N191" i="74"/>
  <c r="V191" i="74"/>
  <c r="AD191" i="74"/>
  <c r="J197" i="74"/>
  <c r="R197" i="74"/>
  <c r="Z197" i="74"/>
  <c r="AH197" i="74"/>
  <c r="H198" i="74"/>
  <c r="P198" i="74"/>
  <c r="X198" i="74"/>
  <c r="AF198" i="74"/>
  <c r="G191" i="74"/>
  <c r="O191" i="74"/>
  <c r="W191" i="74"/>
  <c r="AE191" i="74"/>
  <c r="K197" i="74"/>
  <c r="S197" i="74"/>
  <c r="AA197" i="74"/>
  <c r="AI197" i="74"/>
  <c r="I198" i="74"/>
  <c r="Q198" i="74"/>
  <c r="Y198" i="74"/>
  <c r="AG198" i="74"/>
  <c r="H191" i="74"/>
  <c r="P191" i="74"/>
  <c r="X191" i="74"/>
  <c r="AF191" i="74"/>
  <c r="L197" i="74"/>
  <c r="T197" i="74"/>
  <c r="AB197" i="74"/>
  <c r="J198" i="74"/>
  <c r="R198" i="74"/>
  <c r="Z198" i="74"/>
  <c r="AH198" i="74"/>
  <c r="I191" i="74"/>
  <c r="Q191" i="74"/>
  <c r="Y191" i="74"/>
  <c r="AG191" i="74"/>
  <c r="E197" i="74"/>
  <c r="M197" i="74"/>
  <c r="U197" i="74"/>
  <c r="AC197" i="74"/>
  <c r="K198" i="74"/>
  <c r="S198" i="74"/>
  <c r="AA198" i="74"/>
  <c r="AI198" i="74"/>
  <c r="J191" i="74"/>
  <c r="R191" i="74"/>
  <c r="Z191" i="74"/>
  <c r="AH191" i="74"/>
  <c r="F197" i="74"/>
  <c r="N197" i="74"/>
  <c r="V197" i="74"/>
  <c r="AD197" i="74"/>
  <c r="L198" i="74"/>
  <c r="T198" i="74"/>
  <c r="AB198" i="74"/>
  <c r="K191" i="74"/>
  <c r="S191" i="74"/>
  <c r="AA191" i="74"/>
  <c r="AI191" i="74"/>
  <c r="G197" i="74"/>
  <c r="M198" i="74"/>
  <c r="U198" i="74"/>
  <c r="AC198" i="74"/>
  <c r="E191" i="73"/>
  <c r="M191" i="73"/>
  <c r="U191" i="73"/>
  <c r="AC191" i="73"/>
  <c r="I197" i="73"/>
  <c r="Q197" i="73"/>
  <c r="Y197" i="73"/>
  <c r="AG197" i="73"/>
  <c r="G198" i="73"/>
  <c r="O198" i="73"/>
  <c r="W198" i="73"/>
  <c r="AE198" i="73"/>
  <c r="F191" i="73"/>
  <c r="N191" i="73"/>
  <c r="V191" i="73"/>
  <c r="AD191" i="73"/>
  <c r="J197" i="73"/>
  <c r="R197" i="73"/>
  <c r="Z197" i="73"/>
  <c r="AH197" i="73"/>
  <c r="H198" i="73"/>
  <c r="P198" i="73"/>
  <c r="X198" i="73"/>
  <c r="AF198" i="73"/>
  <c r="G191" i="73"/>
  <c r="O191" i="73"/>
  <c r="W191" i="73"/>
  <c r="AE191" i="73"/>
  <c r="K197" i="73"/>
  <c r="S197" i="73"/>
  <c r="AA197" i="73"/>
  <c r="AI197" i="73"/>
  <c r="I198" i="73"/>
  <c r="Q198" i="73"/>
  <c r="Y198" i="73"/>
  <c r="AG198" i="73"/>
  <c r="H191" i="73"/>
  <c r="P191" i="73"/>
  <c r="X191" i="73"/>
  <c r="AF191" i="73"/>
  <c r="L197" i="73"/>
  <c r="T197" i="73"/>
  <c r="AB197" i="73"/>
  <c r="J198" i="73"/>
  <c r="R198" i="73"/>
  <c r="Z198" i="73"/>
  <c r="AH198" i="73"/>
  <c r="I191" i="73"/>
  <c r="Q191" i="73"/>
  <c r="Y191" i="73"/>
  <c r="AG191" i="73"/>
  <c r="E197" i="73"/>
  <c r="M197" i="73"/>
  <c r="U197" i="73"/>
  <c r="AC197" i="73"/>
  <c r="K198" i="73"/>
  <c r="S198" i="73"/>
  <c r="AA198" i="73"/>
  <c r="AI198" i="73"/>
  <c r="J191" i="73"/>
  <c r="R191" i="73"/>
  <c r="Z191" i="73"/>
  <c r="AH191" i="73"/>
  <c r="F197" i="73"/>
  <c r="N197" i="73"/>
  <c r="V197" i="73"/>
  <c r="AD197" i="73"/>
  <c r="L198" i="73"/>
  <c r="T198" i="73"/>
  <c r="AB198" i="73"/>
  <c r="G197" i="73"/>
  <c r="M198" i="73"/>
  <c r="U198" i="73"/>
  <c r="AC198" i="73"/>
  <c r="G198" i="72"/>
  <c r="G197" i="72"/>
  <c r="O198" i="72"/>
  <c r="O197" i="72"/>
  <c r="W198" i="72"/>
  <c r="W197" i="72"/>
  <c r="AE198" i="72"/>
  <c r="AE197" i="72"/>
  <c r="M197" i="72"/>
  <c r="AA198" i="72"/>
  <c r="H198" i="72"/>
  <c r="H197" i="72"/>
  <c r="P198" i="72"/>
  <c r="P197" i="72"/>
  <c r="X198" i="72"/>
  <c r="X197" i="72"/>
  <c r="AF198" i="72"/>
  <c r="AF197" i="72"/>
  <c r="Z191" i="72"/>
  <c r="U197" i="72"/>
  <c r="AI198" i="72"/>
  <c r="F198" i="72"/>
  <c r="F197" i="72"/>
  <c r="I198" i="72"/>
  <c r="I197" i="72"/>
  <c r="Q198" i="72"/>
  <c r="Q197" i="72"/>
  <c r="Y198" i="72"/>
  <c r="Y197" i="72"/>
  <c r="AG198" i="72"/>
  <c r="AG197" i="72"/>
  <c r="S191" i="72"/>
  <c r="AC197" i="72"/>
  <c r="J198" i="72"/>
  <c r="J197" i="72"/>
  <c r="R198" i="72"/>
  <c r="R197" i="72"/>
  <c r="Z198" i="72"/>
  <c r="Z197" i="72"/>
  <c r="AH198" i="72"/>
  <c r="AH197" i="72"/>
  <c r="T191" i="72"/>
  <c r="V198" i="72"/>
  <c r="V197" i="72"/>
  <c r="K197" i="72"/>
  <c r="S197" i="72"/>
  <c r="AA197" i="72"/>
  <c r="AI197" i="72"/>
  <c r="E191" i="72"/>
  <c r="L197" i="72"/>
  <c r="L198" i="72"/>
  <c r="T197" i="72"/>
  <c r="T198" i="72"/>
  <c r="AB197" i="72"/>
  <c r="AB198" i="72"/>
  <c r="F191" i="72"/>
  <c r="V191" i="72"/>
  <c r="N198" i="72"/>
  <c r="N197" i="72"/>
  <c r="AD198" i="72"/>
  <c r="AD197" i="72"/>
  <c r="E198" i="72"/>
  <c r="M198" i="72"/>
  <c r="U198" i="72"/>
  <c r="AC198" i="72"/>
  <c r="G191" i="72"/>
  <c r="O191" i="72"/>
  <c r="W191" i="72"/>
  <c r="AE191" i="72"/>
  <c r="K198" i="72"/>
  <c r="H197" i="71"/>
  <c r="P197" i="71"/>
  <c r="X197" i="71"/>
  <c r="AF197" i="71"/>
  <c r="H198" i="71"/>
  <c r="X198" i="71"/>
  <c r="AB198" i="71"/>
  <c r="P198" i="71"/>
  <c r="AF198" i="71"/>
  <c r="T191" i="71"/>
  <c r="AJ191" i="71"/>
  <c r="E191" i="71"/>
  <c r="E198" i="71"/>
  <c r="E197" i="71"/>
  <c r="M191" i="71"/>
  <c r="M198" i="71"/>
  <c r="M197" i="71"/>
  <c r="U191" i="71"/>
  <c r="U198" i="71"/>
  <c r="U197" i="71"/>
  <c r="AC191" i="71"/>
  <c r="AC198" i="71"/>
  <c r="AC197" i="71"/>
  <c r="L191" i="71"/>
  <c r="AB191" i="71"/>
  <c r="F198" i="71"/>
  <c r="N198" i="71"/>
  <c r="V198" i="71"/>
  <c r="AD198" i="71"/>
  <c r="P191" i="71"/>
  <c r="AF191" i="71"/>
  <c r="T197" i="71"/>
  <c r="AJ197" i="71"/>
  <c r="I191" i="71"/>
  <c r="Q191" i="71"/>
  <c r="Y191" i="71"/>
  <c r="AG191" i="71"/>
  <c r="K198" i="71"/>
  <c r="S198" i="71"/>
  <c r="AA198" i="71"/>
  <c r="AI198" i="71"/>
  <c r="K191" i="71"/>
  <c r="S191" i="71"/>
  <c r="AA191" i="71"/>
  <c r="AI191" i="71"/>
  <c r="G197" i="71"/>
  <c r="O197" i="71"/>
  <c r="W197" i="71"/>
  <c r="AE197" i="71"/>
  <c r="Q197" i="71"/>
  <c r="AG197" i="71"/>
  <c r="E191" i="70"/>
  <c r="M191" i="70"/>
  <c r="U191" i="70"/>
  <c r="AC191" i="70"/>
  <c r="I197" i="70"/>
  <c r="Q197" i="70"/>
  <c r="Y197" i="70"/>
  <c r="AG197" i="70"/>
  <c r="G198" i="70"/>
  <c r="O198" i="70"/>
  <c r="W198" i="70"/>
  <c r="AE198" i="70"/>
  <c r="F191" i="70"/>
  <c r="N191" i="70"/>
  <c r="V191" i="70"/>
  <c r="AD191" i="70"/>
  <c r="J197" i="70"/>
  <c r="R197" i="70"/>
  <c r="Z197" i="70"/>
  <c r="AH197" i="70"/>
  <c r="H198" i="70"/>
  <c r="P198" i="70"/>
  <c r="X198" i="70"/>
  <c r="AF198" i="70"/>
  <c r="G191" i="70"/>
  <c r="O191" i="70"/>
  <c r="W191" i="70"/>
  <c r="AE191" i="70"/>
  <c r="K197" i="70"/>
  <c r="S197" i="70"/>
  <c r="AA197" i="70"/>
  <c r="AI197" i="70"/>
  <c r="I198" i="70"/>
  <c r="Q198" i="70"/>
  <c r="Y198" i="70"/>
  <c r="AG198" i="70"/>
  <c r="H191" i="70"/>
  <c r="P191" i="70"/>
  <c r="X191" i="70"/>
  <c r="AF191" i="70"/>
  <c r="L197" i="70"/>
  <c r="T197" i="70"/>
  <c r="AB197" i="70"/>
  <c r="J198" i="70"/>
  <c r="R198" i="70"/>
  <c r="Z198" i="70"/>
  <c r="AH198" i="70"/>
  <c r="I191" i="70"/>
  <c r="Q191" i="70"/>
  <c r="Y191" i="70"/>
  <c r="AG191" i="70"/>
  <c r="E197" i="70"/>
  <c r="M197" i="70"/>
  <c r="U197" i="70"/>
  <c r="AC197" i="70"/>
  <c r="K198" i="70"/>
  <c r="S198" i="70"/>
  <c r="AA198" i="70"/>
  <c r="AI198" i="70"/>
  <c r="J191" i="70"/>
  <c r="R191" i="70"/>
  <c r="Z191" i="70"/>
  <c r="AH191" i="70"/>
  <c r="F197" i="70"/>
  <c r="N197" i="70"/>
  <c r="V197" i="70"/>
  <c r="AD197" i="70"/>
  <c r="L198" i="70"/>
  <c r="T198" i="70"/>
  <c r="AB198" i="70"/>
  <c r="K191" i="70"/>
  <c r="S191" i="70"/>
  <c r="AA191" i="70"/>
  <c r="AI191" i="70"/>
  <c r="G197" i="70"/>
  <c r="M198" i="70"/>
  <c r="U198" i="70"/>
  <c r="AC198" i="70"/>
  <c r="K198" i="69"/>
  <c r="K197" i="69"/>
  <c r="AI198" i="69"/>
  <c r="AI197" i="69"/>
  <c r="AB198" i="69"/>
  <c r="AB197" i="69"/>
  <c r="F191" i="69"/>
  <c r="N191" i="69"/>
  <c r="AD191" i="69"/>
  <c r="Q197" i="69"/>
  <c r="AE198" i="69"/>
  <c r="V198" i="69"/>
  <c r="V197" i="69"/>
  <c r="AA198" i="69"/>
  <c r="AA197" i="69"/>
  <c r="L198" i="69"/>
  <c r="L197" i="69"/>
  <c r="T198" i="69"/>
  <c r="T197" i="69"/>
  <c r="E198" i="69"/>
  <c r="E197" i="69"/>
  <c r="M198" i="69"/>
  <c r="M197" i="69"/>
  <c r="U198" i="69"/>
  <c r="U197" i="69"/>
  <c r="AC198" i="69"/>
  <c r="AC197" i="69"/>
  <c r="W191" i="69"/>
  <c r="Y197" i="69"/>
  <c r="G197" i="69"/>
  <c r="O197" i="69"/>
  <c r="W197" i="69"/>
  <c r="AE197" i="69"/>
  <c r="Q191" i="69"/>
  <c r="AG191" i="69"/>
  <c r="H197" i="69"/>
  <c r="H198" i="69"/>
  <c r="P197" i="69"/>
  <c r="P198" i="69"/>
  <c r="X197" i="69"/>
  <c r="X198" i="69"/>
  <c r="AF197" i="69"/>
  <c r="AF198" i="69"/>
  <c r="N198" i="69"/>
  <c r="N197" i="69"/>
  <c r="I198" i="69"/>
  <c r="Q198" i="69"/>
  <c r="Y198" i="69"/>
  <c r="AG198" i="69"/>
  <c r="K191" i="69"/>
  <c r="AA191" i="69"/>
  <c r="AI191" i="69"/>
  <c r="G198" i="69"/>
  <c r="J198" i="69"/>
  <c r="J197" i="69"/>
  <c r="R198" i="69"/>
  <c r="R197" i="69"/>
  <c r="Z198" i="69"/>
  <c r="Z197" i="69"/>
  <c r="AH198" i="69"/>
  <c r="AH197" i="69"/>
  <c r="L191" i="69"/>
  <c r="T191" i="69"/>
  <c r="AB191" i="69"/>
  <c r="O198" i="69"/>
  <c r="F198" i="69"/>
  <c r="F197" i="69"/>
  <c r="AD198" i="69"/>
  <c r="AD197" i="69"/>
  <c r="S198" i="69"/>
  <c r="S197" i="69"/>
  <c r="I197" i="69"/>
  <c r="W198" i="69"/>
  <c r="R198" i="68"/>
  <c r="R197" i="68"/>
  <c r="R191" i="68"/>
  <c r="Z198" i="68"/>
  <c r="Z197" i="68"/>
  <c r="Z191" i="68"/>
  <c r="I198" i="68"/>
  <c r="I197" i="68"/>
  <c r="Q198" i="68"/>
  <c r="Q197" i="68"/>
  <c r="Y198" i="68"/>
  <c r="Y197" i="68"/>
  <c r="AG198" i="68"/>
  <c r="AG197" i="68"/>
  <c r="I191" i="68"/>
  <c r="Y191" i="68"/>
  <c r="O197" i="68"/>
  <c r="J198" i="68"/>
  <c r="J197" i="68"/>
  <c r="J191" i="68"/>
  <c r="Q191" i="68"/>
  <c r="AG191" i="68"/>
  <c r="F191" i="68"/>
  <c r="F198" i="68"/>
  <c r="F197" i="68"/>
  <c r="N191" i="68"/>
  <c r="N198" i="68"/>
  <c r="N197" i="68"/>
  <c r="V198" i="68"/>
  <c r="V191" i="68"/>
  <c r="V197" i="68"/>
  <c r="AD191" i="68"/>
  <c r="AD198" i="68"/>
  <c r="AD197" i="68"/>
  <c r="AH198" i="68"/>
  <c r="AH197" i="68"/>
  <c r="AH191" i="68"/>
  <c r="G191" i="68"/>
  <c r="G198" i="68"/>
  <c r="O191" i="68"/>
  <c r="O198" i="68"/>
  <c r="W191" i="68"/>
  <c r="W198" i="68"/>
  <c r="AE191" i="68"/>
  <c r="AE198" i="68"/>
  <c r="W197" i="68"/>
  <c r="L198" i="68"/>
  <c r="T198" i="68"/>
  <c r="AB198" i="68"/>
  <c r="E191" i="68"/>
  <c r="M191" i="68"/>
  <c r="U191" i="68"/>
  <c r="AC191" i="68"/>
  <c r="H198" i="68"/>
  <c r="P198" i="68"/>
  <c r="X198" i="68"/>
  <c r="AF198" i="68"/>
  <c r="K197" i="68"/>
  <c r="S197" i="68"/>
  <c r="AA197" i="68"/>
  <c r="AI197" i="68"/>
  <c r="L197" i="68"/>
  <c r="T197" i="68"/>
  <c r="AB197" i="68"/>
  <c r="J197" i="67"/>
  <c r="R197" i="67"/>
  <c r="Z197" i="67"/>
  <c r="AH197" i="67"/>
  <c r="P198" i="67"/>
  <c r="AF198" i="67"/>
  <c r="K198" i="67"/>
  <c r="K197" i="67"/>
  <c r="K191" i="67"/>
  <c r="S198" i="67"/>
  <c r="S197" i="67"/>
  <c r="S191" i="67"/>
  <c r="AA198" i="67"/>
  <c r="AA197" i="67"/>
  <c r="AA191" i="67"/>
  <c r="AI198" i="67"/>
  <c r="AI197" i="67"/>
  <c r="AI191" i="67"/>
  <c r="F191" i="67"/>
  <c r="N191" i="67"/>
  <c r="V191" i="67"/>
  <c r="AD191" i="67"/>
  <c r="F198" i="67"/>
  <c r="V198" i="67"/>
  <c r="H198" i="67"/>
  <c r="X198" i="67"/>
  <c r="H191" i="67"/>
  <c r="X191" i="67"/>
  <c r="N197" i="67"/>
  <c r="AD197" i="67"/>
  <c r="G197" i="67"/>
  <c r="O197" i="67"/>
  <c r="W197" i="67"/>
  <c r="AE197" i="67"/>
  <c r="E198" i="67"/>
  <c r="M198" i="67"/>
  <c r="U198" i="67"/>
  <c r="AC198" i="67"/>
  <c r="G191" i="67"/>
  <c r="O191" i="67"/>
  <c r="W191" i="67"/>
  <c r="AE191" i="67"/>
  <c r="I198" i="67"/>
  <c r="Q198" i="67"/>
  <c r="Y198" i="67"/>
  <c r="AG198" i="67"/>
  <c r="I191" i="67"/>
  <c r="Q191" i="67"/>
  <c r="Y191" i="67"/>
  <c r="AG191" i="67"/>
  <c r="M197" i="67"/>
  <c r="U197" i="67"/>
  <c r="AC197" i="67"/>
  <c r="AP195" i="75" l="1"/>
  <c r="AO195" i="74"/>
  <c r="AP195" i="73"/>
  <c r="AO195" i="72"/>
  <c r="AO195" i="71"/>
  <c r="AP195" i="70"/>
  <c r="AO195" i="69"/>
  <c r="AJ198" i="75"/>
  <c r="AJ197" i="75"/>
  <c r="AJ191" i="75"/>
  <c r="AJ198" i="74"/>
  <c r="AJ191" i="74"/>
  <c r="AJ197" i="74"/>
  <c r="AJ198" i="73"/>
  <c r="AJ197" i="73"/>
  <c r="AJ191" i="73"/>
  <c r="AJ197" i="72"/>
  <c r="AJ198" i="72"/>
  <c r="AJ191" i="72"/>
  <c r="AK191" i="71"/>
  <c r="AK198" i="71"/>
  <c r="AK197" i="71"/>
  <c r="AJ198" i="70"/>
  <c r="AJ197" i="70"/>
  <c r="AJ191" i="70"/>
  <c r="AJ198" i="69"/>
  <c r="AJ197" i="69"/>
  <c r="AJ191" i="69"/>
  <c r="AJ197" i="68"/>
  <c r="AJ198" i="68"/>
  <c r="AJ191" i="68"/>
  <c r="AJ197" i="67"/>
  <c r="AJ191" i="67"/>
  <c r="AJ198" i="67"/>
  <c r="AQ195" i="75" l="1"/>
  <c r="AP195" i="74"/>
  <c r="AQ195" i="73"/>
  <c r="AP195" i="72"/>
  <c r="AP195" i="71"/>
  <c r="AQ195" i="70"/>
  <c r="AP195" i="69"/>
  <c r="AK198" i="75"/>
  <c r="AK197" i="75"/>
  <c r="AK191" i="75"/>
  <c r="AK198" i="74"/>
  <c r="AK197" i="74"/>
  <c r="AK191" i="74"/>
  <c r="AK198" i="73"/>
  <c r="AK197" i="73"/>
  <c r="AK191" i="73"/>
  <c r="AK198" i="72"/>
  <c r="AK191" i="72"/>
  <c r="AK197" i="72"/>
  <c r="AL198" i="71"/>
  <c r="AL191" i="71"/>
  <c r="AL197" i="71"/>
  <c r="AK198" i="70"/>
  <c r="AK197" i="70"/>
  <c r="AK191" i="70"/>
  <c r="AK198" i="69"/>
  <c r="AK197" i="69"/>
  <c r="AK191" i="69"/>
  <c r="AK191" i="68"/>
  <c r="AK197" i="68"/>
  <c r="AK198" i="68"/>
  <c r="AK197" i="67"/>
  <c r="AK198" i="67"/>
  <c r="AK191" i="67"/>
  <c r="AR195" i="75" l="1"/>
  <c r="AQ195" i="74"/>
  <c r="AR195" i="73"/>
  <c r="AQ195" i="72"/>
  <c r="AQ195" i="71"/>
  <c r="AR195" i="70"/>
  <c r="AQ195" i="69"/>
  <c r="AL198" i="75"/>
  <c r="AL197" i="75"/>
  <c r="AL191" i="75"/>
  <c r="AL197" i="74"/>
  <c r="AL191" i="74"/>
  <c r="AL198" i="74"/>
  <c r="AL197" i="73"/>
  <c r="AL198" i="73"/>
  <c r="AL191" i="73"/>
  <c r="AL198" i="72"/>
  <c r="AL197" i="72"/>
  <c r="AL191" i="72"/>
  <c r="AM198" i="71"/>
  <c r="AM197" i="71"/>
  <c r="AM191" i="71"/>
  <c r="AL197" i="70"/>
  <c r="AL198" i="70"/>
  <c r="AL191" i="70"/>
  <c r="AL198" i="69"/>
  <c r="AL197" i="69"/>
  <c r="AL191" i="69"/>
  <c r="AL191" i="68"/>
  <c r="AL198" i="68"/>
  <c r="AL197" i="68"/>
  <c r="AL191" i="67"/>
  <c r="AL198" i="67"/>
  <c r="AL197" i="67"/>
  <c r="AS195" i="75" l="1"/>
  <c r="AR195" i="74"/>
  <c r="AS195" i="73"/>
  <c r="AR195" i="72"/>
  <c r="AR195" i="71"/>
  <c r="AS195" i="70"/>
  <c r="AR195" i="69"/>
  <c r="AM197" i="75"/>
  <c r="AM198" i="75"/>
  <c r="AM191" i="75"/>
  <c r="AM197" i="74"/>
  <c r="AM191" i="74"/>
  <c r="AM198" i="74"/>
  <c r="AM197" i="73"/>
  <c r="AM191" i="73"/>
  <c r="AM198" i="73"/>
  <c r="AM198" i="72"/>
  <c r="AM197" i="72"/>
  <c r="AM191" i="72"/>
  <c r="AN197" i="71"/>
  <c r="AN191" i="71"/>
  <c r="AN198" i="71"/>
  <c r="AM197" i="70"/>
  <c r="AM191" i="70"/>
  <c r="AM198" i="70"/>
  <c r="AM197" i="69"/>
  <c r="AM198" i="69"/>
  <c r="AM191" i="69"/>
  <c r="AM191" i="68"/>
  <c r="AM198" i="68"/>
  <c r="AM197" i="68"/>
  <c r="AM191" i="67"/>
  <c r="AM197" i="67"/>
  <c r="AM198" i="67"/>
  <c r="AT195" i="75" l="1"/>
  <c r="AS195" i="74"/>
  <c r="AT195" i="73"/>
  <c r="AS195" i="72"/>
  <c r="AS195" i="71"/>
  <c r="AT195" i="70"/>
  <c r="AS195" i="69"/>
  <c r="AN197" i="75"/>
  <c r="AN198" i="75"/>
  <c r="AN191" i="75"/>
  <c r="AN191" i="74"/>
  <c r="AN198" i="74"/>
  <c r="AN197" i="74"/>
  <c r="AN191" i="73"/>
  <c r="AN197" i="73"/>
  <c r="AN198" i="73"/>
  <c r="AN198" i="72"/>
  <c r="AN197" i="72"/>
  <c r="AN191" i="72"/>
  <c r="AO197" i="71"/>
  <c r="AO191" i="71"/>
  <c r="AO198" i="71"/>
  <c r="AN191" i="70"/>
  <c r="AN198" i="70"/>
  <c r="AN197" i="70"/>
  <c r="AN197" i="69"/>
  <c r="AN198" i="69"/>
  <c r="AN191" i="69"/>
  <c r="AN198" i="68"/>
  <c r="AN197" i="68"/>
  <c r="AN191" i="68"/>
  <c r="AN198" i="67"/>
  <c r="AN191" i="67"/>
  <c r="AN197" i="67"/>
  <c r="AU195" i="75" l="1"/>
  <c r="AT195" i="74"/>
  <c r="AU195" i="73"/>
  <c r="AT195" i="72"/>
  <c r="AT195" i="71"/>
  <c r="AU195" i="70"/>
  <c r="AT195" i="69"/>
  <c r="AO198" i="75"/>
  <c r="AO197" i="75"/>
  <c r="AO191" i="75"/>
  <c r="AO191" i="74"/>
  <c r="AO198" i="74"/>
  <c r="AO197" i="74"/>
  <c r="AO191" i="73"/>
  <c r="AO198" i="73"/>
  <c r="AO197" i="73"/>
  <c r="AO198" i="72"/>
  <c r="AO197" i="72"/>
  <c r="AO191" i="72"/>
  <c r="AP191" i="71"/>
  <c r="AP198" i="71"/>
  <c r="AP197" i="71"/>
  <c r="AO191" i="70"/>
  <c r="AO198" i="70"/>
  <c r="AO197" i="70"/>
  <c r="AO198" i="69"/>
  <c r="AO197" i="69"/>
  <c r="AO191" i="69"/>
  <c r="AO198" i="68"/>
  <c r="AO197" i="68"/>
  <c r="AO191" i="68"/>
  <c r="AO191" i="67"/>
  <c r="AO198" i="67"/>
  <c r="AO197" i="67"/>
  <c r="AV195" i="75" l="1"/>
  <c r="AU195" i="74"/>
  <c r="AV195" i="73"/>
  <c r="AU195" i="72"/>
  <c r="AU195" i="71"/>
  <c r="AV195" i="70"/>
  <c r="AU195" i="69"/>
  <c r="AP198" i="75"/>
  <c r="AP197" i="75"/>
  <c r="AP191" i="75"/>
  <c r="AP191" i="74"/>
  <c r="AP198" i="74"/>
  <c r="AP197" i="74"/>
  <c r="AP191" i="73"/>
  <c r="AP198" i="73"/>
  <c r="AP197" i="73"/>
  <c r="AP198" i="72"/>
  <c r="AP197" i="72"/>
  <c r="AP191" i="72"/>
  <c r="AQ191" i="71"/>
  <c r="AQ198" i="71"/>
  <c r="AQ197" i="71"/>
  <c r="AP191" i="70"/>
  <c r="AP198" i="70"/>
  <c r="AP197" i="70"/>
  <c r="AP198" i="69"/>
  <c r="AP197" i="69"/>
  <c r="AP191" i="69"/>
  <c r="AP198" i="68"/>
  <c r="AP197" i="68"/>
  <c r="AP191" i="68"/>
  <c r="AP197" i="67"/>
  <c r="AP191" i="67"/>
  <c r="AP198" i="67"/>
  <c r="AW195" i="75" l="1"/>
  <c r="AV195" i="74"/>
  <c r="AW195" i="73"/>
  <c r="AV195" i="72"/>
  <c r="AV195" i="71"/>
  <c r="AW195" i="70"/>
  <c r="AV195" i="69"/>
  <c r="AQ198" i="75"/>
  <c r="AQ197" i="75"/>
  <c r="AQ191" i="75"/>
  <c r="AQ191" i="74"/>
  <c r="AQ198" i="74"/>
  <c r="AQ197" i="74"/>
  <c r="AQ191" i="73"/>
  <c r="AQ198" i="73"/>
  <c r="AQ197" i="73"/>
  <c r="AQ197" i="72"/>
  <c r="AQ198" i="72"/>
  <c r="AQ191" i="72"/>
  <c r="AR191" i="71"/>
  <c r="AR198" i="71"/>
  <c r="AR197" i="71"/>
  <c r="AQ191" i="70"/>
  <c r="AQ198" i="70"/>
  <c r="AQ197" i="70"/>
  <c r="AQ198" i="69"/>
  <c r="AQ197" i="69"/>
  <c r="AQ191" i="69"/>
  <c r="AQ197" i="68"/>
  <c r="AQ198" i="68"/>
  <c r="AQ191" i="68"/>
  <c r="AQ198" i="67"/>
  <c r="AQ197" i="67"/>
  <c r="AQ191" i="67"/>
  <c r="AX195" i="75" l="1"/>
  <c r="AW195" i="74"/>
  <c r="AX195" i="73"/>
  <c r="AW195" i="72"/>
  <c r="AW195" i="71"/>
  <c r="AX195" i="70"/>
  <c r="AW195" i="69"/>
  <c r="AR198" i="75"/>
  <c r="AR197" i="75"/>
  <c r="AR191" i="75"/>
  <c r="AR198" i="74"/>
  <c r="AR197" i="74"/>
  <c r="AR191" i="74"/>
  <c r="AR198" i="73"/>
  <c r="AR197" i="73"/>
  <c r="AR191" i="73"/>
  <c r="AR197" i="72"/>
  <c r="AR198" i="72"/>
  <c r="AR191" i="72"/>
  <c r="AS191" i="71"/>
  <c r="AS198" i="71"/>
  <c r="AS197" i="71"/>
  <c r="AR198" i="70"/>
  <c r="AR191" i="70"/>
  <c r="AR197" i="70"/>
  <c r="AR198" i="69"/>
  <c r="AR197" i="69"/>
  <c r="AR191" i="69"/>
  <c r="AR197" i="68"/>
  <c r="AR198" i="68"/>
  <c r="AR191" i="68"/>
  <c r="AR198" i="67"/>
  <c r="AR197" i="67"/>
  <c r="AR191" i="67"/>
  <c r="AY195" i="75" l="1"/>
  <c r="AX195" i="74"/>
  <c r="AY195" i="73"/>
  <c r="AX195" i="72"/>
  <c r="AX195" i="71"/>
  <c r="AY195" i="70"/>
  <c r="AX195" i="69"/>
  <c r="AS198" i="75"/>
  <c r="AS197" i="75"/>
  <c r="AS191" i="75"/>
  <c r="AS198" i="74"/>
  <c r="AS197" i="74"/>
  <c r="AS191" i="74"/>
  <c r="AS198" i="73"/>
  <c r="AS197" i="73"/>
  <c r="AS191" i="73"/>
  <c r="AS198" i="72"/>
  <c r="AS197" i="72"/>
  <c r="AS191" i="72"/>
  <c r="AT198" i="71"/>
  <c r="AT191" i="71"/>
  <c r="AT197" i="71"/>
  <c r="AS198" i="70"/>
  <c r="AS197" i="70"/>
  <c r="AS191" i="70"/>
  <c r="AS198" i="69"/>
  <c r="AS197" i="69"/>
  <c r="AS191" i="69"/>
  <c r="AS191" i="68"/>
  <c r="AS197" i="68"/>
  <c r="AS198" i="68"/>
  <c r="AS197" i="67"/>
  <c r="AS198" i="67"/>
  <c r="AS191" i="67"/>
  <c r="AZ195" i="75" l="1"/>
  <c r="AY195" i="74"/>
  <c r="AZ195" i="73"/>
  <c r="AY195" i="72"/>
  <c r="AY195" i="71"/>
  <c r="AZ195" i="70"/>
  <c r="AY195" i="69"/>
  <c r="AT198" i="75"/>
  <c r="AT197" i="75"/>
  <c r="AT191" i="75"/>
  <c r="AT197" i="74"/>
  <c r="AT198" i="74"/>
  <c r="AT191" i="74"/>
  <c r="AT197" i="73"/>
  <c r="AT191" i="73"/>
  <c r="AT198" i="73"/>
  <c r="AT198" i="72"/>
  <c r="AT197" i="72"/>
  <c r="AT191" i="72"/>
  <c r="AU198" i="71"/>
  <c r="AU197" i="71"/>
  <c r="AU191" i="71"/>
  <c r="AT197" i="70"/>
  <c r="AT191" i="70"/>
  <c r="AT198" i="70"/>
  <c r="AT198" i="69"/>
  <c r="AT197" i="69"/>
  <c r="AT191" i="69"/>
  <c r="AT198" i="68"/>
  <c r="AT191" i="68"/>
  <c r="AT197" i="68"/>
  <c r="AT191" i="67"/>
  <c r="AT197" i="67"/>
  <c r="AT198" i="67"/>
  <c r="BA195" i="75" l="1"/>
  <c r="AZ195" i="74"/>
  <c r="BA195" i="73"/>
  <c r="AZ195" i="72"/>
  <c r="AZ195" i="71"/>
  <c r="BA195" i="70"/>
  <c r="AZ195" i="69"/>
  <c r="AU197" i="75"/>
  <c r="AU198" i="75"/>
  <c r="AU191" i="75"/>
  <c r="AU197" i="74"/>
  <c r="AU191" i="74"/>
  <c r="AU198" i="74"/>
  <c r="AU197" i="73"/>
  <c r="AU191" i="73"/>
  <c r="AU198" i="73"/>
  <c r="AU198" i="72"/>
  <c r="AU197" i="72"/>
  <c r="AU191" i="72"/>
  <c r="AV197" i="71"/>
  <c r="AV191" i="71"/>
  <c r="AV198" i="71"/>
  <c r="AU197" i="70"/>
  <c r="AU191" i="70"/>
  <c r="AU198" i="70"/>
  <c r="AU197" i="69"/>
  <c r="AU198" i="69"/>
  <c r="AU191" i="69"/>
  <c r="AU191" i="68"/>
  <c r="AU198" i="68"/>
  <c r="AU197" i="68"/>
  <c r="AU191" i="67"/>
  <c r="AU197" i="67"/>
  <c r="AU198" i="67"/>
  <c r="BB195" i="75" l="1"/>
  <c r="BA195" i="74"/>
  <c r="BB195" i="73"/>
  <c r="BA195" i="72"/>
  <c r="BA195" i="71"/>
  <c r="BB195" i="70"/>
  <c r="BA195" i="69"/>
  <c r="AV197" i="75"/>
  <c r="AV198" i="75"/>
  <c r="AV191" i="75"/>
  <c r="AV191" i="74"/>
  <c r="AV197" i="74"/>
  <c r="AV198" i="74"/>
  <c r="AV191" i="73"/>
  <c r="AV198" i="73"/>
  <c r="AV197" i="73"/>
  <c r="AV198" i="72"/>
  <c r="AV197" i="72"/>
  <c r="AV191" i="72"/>
  <c r="AW197" i="71"/>
  <c r="AW191" i="71"/>
  <c r="AW198" i="71"/>
  <c r="AV191" i="70"/>
  <c r="AV197" i="70"/>
  <c r="AV198" i="70"/>
  <c r="AV197" i="69"/>
  <c r="AV198" i="69"/>
  <c r="AV191" i="69"/>
  <c r="AV197" i="68"/>
  <c r="AV198" i="68"/>
  <c r="AV191" i="68"/>
  <c r="AV198" i="67"/>
  <c r="AV197" i="67"/>
  <c r="AV191" i="67"/>
  <c r="BB195" i="74" l="1"/>
  <c r="BB195" i="72"/>
  <c r="BB195" i="71"/>
  <c r="BB195" i="69"/>
  <c r="AW198" i="75"/>
  <c r="AW197" i="75"/>
  <c r="AW191" i="75"/>
  <c r="AW191" i="74"/>
  <c r="AW198" i="74"/>
  <c r="AW197" i="74"/>
  <c r="AW191" i="73"/>
  <c r="AW198" i="73"/>
  <c r="AW197" i="73"/>
  <c r="AW198" i="72"/>
  <c r="AW197" i="72"/>
  <c r="AW191" i="72"/>
  <c r="AX198" i="71"/>
  <c r="AX197" i="71"/>
  <c r="AX191" i="71"/>
  <c r="AW191" i="70"/>
  <c r="AW198" i="70"/>
  <c r="AW197" i="70"/>
  <c r="AW198" i="69"/>
  <c r="AW197" i="69"/>
  <c r="AW191" i="69"/>
  <c r="AW198" i="68"/>
  <c r="AW197" i="68"/>
  <c r="AW191" i="68"/>
  <c r="AW191" i="67"/>
  <c r="AW198" i="67"/>
  <c r="AW197" i="67"/>
  <c r="AX198" i="75" l="1"/>
  <c r="AX197" i="75"/>
  <c r="AX191" i="75"/>
  <c r="AX191" i="74"/>
  <c r="AX198" i="74"/>
  <c r="AX197" i="74"/>
  <c r="AX191" i="73"/>
  <c r="AX198" i="73"/>
  <c r="AX197" i="73"/>
  <c r="AX198" i="72"/>
  <c r="AX197" i="72"/>
  <c r="AX191" i="72"/>
  <c r="AY191" i="71"/>
  <c r="AY198" i="71"/>
  <c r="AY197" i="71"/>
  <c r="AX191" i="70"/>
  <c r="AX198" i="70"/>
  <c r="AX197" i="70"/>
  <c r="AX198" i="69"/>
  <c r="AX197" i="69"/>
  <c r="AX191" i="69"/>
  <c r="AX198" i="68"/>
  <c r="AX197" i="68"/>
  <c r="AX191" i="68"/>
  <c r="AX197" i="67"/>
  <c r="AX191" i="67"/>
  <c r="AX198" i="67"/>
  <c r="AY198" i="75" l="1"/>
  <c r="AY197" i="75"/>
  <c r="AY191" i="75"/>
  <c r="AY191" i="74"/>
  <c r="AY198" i="74"/>
  <c r="AY197" i="74"/>
  <c r="AY191" i="73"/>
  <c r="AY198" i="73"/>
  <c r="AY197" i="73"/>
  <c r="AY197" i="72"/>
  <c r="AY191" i="72"/>
  <c r="AY198" i="72"/>
  <c r="AZ191" i="71"/>
  <c r="AZ197" i="71"/>
  <c r="AZ198" i="71"/>
  <c r="AY191" i="70"/>
  <c r="AY198" i="70"/>
  <c r="AY197" i="70"/>
  <c r="AY198" i="69"/>
  <c r="AY197" i="69"/>
  <c r="AY191" i="69"/>
  <c r="AY197" i="68"/>
  <c r="AY191" i="68"/>
  <c r="AY198" i="68"/>
  <c r="AY198" i="67"/>
  <c r="AY197" i="67"/>
  <c r="AY191" i="67"/>
  <c r="AZ198" i="75" l="1"/>
  <c r="AZ197" i="75"/>
  <c r="AZ191" i="75"/>
  <c r="AZ191" i="74"/>
  <c r="AZ198" i="74"/>
  <c r="AZ197" i="74"/>
  <c r="AZ198" i="73"/>
  <c r="AZ197" i="73"/>
  <c r="AZ191" i="73"/>
  <c r="AZ197" i="72"/>
  <c r="AZ191" i="72"/>
  <c r="AZ198" i="72"/>
  <c r="BA191" i="71"/>
  <c r="BA198" i="71"/>
  <c r="BA197" i="71"/>
  <c r="AZ198" i="70"/>
  <c r="AZ197" i="70"/>
  <c r="AZ191" i="70"/>
  <c r="AZ198" i="69"/>
  <c r="AZ197" i="69"/>
  <c r="AZ191" i="69"/>
  <c r="AZ197" i="68"/>
  <c r="AZ198" i="68"/>
  <c r="AZ191" i="68"/>
  <c r="AZ191" i="67"/>
  <c r="AZ198" i="67"/>
  <c r="AZ197" i="67"/>
  <c r="BA198" i="75" l="1"/>
  <c r="BA197" i="75"/>
  <c r="BA191" i="75"/>
  <c r="BA198" i="74"/>
  <c r="BA197" i="74"/>
  <c r="BA191" i="74"/>
  <c r="BA198" i="73"/>
  <c r="BA197" i="73"/>
  <c r="BA191" i="73"/>
  <c r="BA198" i="72"/>
  <c r="BA197" i="72"/>
  <c r="BA191" i="72"/>
  <c r="BB198" i="71"/>
  <c r="BB191" i="71"/>
  <c r="BB197" i="71"/>
  <c r="BA198" i="70"/>
  <c r="BA197" i="70"/>
  <c r="BA191" i="70"/>
  <c r="BA198" i="69"/>
  <c r="BA197" i="69"/>
  <c r="BA191" i="69"/>
  <c r="BA191" i="68"/>
  <c r="BA198" i="68"/>
  <c r="BA197" i="68"/>
  <c r="BA197" i="67"/>
  <c r="BA198" i="67"/>
  <c r="BA191" i="67"/>
  <c r="BB198" i="75" l="1"/>
  <c r="BB197" i="75"/>
  <c r="BB191" i="75"/>
  <c r="BB198" i="74"/>
  <c r="BB197" i="74"/>
  <c r="BB191" i="74"/>
  <c r="BB197" i="73"/>
  <c r="BB198" i="73"/>
  <c r="BB191" i="73"/>
  <c r="BB198" i="72"/>
  <c r="BB197" i="72"/>
  <c r="BB191" i="72"/>
  <c r="BB197" i="70"/>
  <c r="BB191" i="70"/>
  <c r="BB198" i="70"/>
  <c r="BB198" i="69"/>
  <c r="BB197" i="69"/>
  <c r="BB191" i="69"/>
  <c r="BB191" i="68"/>
  <c r="BB198" i="68"/>
  <c r="BB197" i="68"/>
  <c r="BB191" i="67"/>
  <c r="BB198" i="67"/>
  <c r="BB197" i="67"/>
  <c r="BI40" i="81" l="1"/>
  <c r="BI39" i="81" s="1"/>
  <c r="V33" i="81"/>
  <c r="W33" i="81"/>
  <c r="X33" i="81"/>
  <c r="Y33" i="81"/>
  <c r="Z33" i="81"/>
  <c r="AA33" i="81"/>
  <c r="AB33" i="81"/>
  <c r="B27" i="81" l="1"/>
  <c r="BB77" i="73" s="1"/>
  <c r="E128" i="75"/>
  <c r="BA77" i="75"/>
  <c r="AZ77" i="75"/>
  <c r="BB71" i="75"/>
  <c r="BA71" i="75"/>
  <c r="AZ71" i="75"/>
  <c r="AY71" i="75"/>
  <c r="AX71" i="75"/>
  <c r="AW71" i="75"/>
  <c r="AV71" i="75"/>
  <c r="AU71" i="75"/>
  <c r="AT71" i="75"/>
  <c r="AS71" i="75"/>
  <c r="AR71" i="75"/>
  <c r="AQ71" i="75"/>
  <c r="AP71" i="75"/>
  <c r="AO71" i="75"/>
  <c r="AN71" i="75"/>
  <c r="AM71" i="75"/>
  <c r="AL71" i="75"/>
  <c r="AK71" i="75"/>
  <c r="AJ71" i="75"/>
  <c r="AI71" i="75"/>
  <c r="AH71" i="75"/>
  <c r="AG71" i="75"/>
  <c r="AF71" i="75"/>
  <c r="AE71" i="75"/>
  <c r="AD71" i="75"/>
  <c r="AC71" i="75"/>
  <c r="AB71" i="75"/>
  <c r="AA71" i="75"/>
  <c r="Z71" i="75"/>
  <c r="Y71" i="75"/>
  <c r="X71" i="75"/>
  <c r="W71" i="75"/>
  <c r="V71" i="75"/>
  <c r="U71" i="75"/>
  <c r="T71" i="75"/>
  <c r="S71" i="75"/>
  <c r="R71" i="75"/>
  <c r="Q71" i="75"/>
  <c r="P71" i="75"/>
  <c r="O71" i="75"/>
  <c r="N71" i="75"/>
  <c r="M71" i="75"/>
  <c r="L71" i="75"/>
  <c r="K71" i="75"/>
  <c r="J71" i="75"/>
  <c r="I71" i="75"/>
  <c r="H71" i="75"/>
  <c r="G71" i="75"/>
  <c r="F71" i="75"/>
  <c r="E71" i="75"/>
  <c r="BB64" i="75"/>
  <c r="BA64" i="75"/>
  <c r="AZ64" i="75"/>
  <c r="AY64" i="75"/>
  <c r="AX64" i="75"/>
  <c r="AW64" i="75"/>
  <c r="AV64" i="75"/>
  <c r="AU64" i="75"/>
  <c r="AT64" i="75"/>
  <c r="AS64" i="75"/>
  <c r="AR64" i="75"/>
  <c r="AQ64" i="75"/>
  <c r="AP64" i="75"/>
  <c r="AO64" i="75"/>
  <c r="AN64" i="75"/>
  <c r="AM64" i="75"/>
  <c r="AL64" i="75"/>
  <c r="AK64" i="75"/>
  <c r="AJ64" i="75"/>
  <c r="AI64" i="75"/>
  <c r="AH64" i="75"/>
  <c r="AG64" i="75"/>
  <c r="AF64" i="75"/>
  <c r="AE64" i="75"/>
  <c r="AD64" i="75"/>
  <c r="AC64" i="75"/>
  <c r="AB64" i="75"/>
  <c r="AA64" i="75"/>
  <c r="Z64" i="75"/>
  <c r="Y64" i="75"/>
  <c r="X64" i="75"/>
  <c r="W64" i="75"/>
  <c r="V64" i="75"/>
  <c r="U64" i="75"/>
  <c r="T64" i="75"/>
  <c r="S64" i="75"/>
  <c r="R64" i="75"/>
  <c r="Q64" i="75"/>
  <c r="P64" i="75"/>
  <c r="O64" i="75"/>
  <c r="N64" i="75"/>
  <c r="M64" i="75"/>
  <c r="L64" i="75"/>
  <c r="K64" i="75"/>
  <c r="J64" i="75"/>
  <c r="I64" i="75"/>
  <c r="H64" i="75"/>
  <c r="G64" i="75"/>
  <c r="F64" i="75"/>
  <c r="E64" i="75"/>
  <c r="B26" i="75" s="1"/>
  <c r="E128" i="74"/>
  <c r="BB71" i="74"/>
  <c r="BA71" i="74"/>
  <c r="AZ71" i="74"/>
  <c r="AY71" i="74"/>
  <c r="AX71" i="74"/>
  <c r="AW71" i="74"/>
  <c r="AV71" i="74"/>
  <c r="AU71" i="74"/>
  <c r="AT71" i="74"/>
  <c r="AS71" i="74"/>
  <c r="AR71" i="74"/>
  <c r="AQ71" i="74"/>
  <c r="AP71" i="74"/>
  <c r="AO71" i="74"/>
  <c r="AN71" i="74"/>
  <c r="AM71" i="74"/>
  <c r="AL71" i="74"/>
  <c r="AK71" i="74"/>
  <c r="AJ71" i="74"/>
  <c r="AI71" i="74"/>
  <c r="AH71" i="74"/>
  <c r="AG71" i="74"/>
  <c r="AF71" i="74"/>
  <c r="AE71" i="74"/>
  <c r="AD71" i="74"/>
  <c r="AC71" i="74"/>
  <c r="AB71" i="74"/>
  <c r="AA71" i="74"/>
  <c r="Z71" i="74"/>
  <c r="Y71" i="74"/>
  <c r="X71" i="74"/>
  <c r="W71" i="74"/>
  <c r="V71" i="74"/>
  <c r="U71" i="74"/>
  <c r="T71" i="74"/>
  <c r="S71" i="74"/>
  <c r="R71" i="74"/>
  <c r="Q71" i="74"/>
  <c r="P71" i="74"/>
  <c r="O71" i="74"/>
  <c r="N71" i="74"/>
  <c r="M71" i="74"/>
  <c r="L71" i="74"/>
  <c r="K71" i="74"/>
  <c r="J71" i="74"/>
  <c r="I71" i="74"/>
  <c r="H71" i="74"/>
  <c r="G71" i="74"/>
  <c r="F71" i="74"/>
  <c r="E71" i="74"/>
  <c r="BB64" i="74"/>
  <c r="BA64" i="74"/>
  <c r="AZ64" i="74"/>
  <c r="AY64" i="74"/>
  <c r="AX64" i="74"/>
  <c r="AW64" i="74"/>
  <c r="AV64" i="74"/>
  <c r="AU64" i="74"/>
  <c r="AT64" i="74"/>
  <c r="AS64" i="74"/>
  <c r="AR64" i="74"/>
  <c r="AQ64" i="74"/>
  <c r="AP64" i="74"/>
  <c r="AO64" i="74"/>
  <c r="AN64" i="74"/>
  <c r="AM64" i="74"/>
  <c r="AL64" i="74"/>
  <c r="AK64" i="74"/>
  <c r="AJ64" i="74"/>
  <c r="AI64" i="74"/>
  <c r="AH64" i="74"/>
  <c r="AG64" i="74"/>
  <c r="AF64" i="74"/>
  <c r="AE64" i="74"/>
  <c r="AD64" i="74"/>
  <c r="AC64" i="74"/>
  <c r="AB64" i="74"/>
  <c r="AA64" i="74"/>
  <c r="Z64" i="74"/>
  <c r="Y64" i="74"/>
  <c r="X64" i="74"/>
  <c r="W64" i="74"/>
  <c r="V64" i="74"/>
  <c r="U64" i="74"/>
  <c r="T64" i="74"/>
  <c r="S64" i="74"/>
  <c r="R64" i="74"/>
  <c r="Q64" i="74"/>
  <c r="P64" i="74"/>
  <c r="O64" i="74"/>
  <c r="N64" i="74"/>
  <c r="M64" i="74"/>
  <c r="L64" i="74"/>
  <c r="K64" i="74"/>
  <c r="J64" i="74"/>
  <c r="I64" i="74"/>
  <c r="H64" i="74"/>
  <c r="G64" i="74"/>
  <c r="F64" i="74"/>
  <c r="E64" i="74"/>
  <c r="E26" i="74"/>
  <c r="E128" i="73"/>
  <c r="AZ77" i="73"/>
  <c r="BB71" i="73"/>
  <c r="BA71" i="73"/>
  <c r="AZ71" i="73"/>
  <c r="AY71" i="73"/>
  <c r="AX71" i="73"/>
  <c r="AW71" i="73"/>
  <c r="AV71" i="73"/>
  <c r="AU71" i="73"/>
  <c r="AT71" i="73"/>
  <c r="AS71" i="73"/>
  <c r="AR71" i="73"/>
  <c r="AQ71" i="73"/>
  <c r="AP71" i="73"/>
  <c r="AO71" i="73"/>
  <c r="AN71" i="73"/>
  <c r="AM71" i="73"/>
  <c r="AL71" i="73"/>
  <c r="AK71" i="73"/>
  <c r="AJ71" i="73"/>
  <c r="AI71" i="73"/>
  <c r="AH71" i="73"/>
  <c r="AG71" i="73"/>
  <c r="AF71" i="73"/>
  <c r="AE71" i="73"/>
  <c r="AD71" i="73"/>
  <c r="AC71" i="73"/>
  <c r="AB71" i="73"/>
  <c r="AA71" i="73"/>
  <c r="Z71" i="73"/>
  <c r="Y71" i="73"/>
  <c r="X71" i="73"/>
  <c r="W71" i="73"/>
  <c r="V71" i="73"/>
  <c r="U71" i="73"/>
  <c r="T71" i="73"/>
  <c r="S71" i="73"/>
  <c r="R71" i="73"/>
  <c r="Q71" i="73"/>
  <c r="P71" i="73"/>
  <c r="O71" i="73"/>
  <c r="N71" i="73"/>
  <c r="M71" i="73"/>
  <c r="L71" i="73"/>
  <c r="K71" i="73"/>
  <c r="J71" i="73"/>
  <c r="I71" i="73"/>
  <c r="H71" i="73"/>
  <c r="G71" i="73"/>
  <c r="F71" i="73"/>
  <c r="E71" i="73"/>
  <c r="BB64" i="73"/>
  <c r="BA64" i="73"/>
  <c r="AZ64" i="73"/>
  <c r="AY64" i="73"/>
  <c r="AX64" i="73"/>
  <c r="AW64" i="73"/>
  <c r="AV64" i="73"/>
  <c r="AU64" i="73"/>
  <c r="AT64" i="73"/>
  <c r="AS64" i="73"/>
  <c r="AR64" i="73"/>
  <c r="AQ64" i="73"/>
  <c r="AP64" i="73"/>
  <c r="AO64" i="73"/>
  <c r="AN64" i="73"/>
  <c r="AM64" i="73"/>
  <c r="AL64" i="73"/>
  <c r="AK64" i="73"/>
  <c r="AJ64" i="73"/>
  <c r="AI64" i="73"/>
  <c r="AH64" i="73"/>
  <c r="AG64" i="73"/>
  <c r="AF64" i="73"/>
  <c r="AE64" i="73"/>
  <c r="AD64" i="73"/>
  <c r="AC64" i="73"/>
  <c r="AB64" i="73"/>
  <c r="AA64" i="73"/>
  <c r="Z64" i="73"/>
  <c r="Y64" i="73"/>
  <c r="X64" i="73"/>
  <c r="W64" i="73"/>
  <c r="V64" i="73"/>
  <c r="U64" i="73"/>
  <c r="T64" i="73"/>
  <c r="S64" i="73"/>
  <c r="R64" i="73"/>
  <c r="Q64" i="73"/>
  <c r="P64" i="73"/>
  <c r="O64" i="73"/>
  <c r="N64" i="73"/>
  <c r="M64" i="73"/>
  <c r="L64" i="73"/>
  <c r="K64" i="73"/>
  <c r="J64" i="73"/>
  <c r="I64" i="73"/>
  <c r="H64" i="73"/>
  <c r="G64" i="73"/>
  <c r="F64" i="73"/>
  <c r="E64" i="73"/>
  <c r="E128" i="72"/>
  <c r="BB77" i="72"/>
  <c r="BA77" i="72"/>
  <c r="AZ77" i="72"/>
  <c r="BB71" i="72"/>
  <c r="BA71" i="72"/>
  <c r="AZ71" i="72"/>
  <c r="AY71" i="72"/>
  <c r="AX71" i="72"/>
  <c r="AW71" i="72"/>
  <c r="AV71" i="72"/>
  <c r="AU71" i="72"/>
  <c r="AT71" i="72"/>
  <c r="AS71" i="72"/>
  <c r="AR71" i="72"/>
  <c r="AQ71" i="72"/>
  <c r="AP71" i="72"/>
  <c r="AO71" i="72"/>
  <c r="AN71" i="72"/>
  <c r="AM71" i="72"/>
  <c r="AL71" i="72"/>
  <c r="AK71" i="72"/>
  <c r="AJ71" i="72"/>
  <c r="AI71" i="72"/>
  <c r="AH71" i="72"/>
  <c r="AG71" i="72"/>
  <c r="AF71" i="72"/>
  <c r="AE71" i="72"/>
  <c r="AD71" i="72"/>
  <c r="AC71" i="72"/>
  <c r="AB71" i="72"/>
  <c r="AA71" i="72"/>
  <c r="Z71" i="72"/>
  <c r="Y71" i="72"/>
  <c r="X71" i="72"/>
  <c r="W71" i="72"/>
  <c r="V71" i="72"/>
  <c r="U71" i="72"/>
  <c r="T71" i="72"/>
  <c r="S71" i="72"/>
  <c r="R71" i="72"/>
  <c r="Q71" i="72"/>
  <c r="P71" i="72"/>
  <c r="O71" i="72"/>
  <c r="N71" i="72"/>
  <c r="M71" i="72"/>
  <c r="L71" i="72"/>
  <c r="K71" i="72"/>
  <c r="J71" i="72"/>
  <c r="I71" i="72"/>
  <c r="H71" i="72"/>
  <c r="G71" i="72"/>
  <c r="F71" i="72"/>
  <c r="E71" i="72"/>
  <c r="BB64" i="72"/>
  <c r="BA64" i="72"/>
  <c r="AZ64" i="72"/>
  <c r="AY64" i="72"/>
  <c r="AX64" i="72"/>
  <c r="AW64" i="72"/>
  <c r="AV64" i="72"/>
  <c r="AU64" i="72"/>
  <c r="AT64" i="72"/>
  <c r="AS64" i="72"/>
  <c r="AR64" i="72"/>
  <c r="AQ64" i="72"/>
  <c r="AP64" i="72"/>
  <c r="AO64" i="72"/>
  <c r="AN64" i="72"/>
  <c r="AM64" i="72"/>
  <c r="AL64" i="72"/>
  <c r="AK64" i="72"/>
  <c r="AJ64" i="72"/>
  <c r="AI64" i="72"/>
  <c r="AH64" i="72"/>
  <c r="AG64" i="72"/>
  <c r="AF64" i="72"/>
  <c r="AE64" i="72"/>
  <c r="AD64" i="72"/>
  <c r="AC64" i="72"/>
  <c r="AB64" i="72"/>
  <c r="AA64" i="72"/>
  <c r="Z64" i="72"/>
  <c r="Y64" i="72"/>
  <c r="X64" i="72"/>
  <c r="W64" i="72"/>
  <c r="V64" i="72"/>
  <c r="U64" i="72"/>
  <c r="T64" i="72"/>
  <c r="S64" i="72"/>
  <c r="R64" i="72"/>
  <c r="Q64" i="72"/>
  <c r="P64" i="72"/>
  <c r="O64" i="72"/>
  <c r="N64" i="72"/>
  <c r="M64" i="72"/>
  <c r="L64" i="72"/>
  <c r="K64" i="72"/>
  <c r="J64" i="72"/>
  <c r="I64" i="72"/>
  <c r="H64" i="72"/>
  <c r="G64" i="72"/>
  <c r="F64" i="72"/>
  <c r="E64" i="72"/>
  <c r="B26" i="72"/>
  <c r="E128" i="71"/>
  <c r="BB77" i="71"/>
  <c r="BB134" i="71" s="1"/>
  <c r="BA77" i="71"/>
  <c r="BA134" i="71" s="1"/>
  <c r="AZ77" i="71"/>
  <c r="AZ134" i="71" s="1"/>
  <c r="BB71" i="71"/>
  <c r="BA71" i="71"/>
  <c r="AZ71" i="71"/>
  <c r="AY71" i="71"/>
  <c r="AX71" i="71"/>
  <c r="AW71" i="71"/>
  <c r="AV71" i="71"/>
  <c r="AU71" i="71"/>
  <c r="AT71" i="71"/>
  <c r="AS71" i="71"/>
  <c r="AR71" i="71"/>
  <c r="AQ71" i="71"/>
  <c r="AP71" i="71"/>
  <c r="AO71" i="71"/>
  <c r="AN71" i="71"/>
  <c r="AM71" i="71"/>
  <c r="AL71" i="71"/>
  <c r="AK71" i="71"/>
  <c r="AJ71" i="71"/>
  <c r="AI71" i="71"/>
  <c r="AH71" i="71"/>
  <c r="AG71" i="71"/>
  <c r="AF71" i="71"/>
  <c r="AE71" i="71"/>
  <c r="AD71" i="71"/>
  <c r="AC71" i="71"/>
  <c r="AB71" i="71"/>
  <c r="AA71" i="71"/>
  <c r="Z71" i="71"/>
  <c r="Y71" i="71"/>
  <c r="X71" i="71"/>
  <c r="W71" i="71"/>
  <c r="V71" i="71"/>
  <c r="U71" i="71"/>
  <c r="T71" i="71"/>
  <c r="S71" i="71"/>
  <c r="R71" i="71"/>
  <c r="Q71" i="71"/>
  <c r="P71" i="71"/>
  <c r="O71" i="71"/>
  <c r="N71" i="71"/>
  <c r="M71" i="71"/>
  <c r="L71" i="71"/>
  <c r="K71" i="71"/>
  <c r="J71" i="71"/>
  <c r="I71" i="71"/>
  <c r="H71" i="71"/>
  <c r="G71" i="71"/>
  <c r="F71" i="71"/>
  <c r="E71" i="71"/>
  <c r="BB64" i="71"/>
  <c r="BA64" i="71"/>
  <c r="AZ64" i="71"/>
  <c r="AY64" i="71"/>
  <c r="AX64" i="71"/>
  <c r="AW64" i="71"/>
  <c r="AV64" i="71"/>
  <c r="AU64" i="71"/>
  <c r="AT64" i="71"/>
  <c r="AS64" i="71"/>
  <c r="AR64" i="71"/>
  <c r="AQ64" i="71"/>
  <c r="AP64" i="71"/>
  <c r="AO64" i="71"/>
  <c r="AN64" i="71"/>
  <c r="AM64" i="71"/>
  <c r="AL64" i="71"/>
  <c r="AK64" i="71"/>
  <c r="AJ64" i="71"/>
  <c r="AI64" i="71"/>
  <c r="AH64" i="71"/>
  <c r="AG64" i="71"/>
  <c r="AF64" i="71"/>
  <c r="AE64" i="71"/>
  <c r="AD64" i="71"/>
  <c r="AC64" i="71"/>
  <c r="AB64" i="71"/>
  <c r="AA64" i="71"/>
  <c r="Z64" i="71"/>
  <c r="Y64" i="71"/>
  <c r="X64" i="71"/>
  <c r="W64" i="71"/>
  <c r="V64" i="71"/>
  <c r="U64" i="71"/>
  <c r="T64" i="71"/>
  <c r="S64" i="71"/>
  <c r="R64" i="71"/>
  <c r="Q64" i="71"/>
  <c r="P64" i="71"/>
  <c r="O64" i="71"/>
  <c r="N64" i="71"/>
  <c r="M64" i="71"/>
  <c r="L64" i="71"/>
  <c r="K64" i="71"/>
  <c r="J64" i="71"/>
  <c r="I64" i="71"/>
  <c r="H64" i="71"/>
  <c r="G64" i="71"/>
  <c r="F64" i="71"/>
  <c r="E64" i="71"/>
  <c r="E128" i="70"/>
  <c r="BB77" i="70"/>
  <c r="BA77" i="70"/>
  <c r="AZ77" i="70"/>
  <c r="BB71" i="70"/>
  <c r="BA71" i="70"/>
  <c r="AZ71" i="70"/>
  <c r="AY71" i="70"/>
  <c r="AX71" i="70"/>
  <c r="AW71" i="70"/>
  <c r="AV71" i="70"/>
  <c r="AU71" i="70"/>
  <c r="AT71" i="70"/>
  <c r="AS71" i="70"/>
  <c r="AR71" i="70"/>
  <c r="AQ71" i="70"/>
  <c r="AP71" i="70"/>
  <c r="AO71" i="70"/>
  <c r="AN71" i="70"/>
  <c r="AM71" i="70"/>
  <c r="AL71" i="70"/>
  <c r="AK71" i="70"/>
  <c r="AJ71" i="70"/>
  <c r="AI71" i="70"/>
  <c r="AH71" i="70"/>
  <c r="AG71" i="70"/>
  <c r="AF71" i="70"/>
  <c r="AE71" i="70"/>
  <c r="AD71" i="70"/>
  <c r="AC71" i="70"/>
  <c r="AB71" i="70"/>
  <c r="AA71" i="70"/>
  <c r="Z71" i="70"/>
  <c r="Y71" i="70"/>
  <c r="X71" i="70"/>
  <c r="W71" i="70"/>
  <c r="V71" i="70"/>
  <c r="U71" i="70"/>
  <c r="T71" i="70"/>
  <c r="S71" i="70"/>
  <c r="R71" i="70"/>
  <c r="Q71" i="70"/>
  <c r="P71" i="70"/>
  <c r="O71" i="70"/>
  <c r="N71" i="70"/>
  <c r="M71" i="70"/>
  <c r="L71" i="70"/>
  <c r="K71" i="70"/>
  <c r="J71" i="70"/>
  <c r="I71" i="70"/>
  <c r="H71" i="70"/>
  <c r="G71" i="70"/>
  <c r="F71" i="70"/>
  <c r="E71" i="70"/>
  <c r="BB64" i="70"/>
  <c r="BA64" i="70"/>
  <c r="AZ64" i="70"/>
  <c r="AY64" i="70"/>
  <c r="AX64" i="70"/>
  <c r="AW64" i="70"/>
  <c r="AV64" i="70"/>
  <c r="AU64" i="70"/>
  <c r="AT64" i="70"/>
  <c r="AS64" i="70"/>
  <c r="AR64" i="70"/>
  <c r="AQ64" i="70"/>
  <c r="AP64" i="70"/>
  <c r="AO64" i="70"/>
  <c r="AN64" i="70"/>
  <c r="AM64" i="70"/>
  <c r="AL64" i="70"/>
  <c r="AK64" i="70"/>
  <c r="AJ64" i="70"/>
  <c r="AI64" i="70"/>
  <c r="AH64" i="70"/>
  <c r="AG64" i="70"/>
  <c r="AF64" i="70"/>
  <c r="AE64" i="70"/>
  <c r="AD64" i="70"/>
  <c r="AC64" i="70"/>
  <c r="AB64" i="70"/>
  <c r="AA64" i="70"/>
  <c r="Z64" i="70"/>
  <c r="Y64" i="70"/>
  <c r="X64" i="70"/>
  <c r="W64" i="70"/>
  <c r="V64" i="70"/>
  <c r="U64" i="70"/>
  <c r="T64" i="70"/>
  <c r="S64" i="70"/>
  <c r="R64" i="70"/>
  <c r="Q64" i="70"/>
  <c r="P64" i="70"/>
  <c r="O64" i="70"/>
  <c r="N64" i="70"/>
  <c r="M64" i="70"/>
  <c r="L64" i="70"/>
  <c r="K64" i="70"/>
  <c r="J64" i="70"/>
  <c r="I64" i="70"/>
  <c r="H64" i="70"/>
  <c r="E26" i="70" s="1"/>
  <c r="G64" i="70"/>
  <c r="F64" i="70"/>
  <c r="E64" i="70"/>
  <c r="B26" i="70" s="1"/>
  <c r="F26" i="70"/>
  <c r="E128" i="69"/>
  <c r="BB77" i="69"/>
  <c r="BA77" i="69"/>
  <c r="AZ77" i="69"/>
  <c r="BB71" i="69"/>
  <c r="BA71" i="69"/>
  <c r="AZ71" i="69"/>
  <c r="AY71" i="69"/>
  <c r="AX71" i="69"/>
  <c r="AW71" i="69"/>
  <c r="AV71" i="69"/>
  <c r="AU71" i="69"/>
  <c r="AT71" i="69"/>
  <c r="AS71" i="69"/>
  <c r="AR71" i="69"/>
  <c r="AQ71" i="69"/>
  <c r="AP71" i="69"/>
  <c r="AO71" i="69"/>
  <c r="AN71" i="69"/>
  <c r="AM71" i="69"/>
  <c r="AL71" i="69"/>
  <c r="AK71" i="69"/>
  <c r="AJ71" i="69"/>
  <c r="AI71" i="69"/>
  <c r="AH71" i="69"/>
  <c r="AG71" i="69"/>
  <c r="AF71" i="69"/>
  <c r="AE71" i="69"/>
  <c r="AD71" i="69"/>
  <c r="AC71" i="69"/>
  <c r="AB71" i="69"/>
  <c r="AA71" i="69"/>
  <c r="Z71" i="69"/>
  <c r="Y71" i="69"/>
  <c r="X71" i="69"/>
  <c r="W71" i="69"/>
  <c r="V71" i="69"/>
  <c r="U71" i="69"/>
  <c r="T71" i="69"/>
  <c r="S71" i="69"/>
  <c r="R71" i="69"/>
  <c r="Q71" i="69"/>
  <c r="P71" i="69"/>
  <c r="O71" i="69"/>
  <c r="N71" i="69"/>
  <c r="M71" i="69"/>
  <c r="L71" i="69"/>
  <c r="K71" i="69"/>
  <c r="J71" i="69"/>
  <c r="I71" i="69"/>
  <c r="H71" i="69"/>
  <c r="G71" i="69"/>
  <c r="F71" i="69"/>
  <c r="E71" i="69"/>
  <c r="BB64" i="69"/>
  <c r="BA64" i="69"/>
  <c r="AZ64" i="69"/>
  <c r="AY64" i="69"/>
  <c r="AX64" i="69"/>
  <c r="AW64" i="69"/>
  <c r="AV64" i="69"/>
  <c r="AU64" i="69"/>
  <c r="AT64" i="69"/>
  <c r="AS64" i="69"/>
  <c r="AR64" i="69"/>
  <c r="AQ64" i="69"/>
  <c r="AP64" i="69"/>
  <c r="AO64" i="69"/>
  <c r="AN64" i="69"/>
  <c r="AM64" i="69"/>
  <c r="AL64" i="69"/>
  <c r="AK64" i="69"/>
  <c r="AJ64" i="69"/>
  <c r="AI64" i="69"/>
  <c r="AH64" i="69"/>
  <c r="AG64" i="69"/>
  <c r="AF64" i="69"/>
  <c r="AE64" i="69"/>
  <c r="AD64" i="69"/>
  <c r="AC64" i="69"/>
  <c r="AB64" i="69"/>
  <c r="AA64" i="69"/>
  <c r="Z64" i="69"/>
  <c r="Y64" i="69"/>
  <c r="X64" i="69"/>
  <c r="W64" i="69"/>
  <c r="V64" i="69"/>
  <c r="U64" i="69"/>
  <c r="T64" i="69"/>
  <c r="S64" i="69"/>
  <c r="R64" i="69"/>
  <c r="Q64" i="69"/>
  <c r="P64" i="69"/>
  <c r="O64" i="69"/>
  <c r="N64" i="69"/>
  <c r="M64" i="69"/>
  <c r="L64" i="69"/>
  <c r="K64" i="69"/>
  <c r="J64" i="69"/>
  <c r="I64" i="69"/>
  <c r="H64" i="69"/>
  <c r="G64" i="69"/>
  <c r="F64" i="69"/>
  <c r="E64" i="69"/>
  <c r="E128" i="68"/>
  <c r="BB71" i="68"/>
  <c r="BA71" i="68"/>
  <c r="AZ71" i="68"/>
  <c r="AY71" i="68"/>
  <c r="AX71" i="68"/>
  <c r="AW71" i="68"/>
  <c r="AV71" i="68"/>
  <c r="AU71" i="68"/>
  <c r="AT71" i="68"/>
  <c r="AS71" i="68"/>
  <c r="AR71" i="68"/>
  <c r="AQ71" i="68"/>
  <c r="AP71" i="68"/>
  <c r="AO71" i="68"/>
  <c r="AN71" i="68"/>
  <c r="AM71" i="68"/>
  <c r="AL71" i="68"/>
  <c r="AK71" i="68"/>
  <c r="AJ71" i="68"/>
  <c r="AI71" i="68"/>
  <c r="AH71" i="68"/>
  <c r="AG71" i="68"/>
  <c r="AF71" i="68"/>
  <c r="AE71" i="68"/>
  <c r="AD71" i="68"/>
  <c r="AC71" i="68"/>
  <c r="AB71" i="68"/>
  <c r="AA71" i="68"/>
  <c r="Z71" i="68"/>
  <c r="Y71" i="68"/>
  <c r="X71" i="68"/>
  <c r="W71" i="68"/>
  <c r="V71" i="68"/>
  <c r="U71" i="68"/>
  <c r="T71" i="68"/>
  <c r="S71" i="68"/>
  <c r="R71" i="68"/>
  <c r="Q71" i="68"/>
  <c r="P71" i="68"/>
  <c r="O71" i="68"/>
  <c r="N71" i="68"/>
  <c r="M71" i="68"/>
  <c r="L71" i="68"/>
  <c r="K71" i="68"/>
  <c r="J71" i="68"/>
  <c r="I71" i="68"/>
  <c r="H71" i="68"/>
  <c r="G71" i="68"/>
  <c r="F71" i="68"/>
  <c r="E71" i="68"/>
  <c r="BB64" i="68"/>
  <c r="BA64" i="68"/>
  <c r="AZ64" i="68"/>
  <c r="AY64" i="68"/>
  <c r="AX64" i="68"/>
  <c r="AW64" i="68"/>
  <c r="AV64" i="68"/>
  <c r="AU64" i="68"/>
  <c r="AT64" i="68"/>
  <c r="AS64" i="68"/>
  <c r="AR64" i="68"/>
  <c r="AQ64" i="68"/>
  <c r="AP64" i="68"/>
  <c r="AO64" i="68"/>
  <c r="AN64" i="68"/>
  <c r="AM64" i="68"/>
  <c r="AL64" i="68"/>
  <c r="AK64" i="68"/>
  <c r="AJ64" i="68"/>
  <c r="AI64" i="68"/>
  <c r="AH64" i="68"/>
  <c r="AG64" i="68"/>
  <c r="AF64" i="68"/>
  <c r="AE64" i="68"/>
  <c r="AD64" i="68"/>
  <c r="AC64" i="68"/>
  <c r="AB64" i="68"/>
  <c r="AA64" i="68"/>
  <c r="Z64" i="68"/>
  <c r="Y64" i="68"/>
  <c r="X64" i="68"/>
  <c r="W64" i="68"/>
  <c r="V64" i="68"/>
  <c r="U64" i="68"/>
  <c r="T64" i="68"/>
  <c r="S64" i="68"/>
  <c r="R64" i="68"/>
  <c r="Q64" i="68"/>
  <c r="P64" i="68"/>
  <c r="O64" i="68"/>
  <c r="N64" i="68"/>
  <c r="M64" i="68"/>
  <c r="L64" i="68"/>
  <c r="K64" i="68"/>
  <c r="J64" i="68"/>
  <c r="I64" i="68"/>
  <c r="H64" i="68"/>
  <c r="G64" i="68"/>
  <c r="D26" i="68" s="1"/>
  <c r="F64" i="68"/>
  <c r="E64" i="68"/>
  <c r="E128" i="67"/>
  <c r="BB71" i="67"/>
  <c r="BA71" i="67"/>
  <c r="AZ71" i="67"/>
  <c r="AY71" i="67"/>
  <c r="AX71" i="67"/>
  <c r="AW71" i="67"/>
  <c r="AV71" i="67"/>
  <c r="AU71" i="67"/>
  <c r="AT71" i="67"/>
  <c r="AS71" i="67"/>
  <c r="AR71" i="67"/>
  <c r="AQ71" i="67"/>
  <c r="AP71" i="67"/>
  <c r="AO71" i="67"/>
  <c r="AN71" i="67"/>
  <c r="AM71" i="67"/>
  <c r="AL71" i="67"/>
  <c r="AK71" i="67"/>
  <c r="AJ71" i="67"/>
  <c r="AI71" i="67"/>
  <c r="AH71" i="67"/>
  <c r="AG71" i="67"/>
  <c r="AF71" i="67"/>
  <c r="AE71" i="67"/>
  <c r="AD71" i="67"/>
  <c r="AC71" i="67"/>
  <c r="AB71" i="67"/>
  <c r="AA71" i="67"/>
  <c r="Z71" i="67"/>
  <c r="Y71" i="67"/>
  <c r="X71" i="67"/>
  <c r="W71" i="67"/>
  <c r="V71" i="67"/>
  <c r="U71" i="67"/>
  <c r="T71" i="67"/>
  <c r="S71" i="67"/>
  <c r="R71" i="67"/>
  <c r="Q71" i="67"/>
  <c r="P71" i="67"/>
  <c r="O71" i="67"/>
  <c r="N71" i="67"/>
  <c r="M71" i="67"/>
  <c r="L71" i="67"/>
  <c r="K71" i="67"/>
  <c r="J71" i="67"/>
  <c r="I71" i="67"/>
  <c r="H71" i="67"/>
  <c r="G71" i="67"/>
  <c r="F71" i="67"/>
  <c r="E71" i="67"/>
  <c r="BB64" i="67"/>
  <c r="BA64" i="67"/>
  <c r="AZ64" i="67"/>
  <c r="AY64" i="67"/>
  <c r="AX64" i="67"/>
  <c r="AW64" i="67"/>
  <c r="AV64" i="67"/>
  <c r="AU64" i="67"/>
  <c r="AT64" i="67"/>
  <c r="AS64" i="67"/>
  <c r="AR64" i="67"/>
  <c r="AQ64" i="67"/>
  <c r="AP64" i="67"/>
  <c r="AO64" i="67"/>
  <c r="AN64" i="67"/>
  <c r="AM64" i="67"/>
  <c r="AL64" i="67"/>
  <c r="AK64" i="67"/>
  <c r="AJ64" i="67"/>
  <c r="AI64" i="67"/>
  <c r="AH64" i="67"/>
  <c r="AG64" i="67"/>
  <c r="AF64" i="67"/>
  <c r="AE64" i="67"/>
  <c r="AD64" i="67"/>
  <c r="AC64" i="67"/>
  <c r="AB64" i="67"/>
  <c r="AA64" i="67"/>
  <c r="Z64" i="67"/>
  <c r="Y64" i="67"/>
  <c r="X64" i="67"/>
  <c r="W64" i="67"/>
  <c r="V64" i="67"/>
  <c r="U64" i="67"/>
  <c r="T64" i="67"/>
  <c r="S64" i="67"/>
  <c r="R64" i="67"/>
  <c r="Q64" i="67"/>
  <c r="P64" i="67"/>
  <c r="O64" i="67"/>
  <c r="N64" i="67"/>
  <c r="M64" i="67"/>
  <c r="L64" i="67"/>
  <c r="K64" i="67"/>
  <c r="J64" i="67"/>
  <c r="I64" i="67"/>
  <c r="H64" i="67"/>
  <c r="G64" i="67"/>
  <c r="F64" i="67"/>
  <c r="E64" i="67"/>
  <c r="E128" i="88"/>
  <c r="BB71" i="88"/>
  <c r="BA71" i="88"/>
  <c r="AZ71" i="88"/>
  <c r="AY71" i="88"/>
  <c r="AX71" i="88"/>
  <c r="AW71" i="88"/>
  <c r="AV71" i="88"/>
  <c r="AU71" i="88"/>
  <c r="AT71" i="88"/>
  <c r="AS71" i="88"/>
  <c r="AR71" i="88"/>
  <c r="AQ71" i="88"/>
  <c r="AP71" i="88"/>
  <c r="AO71" i="88"/>
  <c r="AN71" i="88"/>
  <c r="AM71" i="88"/>
  <c r="AL71" i="88"/>
  <c r="AK71" i="88"/>
  <c r="AJ71" i="88"/>
  <c r="AI71" i="88"/>
  <c r="AH71" i="88"/>
  <c r="AG71" i="88"/>
  <c r="AF71" i="88"/>
  <c r="AE71" i="88"/>
  <c r="AD71" i="88"/>
  <c r="AC71" i="88"/>
  <c r="AB71" i="88"/>
  <c r="AA71" i="88"/>
  <c r="Z71" i="88"/>
  <c r="Y71" i="88"/>
  <c r="X71" i="88"/>
  <c r="W71" i="88"/>
  <c r="V71" i="88"/>
  <c r="U71" i="88"/>
  <c r="T71" i="88"/>
  <c r="S71" i="88"/>
  <c r="R71" i="88"/>
  <c r="Q71" i="88"/>
  <c r="P71" i="88"/>
  <c r="O71" i="88"/>
  <c r="N71" i="88"/>
  <c r="M71" i="88"/>
  <c r="L71" i="88"/>
  <c r="K71" i="88"/>
  <c r="J71" i="88"/>
  <c r="I71" i="88"/>
  <c r="H71" i="88"/>
  <c r="G71" i="88"/>
  <c r="F71" i="88"/>
  <c r="E71" i="88"/>
  <c r="BB64" i="88"/>
  <c r="BB82" i="88" s="1"/>
  <c r="BB83" i="88" s="1"/>
  <c r="BA64" i="88"/>
  <c r="BA82" i="88" s="1"/>
  <c r="BA83" i="88" s="1"/>
  <c r="AZ64" i="88"/>
  <c r="AZ82" i="88" s="1"/>
  <c r="AZ83" i="88" s="1"/>
  <c r="AY64" i="88"/>
  <c r="AY82" i="88" s="1"/>
  <c r="AY83" i="88" s="1"/>
  <c r="AX64" i="88"/>
  <c r="AX82" i="88" s="1"/>
  <c r="AX83" i="88" s="1"/>
  <c r="AW64" i="88"/>
  <c r="AV64" i="88"/>
  <c r="AU64" i="88"/>
  <c r="AU82" i="88" s="1"/>
  <c r="AU83" i="88" s="1"/>
  <c r="AT64" i="88"/>
  <c r="AT82" i="88" s="1"/>
  <c r="AT83" i="88" s="1"/>
  <c r="AS64" i="88"/>
  <c r="AS82" i="88" s="1"/>
  <c r="AS83" i="88" s="1"/>
  <c r="AR64" i="88"/>
  <c r="AR82" i="88" s="1"/>
  <c r="AR83" i="88" s="1"/>
  <c r="AQ64" i="88"/>
  <c r="AP64" i="88"/>
  <c r="AO64" i="88"/>
  <c r="AN64" i="88"/>
  <c r="AN82" i="88" s="1"/>
  <c r="AN83" i="88" s="1"/>
  <c r="AM64" i="88"/>
  <c r="AM82" i="88" s="1"/>
  <c r="AM83" i="88" s="1"/>
  <c r="AL64" i="88"/>
  <c r="AL82" i="88" s="1"/>
  <c r="AL83" i="88" s="1"/>
  <c r="AK64" i="88"/>
  <c r="AK82" i="88" s="1"/>
  <c r="AK83" i="88" s="1"/>
  <c r="AJ64" i="88"/>
  <c r="AJ82" i="88" s="1"/>
  <c r="AJ83" i="88" s="1"/>
  <c r="AI64" i="88"/>
  <c r="AI82" i="88" s="1"/>
  <c r="AI83" i="88" s="1"/>
  <c r="AH64" i="88"/>
  <c r="AH82" i="88" s="1"/>
  <c r="AH83" i="88" s="1"/>
  <c r="AG64" i="88"/>
  <c r="AF64" i="88"/>
  <c r="AE64" i="88"/>
  <c r="AE82" i="88" s="1"/>
  <c r="AE83" i="88" s="1"/>
  <c r="AD64" i="88"/>
  <c r="AD82" i="88" s="1"/>
  <c r="AD83" i="88" s="1"/>
  <c r="AC64" i="88"/>
  <c r="AC82" i="88" s="1"/>
  <c r="AC83" i="88" s="1"/>
  <c r="AB64" i="88"/>
  <c r="AB82" i="88" s="1"/>
  <c r="AB83" i="88" s="1"/>
  <c r="AA64" i="88"/>
  <c r="Z64" i="88"/>
  <c r="Y64" i="88"/>
  <c r="X64" i="88"/>
  <c r="W64" i="88"/>
  <c r="V64" i="88"/>
  <c r="U64" i="88"/>
  <c r="T64" i="88"/>
  <c r="S64" i="88"/>
  <c r="R64" i="88"/>
  <c r="Q64" i="88"/>
  <c r="P64" i="88"/>
  <c r="O64" i="88"/>
  <c r="N64" i="88"/>
  <c r="M64" i="88"/>
  <c r="L64" i="88"/>
  <c r="K64" i="88"/>
  <c r="J64" i="88"/>
  <c r="I64" i="88"/>
  <c r="H64" i="88"/>
  <c r="G64" i="88"/>
  <c r="F64" i="88"/>
  <c r="E64" i="88"/>
  <c r="E9" i="2" a="1"/>
  <c r="D11" i="2" a="1"/>
  <c r="H9" i="2" a="1"/>
  <c r="D10" i="2" a="1"/>
  <c r="D14" i="2" a="1"/>
  <c r="D16" i="2" a="1"/>
  <c r="D18" i="2" a="1"/>
  <c r="D17" i="2" a="1"/>
  <c r="D19" i="2" a="1"/>
  <c r="D12" i="2" a="1"/>
  <c r="D13" i="2" a="1"/>
  <c r="D9" i="2" a="1"/>
  <c r="D15" i="2" a="1"/>
  <c r="I82" i="68" l="1"/>
  <c r="I83" i="68"/>
  <c r="E82" i="68"/>
  <c r="E83" i="68"/>
  <c r="F82" i="68"/>
  <c r="E26" i="68"/>
  <c r="H82" i="68"/>
  <c r="H83" i="68" s="1"/>
  <c r="G82" i="68"/>
  <c r="G83" i="68"/>
  <c r="G82" i="67"/>
  <c r="H82" i="67"/>
  <c r="H83" i="67"/>
  <c r="F26" i="67"/>
  <c r="I82" i="67"/>
  <c r="I83" i="67"/>
  <c r="F82" i="67"/>
  <c r="E82" i="67"/>
  <c r="E83" i="67" s="1"/>
  <c r="Q82" i="88"/>
  <c r="S82" i="88"/>
  <c r="S83" i="88" s="1"/>
  <c r="L82" i="88"/>
  <c r="L83" i="88" s="1"/>
  <c r="T82" i="88"/>
  <c r="T83" i="88" s="1"/>
  <c r="I82" i="88"/>
  <c r="J82" i="88"/>
  <c r="M82" i="88"/>
  <c r="U82" i="88"/>
  <c r="Y82" i="88"/>
  <c r="R82" i="88"/>
  <c r="R83" i="88"/>
  <c r="K82" i="88"/>
  <c r="K83" i="88"/>
  <c r="AA82" i="88"/>
  <c r="F82" i="88"/>
  <c r="F83" i="88"/>
  <c r="V82" i="88"/>
  <c r="V83" i="88"/>
  <c r="Z82" i="88"/>
  <c r="B26" i="88"/>
  <c r="E82" i="88"/>
  <c r="E83" i="88" s="1"/>
  <c r="G82" i="88"/>
  <c r="G83" i="88" s="1"/>
  <c r="O82" i="88"/>
  <c r="W82" i="88"/>
  <c r="W83" i="88" s="1"/>
  <c r="N82" i="88"/>
  <c r="E26" i="88"/>
  <c r="H82" i="88"/>
  <c r="H83" i="88" s="1"/>
  <c r="P82" i="88"/>
  <c r="X82" i="88"/>
  <c r="AQ82" i="88"/>
  <c r="AQ83" i="88" s="1"/>
  <c r="AF82" i="88"/>
  <c r="AF83" i="88" s="1"/>
  <c r="AV82" i="88"/>
  <c r="AV83" i="88" s="1"/>
  <c r="AG82" i="88"/>
  <c r="AG83" i="88" s="1"/>
  <c r="AO82" i="88"/>
  <c r="AO83" i="88" s="1"/>
  <c r="AW82" i="88"/>
  <c r="AW83" i="88" s="1"/>
  <c r="AP82" i="88"/>
  <c r="AP83" i="88" s="1"/>
  <c r="E131" i="72"/>
  <c r="F129" i="72" s="1"/>
  <c r="E131" i="71"/>
  <c r="F129" i="71" s="1"/>
  <c r="F131" i="71" s="1"/>
  <c r="C26" i="88"/>
  <c r="BA77" i="73"/>
  <c r="BB77" i="75"/>
  <c r="BA192" i="70"/>
  <c r="BB192" i="73"/>
  <c r="BB192" i="70"/>
  <c r="AZ192" i="69"/>
  <c r="AZ192" i="72"/>
  <c r="BA192" i="69"/>
  <c r="BA192" i="72"/>
  <c r="BB192" i="69"/>
  <c r="BB192" i="72"/>
  <c r="AZ192" i="71"/>
  <c r="AZ192" i="75"/>
  <c r="AZ75" i="68"/>
  <c r="AZ77" i="68" s="1"/>
  <c r="BA75" i="68"/>
  <c r="BA77" i="68" s="1"/>
  <c r="BA134" i="68" s="1"/>
  <c r="BB75" i="68"/>
  <c r="BB77" i="68" s="1"/>
  <c r="BA192" i="71"/>
  <c r="AZ192" i="73"/>
  <c r="BA192" i="75"/>
  <c r="AZ192" i="70"/>
  <c r="BB192" i="71"/>
  <c r="BA192" i="73"/>
  <c r="BB192" i="75"/>
  <c r="E191" i="88"/>
  <c r="G191" i="88"/>
  <c r="H191" i="88"/>
  <c r="P191" i="88"/>
  <c r="X191" i="88"/>
  <c r="AF191" i="88"/>
  <c r="W191" i="88"/>
  <c r="I191" i="88"/>
  <c r="Q191" i="88"/>
  <c r="Y191" i="88"/>
  <c r="AG191" i="88"/>
  <c r="J191" i="88"/>
  <c r="R191" i="88"/>
  <c r="Z191" i="88"/>
  <c r="AH191" i="88"/>
  <c r="O191" i="88"/>
  <c r="K191" i="88"/>
  <c r="S191" i="88"/>
  <c r="AA191" i="88"/>
  <c r="AI191" i="88"/>
  <c r="AE191" i="88"/>
  <c r="L191" i="88"/>
  <c r="T191" i="88"/>
  <c r="AB191" i="88"/>
  <c r="M191" i="88"/>
  <c r="U191" i="88"/>
  <c r="AC191" i="88"/>
  <c r="F191" i="88"/>
  <c r="N191" i="88"/>
  <c r="V191" i="88"/>
  <c r="AD191" i="88"/>
  <c r="E75" i="63"/>
  <c r="AV75" i="75"/>
  <c r="AV77" i="75" s="1"/>
  <c r="AN75" i="75"/>
  <c r="AN77" i="75" s="1"/>
  <c r="AF75" i="75"/>
  <c r="AF77" i="75" s="1"/>
  <c r="X75" i="75"/>
  <c r="X77" i="75" s="1"/>
  <c r="P75" i="75"/>
  <c r="P77" i="75" s="1"/>
  <c r="H75" i="75"/>
  <c r="H77" i="75" s="1"/>
  <c r="AT75" i="73"/>
  <c r="AT77" i="73" s="1"/>
  <c r="AL75" i="73"/>
  <c r="AL77" i="73" s="1"/>
  <c r="AD75" i="73"/>
  <c r="AD77" i="73" s="1"/>
  <c r="V75" i="73"/>
  <c r="V77" i="73" s="1"/>
  <c r="N75" i="73"/>
  <c r="N77" i="73" s="1"/>
  <c r="F75" i="73"/>
  <c r="F77" i="73" s="1"/>
  <c r="AS75" i="72"/>
  <c r="AS77" i="72" s="1"/>
  <c r="AK75" i="72"/>
  <c r="AK77" i="72" s="1"/>
  <c r="AC75" i="72"/>
  <c r="AC77" i="72" s="1"/>
  <c r="U75" i="72"/>
  <c r="U77" i="72" s="1"/>
  <c r="M75" i="72"/>
  <c r="M77" i="72" s="1"/>
  <c r="E75" i="72"/>
  <c r="E77" i="72" s="1"/>
  <c r="E192" i="72" s="1"/>
  <c r="AR75" i="71"/>
  <c r="AR77" i="71" s="1"/>
  <c r="AJ75" i="71"/>
  <c r="AJ77" i="71" s="1"/>
  <c r="AB75" i="71"/>
  <c r="AB77" i="71" s="1"/>
  <c r="T75" i="71"/>
  <c r="T77" i="71" s="1"/>
  <c r="L75" i="71"/>
  <c r="L77" i="71" s="1"/>
  <c r="AY75" i="70"/>
  <c r="AY77" i="70" s="1"/>
  <c r="AQ75" i="70"/>
  <c r="AQ77" i="70" s="1"/>
  <c r="AI75" i="70"/>
  <c r="AI77" i="70" s="1"/>
  <c r="AA75" i="70"/>
  <c r="AA77" i="70" s="1"/>
  <c r="S75" i="70"/>
  <c r="S77" i="70" s="1"/>
  <c r="K75" i="70"/>
  <c r="K77" i="70" s="1"/>
  <c r="AU75" i="75"/>
  <c r="AU77" i="75" s="1"/>
  <c r="AM75" i="75"/>
  <c r="AM77" i="75" s="1"/>
  <c r="AE75" i="75"/>
  <c r="AE77" i="75" s="1"/>
  <c r="W75" i="75"/>
  <c r="W77" i="75" s="1"/>
  <c r="O75" i="75"/>
  <c r="O77" i="75" s="1"/>
  <c r="G75" i="75"/>
  <c r="G77" i="75" s="1"/>
  <c r="AS75" i="73"/>
  <c r="AS77" i="73" s="1"/>
  <c r="AK75" i="73"/>
  <c r="AK77" i="73" s="1"/>
  <c r="AC75" i="73"/>
  <c r="AC77" i="73" s="1"/>
  <c r="U75" i="73"/>
  <c r="U77" i="73" s="1"/>
  <c r="M75" i="73"/>
  <c r="M77" i="73" s="1"/>
  <c r="E75" i="73"/>
  <c r="E77" i="73" s="1"/>
  <c r="E192" i="73" s="1"/>
  <c r="AR75" i="72"/>
  <c r="AR77" i="72" s="1"/>
  <c r="AJ75" i="72"/>
  <c r="AJ77" i="72" s="1"/>
  <c r="AB75" i="72"/>
  <c r="AB77" i="72" s="1"/>
  <c r="T75" i="72"/>
  <c r="T77" i="72" s="1"/>
  <c r="L75" i="72"/>
  <c r="L77" i="72" s="1"/>
  <c r="AY75" i="71"/>
  <c r="AY77" i="71" s="1"/>
  <c r="AQ75" i="71"/>
  <c r="AQ77" i="71" s="1"/>
  <c r="AI75" i="71"/>
  <c r="AI77" i="71" s="1"/>
  <c r="AA75" i="71"/>
  <c r="AA77" i="71" s="1"/>
  <c r="S75" i="71"/>
  <c r="S77" i="71" s="1"/>
  <c r="K75" i="71"/>
  <c r="K77" i="71" s="1"/>
  <c r="AX75" i="70"/>
  <c r="AX77" i="70" s="1"/>
  <c r="AP75" i="70"/>
  <c r="AP77" i="70" s="1"/>
  <c r="AH75" i="70"/>
  <c r="AH77" i="70" s="1"/>
  <c r="Z75" i="70"/>
  <c r="Z77" i="70" s="1"/>
  <c r="R75" i="70"/>
  <c r="R77" i="70" s="1"/>
  <c r="R134" i="70" s="1"/>
  <c r="J75" i="70"/>
  <c r="J77" i="70" s="1"/>
  <c r="AW75" i="69"/>
  <c r="AW77" i="69" s="1"/>
  <c r="AO75" i="69"/>
  <c r="AO77" i="69" s="1"/>
  <c r="AG75" i="69"/>
  <c r="AG77" i="69" s="1"/>
  <c r="Y75" i="69"/>
  <c r="Y77" i="69" s="1"/>
  <c r="Q75" i="69"/>
  <c r="Q77" i="69" s="1"/>
  <c r="I75" i="69"/>
  <c r="I77" i="69" s="1"/>
  <c r="AV75" i="68"/>
  <c r="AV77" i="68" s="1"/>
  <c r="AN75" i="68"/>
  <c r="AN77" i="68" s="1"/>
  <c r="AF75" i="68"/>
  <c r="AF77" i="68" s="1"/>
  <c r="X75" i="68"/>
  <c r="X77" i="68" s="1"/>
  <c r="P75" i="68"/>
  <c r="P77" i="68" s="1"/>
  <c r="H75" i="68"/>
  <c r="H77" i="68" s="1"/>
  <c r="E27" i="68" s="1"/>
  <c r="AU75" i="67"/>
  <c r="AU77" i="67" s="1"/>
  <c r="AM75" i="67"/>
  <c r="AM77" i="67" s="1"/>
  <c r="AE75" i="67"/>
  <c r="AE77" i="67" s="1"/>
  <c r="AT75" i="75"/>
  <c r="AT77" i="75" s="1"/>
  <c r="AL75" i="75"/>
  <c r="AL77" i="75" s="1"/>
  <c r="AD75" i="75"/>
  <c r="AD77" i="75" s="1"/>
  <c r="V75" i="75"/>
  <c r="V77" i="75" s="1"/>
  <c r="N75" i="75"/>
  <c r="N77" i="75" s="1"/>
  <c r="F75" i="75"/>
  <c r="F77" i="75" s="1"/>
  <c r="AR75" i="73"/>
  <c r="AR77" i="73" s="1"/>
  <c r="AJ75" i="73"/>
  <c r="AJ77" i="73" s="1"/>
  <c r="AB75" i="73"/>
  <c r="AB77" i="73" s="1"/>
  <c r="T75" i="73"/>
  <c r="T77" i="73" s="1"/>
  <c r="L75" i="73"/>
  <c r="L77" i="73" s="1"/>
  <c r="AY75" i="72"/>
  <c r="AY77" i="72" s="1"/>
  <c r="AQ75" i="72"/>
  <c r="AQ77" i="72" s="1"/>
  <c r="AI75" i="72"/>
  <c r="AI77" i="72" s="1"/>
  <c r="AA75" i="72"/>
  <c r="AA77" i="72" s="1"/>
  <c r="S75" i="72"/>
  <c r="S77" i="72" s="1"/>
  <c r="K75" i="72"/>
  <c r="K77" i="72" s="1"/>
  <c r="AX75" i="71"/>
  <c r="AX77" i="71" s="1"/>
  <c r="AP75" i="71"/>
  <c r="AP77" i="71" s="1"/>
  <c r="AH75" i="71"/>
  <c r="AH77" i="71" s="1"/>
  <c r="Z75" i="71"/>
  <c r="Z77" i="71" s="1"/>
  <c r="R75" i="71"/>
  <c r="R77" i="71" s="1"/>
  <c r="J75" i="71"/>
  <c r="J77" i="71" s="1"/>
  <c r="AW75" i="70"/>
  <c r="AW77" i="70" s="1"/>
  <c r="AO75" i="70"/>
  <c r="AO77" i="70" s="1"/>
  <c r="AG75" i="70"/>
  <c r="AG77" i="70" s="1"/>
  <c r="Y75" i="70"/>
  <c r="Y77" i="70" s="1"/>
  <c r="Q75" i="70"/>
  <c r="Q77" i="70" s="1"/>
  <c r="I75" i="70"/>
  <c r="I77" i="70" s="1"/>
  <c r="AV75" i="69"/>
  <c r="AV77" i="69" s="1"/>
  <c r="AN75" i="69"/>
  <c r="AN77" i="69" s="1"/>
  <c r="AF75" i="69"/>
  <c r="AF77" i="69" s="1"/>
  <c r="X75" i="69"/>
  <c r="X77" i="69" s="1"/>
  <c r="P75" i="69"/>
  <c r="P77" i="69" s="1"/>
  <c r="H75" i="69"/>
  <c r="H77" i="69" s="1"/>
  <c r="AU75" i="68"/>
  <c r="AU77" i="68" s="1"/>
  <c r="AM75" i="68"/>
  <c r="AM77" i="68" s="1"/>
  <c r="AE75" i="68"/>
  <c r="AE77" i="68" s="1"/>
  <c r="W75" i="68"/>
  <c r="W77" i="68" s="1"/>
  <c r="O75" i="68"/>
  <c r="O77" i="68" s="1"/>
  <c r="G75" i="68"/>
  <c r="G77" i="68" s="1"/>
  <c r="D27" i="68" s="1"/>
  <c r="AT75" i="67"/>
  <c r="AT77" i="67" s="1"/>
  <c r="AL75" i="67"/>
  <c r="AL77" i="67" s="1"/>
  <c r="AS75" i="75"/>
  <c r="AS77" i="75" s="1"/>
  <c r="AK75" i="75"/>
  <c r="AK77" i="75" s="1"/>
  <c r="AC75" i="75"/>
  <c r="AC77" i="75" s="1"/>
  <c r="U75" i="75"/>
  <c r="U77" i="75" s="1"/>
  <c r="M75" i="75"/>
  <c r="M77" i="75" s="1"/>
  <c r="M134" i="75" s="1"/>
  <c r="E75" i="75"/>
  <c r="E77" i="75" s="1"/>
  <c r="E192" i="75" s="1"/>
  <c r="AY75" i="73"/>
  <c r="AY77" i="73" s="1"/>
  <c r="AQ75" i="73"/>
  <c r="AQ77" i="73" s="1"/>
  <c r="AI75" i="73"/>
  <c r="AI77" i="73" s="1"/>
  <c r="AA75" i="73"/>
  <c r="AA77" i="73" s="1"/>
  <c r="S75" i="73"/>
  <c r="S77" i="73" s="1"/>
  <c r="K75" i="73"/>
  <c r="K77" i="73" s="1"/>
  <c r="AX75" i="72"/>
  <c r="AX77" i="72" s="1"/>
  <c r="AP75" i="72"/>
  <c r="AP77" i="72" s="1"/>
  <c r="AH75" i="72"/>
  <c r="AH77" i="72" s="1"/>
  <c r="Z75" i="72"/>
  <c r="Z77" i="72" s="1"/>
  <c r="R75" i="72"/>
  <c r="R77" i="72" s="1"/>
  <c r="J75" i="72"/>
  <c r="J77" i="72" s="1"/>
  <c r="AW75" i="71"/>
  <c r="AW77" i="71" s="1"/>
  <c r="AO75" i="71"/>
  <c r="AO77" i="71" s="1"/>
  <c r="AG75" i="71"/>
  <c r="AG77" i="71" s="1"/>
  <c r="Y75" i="71"/>
  <c r="Y77" i="71" s="1"/>
  <c r="Q75" i="71"/>
  <c r="Q77" i="71" s="1"/>
  <c r="I75" i="71"/>
  <c r="I77" i="71" s="1"/>
  <c r="AV75" i="70"/>
  <c r="AV77" i="70" s="1"/>
  <c r="AN75" i="70"/>
  <c r="AN77" i="70" s="1"/>
  <c r="AF75" i="70"/>
  <c r="AF77" i="70" s="1"/>
  <c r="X75" i="70"/>
  <c r="X77" i="70" s="1"/>
  <c r="P75" i="70"/>
  <c r="P77" i="70" s="1"/>
  <c r="H75" i="70"/>
  <c r="H77" i="70" s="1"/>
  <c r="AU75" i="69"/>
  <c r="AU77" i="69" s="1"/>
  <c r="AM75" i="69"/>
  <c r="AM77" i="69" s="1"/>
  <c r="AE75" i="69"/>
  <c r="AE77" i="69" s="1"/>
  <c r="W75" i="69"/>
  <c r="W77" i="69" s="1"/>
  <c r="O75" i="69"/>
  <c r="O77" i="69" s="1"/>
  <c r="AR75" i="75"/>
  <c r="AR77" i="75" s="1"/>
  <c r="AJ75" i="75"/>
  <c r="AJ77" i="75" s="1"/>
  <c r="AB75" i="75"/>
  <c r="AB77" i="75" s="1"/>
  <c r="T75" i="75"/>
  <c r="T77" i="75" s="1"/>
  <c r="L75" i="75"/>
  <c r="L77" i="75" s="1"/>
  <c r="AX75" i="73"/>
  <c r="AX77" i="73" s="1"/>
  <c r="AP75" i="73"/>
  <c r="AP77" i="73" s="1"/>
  <c r="AH75" i="73"/>
  <c r="AH77" i="73" s="1"/>
  <c r="Z75" i="73"/>
  <c r="Z77" i="73" s="1"/>
  <c r="R75" i="73"/>
  <c r="R77" i="73" s="1"/>
  <c r="J75" i="73"/>
  <c r="J77" i="73" s="1"/>
  <c r="AW75" i="72"/>
  <c r="AW77" i="72" s="1"/>
  <c r="AO75" i="72"/>
  <c r="AO77" i="72" s="1"/>
  <c r="AG75" i="72"/>
  <c r="AG77" i="72" s="1"/>
  <c r="Y75" i="72"/>
  <c r="Y77" i="72" s="1"/>
  <c r="Q75" i="72"/>
  <c r="Q77" i="72" s="1"/>
  <c r="I75" i="72"/>
  <c r="I77" i="72" s="1"/>
  <c r="AV75" i="71"/>
  <c r="AV77" i="71" s="1"/>
  <c r="AN75" i="71"/>
  <c r="AN77" i="71" s="1"/>
  <c r="AF75" i="71"/>
  <c r="AF77" i="71" s="1"/>
  <c r="X75" i="71"/>
  <c r="X77" i="71" s="1"/>
  <c r="P75" i="71"/>
  <c r="P77" i="71" s="1"/>
  <c r="H75" i="71"/>
  <c r="H77" i="71" s="1"/>
  <c r="AU75" i="70"/>
  <c r="AU77" i="70" s="1"/>
  <c r="AM75" i="70"/>
  <c r="AM77" i="70" s="1"/>
  <c r="AE75" i="70"/>
  <c r="AE77" i="70" s="1"/>
  <c r="W75" i="70"/>
  <c r="W77" i="70" s="1"/>
  <c r="O75" i="70"/>
  <c r="O77" i="70" s="1"/>
  <c r="G75" i="70"/>
  <c r="G77" i="70" s="1"/>
  <c r="AT75" i="69"/>
  <c r="AT77" i="69" s="1"/>
  <c r="AL75" i="69"/>
  <c r="AL77" i="69" s="1"/>
  <c r="AD75" i="69"/>
  <c r="AD77" i="69" s="1"/>
  <c r="V75" i="69"/>
  <c r="V77" i="69" s="1"/>
  <c r="N75" i="69"/>
  <c r="N77" i="69" s="1"/>
  <c r="F75" i="69"/>
  <c r="F77" i="69" s="1"/>
  <c r="AS75" i="68"/>
  <c r="AS77" i="68" s="1"/>
  <c r="AS134" i="68" s="1"/>
  <c r="AK75" i="68"/>
  <c r="AK77" i="68" s="1"/>
  <c r="AC75" i="68"/>
  <c r="AC77" i="68" s="1"/>
  <c r="AC134" i="68" s="1"/>
  <c r="U75" i="68"/>
  <c r="U77" i="68" s="1"/>
  <c r="U134" i="68" s="1"/>
  <c r="M75" i="68"/>
  <c r="M77" i="68" s="1"/>
  <c r="M134" i="68" s="1"/>
  <c r="AY75" i="75"/>
  <c r="AY77" i="75" s="1"/>
  <c r="AQ75" i="75"/>
  <c r="AQ77" i="75" s="1"/>
  <c r="AI75" i="75"/>
  <c r="AI77" i="75" s="1"/>
  <c r="AA75" i="75"/>
  <c r="AA77" i="75" s="1"/>
  <c r="S75" i="75"/>
  <c r="S77" i="75" s="1"/>
  <c r="K75" i="75"/>
  <c r="K77" i="75" s="1"/>
  <c r="AW75" i="73"/>
  <c r="AW77" i="73" s="1"/>
  <c r="AO75" i="73"/>
  <c r="AO77" i="73" s="1"/>
  <c r="AG75" i="73"/>
  <c r="AG77" i="73" s="1"/>
  <c r="Y75" i="73"/>
  <c r="Y77" i="73" s="1"/>
  <c r="Q75" i="73"/>
  <c r="Q77" i="73" s="1"/>
  <c r="I75" i="73"/>
  <c r="I77" i="73" s="1"/>
  <c r="AV75" i="72"/>
  <c r="AV77" i="72" s="1"/>
  <c r="AN75" i="72"/>
  <c r="AN77" i="72" s="1"/>
  <c r="AF75" i="72"/>
  <c r="AF77" i="72" s="1"/>
  <c r="X75" i="72"/>
  <c r="X77" i="72" s="1"/>
  <c r="P75" i="72"/>
  <c r="P77" i="72" s="1"/>
  <c r="H75" i="72"/>
  <c r="H77" i="72" s="1"/>
  <c r="E27" i="72" s="1"/>
  <c r="AU75" i="71"/>
  <c r="AU77" i="71" s="1"/>
  <c r="AM75" i="71"/>
  <c r="AM77" i="71" s="1"/>
  <c r="AE75" i="71"/>
  <c r="AE77" i="71" s="1"/>
  <c r="W75" i="71"/>
  <c r="W77" i="71" s="1"/>
  <c r="O75" i="71"/>
  <c r="O77" i="71" s="1"/>
  <c r="G75" i="71"/>
  <c r="G77" i="71" s="1"/>
  <c r="AT75" i="70"/>
  <c r="AT77" i="70" s="1"/>
  <c r="AL75" i="70"/>
  <c r="AL77" i="70" s="1"/>
  <c r="AD75" i="70"/>
  <c r="AD77" i="70" s="1"/>
  <c r="V75" i="70"/>
  <c r="V77" i="70" s="1"/>
  <c r="N75" i="70"/>
  <c r="N77" i="70" s="1"/>
  <c r="F75" i="70"/>
  <c r="F77" i="70" s="1"/>
  <c r="AS75" i="69"/>
  <c r="AS77" i="69" s="1"/>
  <c r="AK75" i="69"/>
  <c r="AK77" i="69" s="1"/>
  <c r="AC75" i="69"/>
  <c r="AC77" i="69" s="1"/>
  <c r="U75" i="69"/>
  <c r="U77" i="69" s="1"/>
  <c r="M75" i="69"/>
  <c r="M77" i="69" s="1"/>
  <c r="E75" i="69"/>
  <c r="E77" i="69" s="1"/>
  <c r="E192" i="69" s="1"/>
  <c r="AR75" i="68"/>
  <c r="AR77" i="68" s="1"/>
  <c r="AJ75" i="68"/>
  <c r="AJ77" i="68" s="1"/>
  <c r="AB75" i="68"/>
  <c r="AB77" i="68" s="1"/>
  <c r="T75" i="68"/>
  <c r="T77" i="68" s="1"/>
  <c r="L75" i="68"/>
  <c r="L77" i="68" s="1"/>
  <c r="AY75" i="67"/>
  <c r="AY77" i="67" s="1"/>
  <c r="AY134" i="67" s="1"/>
  <c r="AH75" i="75"/>
  <c r="AH77" i="75" s="1"/>
  <c r="AF75" i="73"/>
  <c r="AF77" i="73" s="1"/>
  <c r="AU75" i="72"/>
  <c r="AU77" i="72" s="1"/>
  <c r="O75" i="72"/>
  <c r="O77" i="72" s="1"/>
  <c r="AD75" i="71"/>
  <c r="AD77" i="71" s="1"/>
  <c r="AS75" i="70"/>
  <c r="AS77" i="70" s="1"/>
  <c r="M75" i="70"/>
  <c r="M77" i="70" s="1"/>
  <c r="AJ75" i="69"/>
  <c r="AJ77" i="69" s="1"/>
  <c r="R75" i="69"/>
  <c r="R77" i="69" s="1"/>
  <c r="AT75" i="68"/>
  <c r="AT77" i="68" s="1"/>
  <c r="AD75" i="68"/>
  <c r="AD77" i="68" s="1"/>
  <c r="N75" i="68"/>
  <c r="N77" i="68" s="1"/>
  <c r="AV75" i="67"/>
  <c r="AV77" i="67" s="1"/>
  <c r="AJ75" i="67"/>
  <c r="AJ77" i="67" s="1"/>
  <c r="AA75" i="67"/>
  <c r="AA77" i="67" s="1"/>
  <c r="S75" i="67"/>
  <c r="S77" i="67" s="1"/>
  <c r="K75" i="67"/>
  <c r="K77" i="67" s="1"/>
  <c r="F75" i="88"/>
  <c r="F77" i="88" s="1"/>
  <c r="F192" i="88" s="1"/>
  <c r="N75" i="88"/>
  <c r="N77" i="88" s="1"/>
  <c r="N192" i="88" s="1"/>
  <c r="V75" i="88"/>
  <c r="V77" i="88" s="1"/>
  <c r="V192" i="88" s="1"/>
  <c r="AD75" i="88"/>
  <c r="AD77" i="88" s="1"/>
  <c r="AD192" i="88" s="1"/>
  <c r="AL75" i="88"/>
  <c r="AL77" i="88" s="1"/>
  <c r="AL134" i="88" s="1"/>
  <c r="AT75" i="88"/>
  <c r="AT77" i="88" s="1"/>
  <c r="AZ75" i="67"/>
  <c r="AZ77" i="67" s="1"/>
  <c r="J75" i="63"/>
  <c r="R75" i="63"/>
  <c r="Z75" i="63"/>
  <c r="AH75" i="63"/>
  <c r="AP75" i="63"/>
  <c r="AX75" i="63"/>
  <c r="AG75" i="75"/>
  <c r="AG77" i="75" s="1"/>
  <c r="AE75" i="73"/>
  <c r="AE77" i="73" s="1"/>
  <c r="AT75" i="72"/>
  <c r="AT77" i="72" s="1"/>
  <c r="N75" i="72"/>
  <c r="N77" i="72" s="1"/>
  <c r="AC75" i="71"/>
  <c r="AC77" i="71" s="1"/>
  <c r="AR75" i="70"/>
  <c r="AR77" i="70" s="1"/>
  <c r="L75" i="70"/>
  <c r="L77" i="70" s="1"/>
  <c r="AI75" i="69"/>
  <c r="AI77" i="69" s="1"/>
  <c r="L75" i="69"/>
  <c r="L77" i="69" s="1"/>
  <c r="AQ75" i="68"/>
  <c r="AQ77" i="68" s="1"/>
  <c r="AA75" i="68"/>
  <c r="AA77" i="68" s="1"/>
  <c r="K75" i="68"/>
  <c r="K77" i="68" s="1"/>
  <c r="AS75" i="67"/>
  <c r="AS77" i="67" s="1"/>
  <c r="AI75" i="67"/>
  <c r="AI77" i="67" s="1"/>
  <c r="AI134" i="67" s="1"/>
  <c r="Z75" i="67"/>
  <c r="Z77" i="67" s="1"/>
  <c r="Z134" i="67" s="1"/>
  <c r="R75" i="67"/>
  <c r="R77" i="67" s="1"/>
  <c r="J75" i="67"/>
  <c r="J77" i="67" s="1"/>
  <c r="G75" i="88"/>
  <c r="G77" i="88" s="1"/>
  <c r="G192" i="88" s="1"/>
  <c r="O75" i="88"/>
  <c r="O77" i="88" s="1"/>
  <c r="O192" i="88" s="1"/>
  <c r="W75" i="88"/>
  <c r="W77" i="88" s="1"/>
  <c r="W192" i="88" s="1"/>
  <c r="AE75" i="88"/>
  <c r="AE77" i="88" s="1"/>
  <c r="AE192" i="88" s="1"/>
  <c r="AM75" i="88"/>
  <c r="AM77" i="88" s="1"/>
  <c r="AU75" i="88"/>
  <c r="AU77" i="88" s="1"/>
  <c r="BB75" i="88"/>
  <c r="BB77" i="88" s="1"/>
  <c r="K75" i="63"/>
  <c r="S75" i="63"/>
  <c r="AA75" i="63"/>
  <c r="AI75" i="63"/>
  <c r="AQ75" i="63"/>
  <c r="AY75" i="63"/>
  <c r="Z75" i="75"/>
  <c r="Z77" i="75" s="1"/>
  <c r="X75" i="73"/>
  <c r="X77" i="73" s="1"/>
  <c r="AM75" i="72"/>
  <c r="AM77" i="72" s="1"/>
  <c r="G75" i="72"/>
  <c r="G77" i="72" s="1"/>
  <c r="D27" i="72" s="1"/>
  <c r="V75" i="71"/>
  <c r="V77" i="71" s="1"/>
  <c r="AK75" i="70"/>
  <c r="AK77" i="70" s="1"/>
  <c r="E75" i="70"/>
  <c r="E77" i="70" s="1"/>
  <c r="E192" i="70" s="1"/>
  <c r="AH75" i="69"/>
  <c r="AH77" i="69" s="1"/>
  <c r="K75" i="69"/>
  <c r="K77" i="69" s="1"/>
  <c r="AP75" i="68"/>
  <c r="AP77" i="68" s="1"/>
  <c r="Z75" i="68"/>
  <c r="Z77" i="68" s="1"/>
  <c r="J75" i="68"/>
  <c r="J77" i="68" s="1"/>
  <c r="AR75" i="67"/>
  <c r="AR77" i="67" s="1"/>
  <c r="AH75" i="67"/>
  <c r="AH77" i="67" s="1"/>
  <c r="AH134" i="67" s="1"/>
  <c r="Y75" i="67"/>
  <c r="Y77" i="67" s="1"/>
  <c r="Q75" i="67"/>
  <c r="Q77" i="67" s="1"/>
  <c r="I75" i="67"/>
  <c r="I77" i="67" s="1"/>
  <c r="H75" i="88"/>
  <c r="H77" i="88" s="1"/>
  <c r="E27" i="88" s="1"/>
  <c r="P75" i="88"/>
  <c r="P77" i="88" s="1"/>
  <c r="P192" i="88" s="1"/>
  <c r="X75" i="88"/>
  <c r="X77" i="88" s="1"/>
  <c r="X192" i="88" s="1"/>
  <c r="AF75" i="88"/>
  <c r="AF77" i="88" s="1"/>
  <c r="AF192" i="88" s="1"/>
  <c r="AN75" i="88"/>
  <c r="AN77" i="88" s="1"/>
  <c r="AV75" i="88"/>
  <c r="AV77" i="88" s="1"/>
  <c r="BA75" i="88"/>
  <c r="BA77" i="88" s="1"/>
  <c r="L75" i="63"/>
  <c r="T75" i="63"/>
  <c r="AB75" i="63"/>
  <c r="AJ75" i="63"/>
  <c r="AR75" i="63"/>
  <c r="AZ75" i="63"/>
  <c r="Y75" i="75"/>
  <c r="Y77" i="75" s="1"/>
  <c r="W75" i="73"/>
  <c r="W77" i="73" s="1"/>
  <c r="AL75" i="72"/>
  <c r="AL77" i="72" s="1"/>
  <c r="F75" i="72"/>
  <c r="F77" i="72" s="1"/>
  <c r="C27" i="72" s="1"/>
  <c r="U75" i="71"/>
  <c r="U77" i="71" s="1"/>
  <c r="AJ75" i="70"/>
  <c r="AJ77" i="70" s="1"/>
  <c r="AY75" i="69"/>
  <c r="AY77" i="69" s="1"/>
  <c r="AB75" i="69"/>
  <c r="AB77" i="69" s="1"/>
  <c r="J75" i="69"/>
  <c r="J77" i="69" s="1"/>
  <c r="AO75" i="68"/>
  <c r="AO77" i="68" s="1"/>
  <c r="Y75" i="68"/>
  <c r="Y77" i="68" s="1"/>
  <c r="Y134" i="68" s="1"/>
  <c r="I75" i="68"/>
  <c r="I77" i="68" s="1"/>
  <c r="F27" i="68" s="1"/>
  <c r="AQ75" i="67"/>
  <c r="AQ77" i="67" s="1"/>
  <c r="AG75" i="67"/>
  <c r="AG77" i="67" s="1"/>
  <c r="X75" i="67"/>
  <c r="X77" i="67" s="1"/>
  <c r="P75" i="67"/>
  <c r="P77" i="67" s="1"/>
  <c r="H75" i="67"/>
  <c r="H77" i="67" s="1"/>
  <c r="I75" i="88"/>
  <c r="I77" i="88" s="1"/>
  <c r="I192" i="88" s="1"/>
  <c r="Q75" i="88"/>
  <c r="Q77" i="88" s="1"/>
  <c r="Q192" i="88" s="1"/>
  <c r="Y75" i="88"/>
  <c r="Y77" i="88" s="1"/>
  <c r="Y192" i="88" s="1"/>
  <c r="AG75" i="88"/>
  <c r="AG77" i="88" s="1"/>
  <c r="AG192" i="88" s="1"/>
  <c r="AO75" i="88"/>
  <c r="AO77" i="88" s="1"/>
  <c r="AW75" i="88"/>
  <c r="AW77" i="88" s="1"/>
  <c r="AZ75" i="88"/>
  <c r="AZ77" i="88" s="1"/>
  <c r="M75" i="63"/>
  <c r="U75" i="63"/>
  <c r="AC75" i="63"/>
  <c r="AK75" i="63"/>
  <c r="AS75" i="63"/>
  <c r="BA75" i="63"/>
  <c r="AP75" i="75"/>
  <c r="AP77" i="75" s="1"/>
  <c r="J75" i="75"/>
  <c r="J77" i="75" s="1"/>
  <c r="AN75" i="73"/>
  <c r="AN77" i="73" s="1"/>
  <c r="H75" i="73"/>
  <c r="H77" i="73" s="1"/>
  <c r="E27" i="73" s="1"/>
  <c r="W75" i="72"/>
  <c r="W77" i="72" s="1"/>
  <c r="AL75" i="71"/>
  <c r="AL77" i="71" s="1"/>
  <c r="F75" i="71"/>
  <c r="F77" i="71" s="1"/>
  <c r="U75" i="70"/>
  <c r="U77" i="70" s="1"/>
  <c r="AQ75" i="69"/>
  <c r="AQ77" i="69" s="1"/>
  <c r="T75" i="69"/>
  <c r="T77" i="69" s="1"/>
  <c r="AX75" i="68"/>
  <c r="AX77" i="68" s="1"/>
  <c r="AH75" i="68"/>
  <c r="AH77" i="68" s="1"/>
  <c r="R75" i="68"/>
  <c r="R77" i="68" s="1"/>
  <c r="AX75" i="67"/>
  <c r="AX77" i="67" s="1"/>
  <c r="AX134" i="67" s="1"/>
  <c r="AN75" i="67"/>
  <c r="AN77" i="67" s="1"/>
  <c r="AC75" i="67"/>
  <c r="AC77" i="67" s="1"/>
  <c r="U75" i="67"/>
  <c r="U77" i="67" s="1"/>
  <c r="M75" i="67"/>
  <c r="M77" i="67" s="1"/>
  <c r="E75" i="67"/>
  <c r="E77" i="67" s="1"/>
  <c r="E192" i="67" s="1"/>
  <c r="L75" i="88"/>
  <c r="L77" i="88" s="1"/>
  <c r="L192" i="88" s="1"/>
  <c r="T75" i="88"/>
  <c r="T77" i="88" s="1"/>
  <c r="T192" i="88" s="1"/>
  <c r="AB75" i="88"/>
  <c r="AB77" i="88" s="1"/>
  <c r="AB192" i="88" s="1"/>
  <c r="AJ75" i="88"/>
  <c r="AJ77" i="88" s="1"/>
  <c r="AR75" i="88"/>
  <c r="AR77" i="88" s="1"/>
  <c r="BB75" i="67"/>
  <c r="BB77" i="67" s="1"/>
  <c r="BB134" i="67" s="1"/>
  <c r="H75" i="63"/>
  <c r="P75" i="63"/>
  <c r="X75" i="63"/>
  <c r="AF75" i="63"/>
  <c r="AN75" i="63"/>
  <c r="AV75" i="63"/>
  <c r="AW75" i="75"/>
  <c r="AW77" i="75" s="1"/>
  <c r="AV75" i="73"/>
  <c r="AV77" i="73" s="1"/>
  <c r="V75" i="72"/>
  <c r="V77" i="72" s="1"/>
  <c r="AB75" i="70"/>
  <c r="AB77" i="70" s="1"/>
  <c r="G75" i="69"/>
  <c r="G77" i="69" s="1"/>
  <c r="Q75" i="68"/>
  <c r="Q77" i="68" s="1"/>
  <c r="Q134" i="68" s="1"/>
  <c r="AD75" i="67"/>
  <c r="AD77" i="67" s="1"/>
  <c r="AD134" i="67" s="1"/>
  <c r="G75" i="67"/>
  <c r="G77" i="67" s="1"/>
  <c r="U75" i="88"/>
  <c r="U77" i="88" s="1"/>
  <c r="U192" i="88" s="1"/>
  <c r="AQ75" i="88"/>
  <c r="AQ77" i="88" s="1"/>
  <c r="N75" i="63"/>
  <c r="AG75" i="63"/>
  <c r="AO75" i="75"/>
  <c r="AO77" i="75" s="1"/>
  <c r="AU75" i="73"/>
  <c r="AU77" i="73" s="1"/>
  <c r="AT75" i="71"/>
  <c r="AT77" i="71" s="1"/>
  <c r="T75" i="70"/>
  <c r="T77" i="70" s="1"/>
  <c r="AY75" i="68"/>
  <c r="AY77" i="68" s="1"/>
  <c r="F75" i="68"/>
  <c r="F77" i="68" s="1"/>
  <c r="AB75" i="67"/>
  <c r="AB77" i="67" s="1"/>
  <c r="F75" i="67"/>
  <c r="F77" i="67" s="1"/>
  <c r="C27" i="67" s="1"/>
  <c r="Z75" i="88"/>
  <c r="Z77" i="88" s="1"/>
  <c r="Z192" i="88" s="1"/>
  <c r="AS75" i="88"/>
  <c r="AS77" i="88" s="1"/>
  <c r="O75" i="63"/>
  <c r="AL75" i="63"/>
  <c r="R75" i="75"/>
  <c r="R77" i="75" s="1"/>
  <c r="AM75" i="73"/>
  <c r="AM77" i="73" s="1"/>
  <c r="AS75" i="71"/>
  <c r="AS77" i="71" s="1"/>
  <c r="AX75" i="69"/>
  <c r="AX77" i="69" s="1"/>
  <c r="AW75" i="68"/>
  <c r="AW77" i="68" s="1"/>
  <c r="AW134" i="68" s="1"/>
  <c r="E75" i="68"/>
  <c r="E77" i="68" s="1"/>
  <c r="E192" i="68" s="1"/>
  <c r="W75" i="67"/>
  <c r="W77" i="67" s="1"/>
  <c r="E75" i="88"/>
  <c r="E77" i="88" s="1"/>
  <c r="E192" i="88" s="1"/>
  <c r="AA75" i="88"/>
  <c r="AA77" i="88" s="1"/>
  <c r="AA192" i="88" s="1"/>
  <c r="AX75" i="88"/>
  <c r="AX77" i="88" s="1"/>
  <c r="Q75" i="63"/>
  <c r="AM75" i="63"/>
  <c r="Q75" i="75"/>
  <c r="Q77" i="75" s="1"/>
  <c r="P75" i="73"/>
  <c r="P77" i="73" s="1"/>
  <c r="AK75" i="71"/>
  <c r="AK77" i="71" s="1"/>
  <c r="AR75" i="69"/>
  <c r="AR77" i="69" s="1"/>
  <c r="AL75" i="68"/>
  <c r="AL77" i="68" s="1"/>
  <c r="AW75" i="67"/>
  <c r="AW77" i="67" s="1"/>
  <c r="V75" i="67"/>
  <c r="V77" i="67" s="1"/>
  <c r="J75" i="88"/>
  <c r="J77" i="88" s="1"/>
  <c r="J192" i="88" s="1"/>
  <c r="AC75" i="88"/>
  <c r="AC77" i="88" s="1"/>
  <c r="AC192" i="88" s="1"/>
  <c r="AY75" i="88"/>
  <c r="AY77" i="88" s="1"/>
  <c r="V75" i="63"/>
  <c r="AO75" i="63"/>
  <c r="I75" i="75"/>
  <c r="I77" i="75" s="1"/>
  <c r="F27" i="75" s="1"/>
  <c r="O75" i="73"/>
  <c r="O77" i="73" s="1"/>
  <c r="N75" i="71"/>
  <c r="N77" i="71" s="1"/>
  <c r="AP75" i="69"/>
  <c r="AP77" i="69" s="1"/>
  <c r="AI75" i="68"/>
  <c r="AI77" i="68" s="1"/>
  <c r="AP75" i="67"/>
  <c r="AP77" i="67" s="1"/>
  <c r="AP134" i="67" s="1"/>
  <c r="T75" i="67"/>
  <c r="T77" i="67" s="1"/>
  <c r="K75" i="88"/>
  <c r="K77" i="88" s="1"/>
  <c r="K192" i="88" s="1"/>
  <c r="AH75" i="88"/>
  <c r="AH77" i="88" s="1"/>
  <c r="AH192" i="88" s="1"/>
  <c r="BA75" i="67"/>
  <c r="BA77" i="67" s="1"/>
  <c r="W75" i="63"/>
  <c r="AT75" i="63"/>
  <c r="AE75" i="72"/>
  <c r="AE77" i="72" s="1"/>
  <c r="E75" i="71"/>
  <c r="E77" i="71" s="1"/>
  <c r="E192" i="71" s="1"/>
  <c r="Z75" i="69"/>
  <c r="Z77" i="69" s="1"/>
  <c r="V75" i="68"/>
  <c r="V77" i="68" s="1"/>
  <c r="AK75" i="67"/>
  <c r="AK77" i="67" s="1"/>
  <c r="N75" i="67"/>
  <c r="N77" i="67" s="1"/>
  <c r="R75" i="88"/>
  <c r="R77" i="88" s="1"/>
  <c r="R192" i="88" s="1"/>
  <c r="AK75" i="88"/>
  <c r="AK77" i="88" s="1"/>
  <c r="G75" i="63"/>
  <c r="AD75" i="63"/>
  <c r="AW75" i="63"/>
  <c r="G75" i="73"/>
  <c r="G77" i="73" s="1"/>
  <c r="AO75" i="67"/>
  <c r="AO77" i="67" s="1"/>
  <c r="F75" i="63"/>
  <c r="AX75" i="75"/>
  <c r="AX77" i="75" s="1"/>
  <c r="AD75" i="72"/>
  <c r="AD77" i="72" s="1"/>
  <c r="AF75" i="67"/>
  <c r="AF77" i="67" s="1"/>
  <c r="I75" i="63"/>
  <c r="S75" i="69"/>
  <c r="S77" i="69" s="1"/>
  <c r="M75" i="71"/>
  <c r="M77" i="71" s="1"/>
  <c r="O75" i="67"/>
  <c r="O77" i="67" s="1"/>
  <c r="Y75" i="63"/>
  <c r="S75" i="88"/>
  <c r="S77" i="88" s="1"/>
  <c r="S192" i="88" s="1"/>
  <c r="AC75" i="70"/>
  <c r="AC77" i="70" s="1"/>
  <c r="L75" i="67"/>
  <c r="L77" i="67" s="1"/>
  <c r="AE75" i="63"/>
  <c r="BB75" i="63"/>
  <c r="S75" i="68"/>
  <c r="S77" i="68" s="1"/>
  <c r="AA75" i="69"/>
  <c r="AA77" i="69" s="1"/>
  <c r="M75" i="88"/>
  <c r="M77" i="88" s="1"/>
  <c r="AU75" i="63"/>
  <c r="AG75" i="68"/>
  <c r="AG77" i="68" s="1"/>
  <c r="AG134" i="68" s="1"/>
  <c r="AI75" i="88"/>
  <c r="AI77" i="88" s="1"/>
  <c r="AI192" i="88" s="1"/>
  <c r="AP75" i="88"/>
  <c r="AP77" i="88" s="1"/>
  <c r="B26" i="74"/>
  <c r="C26" i="74"/>
  <c r="D26" i="74"/>
  <c r="C27" i="73"/>
  <c r="B26" i="71"/>
  <c r="C26" i="70"/>
  <c r="E131" i="68"/>
  <c r="E130" i="68" s="1"/>
  <c r="E132" i="68" s="1"/>
  <c r="J198" i="88"/>
  <c r="J197" i="88"/>
  <c r="R198" i="88"/>
  <c r="R197" i="88"/>
  <c r="Z198" i="88"/>
  <c r="Z197" i="88"/>
  <c r="AH198" i="88"/>
  <c r="AH197" i="88"/>
  <c r="K198" i="88"/>
  <c r="K197" i="88"/>
  <c r="S198" i="88"/>
  <c r="S197" i="88"/>
  <c r="AA198" i="88"/>
  <c r="AA197" i="88"/>
  <c r="AI198" i="88"/>
  <c r="AI197" i="88"/>
  <c r="L198" i="88"/>
  <c r="L197" i="88"/>
  <c r="T198" i="88"/>
  <c r="T197" i="88"/>
  <c r="AB198" i="88"/>
  <c r="AB197" i="88"/>
  <c r="E197" i="88"/>
  <c r="E198" i="88"/>
  <c r="M198" i="88"/>
  <c r="M197" i="88"/>
  <c r="U197" i="88"/>
  <c r="U198" i="88"/>
  <c r="AC197" i="88"/>
  <c r="AC198" i="88"/>
  <c r="F197" i="88"/>
  <c r="F198" i="88"/>
  <c r="N197" i="88"/>
  <c r="N198" i="88"/>
  <c r="V197" i="88"/>
  <c r="V198" i="88"/>
  <c r="AD197" i="88"/>
  <c r="AD198" i="88"/>
  <c r="G197" i="88"/>
  <c r="G198" i="88"/>
  <c r="O197" i="88"/>
  <c r="O198" i="88"/>
  <c r="W197" i="88"/>
  <c r="W198" i="88"/>
  <c r="AE197" i="88"/>
  <c r="AE198" i="88"/>
  <c r="H198" i="88"/>
  <c r="H197" i="88"/>
  <c r="P197" i="88"/>
  <c r="P198" i="88"/>
  <c r="X197" i="88"/>
  <c r="X198" i="88"/>
  <c r="AF197" i="88"/>
  <c r="AF198" i="88"/>
  <c r="I198" i="88"/>
  <c r="I197" i="88"/>
  <c r="Q198" i="88"/>
  <c r="Q197" i="88"/>
  <c r="Y198" i="88"/>
  <c r="Y197" i="88"/>
  <c r="AG198" i="88"/>
  <c r="AG197" i="88"/>
  <c r="B27" i="70"/>
  <c r="B27" i="72"/>
  <c r="D27" i="75"/>
  <c r="F26" i="75"/>
  <c r="BA134" i="75"/>
  <c r="E134" i="75"/>
  <c r="B27" i="75"/>
  <c r="AC134" i="75"/>
  <c r="B26" i="73"/>
  <c r="D27" i="73"/>
  <c r="C26" i="73"/>
  <c r="AZ134" i="73"/>
  <c r="W134" i="73"/>
  <c r="AH134" i="73"/>
  <c r="G26" i="72"/>
  <c r="F27" i="72"/>
  <c r="AW134" i="72"/>
  <c r="B27" i="71"/>
  <c r="C27" i="71"/>
  <c r="D27" i="71"/>
  <c r="E26" i="71"/>
  <c r="E27" i="71"/>
  <c r="F27" i="71"/>
  <c r="G26" i="71"/>
  <c r="D27" i="70"/>
  <c r="E27" i="70"/>
  <c r="F27" i="70"/>
  <c r="C27" i="70"/>
  <c r="Z134" i="69"/>
  <c r="E26" i="69"/>
  <c r="F26" i="69"/>
  <c r="F27" i="69"/>
  <c r="F26" i="68"/>
  <c r="B26" i="68"/>
  <c r="D27" i="67"/>
  <c r="Z134" i="70"/>
  <c r="T134" i="73"/>
  <c r="C27" i="75"/>
  <c r="Q134" i="72"/>
  <c r="Y134" i="75"/>
  <c r="V134" i="75"/>
  <c r="G26" i="75"/>
  <c r="E26" i="75"/>
  <c r="Q134" i="75"/>
  <c r="AO134" i="75"/>
  <c r="E131" i="75"/>
  <c r="F128" i="75"/>
  <c r="C26" i="75"/>
  <c r="U134" i="75"/>
  <c r="D26" i="75"/>
  <c r="E131" i="74"/>
  <c r="F128" i="74"/>
  <c r="F26" i="74"/>
  <c r="G26" i="74"/>
  <c r="D26" i="73"/>
  <c r="E26" i="73"/>
  <c r="F26" i="73"/>
  <c r="E131" i="73"/>
  <c r="G26" i="73"/>
  <c r="F128" i="73"/>
  <c r="P134" i="73"/>
  <c r="AK134" i="73"/>
  <c r="AS134" i="72"/>
  <c r="BA134" i="72"/>
  <c r="Y134" i="72"/>
  <c r="AG134" i="72"/>
  <c r="AO134" i="72"/>
  <c r="C26" i="72"/>
  <c r="D26" i="72"/>
  <c r="F128" i="72"/>
  <c r="E26" i="72"/>
  <c r="F26" i="72"/>
  <c r="L134" i="72"/>
  <c r="T134" i="72"/>
  <c r="AB134" i="72"/>
  <c r="AZ134" i="72"/>
  <c r="E130" i="71"/>
  <c r="E132" i="71" s="1"/>
  <c r="E133" i="71" s="1"/>
  <c r="E190" i="71" s="1"/>
  <c r="C26" i="71"/>
  <c r="D26" i="71"/>
  <c r="F26" i="71"/>
  <c r="S134" i="70"/>
  <c r="D26" i="70"/>
  <c r="K134" i="70"/>
  <c r="AA134" i="70"/>
  <c r="AH134" i="70"/>
  <c r="AP134" i="70"/>
  <c r="AX134" i="70"/>
  <c r="G26" i="70"/>
  <c r="AR134" i="69"/>
  <c r="AY134" i="69"/>
  <c r="T134" i="69"/>
  <c r="AZ134" i="69"/>
  <c r="R134" i="69"/>
  <c r="AX134" i="69"/>
  <c r="G26" i="69"/>
  <c r="B26" i="69"/>
  <c r="C26" i="69"/>
  <c r="D26" i="69"/>
  <c r="AK134" i="68"/>
  <c r="C26" i="68"/>
  <c r="G26" i="68"/>
  <c r="E131" i="67"/>
  <c r="AA134" i="67"/>
  <c r="AS134" i="67"/>
  <c r="D26" i="67"/>
  <c r="E26" i="67"/>
  <c r="AQ134" i="67"/>
  <c r="B26" i="67"/>
  <c r="C26" i="67"/>
  <c r="G26" i="67"/>
  <c r="F26" i="88"/>
  <c r="G26" i="88"/>
  <c r="D26" i="88"/>
  <c r="E9" i="2"/>
  <c r="D16" i="2"/>
  <c r="D19" i="2"/>
  <c r="H9" i="2"/>
  <c r="D17" i="2"/>
  <c r="D15" i="2"/>
  <c r="D13" i="2"/>
  <c r="D9" i="2"/>
  <c r="D14" i="2"/>
  <c r="D11" i="2"/>
  <c r="D10" i="2"/>
  <c r="D12" i="2"/>
  <c r="D18" i="2"/>
  <c r="E134" i="68" l="1"/>
  <c r="E135" i="68" s="1"/>
  <c r="I134" i="68"/>
  <c r="B27" i="67"/>
  <c r="C27" i="88"/>
  <c r="F27" i="88"/>
  <c r="H134" i="88"/>
  <c r="AF134" i="88"/>
  <c r="AW85" i="68"/>
  <c r="AC85" i="68"/>
  <c r="AI85" i="68"/>
  <c r="AZ85" i="68"/>
  <c r="AQ85" i="68"/>
  <c r="AM85" i="68"/>
  <c r="AO85" i="68"/>
  <c r="AF85" i="68"/>
  <c r="AU85" i="68"/>
  <c r="AY85" i="68"/>
  <c r="BA85" i="68"/>
  <c r="AR85" i="68"/>
  <c r="AD85" i="68"/>
  <c r="AG85" i="68"/>
  <c r="AJ85" i="68"/>
  <c r="AL85" i="68"/>
  <c r="AP85" i="68"/>
  <c r="AS85" i="68"/>
  <c r="AV85" i="68"/>
  <c r="AX85" i="68"/>
  <c r="BB85" i="68"/>
  <c r="G85" i="68"/>
  <c r="AH85" i="68"/>
  <c r="AN85" i="68"/>
  <c r="AE85" i="68"/>
  <c r="AT85" i="68"/>
  <c r="AK85" i="68"/>
  <c r="F83" i="68"/>
  <c r="AW84" i="68"/>
  <c r="AL84" i="68"/>
  <c r="AP84" i="68"/>
  <c r="AS84" i="68"/>
  <c r="AV84" i="68"/>
  <c r="AX84" i="68"/>
  <c r="BB84" i="68"/>
  <c r="AH84" i="68"/>
  <c r="AN84" i="68"/>
  <c r="AT84" i="68"/>
  <c r="AG84" i="68"/>
  <c r="AZ84" i="68"/>
  <c r="AE84" i="68"/>
  <c r="AK84" i="68"/>
  <c r="AD84" i="68"/>
  <c r="AC84" i="68"/>
  <c r="AQ84" i="68"/>
  <c r="AI84" i="68"/>
  <c r="AJ84" i="68"/>
  <c r="AM84" i="68"/>
  <c r="AO84" i="68"/>
  <c r="F84" i="68"/>
  <c r="F128" i="68" s="1"/>
  <c r="AF84" i="68"/>
  <c r="AU84" i="68"/>
  <c r="AY84" i="68"/>
  <c r="BA84" i="68"/>
  <c r="AR84" i="68"/>
  <c r="AL86" i="68"/>
  <c r="H86" i="68"/>
  <c r="BA86" i="68"/>
  <c r="AY86" i="68"/>
  <c r="AF86" i="68"/>
  <c r="AW86" i="68"/>
  <c r="AU86" i="68"/>
  <c r="AS86" i="68"/>
  <c r="AQ86" i="68"/>
  <c r="AO86" i="68"/>
  <c r="AM86" i="68"/>
  <c r="AJ86" i="68"/>
  <c r="AK86" i="68"/>
  <c r="AI86" i="68"/>
  <c r="AG86" i="68"/>
  <c r="AE86" i="68"/>
  <c r="AC86" i="68"/>
  <c r="BB86" i="68"/>
  <c r="AZ86" i="68"/>
  <c r="AH86" i="68"/>
  <c r="AX86" i="68"/>
  <c r="AV86" i="68"/>
  <c r="AT86" i="68"/>
  <c r="AR86" i="68"/>
  <c r="AP86" i="68"/>
  <c r="AN86" i="68"/>
  <c r="AD86" i="68"/>
  <c r="AZ87" i="68"/>
  <c r="AO87" i="68"/>
  <c r="AG87" i="68"/>
  <c r="AV87" i="68"/>
  <c r="AY87" i="68"/>
  <c r="BA87" i="68"/>
  <c r="AE87" i="68"/>
  <c r="AS87" i="68"/>
  <c r="AK87" i="68"/>
  <c r="AN87" i="68"/>
  <c r="AM87" i="68"/>
  <c r="AQ87" i="68"/>
  <c r="AH87" i="68"/>
  <c r="AW87" i="68"/>
  <c r="AT87" i="68"/>
  <c r="AD87" i="68"/>
  <c r="AF87" i="68"/>
  <c r="AL87" i="68"/>
  <c r="AP87" i="68"/>
  <c r="AR87" i="68"/>
  <c r="AI87" i="68"/>
  <c r="AX87" i="68"/>
  <c r="AC87" i="68"/>
  <c r="AJ87" i="68"/>
  <c r="BB87" i="68"/>
  <c r="I87" i="68"/>
  <c r="AU87" i="68"/>
  <c r="AQ88" i="68"/>
  <c r="AG88" i="68"/>
  <c r="AI88" i="68"/>
  <c r="AO88" i="68"/>
  <c r="AS88" i="68"/>
  <c r="AU88" i="68"/>
  <c r="AL88" i="68"/>
  <c r="BA88" i="68"/>
  <c r="AW88" i="68"/>
  <c r="AX88" i="68"/>
  <c r="AD88" i="68"/>
  <c r="AF88" i="68"/>
  <c r="J88" i="68"/>
  <c r="AM88" i="68"/>
  <c r="AP88" i="68"/>
  <c r="AE88" i="68"/>
  <c r="AC88" i="68"/>
  <c r="AR88" i="68"/>
  <c r="AJ88" i="68"/>
  <c r="AY88" i="68"/>
  <c r="BB88" i="68"/>
  <c r="AH88" i="68"/>
  <c r="AV88" i="68"/>
  <c r="AN88" i="68"/>
  <c r="AT88" i="68"/>
  <c r="K88" i="68"/>
  <c r="AK88" i="68"/>
  <c r="AZ88" i="68"/>
  <c r="AY88" i="67"/>
  <c r="AS88" i="67"/>
  <c r="AQ88" i="67"/>
  <c r="BA88" i="67"/>
  <c r="AX88" i="67"/>
  <c r="AV88" i="67"/>
  <c r="AT88" i="67"/>
  <c r="AE88" i="67"/>
  <c r="AO88" i="67"/>
  <c r="AL88" i="67"/>
  <c r="AJ88" i="67"/>
  <c r="AH88" i="67"/>
  <c r="AC88" i="67"/>
  <c r="BB88" i="67"/>
  <c r="AM88" i="67"/>
  <c r="J88" i="67"/>
  <c r="AP88" i="67"/>
  <c r="AZ88" i="67"/>
  <c r="AW88" i="67"/>
  <c r="AU88" i="67"/>
  <c r="AR88" i="67"/>
  <c r="AD88" i="67"/>
  <c r="AN88" i="67"/>
  <c r="AK88" i="67"/>
  <c r="AI88" i="67"/>
  <c r="AF88" i="67"/>
  <c r="AG88" i="67"/>
  <c r="AU85" i="67"/>
  <c r="AV85" i="67"/>
  <c r="AL85" i="67"/>
  <c r="AJ85" i="67"/>
  <c r="AC85" i="67"/>
  <c r="AD85" i="67"/>
  <c r="AE85" i="67"/>
  <c r="AR85" i="67"/>
  <c r="AX85" i="67"/>
  <c r="AY85" i="67"/>
  <c r="AO85" i="67"/>
  <c r="AP85" i="67"/>
  <c r="AQ85" i="67"/>
  <c r="AN85" i="67"/>
  <c r="BA85" i="67"/>
  <c r="BB85" i="67"/>
  <c r="AG85" i="67"/>
  <c r="AZ85" i="67"/>
  <c r="AI85" i="67"/>
  <c r="AK85" i="67"/>
  <c r="G85" i="67"/>
  <c r="AH85" i="67"/>
  <c r="AM85" i="67"/>
  <c r="AS85" i="67"/>
  <c r="AW85" i="67"/>
  <c r="AF85" i="67"/>
  <c r="AT85" i="67"/>
  <c r="AX84" i="67"/>
  <c r="AI84" i="67"/>
  <c r="AK84" i="67"/>
  <c r="F84" i="67"/>
  <c r="F128" i="67" s="1"/>
  <c r="AH84" i="67"/>
  <c r="AY84" i="67"/>
  <c r="AJ84" i="67"/>
  <c r="AW84" i="67"/>
  <c r="AF84" i="67"/>
  <c r="AT84" i="67"/>
  <c r="AU84" i="67"/>
  <c r="AS84" i="67"/>
  <c r="AV84" i="67"/>
  <c r="AC84" i="67"/>
  <c r="AD84" i="67"/>
  <c r="AE84" i="67"/>
  <c r="AR84" i="67"/>
  <c r="AM84" i="67"/>
  <c r="AO84" i="67"/>
  <c r="AP84" i="67"/>
  <c r="AQ84" i="67"/>
  <c r="AG84" i="67"/>
  <c r="AN84" i="67"/>
  <c r="BA84" i="67"/>
  <c r="BB84" i="67"/>
  <c r="AL84" i="67"/>
  <c r="AZ84" i="67"/>
  <c r="AX87" i="67"/>
  <c r="AJ87" i="67"/>
  <c r="AC87" i="67"/>
  <c r="AD87" i="67"/>
  <c r="AO87" i="67"/>
  <c r="AM87" i="67"/>
  <c r="AP87" i="67"/>
  <c r="AV87" i="67"/>
  <c r="AN87" i="67"/>
  <c r="BA87" i="67"/>
  <c r="AK87" i="67"/>
  <c r="AY87" i="67"/>
  <c r="AZ87" i="67"/>
  <c r="I87" i="67"/>
  <c r="AI87" i="67"/>
  <c r="AW87" i="67"/>
  <c r="AF87" i="67"/>
  <c r="AH87" i="67"/>
  <c r="AU87" i="67"/>
  <c r="AE87" i="67"/>
  <c r="AR87" i="67"/>
  <c r="AG87" i="67"/>
  <c r="AT87" i="67"/>
  <c r="BB87" i="67"/>
  <c r="AQ87" i="67"/>
  <c r="AS87" i="67"/>
  <c r="AL87" i="67"/>
  <c r="H86" i="67"/>
  <c r="BA86" i="67"/>
  <c r="AX86" i="67"/>
  <c r="AH86" i="67"/>
  <c r="AN86" i="67"/>
  <c r="AZ86" i="67"/>
  <c r="AV86" i="67"/>
  <c r="AS86" i="67"/>
  <c r="AQ86" i="67"/>
  <c r="AO86" i="67"/>
  <c r="AL86" i="67"/>
  <c r="AJ86" i="67"/>
  <c r="AG86" i="67"/>
  <c r="AE86" i="67"/>
  <c r="AC86" i="67"/>
  <c r="AT86" i="67"/>
  <c r="BB86" i="67"/>
  <c r="AY86" i="67"/>
  <c r="AU86" i="67"/>
  <c r="AR86" i="67"/>
  <c r="AP86" i="67"/>
  <c r="AM86" i="67"/>
  <c r="AW86" i="67"/>
  <c r="AI86" i="67"/>
  <c r="AF86" i="67"/>
  <c r="AD86" i="67"/>
  <c r="AK86" i="67"/>
  <c r="F83" i="67"/>
  <c r="F134" i="67" s="1"/>
  <c r="G83" i="67"/>
  <c r="AV103" i="88"/>
  <c r="AJ103" i="88"/>
  <c r="AU103" i="88"/>
  <c r="AI103" i="88"/>
  <c r="AT103" i="88"/>
  <c r="AH103" i="88"/>
  <c r="AS103" i="88"/>
  <c r="AG103" i="88"/>
  <c r="AR103" i="88"/>
  <c r="AF103" i="88"/>
  <c r="AQ103" i="88"/>
  <c r="AE103" i="88"/>
  <c r="BB103" i="88"/>
  <c r="AP103" i="88"/>
  <c r="AD103" i="88"/>
  <c r="BA103" i="88"/>
  <c r="AO103" i="88"/>
  <c r="AC103" i="88"/>
  <c r="AZ103" i="88"/>
  <c r="AN103" i="88"/>
  <c r="AB103" i="88"/>
  <c r="AM103" i="88"/>
  <c r="AX103" i="88"/>
  <c r="AL103" i="88"/>
  <c r="Z103" i="88"/>
  <c r="AY103" i="88"/>
  <c r="AW103" i="88"/>
  <c r="AK103" i="88"/>
  <c r="Y103" i="88"/>
  <c r="AA103" i="88"/>
  <c r="AQ104" i="88"/>
  <c r="AE104" i="88"/>
  <c r="BB104" i="88"/>
  <c r="AP104" i="88"/>
  <c r="AD104" i="88"/>
  <c r="BA104" i="88"/>
  <c r="AO104" i="88"/>
  <c r="AC104" i="88"/>
  <c r="AZ104" i="88"/>
  <c r="AN104" i="88"/>
  <c r="AB104" i="88"/>
  <c r="AY104" i="88"/>
  <c r="AM104" i="88"/>
  <c r="AA104" i="88"/>
  <c r="AX104" i="88"/>
  <c r="AL104" i="88"/>
  <c r="Z104" i="88"/>
  <c r="AW104" i="88"/>
  <c r="AK104" i="88"/>
  <c r="AV104" i="88"/>
  <c r="AJ104" i="88"/>
  <c r="AU104" i="88"/>
  <c r="AI104" i="88"/>
  <c r="AH104" i="88"/>
  <c r="AS104" i="88"/>
  <c r="AG104" i="88"/>
  <c r="AR104" i="88"/>
  <c r="AF104" i="88"/>
  <c r="AT104" i="88"/>
  <c r="AZ95" i="88"/>
  <c r="AN95" i="88"/>
  <c r="AB95" i="88"/>
  <c r="AY95" i="88"/>
  <c r="AM95" i="88"/>
  <c r="AA95" i="88"/>
  <c r="AX95" i="88"/>
  <c r="AL95" i="88"/>
  <c r="Z95" i="88"/>
  <c r="AW95" i="88"/>
  <c r="AK95" i="88"/>
  <c r="Y95" i="88"/>
  <c r="AV95" i="88"/>
  <c r="AJ95" i="88"/>
  <c r="X95" i="88"/>
  <c r="AU95" i="88"/>
  <c r="AI95" i="88"/>
  <c r="W95" i="88"/>
  <c r="AT95" i="88"/>
  <c r="AH95" i="88"/>
  <c r="V95" i="88"/>
  <c r="AS95" i="88"/>
  <c r="AG95" i="88"/>
  <c r="U95" i="88"/>
  <c r="AR95" i="88"/>
  <c r="AF95" i="88"/>
  <c r="T95" i="88"/>
  <c r="AQ95" i="88"/>
  <c r="BB95" i="88"/>
  <c r="AP95" i="88"/>
  <c r="AD95" i="88"/>
  <c r="R95" i="88"/>
  <c r="S95" i="88"/>
  <c r="BA95" i="88"/>
  <c r="AO95" i="88"/>
  <c r="AC95" i="88"/>
  <c r="Q95" i="88"/>
  <c r="AE95" i="88"/>
  <c r="AS100" i="88"/>
  <c r="AG100" i="88"/>
  <c r="AR100" i="88"/>
  <c r="AF100" i="88"/>
  <c r="AQ100" i="88"/>
  <c r="AE100" i="88"/>
  <c r="BB100" i="88"/>
  <c r="AP100" i="88"/>
  <c r="AD100" i="88"/>
  <c r="BA100" i="88"/>
  <c r="AO100" i="88"/>
  <c r="AC100" i="88"/>
  <c r="AZ100" i="88"/>
  <c r="AN100" i="88"/>
  <c r="AB100" i="88"/>
  <c r="AY100" i="88"/>
  <c r="AM100" i="88"/>
  <c r="AA100" i="88"/>
  <c r="AX100" i="88"/>
  <c r="AL100" i="88"/>
  <c r="Z100" i="88"/>
  <c r="AW100" i="88"/>
  <c r="AK100" i="88"/>
  <c r="Y100" i="88"/>
  <c r="X100" i="88"/>
  <c r="AU100" i="88"/>
  <c r="AI100" i="88"/>
  <c r="W100" i="88"/>
  <c r="AJ100" i="88"/>
  <c r="AT100" i="88"/>
  <c r="AH100" i="88"/>
  <c r="V100" i="88"/>
  <c r="AV100" i="88"/>
  <c r="AY105" i="88"/>
  <c r="AM105" i="88"/>
  <c r="AA105" i="88"/>
  <c r="AX105" i="88"/>
  <c r="AL105" i="88"/>
  <c r="AW105" i="88"/>
  <c r="AK105" i="88"/>
  <c r="AV105" i="88"/>
  <c r="AJ105" i="88"/>
  <c r="AU105" i="88"/>
  <c r="AI105" i="88"/>
  <c r="AT105" i="88"/>
  <c r="AH105" i="88"/>
  <c r="AS105" i="88"/>
  <c r="AG105" i="88"/>
  <c r="AR105" i="88"/>
  <c r="AF105" i="88"/>
  <c r="AQ105" i="88"/>
  <c r="AE105" i="88"/>
  <c r="BB105" i="88"/>
  <c r="AD105" i="88"/>
  <c r="BA105" i="88"/>
  <c r="AO105" i="88"/>
  <c r="AC105" i="88"/>
  <c r="AP105" i="88"/>
  <c r="AZ105" i="88"/>
  <c r="AN105" i="88"/>
  <c r="AB105" i="88"/>
  <c r="AW92" i="88"/>
  <c r="AK92" i="88"/>
  <c r="Y92" i="88"/>
  <c r="AV92" i="88"/>
  <c r="AJ92" i="88"/>
  <c r="X92" i="88"/>
  <c r="AU92" i="88"/>
  <c r="AI92" i="88"/>
  <c r="W92" i="88"/>
  <c r="AT92" i="88"/>
  <c r="AH92" i="88"/>
  <c r="V92" i="88"/>
  <c r="AS92" i="88"/>
  <c r="AG92" i="88"/>
  <c r="U92" i="88"/>
  <c r="AR92" i="88"/>
  <c r="AF92" i="88"/>
  <c r="T92" i="88"/>
  <c r="AQ92" i="88"/>
  <c r="AE92" i="88"/>
  <c r="S92" i="88"/>
  <c r="BB92" i="88"/>
  <c r="AP92" i="88"/>
  <c r="AD92" i="88"/>
  <c r="R92" i="88"/>
  <c r="BA92" i="88"/>
  <c r="AO92" i="88"/>
  <c r="AC92" i="88"/>
  <c r="Q92" i="88"/>
  <c r="AY92" i="88"/>
  <c r="AM92" i="88"/>
  <c r="AA92" i="88"/>
  <c r="O92" i="88"/>
  <c r="AZ92" i="88"/>
  <c r="AX92" i="88"/>
  <c r="AL92" i="88"/>
  <c r="Z92" i="88"/>
  <c r="N92" i="88"/>
  <c r="AN92" i="88"/>
  <c r="AB92" i="88"/>
  <c r="P92" i="88"/>
  <c r="AV87" i="88"/>
  <c r="AJ87" i="88"/>
  <c r="AU87" i="88"/>
  <c r="AI87" i="88"/>
  <c r="AT87" i="88"/>
  <c r="AH87" i="88"/>
  <c r="AS87" i="88"/>
  <c r="AG87" i="88"/>
  <c r="I87" i="88"/>
  <c r="J87" i="88" s="1"/>
  <c r="AR87" i="88"/>
  <c r="AF87" i="88"/>
  <c r="AQ87" i="88"/>
  <c r="AE87" i="88"/>
  <c r="BB87" i="88"/>
  <c r="AP87" i="88"/>
  <c r="AD87" i="88"/>
  <c r="BA87" i="88"/>
  <c r="AO87" i="88"/>
  <c r="AC87" i="88"/>
  <c r="AZ87" i="88"/>
  <c r="AN87" i="88"/>
  <c r="AX87" i="88"/>
  <c r="AL87" i="88"/>
  <c r="AW87" i="88"/>
  <c r="AK87" i="88"/>
  <c r="AY87" i="88"/>
  <c r="AM87" i="88"/>
  <c r="AQ89" i="88"/>
  <c r="AE89" i="88"/>
  <c r="S89" i="88"/>
  <c r="BB89" i="88"/>
  <c r="AP89" i="88"/>
  <c r="AD89" i="88"/>
  <c r="R89" i="88"/>
  <c r="BA89" i="88"/>
  <c r="AO89" i="88"/>
  <c r="AC89" i="88"/>
  <c r="Q89" i="88"/>
  <c r="AZ89" i="88"/>
  <c r="AN89" i="88"/>
  <c r="AB89" i="88"/>
  <c r="P89" i="88"/>
  <c r="AY89" i="88"/>
  <c r="AM89" i="88"/>
  <c r="AA89" i="88"/>
  <c r="O89" i="88"/>
  <c r="AX89" i="88"/>
  <c r="AL89" i="88"/>
  <c r="Z89" i="88"/>
  <c r="N89" i="88"/>
  <c r="AW89" i="88"/>
  <c r="AK89" i="88"/>
  <c r="Y89" i="88"/>
  <c r="M89" i="88"/>
  <c r="AV89" i="88"/>
  <c r="AJ89" i="88"/>
  <c r="X89" i="88"/>
  <c r="L89" i="88"/>
  <c r="AU89" i="88"/>
  <c r="AI89" i="88"/>
  <c r="W89" i="88"/>
  <c r="K89" i="88"/>
  <c r="AS89" i="88"/>
  <c r="AG89" i="88"/>
  <c r="U89" i="88"/>
  <c r="AR89" i="88"/>
  <c r="AF89" i="88"/>
  <c r="T89" i="88"/>
  <c r="AH89" i="88"/>
  <c r="V89" i="88"/>
  <c r="AT89" i="88"/>
  <c r="AW101" i="88"/>
  <c r="AK101" i="88"/>
  <c r="Y101" i="88"/>
  <c r="AV101" i="88"/>
  <c r="AJ101" i="88"/>
  <c r="X101" i="88"/>
  <c r="AU101" i="88"/>
  <c r="AI101" i="88"/>
  <c r="W101" i="88"/>
  <c r="AT101" i="88"/>
  <c r="AH101" i="88"/>
  <c r="AS101" i="88"/>
  <c r="AG101" i="88"/>
  <c r="AR101" i="88"/>
  <c r="AF101" i="88"/>
  <c r="AQ101" i="88"/>
  <c r="AE101" i="88"/>
  <c r="BB101" i="88"/>
  <c r="AP101" i="88"/>
  <c r="AD101" i="88"/>
  <c r="BA101" i="88"/>
  <c r="AO101" i="88"/>
  <c r="AC101" i="88"/>
  <c r="AB101" i="88"/>
  <c r="AY101" i="88"/>
  <c r="AM101" i="88"/>
  <c r="AA101" i="88"/>
  <c r="AN101" i="88"/>
  <c r="AX101" i="88"/>
  <c r="AL101" i="88"/>
  <c r="Z101" i="88"/>
  <c r="AZ101" i="88"/>
  <c r="AY88" i="88"/>
  <c r="AM88" i="88"/>
  <c r="AX88" i="88"/>
  <c r="AL88" i="88"/>
  <c r="AW88" i="88"/>
  <c r="AK88" i="88"/>
  <c r="AV88" i="88"/>
  <c r="AJ88" i="88"/>
  <c r="AU88" i="88"/>
  <c r="AI88" i="88"/>
  <c r="AT88" i="88"/>
  <c r="AH88" i="88"/>
  <c r="J88" i="88"/>
  <c r="AS88" i="88"/>
  <c r="AG88" i="88"/>
  <c r="AR88" i="88"/>
  <c r="AF88" i="88"/>
  <c r="AQ88" i="88"/>
  <c r="AE88" i="88"/>
  <c r="BA88" i="88"/>
  <c r="AO88" i="88"/>
  <c r="AC88" i="88"/>
  <c r="AZ88" i="88"/>
  <c r="AN88" i="88"/>
  <c r="BB88" i="88"/>
  <c r="AP88" i="88"/>
  <c r="AD88" i="88"/>
  <c r="AS93" i="88"/>
  <c r="AG93" i="88"/>
  <c r="U93" i="88"/>
  <c r="AR93" i="88"/>
  <c r="AF93" i="88"/>
  <c r="T93" i="88"/>
  <c r="AQ93" i="88"/>
  <c r="AE93" i="88"/>
  <c r="S93" i="88"/>
  <c r="BB93" i="88"/>
  <c r="AP93" i="88"/>
  <c r="AD93" i="88"/>
  <c r="R93" i="88"/>
  <c r="BA93" i="88"/>
  <c r="AO93" i="88"/>
  <c r="AC93" i="88"/>
  <c r="Q93" i="88"/>
  <c r="AZ93" i="88"/>
  <c r="AN93" i="88"/>
  <c r="AB93" i="88"/>
  <c r="P93" i="88"/>
  <c r="AY93" i="88"/>
  <c r="AM93" i="88"/>
  <c r="AA93" i="88"/>
  <c r="O93" i="88"/>
  <c r="AX93" i="88"/>
  <c r="AL93" i="88"/>
  <c r="Z93" i="88"/>
  <c r="AW93" i="88"/>
  <c r="AK93" i="88"/>
  <c r="Y93" i="88"/>
  <c r="X93" i="88"/>
  <c r="AU93" i="88"/>
  <c r="AI93" i="88"/>
  <c r="W93" i="88"/>
  <c r="AV93" i="88"/>
  <c r="AT93" i="88"/>
  <c r="AH93" i="88"/>
  <c r="V93" i="88"/>
  <c r="AJ93" i="88"/>
  <c r="AS85" i="88"/>
  <c r="AG85" i="88"/>
  <c r="AR85" i="88"/>
  <c r="AF85" i="88"/>
  <c r="AQ85" i="88"/>
  <c r="AE85" i="88"/>
  <c r="G85" i="88"/>
  <c r="BB85" i="88"/>
  <c r="AP85" i="88"/>
  <c r="AD85" i="88"/>
  <c r="BA85" i="88"/>
  <c r="AO85" i="88"/>
  <c r="AC85" i="88"/>
  <c r="AZ85" i="88"/>
  <c r="AN85" i="88"/>
  <c r="AY85" i="88"/>
  <c r="AM85" i="88"/>
  <c r="AX85" i="88"/>
  <c r="AL85" i="88"/>
  <c r="AW85" i="88"/>
  <c r="AK85" i="88"/>
  <c r="AU85" i="88"/>
  <c r="AI85" i="88"/>
  <c r="AT85" i="88"/>
  <c r="AH85" i="88"/>
  <c r="AV85" i="88"/>
  <c r="AJ85" i="88"/>
  <c r="BB99" i="88"/>
  <c r="AP99" i="88"/>
  <c r="AD99" i="88"/>
  <c r="BA99" i="88"/>
  <c r="AO99" i="88"/>
  <c r="AC99" i="88"/>
  <c r="AZ99" i="88"/>
  <c r="AN99" i="88"/>
  <c r="AB99" i="88"/>
  <c r="AY99" i="88"/>
  <c r="AM99" i="88"/>
  <c r="AA99" i="88"/>
  <c r="AX99" i="88"/>
  <c r="AL99" i="88"/>
  <c r="Z99" i="88"/>
  <c r="AW99" i="88"/>
  <c r="AK99" i="88"/>
  <c r="Y99" i="88"/>
  <c r="AV99" i="88"/>
  <c r="AJ99" i="88"/>
  <c r="X99" i="88"/>
  <c r="AU99" i="88"/>
  <c r="AI99" i="88"/>
  <c r="W99" i="88"/>
  <c r="AT99" i="88"/>
  <c r="AH99" i="88"/>
  <c r="V99" i="88"/>
  <c r="AR99" i="88"/>
  <c r="AF99" i="88"/>
  <c r="AQ99" i="88"/>
  <c r="AE99" i="88"/>
  <c r="AG99" i="88"/>
  <c r="AS99" i="88"/>
  <c r="U99" i="88"/>
  <c r="BB102" i="88"/>
  <c r="AP102" i="88"/>
  <c r="AD102" i="88"/>
  <c r="BA102" i="88"/>
  <c r="AO102" i="88"/>
  <c r="AC102" i="88"/>
  <c r="AZ102" i="88"/>
  <c r="AN102" i="88"/>
  <c r="AB102" i="88"/>
  <c r="AY102" i="88"/>
  <c r="AM102" i="88"/>
  <c r="AA102" i="88"/>
  <c r="AX102" i="88"/>
  <c r="AL102" i="88"/>
  <c r="Z102" i="88"/>
  <c r="AW102" i="88"/>
  <c r="AK102" i="88"/>
  <c r="Y102" i="88"/>
  <c r="AV102" i="88"/>
  <c r="AJ102" i="88"/>
  <c r="X102" i="88"/>
  <c r="AU102" i="88"/>
  <c r="AI102" i="88"/>
  <c r="AT102" i="88"/>
  <c r="AH102" i="88"/>
  <c r="AG102" i="88"/>
  <c r="AR102" i="88"/>
  <c r="AF102" i="88"/>
  <c r="AS102" i="88"/>
  <c r="AQ102" i="88"/>
  <c r="AE102" i="88"/>
  <c r="AV106" i="88"/>
  <c r="AJ106" i="88"/>
  <c r="AU106" i="88"/>
  <c r="AI106" i="88"/>
  <c r="AT106" i="88"/>
  <c r="AH106" i="88"/>
  <c r="AS106" i="88"/>
  <c r="AG106" i="88"/>
  <c r="AR106" i="88"/>
  <c r="AF106" i="88"/>
  <c r="AQ106" i="88"/>
  <c r="AE106" i="88"/>
  <c r="BB106" i="88"/>
  <c r="AP106" i="88"/>
  <c r="AD106" i="88"/>
  <c r="BA106" i="88"/>
  <c r="AO106" i="88"/>
  <c r="AC106" i="88"/>
  <c r="AZ106" i="88"/>
  <c r="AN106" i="88"/>
  <c r="AB106" i="88"/>
  <c r="AX106" i="88"/>
  <c r="AL106" i="88"/>
  <c r="AY106" i="88"/>
  <c r="AW106" i="88"/>
  <c r="AK106" i="88"/>
  <c r="AM106" i="88"/>
  <c r="O83" i="88"/>
  <c r="BB94" i="88"/>
  <c r="AP94" i="88"/>
  <c r="AD94" i="88"/>
  <c r="R94" i="88"/>
  <c r="BA94" i="88"/>
  <c r="AO94" i="88"/>
  <c r="AC94" i="88"/>
  <c r="Q94" i="88"/>
  <c r="AZ94" i="88"/>
  <c r="AN94" i="88"/>
  <c r="AB94" i="88"/>
  <c r="P94" i="88"/>
  <c r="AY94" i="88"/>
  <c r="AM94" i="88"/>
  <c r="AA94" i="88"/>
  <c r="AX94" i="88"/>
  <c r="AL94" i="88"/>
  <c r="Z94" i="88"/>
  <c r="AW94" i="88"/>
  <c r="AK94" i="88"/>
  <c r="Y94" i="88"/>
  <c r="AV94" i="88"/>
  <c r="AJ94" i="88"/>
  <c r="X94" i="88"/>
  <c r="AU94" i="88"/>
  <c r="AI94" i="88"/>
  <c r="W94" i="88"/>
  <c r="AT94" i="88"/>
  <c r="AH94" i="88"/>
  <c r="V94" i="88"/>
  <c r="AS94" i="88"/>
  <c r="U94" i="88"/>
  <c r="AR94" i="88"/>
  <c r="AF94" i="88"/>
  <c r="T94" i="88"/>
  <c r="AQ94" i="88"/>
  <c r="AE94" i="88"/>
  <c r="S94" i="88"/>
  <c r="AG94" i="88"/>
  <c r="BB91" i="88"/>
  <c r="AP91" i="88"/>
  <c r="AD91" i="88"/>
  <c r="R91" i="88"/>
  <c r="BA91" i="88"/>
  <c r="AO91" i="88"/>
  <c r="AC91" i="88"/>
  <c r="Q91" i="88"/>
  <c r="AZ91" i="88"/>
  <c r="AN91" i="88"/>
  <c r="AB91" i="88"/>
  <c r="P91" i="88"/>
  <c r="AY91" i="88"/>
  <c r="AM91" i="88"/>
  <c r="AA91" i="88"/>
  <c r="O91" i="88"/>
  <c r="AX91" i="88"/>
  <c r="AL91" i="88"/>
  <c r="Z91" i="88"/>
  <c r="N91" i="88"/>
  <c r="AW91" i="88"/>
  <c r="AK91" i="88"/>
  <c r="Y91" i="88"/>
  <c r="M91" i="88"/>
  <c r="AV91" i="88"/>
  <c r="AJ91" i="88"/>
  <c r="X91" i="88"/>
  <c r="AU91" i="88"/>
  <c r="AI91" i="88"/>
  <c r="W91" i="88"/>
  <c r="AT91" i="88"/>
  <c r="AH91" i="88"/>
  <c r="V91" i="88"/>
  <c r="AR91" i="88"/>
  <c r="AF91" i="88"/>
  <c r="T91" i="88"/>
  <c r="AQ91" i="88"/>
  <c r="AE91" i="88"/>
  <c r="S91" i="88"/>
  <c r="AS91" i="88"/>
  <c r="AG91" i="88"/>
  <c r="U91" i="88"/>
  <c r="AV90" i="88"/>
  <c r="AJ90" i="88"/>
  <c r="X90" i="88"/>
  <c r="L90" i="88"/>
  <c r="AU90" i="88"/>
  <c r="AI90" i="88"/>
  <c r="W90" i="88"/>
  <c r="AT90" i="88"/>
  <c r="AH90" i="88"/>
  <c r="V90" i="88"/>
  <c r="AS90" i="88"/>
  <c r="AG90" i="88"/>
  <c r="U90" i="88"/>
  <c r="AR90" i="88"/>
  <c r="AF90" i="88"/>
  <c r="T90" i="88"/>
  <c r="AQ90" i="88"/>
  <c r="AE90" i="88"/>
  <c r="S90" i="88"/>
  <c r="BB90" i="88"/>
  <c r="AP90" i="88"/>
  <c r="AD90" i="88"/>
  <c r="R90" i="88"/>
  <c r="BA90" i="88"/>
  <c r="AO90" i="88"/>
  <c r="AC90" i="88"/>
  <c r="Q90" i="88"/>
  <c r="AZ90" i="88"/>
  <c r="AN90" i="88"/>
  <c r="AB90" i="88"/>
  <c r="P90" i="88"/>
  <c r="AX90" i="88"/>
  <c r="AL90" i="88"/>
  <c r="Z90" i="88"/>
  <c r="N90" i="88"/>
  <c r="AW90" i="88"/>
  <c r="AK90" i="88"/>
  <c r="Y90" i="88"/>
  <c r="M90" i="88"/>
  <c r="AY90" i="88"/>
  <c r="AM90" i="88"/>
  <c r="AA90" i="88"/>
  <c r="O90" i="88"/>
  <c r="AT86" i="88"/>
  <c r="AH86" i="88"/>
  <c r="AS86" i="88"/>
  <c r="AG86" i="88"/>
  <c r="AR86" i="88"/>
  <c r="AF86" i="88"/>
  <c r="H86" i="88"/>
  <c r="AQ86" i="88"/>
  <c r="AE86" i="88"/>
  <c r="BB86" i="88"/>
  <c r="AP86" i="88"/>
  <c r="AD86" i="88"/>
  <c r="BA86" i="88"/>
  <c r="AO86" i="88"/>
  <c r="AC86" i="88"/>
  <c r="AZ86" i="88"/>
  <c r="AN86" i="88"/>
  <c r="AY86" i="88"/>
  <c r="AM86" i="88"/>
  <c r="AX86" i="88"/>
  <c r="AL86" i="88"/>
  <c r="AV86" i="88"/>
  <c r="AJ86" i="88"/>
  <c r="AU86" i="88"/>
  <c r="AI86" i="88"/>
  <c r="AW86" i="88"/>
  <c r="AK86" i="88"/>
  <c r="AZ98" i="88"/>
  <c r="AN98" i="88"/>
  <c r="AB98" i="88"/>
  <c r="AY98" i="88"/>
  <c r="AM98" i="88"/>
  <c r="AA98" i="88"/>
  <c r="AX98" i="88"/>
  <c r="AL98" i="88"/>
  <c r="Z98" i="88"/>
  <c r="AW98" i="88"/>
  <c r="AK98" i="88"/>
  <c r="Y98" i="88"/>
  <c r="AV98" i="88"/>
  <c r="AJ98" i="88"/>
  <c r="X98" i="88"/>
  <c r="AU98" i="88"/>
  <c r="AI98" i="88"/>
  <c r="W98" i="88"/>
  <c r="AT98" i="88"/>
  <c r="AH98" i="88"/>
  <c r="V98" i="88"/>
  <c r="AS98" i="88"/>
  <c r="AG98" i="88"/>
  <c r="U98" i="88"/>
  <c r="AR98" i="88"/>
  <c r="AF98" i="88"/>
  <c r="T98" i="88"/>
  <c r="BB98" i="88"/>
  <c r="AP98" i="88"/>
  <c r="AD98" i="88"/>
  <c r="BA98" i="88"/>
  <c r="AO98" i="88"/>
  <c r="AC98" i="88"/>
  <c r="AQ98" i="88"/>
  <c r="AE98" i="88"/>
  <c r="X83" i="88"/>
  <c r="AS84" i="88"/>
  <c r="AG84" i="88"/>
  <c r="AR84" i="88"/>
  <c r="AF84" i="88"/>
  <c r="AQ84" i="88"/>
  <c r="AE84" i="88"/>
  <c r="BB84" i="88"/>
  <c r="AP84" i="88"/>
  <c r="AD84" i="88"/>
  <c r="F84" i="88"/>
  <c r="BA84" i="88"/>
  <c r="AO84" i="88"/>
  <c r="AC84" i="88"/>
  <c r="AZ84" i="88"/>
  <c r="AN84" i="88"/>
  <c r="AY84" i="88"/>
  <c r="AM84" i="88"/>
  <c r="AX84" i="88"/>
  <c r="AL84" i="88"/>
  <c r="AW84" i="88"/>
  <c r="AK84" i="88"/>
  <c r="AU84" i="88"/>
  <c r="AI84" i="88"/>
  <c r="AT84" i="88"/>
  <c r="AH84" i="88"/>
  <c r="AV84" i="88"/>
  <c r="AJ84" i="88"/>
  <c r="AY97" i="88"/>
  <c r="AM97" i="88"/>
  <c r="AA97" i="88"/>
  <c r="AX97" i="88"/>
  <c r="AL97" i="88"/>
  <c r="Z97" i="88"/>
  <c r="AW97" i="88"/>
  <c r="AK97" i="88"/>
  <c r="Y97" i="88"/>
  <c r="AV97" i="88"/>
  <c r="AJ97" i="88"/>
  <c r="X97" i="88"/>
  <c r="AU97" i="88"/>
  <c r="AI97" i="88"/>
  <c r="W97" i="88"/>
  <c r="AT97" i="88"/>
  <c r="AH97" i="88"/>
  <c r="V97" i="88"/>
  <c r="AS97" i="88"/>
  <c r="AG97" i="88"/>
  <c r="U97" i="88"/>
  <c r="AR97" i="88"/>
  <c r="AF97" i="88"/>
  <c r="T97" i="88"/>
  <c r="AQ97" i="88"/>
  <c r="AE97" i="88"/>
  <c r="S97" i="88"/>
  <c r="BB97" i="88"/>
  <c r="BA97" i="88"/>
  <c r="AO97" i="88"/>
  <c r="AC97" i="88"/>
  <c r="AZ97" i="88"/>
  <c r="AN97" i="88"/>
  <c r="AB97" i="88"/>
  <c r="AP97" i="88"/>
  <c r="AD97" i="88"/>
  <c r="AY96" i="88"/>
  <c r="AM96" i="88"/>
  <c r="AA96" i="88"/>
  <c r="AX96" i="88"/>
  <c r="AL96" i="88"/>
  <c r="Z96" i="88"/>
  <c r="AW96" i="88"/>
  <c r="AK96" i="88"/>
  <c r="Y96" i="88"/>
  <c r="AV96" i="88"/>
  <c r="AJ96" i="88"/>
  <c r="X96" i="88"/>
  <c r="AU96" i="88"/>
  <c r="AI96" i="88"/>
  <c r="W96" i="88"/>
  <c r="AT96" i="88"/>
  <c r="AH96" i="88"/>
  <c r="V96" i="88"/>
  <c r="AS96" i="88"/>
  <c r="AG96" i="88"/>
  <c r="U96" i="88"/>
  <c r="AR96" i="88"/>
  <c r="AF96" i="88"/>
  <c r="T96" i="88"/>
  <c r="AQ96" i="88"/>
  <c r="AE96" i="88"/>
  <c r="S96" i="88"/>
  <c r="BA96" i="88"/>
  <c r="AO96" i="88"/>
  <c r="AC96" i="88"/>
  <c r="BB96" i="88"/>
  <c r="AZ96" i="88"/>
  <c r="AN96" i="88"/>
  <c r="AB96" i="88"/>
  <c r="AD96" i="88"/>
  <c r="R96" i="88"/>
  <c r="AP96" i="88"/>
  <c r="E130" i="72"/>
  <c r="E132" i="72" s="1"/>
  <c r="E133" i="72" s="1"/>
  <c r="E190" i="72" s="1"/>
  <c r="F19" i="2"/>
  <c r="G19" i="2"/>
  <c r="F18" i="2"/>
  <c r="G18" i="2"/>
  <c r="F17" i="2"/>
  <c r="G17" i="2"/>
  <c r="F16" i="2"/>
  <c r="G16" i="2"/>
  <c r="F15" i="2"/>
  <c r="G15" i="2"/>
  <c r="F14" i="2"/>
  <c r="G14" i="2"/>
  <c r="F13" i="2"/>
  <c r="G13" i="2"/>
  <c r="P83" i="88"/>
  <c r="Z83" i="88"/>
  <c r="Z134" i="88" s="1"/>
  <c r="M83" i="88"/>
  <c r="AA83" i="88"/>
  <c r="J83" i="88"/>
  <c r="U83" i="88"/>
  <c r="U134" i="88" s="1"/>
  <c r="N83" i="88"/>
  <c r="N134" i="88" s="1"/>
  <c r="Y83" i="88"/>
  <c r="I83" i="88"/>
  <c r="Q83" i="88"/>
  <c r="G129" i="71"/>
  <c r="G131" i="71" s="1"/>
  <c r="F130" i="71"/>
  <c r="F132" i="71" s="1"/>
  <c r="F133" i="71" s="1"/>
  <c r="E133" i="68"/>
  <c r="E190" i="68" s="1"/>
  <c r="F129" i="68"/>
  <c r="F131" i="68" s="1"/>
  <c r="B27" i="73"/>
  <c r="D27" i="88"/>
  <c r="AC134" i="67"/>
  <c r="E134" i="73"/>
  <c r="AO134" i="68"/>
  <c r="AQ134" i="70"/>
  <c r="S192" i="68"/>
  <c r="M192" i="71"/>
  <c r="G192" i="73"/>
  <c r="V192" i="68"/>
  <c r="AR192" i="69"/>
  <c r="T192" i="70"/>
  <c r="G192" i="67"/>
  <c r="AN192" i="67"/>
  <c r="F192" i="71"/>
  <c r="AQ192" i="67"/>
  <c r="U192" i="71"/>
  <c r="Z192" i="68"/>
  <c r="AM192" i="72"/>
  <c r="J192" i="67"/>
  <c r="L192" i="69"/>
  <c r="AG192" i="75"/>
  <c r="AA192" i="67"/>
  <c r="M192" i="70"/>
  <c r="L192" i="68"/>
  <c r="AC192" i="69"/>
  <c r="AT192" i="70"/>
  <c r="P192" i="72"/>
  <c r="AG192" i="73"/>
  <c r="AY192" i="75"/>
  <c r="V192" i="69"/>
  <c r="AM192" i="70"/>
  <c r="I192" i="72"/>
  <c r="Z192" i="73"/>
  <c r="AR192" i="75"/>
  <c r="X192" i="70"/>
  <c r="AO192" i="71"/>
  <c r="K192" i="73"/>
  <c r="U192" i="75"/>
  <c r="W192" i="68"/>
  <c r="AN192" i="69"/>
  <c r="J192" i="71"/>
  <c r="AA192" i="72"/>
  <c r="AR192" i="73"/>
  <c r="AM192" i="67"/>
  <c r="I192" i="69"/>
  <c r="Z192" i="70"/>
  <c r="AQ192" i="71"/>
  <c r="M192" i="73"/>
  <c r="AE192" i="75"/>
  <c r="AY192" i="70"/>
  <c r="U192" i="72"/>
  <c r="AL192" i="73"/>
  <c r="BA192" i="68"/>
  <c r="S192" i="69"/>
  <c r="Z192" i="69"/>
  <c r="T192" i="67"/>
  <c r="AK192" i="71"/>
  <c r="W192" i="67"/>
  <c r="AT192" i="71"/>
  <c r="AD192" i="67"/>
  <c r="AX192" i="67"/>
  <c r="AL192" i="71"/>
  <c r="I192" i="68"/>
  <c r="F192" i="72"/>
  <c r="AP192" i="68"/>
  <c r="X192" i="73"/>
  <c r="R192" i="67"/>
  <c r="AI192" i="69"/>
  <c r="AJ192" i="67"/>
  <c r="AS192" i="70"/>
  <c r="T192" i="68"/>
  <c r="AK192" i="69"/>
  <c r="G192" i="71"/>
  <c r="X192" i="72"/>
  <c r="AO192" i="73"/>
  <c r="M192" i="68"/>
  <c r="AD192" i="69"/>
  <c r="AU192" i="70"/>
  <c r="Q192" i="72"/>
  <c r="AH192" i="73"/>
  <c r="O192" i="69"/>
  <c r="AF192" i="70"/>
  <c r="AW192" i="71"/>
  <c r="S192" i="73"/>
  <c r="AC192" i="75"/>
  <c r="AE192" i="68"/>
  <c r="AV192" i="69"/>
  <c r="R192" i="71"/>
  <c r="AI192" i="72"/>
  <c r="F192" i="75"/>
  <c r="AU192" i="67"/>
  <c r="Q192" i="69"/>
  <c r="AH192" i="70"/>
  <c r="AY192" i="71"/>
  <c r="U192" i="73"/>
  <c r="AM192" i="75"/>
  <c r="L192" i="71"/>
  <c r="AC192" i="72"/>
  <c r="AT192" i="73"/>
  <c r="AZ192" i="68"/>
  <c r="AP192" i="67"/>
  <c r="P192" i="73"/>
  <c r="AU192" i="73"/>
  <c r="Q192" i="68"/>
  <c r="R192" i="68"/>
  <c r="W192" i="72"/>
  <c r="Y192" i="68"/>
  <c r="AL192" i="72"/>
  <c r="F27" i="67"/>
  <c r="I192" i="67"/>
  <c r="K192" i="69"/>
  <c r="Z192" i="75"/>
  <c r="Z192" i="67"/>
  <c r="L192" i="70"/>
  <c r="AV192" i="67"/>
  <c r="AD192" i="71"/>
  <c r="AB192" i="68"/>
  <c r="AS192" i="69"/>
  <c r="O192" i="71"/>
  <c r="AF192" i="72"/>
  <c r="AW192" i="73"/>
  <c r="U192" i="68"/>
  <c r="AL192" i="69"/>
  <c r="H192" i="71"/>
  <c r="Y192" i="72"/>
  <c r="AP192" i="73"/>
  <c r="W192" i="69"/>
  <c r="AN192" i="70"/>
  <c r="J192" i="72"/>
  <c r="AA192" i="73"/>
  <c r="AK192" i="75"/>
  <c r="AM192" i="68"/>
  <c r="I192" i="70"/>
  <c r="Z192" i="71"/>
  <c r="AQ192" i="72"/>
  <c r="N192" i="75"/>
  <c r="H192" i="68"/>
  <c r="Y192" i="69"/>
  <c r="AP192" i="70"/>
  <c r="L192" i="72"/>
  <c r="AC192" i="73"/>
  <c r="AU192" i="75"/>
  <c r="T192" i="71"/>
  <c r="AK192" i="72"/>
  <c r="E27" i="75"/>
  <c r="H192" i="75"/>
  <c r="L192" i="67"/>
  <c r="AF192" i="67"/>
  <c r="AE192" i="72"/>
  <c r="AI192" i="68"/>
  <c r="Q192" i="75"/>
  <c r="AW192" i="68"/>
  <c r="AO192" i="75"/>
  <c r="G192" i="69"/>
  <c r="AH192" i="68"/>
  <c r="H192" i="73"/>
  <c r="AO192" i="68"/>
  <c r="W192" i="73"/>
  <c r="Q192" i="67"/>
  <c r="AH192" i="69"/>
  <c r="AI192" i="67"/>
  <c r="AR192" i="70"/>
  <c r="N192" i="68"/>
  <c r="O192" i="72"/>
  <c r="AJ192" i="68"/>
  <c r="F192" i="70"/>
  <c r="W192" i="71"/>
  <c r="AN192" i="72"/>
  <c r="K192" i="75"/>
  <c r="AC192" i="68"/>
  <c r="AT192" i="69"/>
  <c r="P192" i="71"/>
  <c r="AG192" i="72"/>
  <c r="AX192" i="73"/>
  <c r="AE192" i="69"/>
  <c r="AV192" i="70"/>
  <c r="R192" i="72"/>
  <c r="AI192" i="73"/>
  <c r="AS192" i="75"/>
  <c r="AU192" i="68"/>
  <c r="Q192" i="70"/>
  <c r="AH192" i="71"/>
  <c r="AY192" i="72"/>
  <c r="V192" i="75"/>
  <c r="P192" i="68"/>
  <c r="AG192" i="69"/>
  <c r="AX192" i="70"/>
  <c r="T192" i="72"/>
  <c r="AK192" i="73"/>
  <c r="K192" i="70"/>
  <c r="AB192" i="71"/>
  <c r="AS192" i="72"/>
  <c r="P192" i="75"/>
  <c r="AG192" i="68"/>
  <c r="AC192" i="70"/>
  <c r="AD192" i="72"/>
  <c r="AP192" i="69"/>
  <c r="AX192" i="69"/>
  <c r="F192" i="67"/>
  <c r="AB192" i="70"/>
  <c r="AX192" i="68"/>
  <c r="AN192" i="73"/>
  <c r="H192" i="67"/>
  <c r="J192" i="69"/>
  <c r="Y192" i="75"/>
  <c r="Y192" i="67"/>
  <c r="AS192" i="67"/>
  <c r="AC192" i="71"/>
  <c r="AD192" i="68"/>
  <c r="AU192" i="72"/>
  <c r="AR192" i="68"/>
  <c r="N192" i="70"/>
  <c r="AE192" i="71"/>
  <c r="AV192" i="72"/>
  <c r="S192" i="75"/>
  <c r="AK192" i="68"/>
  <c r="G192" i="70"/>
  <c r="X192" i="71"/>
  <c r="AO192" i="72"/>
  <c r="L192" i="75"/>
  <c r="AM192" i="69"/>
  <c r="I192" i="71"/>
  <c r="Z192" i="72"/>
  <c r="AQ192" i="73"/>
  <c r="AL192" i="67"/>
  <c r="H192" i="69"/>
  <c r="Y192" i="70"/>
  <c r="AP192" i="71"/>
  <c r="L192" i="73"/>
  <c r="AD192" i="75"/>
  <c r="X192" i="68"/>
  <c r="AO192" i="69"/>
  <c r="K192" i="71"/>
  <c r="AB192" i="72"/>
  <c r="AS192" i="73"/>
  <c r="S192" i="70"/>
  <c r="AJ192" i="71"/>
  <c r="F192" i="73"/>
  <c r="X192" i="75"/>
  <c r="AX192" i="75"/>
  <c r="N192" i="71"/>
  <c r="V192" i="67"/>
  <c r="AS192" i="71"/>
  <c r="AB192" i="67"/>
  <c r="V192" i="72"/>
  <c r="M192" i="67"/>
  <c r="T192" i="69"/>
  <c r="G27" i="75"/>
  <c r="J192" i="75"/>
  <c r="P192" i="67"/>
  <c r="AB134" i="69"/>
  <c r="AB192" i="69"/>
  <c r="AH192" i="67"/>
  <c r="AK192" i="70"/>
  <c r="K192" i="68"/>
  <c r="N192" i="72"/>
  <c r="AT192" i="68"/>
  <c r="AF192" i="73"/>
  <c r="V192" i="70"/>
  <c r="AM192" i="71"/>
  <c r="I192" i="73"/>
  <c r="AA192" i="75"/>
  <c r="AS192" i="68"/>
  <c r="O192" i="70"/>
  <c r="AF192" i="71"/>
  <c r="AW192" i="72"/>
  <c r="T192" i="75"/>
  <c r="AU192" i="69"/>
  <c r="Q192" i="71"/>
  <c r="AH192" i="72"/>
  <c r="AY192" i="73"/>
  <c r="AT192" i="67"/>
  <c r="P192" i="69"/>
  <c r="AG192" i="70"/>
  <c r="AX192" i="71"/>
  <c r="T192" i="73"/>
  <c r="AL192" i="75"/>
  <c r="AF192" i="68"/>
  <c r="AW192" i="69"/>
  <c r="S192" i="71"/>
  <c r="AJ192" i="72"/>
  <c r="G192" i="75"/>
  <c r="AA192" i="70"/>
  <c r="AR192" i="71"/>
  <c r="N192" i="73"/>
  <c r="AF192" i="75"/>
  <c r="B27" i="68"/>
  <c r="N192" i="67"/>
  <c r="BA192" i="67"/>
  <c r="O192" i="73"/>
  <c r="AW192" i="67"/>
  <c r="AM192" i="73"/>
  <c r="F192" i="68"/>
  <c r="AV134" i="73"/>
  <c r="AV192" i="73"/>
  <c r="BB192" i="67"/>
  <c r="U192" i="67"/>
  <c r="AQ192" i="69"/>
  <c r="AP192" i="75"/>
  <c r="X192" i="67"/>
  <c r="AY192" i="69"/>
  <c r="AR192" i="67"/>
  <c r="V192" i="71"/>
  <c r="AA192" i="68"/>
  <c r="AT192" i="72"/>
  <c r="K192" i="67"/>
  <c r="R192" i="69"/>
  <c r="AH192" i="75"/>
  <c r="M192" i="69"/>
  <c r="AD192" i="70"/>
  <c r="AU192" i="71"/>
  <c r="Q192" i="73"/>
  <c r="AI192" i="75"/>
  <c r="F192" i="69"/>
  <c r="W192" i="70"/>
  <c r="AN192" i="71"/>
  <c r="G27" i="73"/>
  <c r="J192" i="73"/>
  <c r="AB192" i="75"/>
  <c r="H192" i="70"/>
  <c r="Y192" i="71"/>
  <c r="AP192" i="72"/>
  <c r="G192" i="68"/>
  <c r="X192" i="69"/>
  <c r="AO192" i="70"/>
  <c r="K192" i="72"/>
  <c r="AB192" i="73"/>
  <c r="AT192" i="75"/>
  <c r="AN192" i="68"/>
  <c r="J192" i="70"/>
  <c r="AA192" i="71"/>
  <c r="AR192" i="72"/>
  <c r="O192" i="75"/>
  <c r="AI192" i="70"/>
  <c r="V192" i="73"/>
  <c r="AN192" i="75"/>
  <c r="AA192" i="69"/>
  <c r="O192" i="67"/>
  <c r="AO192" i="67"/>
  <c r="AK192" i="67"/>
  <c r="I192" i="75"/>
  <c r="AL192" i="68"/>
  <c r="R192" i="75"/>
  <c r="AY192" i="68"/>
  <c r="AW192" i="75"/>
  <c r="AC192" i="67"/>
  <c r="U192" i="70"/>
  <c r="AG192" i="67"/>
  <c r="AJ192" i="70"/>
  <c r="J192" i="68"/>
  <c r="G192" i="72"/>
  <c r="AQ192" i="68"/>
  <c r="AE192" i="73"/>
  <c r="AZ192" i="67"/>
  <c r="S192" i="67"/>
  <c r="AJ192" i="69"/>
  <c r="AY192" i="67"/>
  <c r="U192" i="69"/>
  <c r="AL192" i="70"/>
  <c r="H192" i="72"/>
  <c r="Y192" i="73"/>
  <c r="AQ192" i="75"/>
  <c r="N192" i="69"/>
  <c r="AE192" i="70"/>
  <c r="AV192" i="71"/>
  <c r="R192" i="73"/>
  <c r="AJ192" i="75"/>
  <c r="P192" i="70"/>
  <c r="AG192" i="71"/>
  <c r="AX192" i="72"/>
  <c r="M192" i="75"/>
  <c r="O192" i="68"/>
  <c r="AF192" i="69"/>
  <c r="AW192" i="70"/>
  <c r="S192" i="72"/>
  <c r="AJ192" i="73"/>
  <c r="AE192" i="67"/>
  <c r="AV192" i="68"/>
  <c r="R192" i="70"/>
  <c r="AI192" i="71"/>
  <c r="W192" i="75"/>
  <c r="AQ192" i="70"/>
  <c r="G27" i="72"/>
  <c r="M192" i="72"/>
  <c r="AD192" i="73"/>
  <c r="AV192" i="75"/>
  <c r="BB192" i="68"/>
  <c r="B27" i="88"/>
  <c r="AR134" i="88"/>
  <c r="AN134" i="88"/>
  <c r="G27" i="88"/>
  <c r="BB134" i="88"/>
  <c r="T134" i="88"/>
  <c r="M192" i="88"/>
  <c r="AV134" i="88"/>
  <c r="H192" i="88"/>
  <c r="AJ192" i="88"/>
  <c r="AJ191" i="88"/>
  <c r="E27" i="69"/>
  <c r="AQ134" i="69"/>
  <c r="B27" i="69"/>
  <c r="K134" i="67"/>
  <c r="J134" i="69"/>
  <c r="C27" i="68"/>
  <c r="E27" i="67"/>
  <c r="AJ134" i="72"/>
  <c r="S134" i="67"/>
  <c r="AI134" i="69"/>
  <c r="L134" i="69"/>
  <c r="F27" i="73"/>
  <c r="U134" i="72"/>
  <c r="G27" i="69"/>
  <c r="G27" i="68"/>
  <c r="AR134" i="72"/>
  <c r="G27" i="70"/>
  <c r="C27" i="69"/>
  <c r="AY134" i="70"/>
  <c r="D27" i="69"/>
  <c r="N134" i="67"/>
  <c r="G27" i="67"/>
  <c r="V134" i="67"/>
  <c r="AH134" i="69"/>
  <c r="AJ134" i="69"/>
  <c r="G27" i="71"/>
  <c r="AS134" i="75"/>
  <c r="I134" i="72"/>
  <c r="AL134" i="67"/>
  <c r="V134" i="88"/>
  <c r="AJ198" i="88"/>
  <c r="AJ197" i="88"/>
  <c r="G128" i="75"/>
  <c r="H128" i="75"/>
  <c r="AB14" i="2" a="1"/>
  <c r="AB14" i="2" s="1"/>
  <c r="AA14" i="2" a="1"/>
  <c r="AA14" i="2" s="1"/>
  <c r="AB18" i="2" a="1"/>
  <c r="AB18" i="2" s="1"/>
  <c r="AA18" i="2" a="1"/>
  <c r="AA18" i="2" s="1"/>
  <c r="AB19" i="2" a="1"/>
  <c r="AB19" i="2" s="1"/>
  <c r="AA19" i="2" a="1"/>
  <c r="AA19" i="2" s="1"/>
  <c r="AB16" i="2" a="1"/>
  <c r="AB16" i="2" s="1"/>
  <c r="AA16" i="2" a="1"/>
  <c r="AA16" i="2" s="1"/>
  <c r="AB13" i="2" a="1"/>
  <c r="AB13" i="2" s="1"/>
  <c r="AA13" i="2" a="1"/>
  <c r="AA13" i="2" s="1"/>
  <c r="AB15" i="2" a="1"/>
  <c r="AB15" i="2" s="1"/>
  <c r="AA15" i="2" a="1"/>
  <c r="AA15" i="2" s="1"/>
  <c r="AB17" i="2" a="1"/>
  <c r="AB17" i="2" s="1"/>
  <c r="AA17" i="2" a="1"/>
  <c r="AA17" i="2" s="1"/>
  <c r="U14" i="2" a="1"/>
  <c r="U14" i="2" s="1"/>
  <c r="T14" i="2" a="1"/>
  <c r="T14" i="2" s="1"/>
  <c r="U18" i="2" a="1"/>
  <c r="U18" i="2" s="1"/>
  <c r="T18" i="2" a="1"/>
  <c r="T18" i="2" s="1"/>
  <c r="U19" i="2" a="1"/>
  <c r="U19" i="2" s="1"/>
  <c r="T19" i="2" a="1"/>
  <c r="T19" i="2" s="1"/>
  <c r="U16" i="2" a="1"/>
  <c r="U16" i="2" s="1"/>
  <c r="T16" i="2" a="1"/>
  <c r="T16" i="2" s="1"/>
  <c r="U13" i="2" a="1"/>
  <c r="U13" i="2" s="1"/>
  <c r="T13" i="2" a="1"/>
  <c r="T13" i="2" s="1"/>
  <c r="U15" i="2" a="1"/>
  <c r="U15" i="2" s="1"/>
  <c r="T15" i="2" a="1"/>
  <c r="T15" i="2" s="1"/>
  <c r="U17" i="2" a="1"/>
  <c r="U17" i="2" s="1"/>
  <c r="T17" i="2" a="1"/>
  <c r="T17" i="2" s="1"/>
  <c r="N19" i="2" a="1"/>
  <c r="N19" i="2" s="1"/>
  <c r="M19" i="2" a="1"/>
  <c r="M19" i="2" s="1"/>
  <c r="N16" i="2" a="1"/>
  <c r="N16" i="2" s="1"/>
  <c r="M16" i="2" a="1"/>
  <c r="M16" i="2" s="1"/>
  <c r="N14" i="2" a="1"/>
  <c r="N14" i="2" s="1"/>
  <c r="M14" i="2" a="1"/>
  <c r="M14" i="2" s="1"/>
  <c r="N13" i="2" a="1"/>
  <c r="N13" i="2" s="1"/>
  <c r="M13" i="2" a="1"/>
  <c r="M13" i="2" s="1"/>
  <c r="N18" i="2" a="1"/>
  <c r="N18" i="2" s="1"/>
  <c r="M18" i="2" a="1"/>
  <c r="M18" i="2" s="1"/>
  <c r="N15" i="2" a="1"/>
  <c r="N15" i="2" s="1"/>
  <c r="M15" i="2" a="1"/>
  <c r="M15" i="2" s="1"/>
  <c r="N17" i="2" a="1"/>
  <c r="N17" i="2" s="1"/>
  <c r="M17" i="2" a="1"/>
  <c r="M17" i="2" s="1"/>
  <c r="F131" i="72"/>
  <c r="F130" i="72" s="1"/>
  <c r="F132" i="72" s="1"/>
  <c r="AP134" i="69"/>
  <c r="R134" i="67"/>
  <c r="J134" i="67"/>
  <c r="I128" i="73"/>
  <c r="H128" i="73"/>
  <c r="G128" i="72"/>
  <c r="G128" i="73"/>
  <c r="AF134" i="75"/>
  <c r="AN134" i="75"/>
  <c r="AP134" i="75"/>
  <c r="AZ134" i="75"/>
  <c r="AK134" i="75"/>
  <c r="AB134" i="75"/>
  <c r="AM134" i="75"/>
  <c r="AW134" i="75"/>
  <c r="I134" i="75"/>
  <c r="AV134" i="75"/>
  <c r="AR134" i="75"/>
  <c r="O134" i="75"/>
  <c r="N134" i="75"/>
  <c r="AJ134" i="75"/>
  <c r="AL134" i="75"/>
  <c r="J128" i="75"/>
  <c r="AE134" i="75"/>
  <c r="S134" i="75"/>
  <c r="F129" i="75"/>
  <c r="E130" i="75"/>
  <c r="E132" i="75" s="1"/>
  <c r="AG134" i="75"/>
  <c r="W134" i="75"/>
  <c r="AT134" i="75"/>
  <c r="F134" i="75"/>
  <c r="AQ134" i="75"/>
  <c r="L134" i="75"/>
  <c r="AU134" i="75"/>
  <c r="T134" i="75"/>
  <c r="AD134" i="75"/>
  <c r="G134" i="75"/>
  <c r="R134" i="75"/>
  <c r="BB134" i="75"/>
  <c r="J128" i="74"/>
  <c r="G128" i="74"/>
  <c r="H128" i="74"/>
  <c r="I128" i="74"/>
  <c r="F129" i="74"/>
  <c r="E130" i="74"/>
  <c r="E132" i="74" s="1"/>
  <c r="Y134" i="73"/>
  <c r="AD134" i="73"/>
  <c r="AU134" i="73"/>
  <c r="AF134" i="73"/>
  <c r="M128" i="73"/>
  <c r="AX134" i="73"/>
  <c r="AQ134" i="73"/>
  <c r="Q134" i="73"/>
  <c r="AS134" i="73"/>
  <c r="AT134" i="73"/>
  <c r="U134" i="73"/>
  <c r="AN134" i="73"/>
  <c r="AI134" i="73"/>
  <c r="G134" i="73"/>
  <c r="X134" i="73"/>
  <c r="AL134" i="73"/>
  <c r="J134" i="73"/>
  <c r="N128" i="73"/>
  <c r="AC134" i="73"/>
  <c r="AA134" i="73"/>
  <c r="AB134" i="73"/>
  <c r="AJ134" i="73"/>
  <c r="M134" i="73"/>
  <c r="AO134" i="73"/>
  <c r="R134" i="73"/>
  <c r="S134" i="73"/>
  <c r="L134" i="73"/>
  <c r="AE134" i="73"/>
  <c r="H134" i="73"/>
  <c r="K134" i="73"/>
  <c r="N134" i="73"/>
  <c r="O128" i="73"/>
  <c r="E130" i="73"/>
  <c r="E132" i="73" s="1"/>
  <c r="F129" i="73"/>
  <c r="I134" i="73"/>
  <c r="K128" i="73"/>
  <c r="Z134" i="73"/>
  <c r="AG134" i="73"/>
  <c r="F134" i="73"/>
  <c r="BA134" i="73"/>
  <c r="J128" i="73"/>
  <c r="U128" i="73"/>
  <c r="T128" i="73"/>
  <c r="R128" i="73"/>
  <c r="V128" i="73"/>
  <c r="S128" i="73"/>
  <c r="Q128" i="73"/>
  <c r="P128" i="73"/>
  <c r="AW134" i="73"/>
  <c r="AR134" i="73"/>
  <c r="AP134" i="73"/>
  <c r="L128" i="73"/>
  <c r="AY134" i="73"/>
  <c r="AM134" i="73"/>
  <c r="X134" i="72"/>
  <c r="G134" i="72"/>
  <c r="V134" i="72"/>
  <c r="AX134" i="72"/>
  <c r="AH134" i="72"/>
  <c r="R134" i="72"/>
  <c r="N134" i="72"/>
  <c r="P134" i="72"/>
  <c r="F134" i="72"/>
  <c r="H134" i="72"/>
  <c r="AY134" i="72"/>
  <c r="AI134" i="72"/>
  <c r="AP134" i="72"/>
  <c r="AU134" i="72"/>
  <c r="BB134" i="72"/>
  <c r="AK134" i="72"/>
  <c r="AQ134" i="72"/>
  <c r="AT134" i="72"/>
  <c r="AC134" i="72"/>
  <c r="H128" i="72"/>
  <c r="AV134" i="72"/>
  <c r="AE134" i="72"/>
  <c r="S134" i="72"/>
  <c r="AL134" i="72"/>
  <c r="M134" i="72"/>
  <c r="AN134" i="72"/>
  <c r="J134" i="72"/>
  <c r="AD134" i="72"/>
  <c r="E134" i="72"/>
  <c r="O134" i="72"/>
  <c r="AA134" i="72"/>
  <c r="Z134" i="72"/>
  <c r="E134" i="71"/>
  <c r="E134" i="70"/>
  <c r="AE134" i="70"/>
  <c r="Q134" i="70"/>
  <c r="W134" i="70"/>
  <c r="O134" i="70"/>
  <c r="AW134" i="70"/>
  <c r="G134" i="70"/>
  <c r="N134" i="70"/>
  <c r="AB134" i="70"/>
  <c r="U134" i="70"/>
  <c r="AZ134" i="70"/>
  <c r="AG134" i="70"/>
  <c r="L134" i="70"/>
  <c r="AJ134" i="70"/>
  <c r="T134" i="70"/>
  <c r="AI134" i="70"/>
  <c r="AS134" i="70"/>
  <c r="Y134" i="70"/>
  <c r="AD134" i="70"/>
  <c r="BB134" i="70"/>
  <c r="AC134" i="70"/>
  <c r="E131" i="70"/>
  <c r="F128" i="70"/>
  <c r="G128" i="70"/>
  <c r="J134" i="70"/>
  <c r="AL134" i="70"/>
  <c r="V134" i="70"/>
  <c r="AT134" i="70"/>
  <c r="F134" i="70"/>
  <c r="AR134" i="70"/>
  <c r="AE134" i="69"/>
  <c r="AK134" i="69"/>
  <c r="AC134" i="69"/>
  <c r="U134" i="69"/>
  <c r="F134" i="69"/>
  <c r="M134" i="69"/>
  <c r="BB134" i="69"/>
  <c r="AS134" i="69"/>
  <c r="S134" i="69"/>
  <c r="K134" i="69"/>
  <c r="X134" i="69"/>
  <c r="AO134" i="69"/>
  <c r="Q134" i="69"/>
  <c r="Y134" i="69"/>
  <c r="I134" i="69"/>
  <c r="AM134" i="69"/>
  <c r="BA134" i="69"/>
  <c r="AG134" i="69"/>
  <c r="AW134" i="69"/>
  <c r="H134" i="69"/>
  <c r="E131" i="69"/>
  <c r="F128" i="69"/>
  <c r="AF134" i="69"/>
  <c r="AV134" i="69"/>
  <c r="AN134" i="69"/>
  <c r="P134" i="69"/>
  <c r="N134" i="69"/>
  <c r="AA134" i="69"/>
  <c r="P134" i="68"/>
  <c r="H134" i="68"/>
  <c r="AU134" i="68"/>
  <c r="AM134" i="68"/>
  <c r="AJ134" i="68"/>
  <c r="AV134" i="68"/>
  <c r="AE134" i="68"/>
  <c r="T134" i="68"/>
  <c r="AB134" i="68"/>
  <c r="S134" i="68"/>
  <c r="AN134" i="68"/>
  <c r="AT134" i="68"/>
  <c r="AR134" i="68"/>
  <c r="AA134" i="68"/>
  <c r="J134" i="68"/>
  <c r="X134" i="68"/>
  <c r="AL134" i="68"/>
  <c r="AD134" i="68"/>
  <c r="V134" i="68"/>
  <c r="O134" i="68"/>
  <c r="N134" i="68"/>
  <c r="F134" i="68"/>
  <c r="BB134" i="68"/>
  <c r="AG134" i="67"/>
  <c r="Y134" i="67"/>
  <c r="W134" i="67"/>
  <c r="I134" i="67"/>
  <c r="Q134" i="67"/>
  <c r="AW134" i="67"/>
  <c r="AO134" i="67"/>
  <c r="AF134" i="67"/>
  <c r="AK134" i="67"/>
  <c r="AJ134" i="67"/>
  <c r="AU134" i="67"/>
  <c r="O134" i="67"/>
  <c r="AB134" i="67"/>
  <c r="L134" i="67"/>
  <c r="AZ134" i="67"/>
  <c r="AV134" i="67"/>
  <c r="P134" i="67"/>
  <c r="T134" i="67"/>
  <c r="AT134" i="67"/>
  <c r="U134" i="67"/>
  <c r="AN134" i="67"/>
  <c r="M134" i="67"/>
  <c r="AR134" i="67"/>
  <c r="BA134" i="67"/>
  <c r="E134" i="67"/>
  <c r="E130" i="67"/>
  <c r="E132" i="67" s="1"/>
  <c r="F129" i="67"/>
  <c r="AE134" i="88"/>
  <c r="AS134" i="88"/>
  <c r="AM134" i="88"/>
  <c r="R134" i="88"/>
  <c r="J134" i="88"/>
  <c r="AC134" i="88"/>
  <c r="Y134" i="88"/>
  <c r="BA134" i="88"/>
  <c r="M134" i="88"/>
  <c r="AP134" i="88"/>
  <c r="S134" i="88"/>
  <c r="AZ134" i="88"/>
  <c r="AB134" i="88"/>
  <c r="AH134" i="88"/>
  <c r="K134" i="88"/>
  <c r="AD134" i="88"/>
  <c r="F134" i="88"/>
  <c r="AJ134" i="88"/>
  <c r="P134" i="88"/>
  <c r="AA134" i="88"/>
  <c r="AW134" i="88"/>
  <c r="E131" i="88"/>
  <c r="Q134" i="88"/>
  <c r="AY134" i="88"/>
  <c r="L134" i="88"/>
  <c r="AQ134" i="88"/>
  <c r="AG134" i="88"/>
  <c r="AT134" i="88"/>
  <c r="AI134" i="88"/>
  <c r="X134" i="88"/>
  <c r="P13" i="2" a="1"/>
  <c r="P13" i="2" s="1"/>
  <c r="K13" i="2" a="1"/>
  <c r="K13" i="2" s="1"/>
  <c r="D28" i="2"/>
  <c r="Y13" i="2" a="1"/>
  <c r="Y13" i="2" s="1"/>
  <c r="H13" i="2" a="1"/>
  <c r="H13" i="2" s="1"/>
  <c r="H28" i="2" s="1"/>
  <c r="I13" i="2" a="1"/>
  <c r="I13" i="2" s="1"/>
  <c r="E13" i="2" a="1"/>
  <c r="E13" i="2" s="1"/>
  <c r="E28" i="2" s="1"/>
  <c r="J13" i="2" a="1"/>
  <c r="J13" i="2" s="1"/>
  <c r="R13" i="2" a="1"/>
  <c r="R13" i="2" s="1"/>
  <c r="L13" i="2" a="1"/>
  <c r="L13" i="2" s="1"/>
  <c r="Z13" i="2" a="1"/>
  <c r="Z13" i="2" s="1"/>
  <c r="W13" i="2" a="1"/>
  <c r="W13" i="2" s="1"/>
  <c r="S13" i="2" a="1"/>
  <c r="S13" i="2" s="1"/>
  <c r="Q13" i="2" a="1"/>
  <c r="Q13" i="2" s="1"/>
  <c r="X13" i="2" a="1"/>
  <c r="X13" i="2" s="1"/>
  <c r="Y18" i="2" a="1"/>
  <c r="Y18" i="2" s="1"/>
  <c r="R18" i="2" a="1"/>
  <c r="R18" i="2" s="1"/>
  <c r="S18" i="2" a="1"/>
  <c r="S18" i="2" s="1"/>
  <c r="D33" i="2"/>
  <c r="L18" i="2" a="1"/>
  <c r="L18" i="2" s="1"/>
  <c r="X18" i="2" a="1"/>
  <c r="X18" i="2" s="1"/>
  <c r="I18" i="2" a="1"/>
  <c r="I18" i="2" s="1"/>
  <c r="Z18" i="2" a="1"/>
  <c r="Z18" i="2" s="1"/>
  <c r="W18" i="2" a="1"/>
  <c r="W18" i="2" s="1"/>
  <c r="P18" i="2" a="1"/>
  <c r="P18" i="2" s="1"/>
  <c r="J18" i="2" a="1"/>
  <c r="J18" i="2" s="1"/>
  <c r="K18" i="2" a="1"/>
  <c r="K18" i="2" s="1"/>
  <c r="H18" i="2" a="1"/>
  <c r="H18" i="2" s="1"/>
  <c r="H33" i="2" s="1"/>
  <c r="E18" i="2" a="1"/>
  <c r="E18" i="2" s="1"/>
  <c r="E33" i="2" s="1"/>
  <c r="Q18" i="2" a="1"/>
  <c r="Q18" i="2" s="1"/>
  <c r="D27" i="2"/>
  <c r="D31" i="2"/>
  <c r="H16" i="2" a="1"/>
  <c r="H16" i="2" s="1"/>
  <c r="H31" i="2" s="1"/>
  <c r="E16" i="2" a="1"/>
  <c r="E16" i="2" s="1"/>
  <c r="E31" i="2" s="1"/>
  <c r="K16" i="2" a="1"/>
  <c r="K16" i="2" s="1"/>
  <c r="L16" i="2" a="1"/>
  <c r="L16" i="2" s="1"/>
  <c r="J16" i="2" a="1"/>
  <c r="J16" i="2" s="1"/>
  <c r="Z16" i="2" a="1"/>
  <c r="Z16" i="2" s="1"/>
  <c r="S16" i="2" a="1"/>
  <c r="S16" i="2" s="1"/>
  <c r="W16" i="2" a="1"/>
  <c r="W16" i="2" s="1"/>
  <c r="P16" i="2" a="1"/>
  <c r="P16" i="2" s="1"/>
  <c r="Q16" i="2" a="1"/>
  <c r="Q16" i="2" s="1"/>
  <c r="Y16" i="2" a="1"/>
  <c r="Y16" i="2" s="1"/>
  <c r="X16" i="2" a="1"/>
  <c r="X16" i="2" s="1"/>
  <c r="R16" i="2" a="1"/>
  <c r="R16" i="2" s="1"/>
  <c r="I16" i="2" a="1"/>
  <c r="I16" i="2" s="1"/>
  <c r="D25" i="2"/>
  <c r="D26" i="2"/>
  <c r="D32" i="2"/>
  <c r="S17" i="2" a="1"/>
  <c r="S17" i="2" s="1"/>
  <c r="K17" i="2" a="1"/>
  <c r="K17" i="2" s="1"/>
  <c r="I17" i="2" a="1"/>
  <c r="I17" i="2" s="1"/>
  <c r="Y17" i="2" a="1"/>
  <c r="Y17" i="2" s="1"/>
  <c r="E17" i="2" a="1"/>
  <c r="E17" i="2" s="1"/>
  <c r="E32" i="2" s="1"/>
  <c r="H17" i="2" a="1"/>
  <c r="H17" i="2" s="1"/>
  <c r="H32" i="2" s="1"/>
  <c r="R17" i="2" a="1"/>
  <c r="R17" i="2" s="1"/>
  <c r="L17" i="2" a="1"/>
  <c r="L17" i="2" s="1"/>
  <c r="J17" i="2" a="1"/>
  <c r="J17" i="2" s="1"/>
  <c r="W17" i="2" a="1"/>
  <c r="W17" i="2" s="1"/>
  <c r="Q17" i="2" a="1"/>
  <c r="Q17" i="2" s="1"/>
  <c r="P17" i="2" a="1"/>
  <c r="P17" i="2" s="1"/>
  <c r="X17" i="2" a="1"/>
  <c r="X17" i="2" s="1"/>
  <c r="Z17" i="2" a="1"/>
  <c r="Z17" i="2" s="1"/>
  <c r="D29" i="2"/>
  <c r="R14" i="2" a="1"/>
  <c r="R14" i="2" s="1"/>
  <c r="W14" i="2" a="1"/>
  <c r="W14" i="2" s="1"/>
  <c r="E14" i="2" a="1"/>
  <c r="E14" i="2" s="1"/>
  <c r="E29" i="2" s="1"/>
  <c r="P14" i="2" a="1"/>
  <c r="P14" i="2" s="1"/>
  <c r="K14" i="2" a="1"/>
  <c r="K14" i="2" s="1"/>
  <c r="H14" i="2" a="1"/>
  <c r="H14" i="2" s="1"/>
  <c r="H29" i="2" s="1"/>
  <c r="J14" i="2" a="1"/>
  <c r="J14" i="2" s="1"/>
  <c r="L14" i="2" a="1"/>
  <c r="L14" i="2" s="1"/>
  <c r="Q14" i="2" a="1"/>
  <c r="Q14" i="2" s="1"/>
  <c r="S14" i="2" a="1"/>
  <c r="S14" i="2" s="1"/>
  <c r="I14" i="2" a="1"/>
  <c r="I14" i="2" s="1"/>
  <c r="Y14" i="2" a="1"/>
  <c r="Y14" i="2" s="1"/>
  <c r="X14" i="2" a="1"/>
  <c r="X14" i="2" s="1"/>
  <c r="Z14" i="2" a="1"/>
  <c r="Z14" i="2" s="1"/>
  <c r="D30" i="2"/>
  <c r="R15" i="2" a="1"/>
  <c r="R15" i="2" s="1"/>
  <c r="X15" i="2" a="1"/>
  <c r="X15" i="2" s="1"/>
  <c r="L15" i="2" a="1"/>
  <c r="L15" i="2" s="1"/>
  <c r="W15" i="2" a="1"/>
  <c r="W15" i="2" s="1"/>
  <c r="Q15" i="2" a="1"/>
  <c r="Q15" i="2" s="1"/>
  <c r="Y15" i="2" a="1"/>
  <c r="Y15" i="2" s="1"/>
  <c r="H15" i="2" a="1"/>
  <c r="H15" i="2" s="1"/>
  <c r="H30" i="2" s="1"/>
  <c r="K15" i="2" a="1"/>
  <c r="K15" i="2" s="1"/>
  <c r="P15" i="2" a="1"/>
  <c r="P15" i="2" s="1"/>
  <c r="Z15" i="2" a="1"/>
  <c r="Z15" i="2" s="1"/>
  <c r="E15" i="2" a="1"/>
  <c r="E15" i="2" s="1"/>
  <c r="E30" i="2" s="1"/>
  <c r="I15" i="2" a="1"/>
  <c r="I15" i="2" s="1"/>
  <c r="S15" i="2" a="1"/>
  <c r="S15" i="2" s="1"/>
  <c r="J15" i="2" a="1"/>
  <c r="J15" i="2" s="1"/>
  <c r="W19" i="2" a="1"/>
  <c r="W19" i="2" s="1"/>
  <c r="Z19" i="2" a="1"/>
  <c r="Z19" i="2" s="1"/>
  <c r="D34" i="2"/>
  <c r="Y19" i="2" a="1"/>
  <c r="Y19" i="2" s="1"/>
  <c r="X19" i="2" a="1"/>
  <c r="X19" i="2" s="1"/>
  <c r="K19" i="2" a="1"/>
  <c r="K19" i="2" s="1"/>
  <c r="R19" i="2" a="1"/>
  <c r="R19" i="2" s="1"/>
  <c r="Q19" i="2" a="1"/>
  <c r="Q19" i="2" s="1"/>
  <c r="E19" i="2" a="1"/>
  <c r="E19" i="2" s="1"/>
  <c r="E34" i="2" s="1"/>
  <c r="P19" i="2" a="1"/>
  <c r="P19" i="2" s="1"/>
  <c r="S19" i="2" a="1"/>
  <c r="S19" i="2" s="1"/>
  <c r="I19" i="2" a="1"/>
  <c r="I19" i="2" s="1"/>
  <c r="J19" i="2" a="1"/>
  <c r="J19" i="2" s="1"/>
  <c r="H19" i="2" a="1"/>
  <c r="H19" i="2" s="1"/>
  <c r="H34" i="2" s="1"/>
  <c r="L19" i="2" a="1"/>
  <c r="L19" i="2" s="1"/>
  <c r="G11" i="2"/>
  <c r="G12" i="2"/>
  <c r="F10" i="2"/>
  <c r="E11" i="2" a="1"/>
  <c r="H10" i="2" a="1"/>
  <c r="F12" i="2"/>
  <c r="F11" i="2"/>
  <c r="H11" i="2" a="1"/>
  <c r="E10" i="2" a="1"/>
  <c r="H12" i="2" a="1"/>
  <c r="G10" i="2"/>
  <c r="E12" i="2" a="1"/>
  <c r="H85" i="67" l="1"/>
  <c r="I85" i="67" s="1"/>
  <c r="I86" i="68"/>
  <c r="H85" i="68"/>
  <c r="L88" i="68"/>
  <c r="J87" i="68"/>
  <c r="K87" i="68"/>
  <c r="J86" i="68"/>
  <c r="G84" i="68"/>
  <c r="I85" i="68"/>
  <c r="J85" i="68" s="1"/>
  <c r="H84" i="68"/>
  <c r="H128" i="68" s="1"/>
  <c r="H12" i="2"/>
  <c r="H27" i="2" s="1"/>
  <c r="E12" i="2"/>
  <c r="E27" i="2" s="1"/>
  <c r="J85" i="67"/>
  <c r="K88" i="67"/>
  <c r="G84" i="67"/>
  <c r="K85" i="67"/>
  <c r="L88" i="67"/>
  <c r="I86" i="67"/>
  <c r="J87" i="67"/>
  <c r="K87" i="67" s="1"/>
  <c r="E11" i="2"/>
  <c r="E26" i="2" s="1"/>
  <c r="H11" i="2"/>
  <c r="H26" i="2" s="1"/>
  <c r="I86" i="88"/>
  <c r="K87" i="88"/>
  <c r="G84" i="88"/>
  <c r="H85" i="88"/>
  <c r="K88" i="88"/>
  <c r="I85" i="88"/>
  <c r="F135" i="71"/>
  <c r="F190" i="71"/>
  <c r="E10" i="2"/>
  <c r="E25" i="2" s="1"/>
  <c r="H10" i="2"/>
  <c r="H25" i="2" s="1"/>
  <c r="H129" i="71"/>
  <c r="H131" i="71" s="1"/>
  <c r="G130" i="71"/>
  <c r="G132" i="71" s="1"/>
  <c r="G133" i="71" s="1"/>
  <c r="E133" i="75"/>
  <c r="E190" i="75" s="1"/>
  <c r="E133" i="74"/>
  <c r="E190" i="74" s="1"/>
  <c r="E133" i="73"/>
  <c r="E190" i="73" s="1"/>
  <c r="E133" i="67"/>
  <c r="E190" i="67" s="1"/>
  <c r="F133" i="72"/>
  <c r="F190" i="72" s="1"/>
  <c r="F130" i="68"/>
  <c r="F132" i="68" s="1"/>
  <c r="G129" i="68"/>
  <c r="P128" i="74"/>
  <c r="AK192" i="88"/>
  <c r="AK191" i="88"/>
  <c r="Q128" i="74"/>
  <c r="L128" i="74"/>
  <c r="AK198" i="88"/>
  <c r="AK197" i="88"/>
  <c r="G129" i="72"/>
  <c r="G131" i="72" s="1"/>
  <c r="I128" i="70"/>
  <c r="I128" i="72"/>
  <c r="J128" i="72"/>
  <c r="I128" i="75"/>
  <c r="K128" i="74"/>
  <c r="O128" i="74"/>
  <c r="BA128" i="69"/>
  <c r="K128" i="69"/>
  <c r="G128" i="69"/>
  <c r="AE128" i="68"/>
  <c r="AP128" i="68"/>
  <c r="BB128" i="69"/>
  <c r="K128" i="72"/>
  <c r="M128" i="74"/>
  <c r="BB128" i="68"/>
  <c r="AI128" i="68"/>
  <c r="AL128" i="68"/>
  <c r="AG128" i="68"/>
  <c r="O128" i="72"/>
  <c r="AR128" i="73"/>
  <c r="AW128" i="68"/>
  <c r="AT128" i="68"/>
  <c r="U128" i="75"/>
  <c r="AL128" i="67"/>
  <c r="AV128" i="68"/>
  <c r="AH128" i="68"/>
  <c r="AX128" i="68"/>
  <c r="AC128" i="68"/>
  <c r="AJ128" i="68"/>
  <c r="L128" i="69"/>
  <c r="Y128" i="73"/>
  <c r="AL128" i="74"/>
  <c r="AN128" i="68"/>
  <c r="AQ128" i="68"/>
  <c r="AU128" i="68"/>
  <c r="AC128" i="67"/>
  <c r="AF128" i="68"/>
  <c r="AR128" i="68"/>
  <c r="AO128" i="69"/>
  <c r="AX128" i="69"/>
  <c r="T128" i="69"/>
  <c r="AK128" i="69"/>
  <c r="AT128" i="69"/>
  <c r="T128" i="75"/>
  <c r="AD128" i="72"/>
  <c r="AM128" i="68"/>
  <c r="AD128" i="68"/>
  <c r="H128" i="69"/>
  <c r="N128" i="75"/>
  <c r="P128" i="75"/>
  <c r="AK128" i="68"/>
  <c r="AS128" i="68"/>
  <c r="AO128" i="68"/>
  <c r="J128" i="69"/>
  <c r="P128" i="72"/>
  <c r="AB128" i="73"/>
  <c r="Z128" i="74"/>
  <c r="AG128" i="67"/>
  <c r="N128" i="72"/>
  <c r="AR128" i="72"/>
  <c r="W128" i="73"/>
  <c r="AW128" i="74"/>
  <c r="L128" i="72"/>
  <c r="AA128" i="73"/>
  <c r="Y128" i="74"/>
  <c r="M128" i="72"/>
  <c r="X128" i="73"/>
  <c r="AM128" i="74"/>
  <c r="Z128" i="72"/>
  <c r="AC128" i="72"/>
  <c r="AF128" i="72"/>
  <c r="AJ128" i="72"/>
  <c r="L128" i="70"/>
  <c r="AD128" i="73"/>
  <c r="AD128" i="75"/>
  <c r="AE128" i="75"/>
  <c r="AA128" i="74"/>
  <c r="N128" i="74"/>
  <c r="AE128" i="74"/>
  <c r="V128" i="75"/>
  <c r="AA128" i="72"/>
  <c r="AC128" i="73"/>
  <c r="AF128" i="74"/>
  <c r="AI128" i="74"/>
  <c r="AD128" i="67"/>
  <c r="AP128" i="67"/>
  <c r="AN128" i="72"/>
  <c r="V128" i="72"/>
  <c r="AO128" i="73"/>
  <c r="Y128" i="70"/>
  <c r="AJ128" i="73"/>
  <c r="AE128" i="72"/>
  <c r="AO128" i="72"/>
  <c r="AK128" i="72"/>
  <c r="W128" i="72"/>
  <c r="AT128" i="73"/>
  <c r="AL128" i="73"/>
  <c r="AS128" i="74"/>
  <c r="AN128" i="74"/>
  <c r="AQ128" i="74"/>
  <c r="AB128" i="75"/>
  <c r="W128" i="75"/>
  <c r="R128" i="75"/>
  <c r="AI128" i="75"/>
  <c r="AS128" i="73"/>
  <c r="AI128" i="67"/>
  <c r="AX128" i="67"/>
  <c r="H128" i="70"/>
  <c r="AW128" i="72"/>
  <c r="AI128" i="72"/>
  <c r="AW128" i="73"/>
  <c r="AN128" i="73"/>
  <c r="AY128" i="73"/>
  <c r="X128" i="74"/>
  <c r="R128" i="74"/>
  <c r="AV128" i="74"/>
  <c r="AM128" i="75"/>
  <c r="Z128" i="75"/>
  <c r="AN128" i="75"/>
  <c r="AO128" i="67"/>
  <c r="AJ128" i="67"/>
  <c r="AF128" i="67"/>
  <c r="AW128" i="67"/>
  <c r="R128" i="72"/>
  <c r="AM128" i="72"/>
  <c r="AQ128" i="72"/>
  <c r="AV128" i="73"/>
  <c r="AH128" i="74"/>
  <c r="AY128" i="74"/>
  <c r="AU128" i="75"/>
  <c r="Q128" i="75"/>
  <c r="AH128" i="75"/>
  <c r="AT128" i="67"/>
  <c r="S128" i="72"/>
  <c r="AE128" i="67"/>
  <c r="AK128" i="67"/>
  <c r="AN128" i="67"/>
  <c r="AU128" i="72"/>
  <c r="Q128" i="72"/>
  <c r="AH128" i="72"/>
  <c r="AS128" i="72"/>
  <c r="AP128" i="72"/>
  <c r="AM128" i="73"/>
  <c r="AU128" i="73"/>
  <c r="Z128" i="73"/>
  <c r="AZ128" i="73"/>
  <c r="AX128" i="73"/>
  <c r="AG128" i="73"/>
  <c r="V128" i="74"/>
  <c r="AX128" i="74"/>
  <c r="T128" i="74"/>
  <c r="AP128" i="74"/>
  <c r="AC128" i="74"/>
  <c r="AT128" i="74"/>
  <c r="L128" i="75"/>
  <c r="AT128" i="75"/>
  <c r="AF128" i="75"/>
  <c r="AR128" i="75"/>
  <c r="AQ128" i="67"/>
  <c r="AS128" i="67"/>
  <c r="AV128" i="67"/>
  <c r="BB128" i="72"/>
  <c r="Y128" i="72"/>
  <c r="AE128" i="73"/>
  <c r="AH128" i="73"/>
  <c r="U128" i="74"/>
  <c r="AD128" i="74"/>
  <c r="AU128" i="74"/>
  <c r="AG128" i="74"/>
  <c r="AB128" i="74"/>
  <c r="AL128" i="75"/>
  <c r="AP128" i="75"/>
  <c r="Y128" i="75"/>
  <c r="AG128" i="75"/>
  <c r="O128" i="75"/>
  <c r="AU128" i="67"/>
  <c r="AR128" i="67"/>
  <c r="AM128" i="67"/>
  <c r="AL128" i="72"/>
  <c r="AG128" i="72"/>
  <c r="AX128" i="72"/>
  <c r="T128" i="72"/>
  <c r="AQ128" i="73"/>
  <c r="AI128" i="73"/>
  <c r="AP128" i="73"/>
  <c r="AK128" i="74"/>
  <c r="AO128" i="74"/>
  <c r="AJ128" i="74"/>
  <c r="AK128" i="75"/>
  <c r="AV128" i="75"/>
  <c r="X128" i="75"/>
  <c r="AO128" i="75"/>
  <c r="AF128" i="73"/>
  <c r="AH128" i="67"/>
  <c r="U128" i="72"/>
  <c r="AT128" i="72"/>
  <c r="X128" i="72"/>
  <c r="AB128" i="72"/>
  <c r="AV128" i="72"/>
  <c r="AK128" i="73"/>
  <c r="AR128" i="74"/>
  <c r="S128" i="74"/>
  <c r="W128" i="74"/>
  <c r="AJ128" i="75"/>
  <c r="S128" i="75"/>
  <c r="M128" i="75"/>
  <c r="K128" i="75"/>
  <c r="AS128" i="75"/>
  <c r="AH134" i="75"/>
  <c r="AY134" i="75"/>
  <c r="AX128" i="75"/>
  <c r="AW128" i="75"/>
  <c r="J134" i="75"/>
  <c r="AI134" i="75"/>
  <c r="AA128" i="75"/>
  <c r="Z134" i="75"/>
  <c r="AA134" i="75"/>
  <c r="X134" i="75"/>
  <c r="H134" i="75"/>
  <c r="K134" i="75"/>
  <c r="AQ128" i="75"/>
  <c r="AX134" i="75"/>
  <c r="BB128" i="75"/>
  <c r="AC128" i="75"/>
  <c r="AZ128" i="75"/>
  <c r="F131" i="75"/>
  <c r="P134" i="75"/>
  <c r="E135" i="75"/>
  <c r="AY128" i="75"/>
  <c r="BA128" i="75"/>
  <c r="BA128" i="74"/>
  <c r="AZ128" i="74"/>
  <c r="F131" i="74"/>
  <c r="BB128" i="74"/>
  <c r="BB128" i="73"/>
  <c r="BA128" i="73"/>
  <c r="F131" i="73"/>
  <c r="O134" i="73"/>
  <c r="V134" i="73"/>
  <c r="BB134" i="73"/>
  <c r="F135" i="72"/>
  <c r="AZ128" i="72"/>
  <c r="W134" i="72"/>
  <c r="AY128" i="72"/>
  <c r="K134" i="72"/>
  <c r="BA128" i="72"/>
  <c r="AM134" i="72"/>
  <c r="AF134" i="72"/>
  <c r="E135" i="72"/>
  <c r="E135" i="71"/>
  <c r="M134" i="70"/>
  <c r="I134" i="70"/>
  <c r="AB128" i="70"/>
  <c r="S128" i="70"/>
  <c r="P128" i="70"/>
  <c r="AG128" i="70"/>
  <c r="AY128" i="70"/>
  <c r="AX128" i="70"/>
  <c r="AU134" i="70"/>
  <c r="J128" i="70"/>
  <c r="AR128" i="70"/>
  <c r="AI128" i="70"/>
  <c r="X128" i="70"/>
  <c r="AO128" i="70"/>
  <c r="N128" i="70"/>
  <c r="BB128" i="70"/>
  <c r="BA134" i="70"/>
  <c r="AP128" i="70"/>
  <c r="O128" i="70"/>
  <c r="T128" i="70"/>
  <c r="AF128" i="70"/>
  <c r="AW128" i="70"/>
  <c r="V128" i="70"/>
  <c r="AK134" i="70"/>
  <c r="AS128" i="70"/>
  <c r="AN134" i="70"/>
  <c r="AO134" i="70"/>
  <c r="K128" i="70"/>
  <c r="AE128" i="70"/>
  <c r="AJ128" i="70"/>
  <c r="AN128" i="70"/>
  <c r="M128" i="70"/>
  <c r="AD128" i="70"/>
  <c r="AA128" i="70"/>
  <c r="AU128" i="70"/>
  <c r="AV128" i="70"/>
  <c r="U128" i="70"/>
  <c r="AL128" i="70"/>
  <c r="BA128" i="70"/>
  <c r="AV134" i="70"/>
  <c r="AQ128" i="70"/>
  <c r="R128" i="70"/>
  <c r="W128" i="70"/>
  <c r="AC128" i="70"/>
  <c r="AT128" i="70"/>
  <c r="AZ128" i="70"/>
  <c r="P134" i="70"/>
  <c r="X134" i="70"/>
  <c r="AF134" i="70"/>
  <c r="Z128" i="70"/>
  <c r="AH128" i="70"/>
  <c r="AM128" i="70"/>
  <c r="Q128" i="70"/>
  <c r="AK128" i="70"/>
  <c r="E130" i="70"/>
  <c r="E132" i="70" s="1"/>
  <c r="F129" i="70"/>
  <c r="F131" i="70" s="1"/>
  <c r="H134" i="70"/>
  <c r="AM134" i="70"/>
  <c r="AD134" i="69"/>
  <c r="AW128" i="69"/>
  <c r="AB128" i="69"/>
  <c r="AS128" i="69"/>
  <c r="P128" i="69"/>
  <c r="AL134" i="69"/>
  <c r="W134" i="69"/>
  <c r="X128" i="69"/>
  <c r="S128" i="69"/>
  <c r="AJ128" i="69"/>
  <c r="AY128" i="69"/>
  <c r="AT134" i="69"/>
  <c r="AF128" i="69"/>
  <c r="AA128" i="69"/>
  <c r="AR128" i="69"/>
  <c r="O128" i="69"/>
  <c r="G134" i="69"/>
  <c r="V134" i="69"/>
  <c r="I128" i="69"/>
  <c r="R128" i="69"/>
  <c r="AI128" i="69"/>
  <c r="AN128" i="69"/>
  <c r="N128" i="69"/>
  <c r="W128" i="69"/>
  <c r="AU134" i="69"/>
  <c r="Q128" i="69"/>
  <c r="Z128" i="69"/>
  <c r="AQ128" i="69"/>
  <c r="M128" i="69"/>
  <c r="V128" i="69"/>
  <c r="AE128" i="69"/>
  <c r="E134" i="69"/>
  <c r="F129" i="69"/>
  <c r="F131" i="69" s="1"/>
  <c r="E130" i="69"/>
  <c r="E132" i="69" s="1"/>
  <c r="Y128" i="69"/>
  <c r="AH128" i="69"/>
  <c r="AV128" i="69"/>
  <c r="U128" i="69"/>
  <c r="AD128" i="69"/>
  <c r="AM128" i="69"/>
  <c r="AG128" i="69"/>
  <c r="AP128" i="69"/>
  <c r="AC128" i="69"/>
  <c r="AL128" i="69"/>
  <c r="AU128" i="69"/>
  <c r="O134" i="69"/>
  <c r="AZ128" i="69"/>
  <c r="Z134" i="68"/>
  <c r="AZ128" i="68"/>
  <c r="AQ134" i="68"/>
  <c r="G134" i="68"/>
  <c r="K134" i="68"/>
  <c r="AY128" i="68"/>
  <c r="AF134" i="68"/>
  <c r="AX134" i="68"/>
  <c r="R134" i="68"/>
  <c r="AI134" i="68"/>
  <c r="AH134" i="68"/>
  <c r="AZ134" i="68"/>
  <c r="AY134" i="68"/>
  <c r="AP134" i="68"/>
  <c r="BA128" i="68"/>
  <c r="W134" i="68"/>
  <c r="L134" i="68"/>
  <c r="E135" i="67"/>
  <c r="AY128" i="67"/>
  <c r="H134" i="67"/>
  <c r="G134" i="67"/>
  <c r="F131" i="67"/>
  <c r="AM134" i="67"/>
  <c r="AZ128" i="67"/>
  <c r="AE134" i="67"/>
  <c r="BB128" i="67"/>
  <c r="X134" i="67"/>
  <c r="BA128" i="67"/>
  <c r="E130" i="88"/>
  <c r="E132" i="88" s="1"/>
  <c r="E133" i="88" s="1"/>
  <c r="E190" i="88" s="1"/>
  <c r="F129" i="88"/>
  <c r="AU134" i="88"/>
  <c r="O134" i="88"/>
  <c r="AX134" i="88"/>
  <c r="E134" i="88"/>
  <c r="I134" i="88"/>
  <c r="G134" i="88"/>
  <c r="AK134" i="88"/>
  <c r="W134" i="88"/>
  <c r="AO134" i="88"/>
  <c r="L85" i="67" l="1"/>
  <c r="I84" i="68"/>
  <c r="K85" i="68"/>
  <c r="M88" i="68"/>
  <c r="G128" i="68"/>
  <c r="G131" i="68" s="1"/>
  <c r="G130" i="68" s="1"/>
  <c r="G132" i="68" s="1"/>
  <c r="G133" i="68" s="1"/>
  <c r="G190" i="68" s="1"/>
  <c r="K86" i="68"/>
  <c r="J84" i="68"/>
  <c r="J128" i="68" s="1"/>
  <c r="L87" i="68"/>
  <c r="M87" i="68" s="1"/>
  <c r="L87" i="67"/>
  <c r="M87" i="67"/>
  <c r="H84" i="67"/>
  <c r="M88" i="67"/>
  <c r="M85" i="67"/>
  <c r="G128" i="67"/>
  <c r="I84" i="67"/>
  <c r="I128" i="67" s="1"/>
  <c r="N87" i="67"/>
  <c r="J86" i="67"/>
  <c r="K86" i="67" s="1"/>
  <c r="L88" i="88"/>
  <c r="H84" i="88"/>
  <c r="I84" i="88"/>
  <c r="J85" i="88"/>
  <c r="J86" i="88"/>
  <c r="J84" i="88"/>
  <c r="L87" i="88"/>
  <c r="G135" i="71"/>
  <c r="G190" i="71"/>
  <c r="E135" i="73"/>
  <c r="H130" i="71"/>
  <c r="H132" i="71" s="1"/>
  <c r="H133" i="71" s="1"/>
  <c r="I129" i="71"/>
  <c r="I131" i="71" s="1"/>
  <c r="G128" i="88"/>
  <c r="H129" i="68"/>
  <c r="H131" i="68" s="1"/>
  <c r="I129" i="68" s="1"/>
  <c r="E133" i="70"/>
  <c r="E190" i="70" s="1"/>
  <c r="E133" i="69"/>
  <c r="E190" i="69" s="1"/>
  <c r="F133" i="68"/>
  <c r="H129" i="72"/>
  <c r="H131" i="72" s="1"/>
  <c r="G130" i="72"/>
  <c r="G132" i="72" s="1"/>
  <c r="AL192" i="88"/>
  <c r="AL191" i="88"/>
  <c r="AL197" i="88"/>
  <c r="AL198" i="88"/>
  <c r="G129" i="75"/>
  <c r="F130" i="75"/>
  <c r="F132" i="75" s="1"/>
  <c r="G129" i="74"/>
  <c r="F130" i="74"/>
  <c r="F132" i="74" s="1"/>
  <c r="F130" i="73"/>
  <c r="F132" i="73" s="1"/>
  <c r="G129" i="73"/>
  <c r="F130" i="70"/>
  <c r="F132" i="70" s="1"/>
  <c r="G129" i="70"/>
  <c r="F130" i="69"/>
  <c r="F132" i="69" s="1"/>
  <c r="G129" i="69"/>
  <c r="F130" i="67"/>
  <c r="F132" i="67" s="1"/>
  <c r="G129" i="67"/>
  <c r="E135" i="88"/>
  <c r="L86" i="68" l="1"/>
  <c r="M86" i="68"/>
  <c r="L85" i="68"/>
  <c r="M85" i="68"/>
  <c r="N87" i="68"/>
  <c r="I128" i="68"/>
  <c r="N85" i="68"/>
  <c r="K84" i="68"/>
  <c r="N88" i="68"/>
  <c r="I131" i="68"/>
  <c r="O88" i="68"/>
  <c r="O87" i="68"/>
  <c r="N86" i="68"/>
  <c r="H128" i="67"/>
  <c r="J84" i="67"/>
  <c r="J128" i="67" s="1"/>
  <c r="N85" i="67"/>
  <c r="N88" i="67"/>
  <c r="O87" i="67"/>
  <c r="L86" i="67"/>
  <c r="O85" i="67"/>
  <c r="K84" i="88"/>
  <c r="K85" i="88"/>
  <c r="M87" i="88"/>
  <c r="K86" i="88"/>
  <c r="L86" i="88" s="1"/>
  <c r="M88" i="88"/>
  <c r="N88" i="88"/>
  <c r="O88" i="88" s="1"/>
  <c r="F135" i="68"/>
  <c r="F190" i="68"/>
  <c r="H135" i="71"/>
  <c r="H190" i="71"/>
  <c r="E135" i="69"/>
  <c r="H130" i="68"/>
  <c r="H132" i="68" s="1"/>
  <c r="H133" i="68" s="1"/>
  <c r="H190" i="68" s="1"/>
  <c r="J129" i="71"/>
  <c r="J131" i="71" s="1"/>
  <c r="I130" i="71"/>
  <c r="I132" i="71" s="1"/>
  <c r="I133" i="71" s="1"/>
  <c r="H128" i="88"/>
  <c r="J128" i="88"/>
  <c r="E135" i="70"/>
  <c r="G135" i="68"/>
  <c r="F133" i="75"/>
  <c r="F190" i="75" s="1"/>
  <c r="F133" i="69"/>
  <c r="F190" i="69" s="1"/>
  <c r="F133" i="73"/>
  <c r="F190" i="73" s="1"/>
  <c r="F133" i="67"/>
  <c r="F133" i="70"/>
  <c r="F190" i="70" s="1"/>
  <c r="F133" i="74"/>
  <c r="F190" i="74" s="1"/>
  <c r="G133" i="72"/>
  <c r="AM191" i="88"/>
  <c r="AM192" i="88"/>
  <c r="AM197" i="88"/>
  <c r="AM198" i="88"/>
  <c r="G131" i="75"/>
  <c r="G131" i="74"/>
  <c r="G131" i="73"/>
  <c r="I129" i="72"/>
  <c r="H130" i="72"/>
  <c r="H132" i="72" s="1"/>
  <c r="G131" i="70"/>
  <c r="G131" i="69"/>
  <c r="I130" i="68"/>
  <c r="I132" i="68" s="1"/>
  <c r="J129" i="68"/>
  <c r="G131" i="67"/>
  <c r="L84" i="68" l="1"/>
  <c r="O85" i="68"/>
  <c r="P87" i="68"/>
  <c r="O86" i="68"/>
  <c r="P88" i="68"/>
  <c r="Q88" i="68" s="1"/>
  <c r="K128" i="68"/>
  <c r="P85" i="67"/>
  <c r="M86" i="67"/>
  <c r="K84" i="67"/>
  <c r="P87" i="67"/>
  <c r="Q87" i="67" s="1"/>
  <c r="O88" i="67"/>
  <c r="P88" i="88"/>
  <c r="L84" i="88"/>
  <c r="M86" i="88"/>
  <c r="N87" i="88"/>
  <c r="L85" i="88"/>
  <c r="I135" i="71"/>
  <c r="I190" i="71"/>
  <c r="G135" i="72"/>
  <c r="G190" i="72"/>
  <c r="F135" i="67"/>
  <c r="F190" i="67"/>
  <c r="J130" i="71"/>
  <c r="J132" i="71" s="1"/>
  <c r="J133" i="71" s="1"/>
  <c r="K129" i="71"/>
  <c r="K131" i="71" s="1"/>
  <c r="I128" i="88"/>
  <c r="F135" i="75"/>
  <c r="F135" i="73"/>
  <c r="F135" i="70"/>
  <c r="F135" i="69"/>
  <c r="H135" i="68"/>
  <c r="H133" i="72"/>
  <c r="H190" i="72" s="1"/>
  <c r="I133" i="68"/>
  <c r="I190" i="68" s="1"/>
  <c r="K128" i="88"/>
  <c r="AN191" i="88"/>
  <c r="AN192" i="88"/>
  <c r="AN198" i="88"/>
  <c r="AN197" i="88"/>
  <c r="G130" i="75"/>
  <c r="G132" i="75" s="1"/>
  <c r="H129" i="75"/>
  <c r="G130" i="74"/>
  <c r="G132" i="74" s="1"/>
  <c r="H129" i="74"/>
  <c r="H129" i="73"/>
  <c r="G130" i="73"/>
  <c r="G132" i="73" s="1"/>
  <c r="I131" i="72"/>
  <c r="G130" i="70"/>
  <c r="G132" i="70" s="1"/>
  <c r="H129" i="70"/>
  <c r="H129" i="69"/>
  <c r="G130" i="69"/>
  <c r="G132" i="69" s="1"/>
  <c r="J131" i="68"/>
  <c r="H129" i="67"/>
  <c r="G130" i="67"/>
  <c r="G132" i="67" s="1"/>
  <c r="N86" i="88" l="1"/>
  <c r="O86" i="88"/>
  <c r="Q88" i="88"/>
  <c r="R88" i="88"/>
  <c r="L128" i="68"/>
  <c r="M84" i="68"/>
  <c r="Q87" i="68"/>
  <c r="P86" i="68"/>
  <c r="R88" i="68"/>
  <c r="S88" i="68" s="1"/>
  <c r="T88" i="68" s="1"/>
  <c r="U88" i="68" s="1"/>
  <c r="V88" i="68" s="1"/>
  <c r="W88" i="68" s="1"/>
  <c r="X88" i="68" s="1"/>
  <c r="Y88" i="68" s="1"/>
  <c r="Z88" i="68" s="1"/>
  <c r="AA88" i="68" s="1"/>
  <c r="AB88" i="68" s="1"/>
  <c r="P85" i="68"/>
  <c r="R87" i="67"/>
  <c r="S87" i="67" s="1"/>
  <c r="L84" i="67"/>
  <c r="M84" i="67" s="1"/>
  <c r="N86" i="67"/>
  <c r="Q85" i="67"/>
  <c r="T87" i="67"/>
  <c r="U87" i="67" s="1"/>
  <c r="V87" i="67" s="1"/>
  <c r="W87" i="67" s="1"/>
  <c r="X87" i="67" s="1"/>
  <c r="Y87" i="67" s="1"/>
  <c r="K128" i="67"/>
  <c r="P88" i="67"/>
  <c r="O87" i="88"/>
  <c r="P87" i="88"/>
  <c r="M85" i="88"/>
  <c r="P86" i="88"/>
  <c r="S88" i="88"/>
  <c r="T88" i="88" s="1"/>
  <c r="N85" i="88"/>
  <c r="M84" i="88"/>
  <c r="U88" i="88"/>
  <c r="J135" i="71"/>
  <c r="J190" i="71"/>
  <c r="H135" i="72"/>
  <c r="K130" i="71"/>
  <c r="K132" i="71" s="1"/>
  <c r="K133" i="71" s="1"/>
  <c r="L129" i="71"/>
  <c r="L131" i="71" s="1"/>
  <c r="L128" i="88"/>
  <c r="I135" i="68"/>
  <c r="G133" i="75"/>
  <c r="G190" i="75" s="1"/>
  <c r="G133" i="73"/>
  <c r="G190" i="73" s="1"/>
  <c r="G133" i="69"/>
  <c r="G190" i="69" s="1"/>
  <c r="G133" i="70"/>
  <c r="G133" i="74"/>
  <c r="G190" i="74" s="1"/>
  <c r="G133" i="67"/>
  <c r="AO191" i="88"/>
  <c r="AO192" i="88"/>
  <c r="AO198" i="88"/>
  <c r="AO197" i="88"/>
  <c r="H131" i="75"/>
  <c r="H131" i="74"/>
  <c r="H131" i="73"/>
  <c r="J129" i="72"/>
  <c r="I130" i="72"/>
  <c r="I132" i="72" s="1"/>
  <c r="H131" i="70"/>
  <c r="H131" i="69"/>
  <c r="J130" i="68"/>
  <c r="J132" i="68" s="1"/>
  <c r="K129" i="68"/>
  <c r="H131" i="67"/>
  <c r="M128" i="68" l="1"/>
  <c r="N84" i="68"/>
  <c r="Q85" i="68"/>
  <c r="R85" i="68" s="1"/>
  <c r="S85" i="68" s="1"/>
  <c r="T85" i="68" s="1"/>
  <c r="U85" i="68" s="1"/>
  <c r="V85" i="68" s="1"/>
  <c r="W85" i="68" s="1"/>
  <c r="X85" i="68" s="1"/>
  <c r="Y85" i="68" s="1"/>
  <c r="Z85" i="68" s="1"/>
  <c r="AA85" i="68" s="1"/>
  <c r="AB85" i="68" s="1"/>
  <c r="R87" i="68"/>
  <c r="S87" i="68" s="1"/>
  <c r="T87" i="68" s="1"/>
  <c r="U87" i="68" s="1"/>
  <c r="V87" i="68" s="1"/>
  <c r="W87" i="68" s="1"/>
  <c r="X87" i="68" s="1"/>
  <c r="Y87" i="68" s="1"/>
  <c r="Z87" i="68" s="1"/>
  <c r="AA87" i="68" s="1"/>
  <c r="AB87" i="68" s="1"/>
  <c r="Q86" i="68"/>
  <c r="R86" i="68" s="1"/>
  <c r="S86" i="68" s="1"/>
  <c r="T86" i="68" s="1"/>
  <c r="U86" i="68" s="1"/>
  <c r="V86" i="68" s="1"/>
  <c r="W86" i="68" s="1"/>
  <c r="X86" i="68" s="1"/>
  <c r="Y86" i="68" s="1"/>
  <c r="Z86" i="68" s="1"/>
  <c r="AA86" i="68" s="1"/>
  <c r="AB86" i="68" s="1"/>
  <c r="M128" i="67"/>
  <c r="Z87" i="67"/>
  <c r="AA87" i="67" s="1"/>
  <c r="AB87" i="67" s="1"/>
  <c r="O86" i="67"/>
  <c r="L128" i="67"/>
  <c r="N84" i="67"/>
  <c r="R85" i="67"/>
  <c r="S85" i="67" s="1"/>
  <c r="T85" i="67" s="1"/>
  <c r="U85" i="67" s="1"/>
  <c r="V85" i="67" s="1"/>
  <c r="W85" i="67" s="1"/>
  <c r="X85" i="67" s="1"/>
  <c r="Y85" i="67" s="1"/>
  <c r="Z85" i="67" s="1"/>
  <c r="AA85" i="67" s="1"/>
  <c r="AB85" i="67" s="1"/>
  <c r="Q88" i="67"/>
  <c r="R88" i="67" s="1"/>
  <c r="S88" i="67" s="1"/>
  <c r="T88" i="67" s="1"/>
  <c r="U88" i="67" s="1"/>
  <c r="V88" i="67" s="1"/>
  <c r="W88" i="67" s="1"/>
  <c r="X88" i="67" s="1"/>
  <c r="Y88" i="67" s="1"/>
  <c r="Z88" i="67" s="1"/>
  <c r="AA88" i="67" s="1"/>
  <c r="AB88" i="67" s="1"/>
  <c r="Q86" i="88"/>
  <c r="N84" i="88"/>
  <c r="O84" i="88" s="1"/>
  <c r="P84" i="88" s="1"/>
  <c r="Q84" i="88" s="1"/>
  <c r="R84" i="88" s="1"/>
  <c r="S84" i="88" s="1"/>
  <c r="T84" i="88" s="1"/>
  <c r="U84" i="88" s="1"/>
  <c r="V84" i="88" s="1"/>
  <c r="W84" i="88" s="1"/>
  <c r="X84" i="88" s="1"/>
  <c r="Y84" i="88" s="1"/>
  <c r="Z84" i="88" s="1"/>
  <c r="AA84" i="88" s="1"/>
  <c r="AB84" i="88" s="1"/>
  <c r="Q87" i="88"/>
  <c r="V88" i="88"/>
  <c r="W88" i="88" s="1"/>
  <c r="O85" i="88"/>
  <c r="P85" i="88" s="1"/>
  <c r="Q85" i="88" s="1"/>
  <c r="R85" i="88" s="1"/>
  <c r="S85" i="88" s="1"/>
  <c r="T85" i="88" s="1"/>
  <c r="U85" i="88" s="1"/>
  <c r="G135" i="70"/>
  <c r="G190" i="70"/>
  <c r="K135" i="71"/>
  <c r="K190" i="71"/>
  <c r="G135" i="67"/>
  <c r="G190" i="67"/>
  <c r="G135" i="75"/>
  <c r="L130" i="71"/>
  <c r="L132" i="71" s="1"/>
  <c r="L133" i="71" s="1"/>
  <c r="M129" i="71"/>
  <c r="M131" i="71" s="1"/>
  <c r="G135" i="73"/>
  <c r="G135" i="69"/>
  <c r="I133" i="72"/>
  <c r="I190" i="72" s="1"/>
  <c r="J133" i="68"/>
  <c r="M128" i="88"/>
  <c r="N128" i="88"/>
  <c r="AP191" i="88"/>
  <c r="AP192" i="88"/>
  <c r="AP198" i="88"/>
  <c r="AP197" i="88"/>
  <c r="H130" i="75"/>
  <c r="H132" i="75" s="1"/>
  <c r="I129" i="75"/>
  <c r="H130" i="74"/>
  <c r="H132" i="74" s="1"/>
  <c r="I129" i="74"/>
  <c r="H130" i="73"/>
  <c r="H132" i="73" s="1"/>
  <c r="I129" i="73"/>
  <c r="J131" i="72"/>
  <c r="H130" i="70"/>
  <c r="H132" i="70" s="1"/>
  <c r="I129" i="70"/>
  <c r="H130" i="69"/>
  <c r="H132" i="69" s="1"/>
  <c r="I129" i="69"/>
  <c r="K131" i="68"/>
  <c r="H130" i="67"/>
  <c r="H132" i="67" s="1"/>
  <c r="I129" i="67"/>
  <c r="R86" i="88" l="1"/>
  <c r="S86" i="88" s="1"/>
  <c r="T86" i="88" s="1"/>
  <c r="U86" i="88"/>
  <c r="V86" i="88" s="1"/>
  <c r="W86" i="88" s="1"/>
  <c r="X86" i="88" s="1"/>
  <c r="N128" i="68"/>
  <c r="O84" i="68"/>
  <c r="P84" i="68"/>
  <c r="P128" i="68" s="1"/>
  <c r="N128" i="67"/>
  <c r="O84" i="67"/>
  <c r="P86" i="67"/>
  <c r="Q86" i="67" s="1"/>
  <c r="R86" i="67" s="1"/>
  <c r="S86" i="67" s="1"/>
  <c r="T86" i="67" s="1"/>
  <c r="U86" i="67" s="1"/>
  <c r="V86" i="67" s="1"/>
  <c r="W86" i="67" s="1"/>
  <c r="X86" i="67" s="1"/>
  <c r="Y86" i="67" s="1"/>
  <c r="Z86" i="67" s="1"/>
  <c r="AA86" i="67" s="1"/>
  <c r="AB86" i="67" s="1"/>
  <c r="X88" i="88"/>
  <c r="Y88" i="88"/>
  <c r="Z88" i="88" s="1"/>
  <c r="AA88" i="88" s="1"/>
  <c r="AB88" i="88" s="1"/>
  <c r="R87" i="88"/>
  <c r="S87" i="88" s="1"/>
  <c r="Y86" i="88"/>
  <c r="Z86" i="88" s="1"/>
  <c r="AA86" i="88" s="1"/>
  <c r="AB86" i="88" s="1"/>
  <c r="V85" i="88"/>
  <c r="W85" i="88" s="1"/>
  <c r="X85" i="88" s="1"/>
  <c r="T87" i="88"/>
  <c r="L135" i="71"/>
  <c r="L190" i="71"/>
  <c r="J135" i="68"/>
  <c r="J190" i="68"/>
  <c r="N129" i="71"/>
  <c r="N131" i="71" s="1"/>
  <c r="M130" i="71"/>
  <c r="M132" i="71" s="1"/>
  <c r="M133" i="71" s="1"/>
  <c r="I135" i="72"/>
  <c r="H133" i="73"/>
  <c r="H190" i="73" s="1"/>
  <c r="H133" i="69"/>
  <c r="H133" i="70"/>
  <c r="H190" i="70" s="1"/>
  <c r="H133" i="67"/>
  <c r="H190" i="67" s="1"/>
  <c r="H133" i="74"/>
  <c r="H190" i="74" s="1"/>
  <c r="H133" i="75"/>
  <c r="H190" i="75" s="1"/>
  <c r="AY128" i="88"/>
  <c r="AQ192" i="88"/>
  <c r="AQ191" i="88"/>
  <c r="AQ198" i="88"/>
  <c r="AQ197" i="88"/>
  <c r="I131" i="75"/>
  <c r="I131" i="74"/>
  <c r="I131" i="73"/>
  <c r="J130" i="72"/>
  <c r="J132" i="72" s="1"/>
  <c r="K129" i="72"/>
  <c r="I131" i="70"/>
  <c r="I131" i="69"/>
  <c r="L129" i="68"/>
  <c r="K130" i="68"/>
  <c r="K132" i="68" s="1"/>
  <c r="I131" i="67"/>
  <c r="O128" i="68" l="1"/>
  <c r="Q84" i="68"/>
  <c r="O128" i="67"/>
  <c r="P84" i="67"/>
  <c r="Y85" i="88"/>
  <c r="Z85" i="88"/>
  <c r="AA85" i="88" s="1"/>
  <c r="AB85" i="88" s="1"/>
  <c r="U87" i="88"/>
  <c r="V87" i="88" s="1"/>
  <c r="W87" i="88" s="1"/>
  <c r="X87" i="88" s="1"/>
  <c r="Y87" i="88" s="1"/>
  <c r="Z87" i="88" s="1"/>
  <c r="AA87" i="88" s="1"/>
  <c r="AB87" i="88" s="1"/>
  <c r="M135" i="71"/>
  <c r="M190" i="71"/>
  <c r="H135" i="69"/>
  <c r="H190" i="69"/>
  <c r="O129" i="71"/>
  <c r="O131" i="71" s="1"/>
  <c r="N130" i="71"/>
  <c r="N132" i="71" s="1"/>
  <c r="N133" i="71" s="1"/>
  <c r="H135" i="73"/>
  <c r="H135" i="75"/>
  <c r="H135" i="67"/>
  <c r="H135" i="70"/>
  <c r="K133" i="68"/>
  <c r="J133" i="72"/>
  <c r="J190" i="72" s="1"/>
  <c r="AZ128" i="88"/>
  <c r="O128" i="88"/>
  <c r="AR192" i="88"/>
  <c r="AR191" i="88"/>
  <c r="AR198" i="88"/>
  <c r="AR197" i="88"/>
  <c r="I130" i="75"/>
  <c r="I132" i="75" s="1"/>
  <c r="J129" i="75"/>
  <c r="I130" i="74"/>
  <c r="I132" i="74" s="1"/>
  <c r="J129" i="74"/>
  <c r="I130" i="73"/>
  <c r="I132" i="73" s="1"/>
  <c r="J129" i="73"/>
  <c r="K131" i="72"/>
  <c r="J129" i="70"/>
  <c r="I130" i="70"/>
  <c r="I132" i="70" s="1"/>
  <c r="I130" i="69"/>
  <c r="I132" i="69" s="1"/>
  <c r="J129" i="69"/>
  <c r="L131" i="68"/>
  <c r="J129" i="67"/>
  <c r="I130" i="67"/>
  <c r="I132" i="67" s="1"/>
  <c r="Q128" i="68" l="1"/>
  <c r="R84" i="68"/>
  <c r="P128" i="67"/>
  <c r="Q84" i="67"/>
  <c r="K135" i="68"/>
  <c r="K190" i="68"/>
  <c r="N135" i="71"/>
  <c r="N190" i="71"/>
  <c r="P129" i="71"/>
  <c r="P131" i="71" s="1"/>
  <c r="O130" i="71"/>
  <c r="O132" i="71" s="1"/>
  <c r="O133" i="71" s="1"/>
  <c r="J135" i="72"/>
  <c r="I133" i="74"/>
  <c r="I190" i="74" s="1"/>
  <c r="I133" i="67"/>
  <c r="I133" i="75"/>
  <c r="I133" i="69"/>
  <c r="I133" i="73"/>
  <c r="I190" i="73" s="1"/>
  <c r="I133" i="70"/>
  <c r="BA128" i="88"/>
  <c r="BB128" i="88"/>
  <c r="P128" i="88"/>
  <c r="AS192" i="88"/>
  <c r="AS191" i="88"/>
  <c r="AS197" i="88"/>
  <c r="AS198" i="88"/>
  <c r="J131" i="75"/>
  <c r="J131" i="74"/>
  <c r="J131" i="73"/>
  <c r="L129" i="72"/>
  <c r="K130" i="72"/>
  <c r="K132" i="72" s="1"/>
  <c r="J131" i="70"/>
  <c r="J131" i="69"/>
  <c r="L130" i="68"/>
  <c r="L132" i="68" s="1"/>
  <c r="M129" i="68"/>
  <c r="J131" i="67"/>
  <c r="R128" i="68" l="1"/>
  <c r="S84" i="68"/>
  <c r="Q128" i="67"/>
  <c r="R84" i="67"/>
  <c r="I135" i="69"/>
  <c r="I190" i="69"/>
  <c r="I135" i="75"/>
  <c r="I190" i="75"/>
  <c r="O135" i="71"/>
  <c r="O190" i="71"/>
  <c r="I135" i="67"/>
  <c r="I190" i="67"/>
  <c r="I135" i="70"/>
  <c r="I190" i="70"/>
  <c r="Q129" i="71"/>
  <c r="Q131" i="71" s="1"/>
  <c r="P130" i="71"/>
  <c r="P132" i="71" s="1"/>
  <c r="P133" i="71" s="1"/>
  <c r="K133" i="72"/>
  <c r="K190" i="72" s="1"/>
  <c r="I135" i="73"/>
  <c r="L133" i="68"/>
  <c r="Q128" i="88"/>
  <c r="AT192" i="88"/>
  <c r="AT191" i="88"/>
  <c r="AT197" i="88"/>
  <c r="AT198" i="88"/>
  <c r="J130" i="75"/>
  <c r="J132" i="75" s="1"/>
  <c r="K129" i="75"/>
  <c r="J130" i="74"/>
  <c r="J132" i="74" s="1"/>
  <c r="K129" i="74"/>
  <c r="J130" i="73"/>
  <c r="J132" i="73" s="1"/>
  <c r="K129" i="73"/>
  <c r="L131" i="72"/>
  <c r="J130" i="70"/>
  <c r="J132" i="70" s="1"/>
  <c r="K129" i="70"/>
  <c r="J130" i="69"/>
  <c r="J132" i="69" s="1"/>
  <c r="K129" i="69"/>
  <c r="M131" i="68"/>
  <c r="J130" i="67"/>
  <c r="J132" i="67" s="1"/>
  <c r="K129" i="67"/>
  <c r="S128" i="68" l="1"/>
  <c r="T84" i="68"/>
  <c r="R128" i="67"/>
  <c r="S84" i="67"/>
  <c r="P135" i="71"/>
  <c r="P190" i="71"/>
  <c r="L135" i="68"/>
  <c r="L190" i="68"/>
  <c r="R129" i="71"/>
  <c r="R131" i="71" s="1"/>
  <c r="Q130" i="71"/>
  <c r="Q132" i="71" s="1"/>
  <c r="Q133" i="71" s="1"/>
  <c r="K135" i="72"/>
  <c r="J133" i="75"/>
  <c r="J190" i="75" s="1"/>
  <c r="J133" i="73"/>
  <c r="J190" i="73" s="1"/>
  <c r="J133" i="67"/>
  <c r="J190" i="67" s="1"/>
  <c r="J133" i="69"/>
  <c r="J190" i="69" s="1"/>
  <c r="J133" i="70"/>
  <c r="J190" i="70" s="1"/>
  <c r="J133" i="74"/>
  <c r="J190" i="74" s="1"/>
  <c r="R128" i="88"/>
  <c r="AU191" i="88"/>
  <c r="AU192" i="88"/>
  <c r="AU197" i="88"/>
  <c r="AU198" i="88"/>
  <c r="K131" i="75"/>
  <c r="K131" i="74"/>
  <c r="K131" i="73"/>
  <c r="L130" i="72"/>
  <c r="L132" i="72" s="1"/>
  <c r="M129" i="72"/>
  <c r="K131" i="70"/>
  <c r="K131" i="69"/>
  <c r="M130" i="68"/>
  <c r="M132" i="68" s="1"/>
  <c r="N129" i="68"/>
  <c r="K131" i="67"/>
  <c r="T128" i="68" l="1"/>
  <c r="U84" i="68"/>
  <c r="S128" i="67"/>
  <c r="T84" i="67"/>
  <c r="Q135" i="71"/>
  <c r="Q190" i="71"/>
  <c r="J135" i="75"/>
  <c r="S129" i="71"/>
  <c r="S131" i="71" s="1"/>
  <c r="R130" i="71"/>
  <c r="R132" i="71" s="1"/>
  <c r="R133" i="71" s="1"/>
  <c r="J135" i="67"/>
  <c r="J135" i="73"/>
  <c r="J135" i="69"/>
  <c r="J135" i="70"/>
  <c r="M133" i="68"/>
  <c r="M190" i="68" s="1"/>
  <c r="L133" i="72"/>
  <c r="S128" i="88"/>
  <c r="AV191" i="88"/>
  <c r="AV192" i="88"/>
  <c r="AV197" i="88"/>
  <c r="AV198" i="88"/>
  <c r="K130" i="75"/>
  <c r="K132" i="75" s="1"/>
  <c r="L129" i="75"/>
  <c r="K130" i="74"/>
  <c r="K132" i="74" s="1"/>
  <c r="L129" i="74"/>
  <c r="K130" i="73"/>
  <c r="K132" i="73" s="1"/>
  <c r="L129" i="73"/>
  <c r="M131" i="72"/>
  <c r="L129" i="70"/>
  <c r="K130" i="70"/>
  <c r="K132" i="70" s="1"/>
  <c r="K130" i="69"/>
  <c r="K132" i="69" s="1"/>
  <c r="L129" i="69"/>
  <c r="N131" i="68"/>
  <c r="K130" i="67"/>
  <c r="K132" i="67" s="1"/>
  <c r="L129" i="67"/>
  <c r="U128" i="68" l="1"/>
  <c r="V84" i="68"/>
  <c r="T128" i="67"/>
  <c r="U84" i="67"/>
  <c r="L135" i="72"/>
  <c r="L190" i="72"/>
  <c r="R135" i="71"/>
  <c r="R190" i="71"/>
  <c r="T129" i="71"/>
  <c r="T131" i="71" s="1"/>
  <c r="S130" i="71"/>
  <c r="S132" i="71" s="1"/>
  <c r="S133" i="71" s="1"/>
  <c r="M135" i="68"/>
  <c r="K133" i="73"/>
  <c r="K190" i="73" s="1"/>
  <c r="K133" i="70"/>
  <c r="K190" i="70" s="1"/>
  <c r="K133" i="69"/>
  <c r="K190" i="69" s="1"/>
  <c r="K133" i="74"/>
  <c r="K190" i="74" s="1"/>
  <c r="K133" i="67"/>
  <c r="K190" i="67" s="1"/>
  <c r="K133" i="75"/>
  <c r="T128" i="88"/>
  <c r="AW191" i="88"/>
  <c r="AW192" i="88"/>
  <c r="AW198" i="88"/>
  <c r="AW197" i="88"/>
  <c r="L131" i="75"/>
  <c r="L131" i="74"/>
  <c r="L131" i="73"/>
  <c r="M130" i="72"/>
  <c r="M132" i="72" s="1"/>
  <c r="N129" i="72"/>
  <c r="L131" i="70"/>
  <c r="L131" i="69"/>
  <c r="N130" i="68"/>
  <c r="N132" i="68" s="1"/>
  <c r="O129" i="68"/>
  <c r="L131" i="67"/>
  <c r="V128" i="68" l="1"/>
  <c r="W84" i="68"/>
  <c r="U128" i="67"/>
  <c r="V84" i="67"/>
  <c r="S135" i="71"/>
  <c r="S190" i="71"/>
  <c r="K135" i="75"/>
  <c r="K190" i="75"/>
  <c r="U129" i="71"/>
  <c r="U131" i="71" s="1"/>
  <c r="T130" i="71"/>
  <c r="T132" i="71" s="1"/>
  <c r="T133" i="71" s="1"/>
  <c r="K135" i="73"/>
  <c r="K135" i="70"/>
  <c r="K135" i="67"/>
  <c r="M133" i="72"/>
  <c r="M190" i="72" s="1"/>
  <c r="N133" i="68"/>
  <c r="K135" i="69"/>
  <c r="U128" i="88"/>
  <c r="AX191" i="88"/>
  <c r="AX192" i="88"/>
  <c r="AX198" i="88"/>
  <c r="AX197" i="88"/>
  <c r="L130" i="75"/>
  <c r="L132" i="75" s="1"/>
  <c r="M129" i="75"/>
  <c r="L130" i="74"/>
  <c r="L132" i="74" s="1"/>
  <c r="M129" i="74"/>
  <c r="L130" i="73"/>
  <c r="L132" i="73" s="1"/>
  <c r="M129" i="73"/>
  <c r="N131" i="72"/>
  <c r="L130" i="70"/>
  <c r="L132" i="70" s="1"/>
  <c r="M129" i="70"/>
  <c r="L130" i="69"/>
  <c r="L132" i="69" s="1"/>
  <c r="M129" i="69"/>
  <c r="O131" i="68"/>
  <c r="L130" i="67"/>
  <c r="L132" i="67" s="1"/>
  <c r="M129" i="67"/>
  <c r="W128" i="68" l="1"/>
  <c r="X84" i="68"/>
  <c r="V128" i="67"/>
  <c r="W84" i="67"/>
  <c r="N135" i="68"/>
  <c r="N190" i="68"/>
  <c r="T135" i="71"/>
  <c r="T190" i="71"/>
  <c r="V129" i="71"/>
  <c r="V131" i="71" s="1"/>
  <c r="U130" i="71"/>
  <c r="U132" i="71" s="1"/>
  <c r="U133" i="71" s="1"/>
  <c r="M135" i="72"/>
  <c r="L133" i="74"/>
  <c r="L190" i="74" s="1"/>
  <c r="L133" i="70"/>
  <c r="L190" i="70" s="1"/>
  <c r="L133" i="67"/>
  <c r="L190" i="67" s="1"/>
  <c r="L133" i="75"/>
  <c r="L190" i="75" s="1"/>
  <c r="L133" i="69"/>
  <c r="L133" i="73"/>
  <c r="V128" i="88"/>
  <c r="AY191" i="88"/>
  <c r="AY192" i="88"/>
  <c r="AY198" i="88"/>
  <c r="AY197" i="88"/>
  <c r="M131" i="75"/>
  <c r="M131" i="74"/>
  <c r="M131" i="73"/>
  <c r="N130" i="72"/>
  <c r="N132" i="72" s="1"/>
  <c r="O129" i="72"/>
  <c r="M131" i="70"/>
  <c r="M131" i="69"/>
  <c r="O130" i="68"/>
  <c r="O132" i="68" s="1"/>
  <c r="P129" i="68"/>
  <c r="M131" i="67"/>
  <c r="X128" i="68" l="1"/>
  <c r="Y84" i="68"/>
  <c r="W128" i="67"/>
  <c r="X84" i="67"/>
  <c r="L135" i="69"/>
  <c r="L190" i="69"/>
  <c r="L135" i="75"/>
  <c r="U135" i="71"/>
  <c r="U190" i="71"/>
  <c r="L135" i="73"/>
  <c r="L190" i="73"/>
  <c r="V130" i="71"/>
  <c r="V132" i="71" s="1"/>
  <c r="V133" i="71" s="1"/>
  <c r="W129" i="71"/>
  <c r="W131" i="71" s="1"/>
  <c r="L135" i="70"/>
  <c r="O133" i="68"/>
  <c r="O190" i="68" s="1"/>
  <c r="L135" i="67"/>
  <c r="N133" i="72"/>
  <c r="W128" i="88"/>
  <c r="AZ192" i="88"/>
  <c r="AZ191" i="88"/>
  <c r="AZ198" i="88"/>
  <c r="AZ197" i="88"/>
  <c r="N129" i="75"/>
  <c r="M130" i="75"/>
  <c r="M132" i="75" s="1"/>
  <c r="N129" i="74"/>
  <c r="M130" i="74"/>
  <c r="M132" i="74" s="1"/>
  <c r="M130" i="73"/>
  <c r="M132" i="73" s="1"/>
  <c r="N129" i="73"/>
  <c r="O131" i="72"/>
  <c r="M130" i="70"/>
  <c r="M132" i="70" s="1"/>
  <c r="N129" i="70"/>
  <c r="N129" i="69"/>
  <c r="M130" i="69"/>
  <c r="M132" i="69" s="1"/>
  <c r="P131" i="68"/>
  <c r="M130" i="67"/>
  <c r="M132" i="67" s="1"/>
  <c r="N129" i="67"/>
  <c r="Y128" i="68" l="1"/>
  <c r="Z84" i="68"/>
  <c r="X128" i="67"/>
  <c r="Y84" i="67"/>
  <c r="V135" i="71"/>
  <c r="V190" i="71"/>
  <c r="N135" i="72"/>
  <c r="N190" i="72"/>
  <c r="W130" i="71"/>
  <c r="W132" i="71" s="1"/>
  <c r="W133" i="71" s="1"/>
  <c r="X129" i="71"/>
  <c r="X131" i="71" s="1"/>
  <c r="O135" i="68"/>
  <c r="M133" i="75"/>
  <c r="M190" i="75" s="1"/>
  <c r="M133" i="67"/>
  <c r="M133" i="69"/>
  <c r="M133" i="70"/>
  <c r="M190" i="70" s="1"/>
  <c r="M133" i="73"/>
  <c r="M133" i="74"/>
  <c r="M190" i="74" s="1"/>
  <c r="X128" i="88"/>
  <c r="BA192" i="88"/>
  <c r="BA191" i="88"/>
  <c r="BA197" i="88"/>
  <c r="BA198" i="88"/>
  <c r="N131" i="75"/>
  <c r="N131" i="74"/>
  <c r="N131" i="73"/>
  <c r="P129" i="72"/>
  <c r="O130" i="72"/>
  <c r="O132" i="72" s="1"/>
  <c r="N131" i="70"/>
  <c r="N131" i="69"/>
  <c r="Q129" i="68"/>
  <c r="P130" i="68"/>
  <c r="P132" i="68" s="1"/>
  <c r="N131" i="67"/>
  <c r="Z128" i="68" l="1"/>
  <c r="AA84" i="68"/>
  <c r="Y128" i="67"/>
  <c r="Z84" i="67"/>
  <c r="M135" i="69"/>
  <c r="M190" i="69"/>
  <c r="M135" i="73"/>
  <c r="M190" i="73"/>
  <c r="M135" i="67"/>
  <c r="M190" i="67"/>
  <c r="W135" i="71"/>
  <c r="W190" i="71"/>
  <c r="Y129" i="71"/>
  <c r="Y131" i="71" s="1"/>
  <c r="X130" i="71"/>
  <c r="X132" i="71" s="1"/>
  <c r="X133" i="71" s="1"/>
  <c r="M135" i="75"/>
  <c r="M135" i="70"/>
  <c r="P133" i="68"/>
  <c r="P190" i="68" s="1"/>
  <c r="O133" i="72"/>
  <c r="Y128" i="88"/>
  <c r="BB192" i="88"/>
  <c r="BB191" i="88"/>
  <c r="BB197" i="88"/>
  <c r="BB198" i="88"/>
  <c r="N130" i="75"/>
  <c r="N132" i="75" s="1"/>
  <c r="O129" i="75"/>
  <c r="O129" i="74"/>
  <c r="N130" i="74"/>
  <c r="N132" i="74" s="1"/>
  <c r="N130" i="73"/>
  <c r="N132" i="73" s="1"/>
  <c r="O129" i="73"/>
  <c r="P131" i="72"/>
  <c r="N130" i="70"/>
  <c r="N132" i="70" s="1"/>
  <c r="O129" i="70"/>
  <c r="N130" i="69"/>
  <c r="N132" i="69" s="1"/>
  <c r="O129" i="69"/>
  <c r="Q131" i="68"/>
  <c r="N130" i="67"/>
  <c r="N132" i="67" s="1"/>
  <c r="O129" i="67"/>
  <c r="AA128" i="68" l="1"/>
  <c r="AB84" i="68"/>
  <c r="AB128" i="68" s="1"/>
  <c r="Z128" i="67"/>
  <c r="AA84" i="67"/>
  <c r="X135" i="71"/>
  <c r="X190" i="71"/>
  <c r="O135" i="72"/>
  <c r="O190" i="72"/>
  <c r="Z129" i="71"/>
  <c r="Z131" i="71" s="1"/>
  <c r="Y130" i="71"/>
  <c r="Y132" i="71" s="1"/>
  <c r="Y133" i="71" s="1"/>
  <c r="N133" i="73"/>
  <c r="N190" i="73" s="1"/>
  <c r="N133" i="74"/>
  <c r="N190" i="74" s="1"/>
  <c r="N133" i="69"/>
  <c r="N190" i="69" s="1"/>
  <c r="N133" i="67"/>
  <c r="N133" i="70"/>
  <c r="N190" i="70" s="1"/>
  <c r="N133" i="75"/>
  <c r="P135" i="68"/>
  <c r="Z128" i="88"/>
  <c r="O131" i="75"/>
  <c r="O131" i="74"/>
  <c r="O131" i="73"/>
  <c r="Q129" i="72"/>
  <c r="P130" i="72"/>
  <c r="P132" i="72" s="1"/>
  <c r="O131" i="70"/>
  <c r="O131" i="69"/>
  <c r="N135" i="69"/>
  <c r="Q130" i="68"/>
  <c r="Q132" i="68" s="1"/>
  <c r="R129" i="68"/>
  <c r="O131" i="67"/>
  <c r="AA128" i="67" l="1"/>
  <c r="AB84" i="67"/>
  <c r="AB128" i="67" s="1"/>
  <c r="N135" i="67"/>
  <c r="N190" i="67"/>
  <c r="N135" i="75"/>
  <c r="N190" i="75"/>
  <c r="Y135" i="71"/>
  <c r="Y190" i="71"/>
  <c r="N135" i="73"/>
  <c r="Z130" i="71"/>
  <c r="Z132" i="71" s="1"/>
  <c r="Z133" i="71" s="1"/>
  <c r="AA129" i="71"/>
  <c r="AA131" i="71" s="1"/>
  <c r="N135" i="70"/>
  <c r="Q133" i="68"/>
  <c r="Q190" i="68" s="1"/>
  <c r="P133" i="72"/>
  <c r="AA128" i="88"/>
  <c r="O130" i="75"/>
  <c r="O132" i="75" s="1"/>
  <c r="P129" i="75"/>
  <c r="O130" i="74"/>
  <c r="O132" i="74" s="1"/>
  <c r="P129" i="74"/>
  <c r="P129" i="73"/>
  <c r="O130" i="73"/>
  <c r="O132" i="73" s="1"/>
  <c r="Q131" i="72"/>
  <c r="O130" i="70"/>
  <c r="O132" i="70" s="1"/>
  <c r="P129" i="70"/>
  <c r="P129" i="69"/>
  <c r="O130" i="69"/>
  <c r="O132" i="69" s="1"/>
  <c r="R131" i="68"/>
  <c r="P129" i="67"/>
  <c r="O130" i="67"/>
  <c r="O132" i="67" s="1"/>
  <c r="Z135" i="71" l="1"/>
  <c r="Z190" i="71"/>
  <c r="P135" i="72"/>
  <c r="P190" i="72"/>
  <c r="AB129" i="71"/>
  <c r="AB131" i="71" s="1"/>
  <c r="AA130" i="71"/>
  <c r="AA132" i="71" s="1"/>
  <c r="AA133" i="71" s="1"/>
  <c r="Q135" i="68"/>
  <c r="O133" i="75"/>
  <c r="O190" i="75" s="1"/>
  <c r="O133" i="69"/>
  <c r="O190" i="69" s="1"/>
  <c r="O133" i="70"/>
  <c r="O133" i="74"/>
  <c r="O190" i="74" s="1"/>
  <c r="O133" i="73"/>
  <c r="O190" i="73" s="1"/>
  <c r="O133" i="67"/>
  <c r="O190" i="67" s="1"/>
  <c r="AB128" i="88"/>
  <c r="P131" i="75"/>
  <c r="P131" i="74"/>
  <c r="P131" i="73"/>
  <c r="R129" i="72"/>
  <c r="Q130" i="72"/>
  <c r="Q132" i="72" s="1"/>
  <c r="P131" i="70"/>
  <c r="P131" i="69"/>
  <c r="R130" i="68"/>
  <c r="R132" i="68" s="1"/>
  <c r="S129" i="68"/>
  <c r="P131" i="67"/>
  <c r="O135" i="70" l="1"/>
  <c r="O190" i="70"/>
  <c r="AA135" i="71"/>
  <c r="AA190" i="71"/>
  <c r="O135" i="75"/>
  <c r="AC129" i="71"/>
  <c r="AC131" i="71" s="1"/>
  <c r="AB130" i="71"/>
  <c r="AB132" i="71" s="1"/>
  <c r="AB133" i="71" s="1"/>
  <c r="O135" i="73"/>
  <c r="O135" i="69"/>
  <c r="O135" i="67"/>
  <c r="Q133" i="72"/>
  <c r="Q190" i="72" s="1"/>
  <c r="R133" i="68"/>
  <c r="R190" i="68" s="1"/>
  <c r="AC128" i="88"/>
  <c r="P130" i="75"/>
  <c r="P132" i="75" s="1"/>
  <c r="Q129" i="75"/>
  <c r="P130" i="74"/>
  <c r="P132" i="74" s="1"/>
  <c r="Q129" i="74"/>
  <c r="P130" i="73"/>
  <c r="P132" i="73" s="1"/>
  <c r="Q129" i="73"/>
  <c r="R131" i="72"/>
  <c r="P130" i="70"/>
  <c r="P132" i="70" s="1"/>
  <c r="Q129" i="70"/>
  <c r="P130" i="69"/>
  <c r="P132" i="69" s="1"/>
  <c r="Q129" i="69"/>
  <c r="S131" i="68"/>
  <c r="P130" i="67"/>
  <c r="P132" i="67" s="1"/>
  <c r="Q129" i="67"/>
  <c r="AB135" i="71" l="1"/>
  <c r="AB190" i="71"/>
  <c r="R135" i="68"/>
  <c r="Q135" i="72"/>
  <c r="AD129" i="71"/>
  <c r="AD131" i="71" s="1"/>
  <c r="AC130" i="71"/>
  <c r="AC132" i="71" s="1"/>
  <c r="AC133" i="71" s="1"/>
  <c r="P133" i="75"/>
  <c r="P133" i="67"/>
  <c r="P133" i="73"/>
  <c r="P190" i="73" s="1"/>
  <c r="P133" i="69"/>
  <c r="P190" i="69" s="1"/>
  <c r="P133" i="74"/>
  <c r="P190" i="74" s="1"/>
  <c r="P133" i="70"/>
  <c r="AD128" i="88"/>
  <c r="Q131" i="75"/>
  <c r="Q131" i="74"/>
  <c r="Q131" i="73"/>
  <c r="R130" i="72"/>
  <c r="R132" i="72" s="1"/>
  <c r="S129" i="72"/>
  <c r="Q131" i="70"/>
  <c r="Q131" i="69"/>
  <c r="T129" i="68"/>
  <c r="S130" i="68"/>
  <c r="S132" i="68" s="1"/>
  <c r="Q131" i="67"/>
  <c r="P135" i="67" l="1"/>
  <c r="P190" i="67"/>
  <c r="P135" i="75"/>
  <c r="P190" i="75"/>
  <c r="AC135" i="71"/>
  <c r="AC190" i="71"/>
  <c r="P135" i="70"/>
  <c r="P190" i="70"/>
  <c r="AE129" i="71"/>
  <c r="AE131" i="71" s="1"/>
  <c r="AD130" i="71"/>
  <c r="AD132" i="71" s="1"/>
  <c r="AD133" i="71" s="1"/>
  <c r="P135" i="73"/>
  <c r="P135" i="69"/>
  <c r="S133" i="68"/>
  <c r="S190" i="68" s="1"/>
  <c r="R133" i="72"/>
  <c r="R190" i="72" s="1"/>
  <c r="AE128" i="88"/>
  <c r="Q130" i="75"/>
  <c r="Q132" i="75" s="1"/>
  <c r="R129" i="75"/>
  <c r="Q130" i="74"/>
  <c r="Q132" i="74" s="1"/>
  <c r="R129" i="74"/>
  <c r="Q130" i="73"/>
  <c r="Q132" i="73" s="1"/>
  <c r="R129" i="73"/>
  <c r="S131" i="72"/>
  <c r="R129" i="70"/>
  <c r="Q130" i="70"/>
  <c r="Q132" i="70" s="1"/>
  <c r="Q130" i="69"/>
  <c r="Q132" i="69" s="1"/>
  <c r="R129" i="69"/>
  <c r="T131" i="68"/>
  <c r="R129" i="67"/>
  <c r="Q130" i="67"/>
  <c r="Q132" i="67" s="1"/>
  <c r="AD135" i="71" l="1"/>
  <c r="AD190" i="71"/>
  <c r="AF129" i="71"/>
  <c r="AF131" i="71" s="1"/>
  <c r="AE130" i="71"/>
  <c r="AE132" i="71" s="1"/>
  <c r="AE133" i="71" s="1"/>
  <c r="S135" i="68"/>
  <c r="R135" i="72"/>
  <c r="Q133" i="73"/>
  <c r="Q190" i="73" s="1"/>
  <c r="Q133" i="70"/>
  <c r="Q133" i="74"/>
  <c r="Q190" i="74" s="1"/>
  <c r="Q133" i="67"/>
  <c r="Q190" i="67" s="1"/>
  <c r="Q133" i="69"/>
  <c r="Q190" i="69" s="1"/>
  <c r="Q133" i="75"/>
  <c r="AF128" i="88"/>
  <c r="R131" i="75"/>
  <c r="R131" i="74"/>
  <c r="R131" i="73"/>
  <c r="T129" i="72"/>
  <c r="S130" i="72"/>
  <c r="S132" i="72" s="1"/>
  <c r="R131" i="70"/>
  <c r="R131" i="69"/>
  <c r="T130" i="68"/>
  <c r="T132" i="68" s="1"/>
  <c r="U129" i="68"/>
  <c r="R131" i="67"/>
  <c r="Q135" i="70" l="1"/>
  <c r="Q190" i="70"/>
  <c r="Q135" i="75"/>
  <c r="Q190" i="75"/>
  <c r="AE135" i="71"/>
  <c r="AE190" i="71"/>
  <c r="Q135" i="73"/>
  <c r="AG129" i="71"/>
  <c r="AG131" i="71" s="1"/>
  <c r="AF130" i="71"/>
  <c r="AF132" i="71" s="1"/>
  <c r="AF133" i="71" s="1"/>
  <c r="Q135" i="67"/>
  <c r="Q135" i="69"/>
  <c r="T133" i="68"/>
  <c r="T190" i="68" s="1"/>
  <c r="S133" i="72"/>
  <c r="AG128" i="88"/>
  <c r="R130" i="75"/>
  <c r="R132" i="75" s="1"/>
  <c r="S129" i="75"/>
  <c r="R130" i="74"/>
  <c r="R132" i="74" s="1"/>
  <c r="S129" i="74"/>
  <c r="R130" i="73"/>
  <c r="R132" i="73" s="1"/>
  <c r="S129" i="73"/>
  <c r="T131" i="72"/>
  <c r="R130" i="70"/>
  <c r="R132" i="70" s="1"/>
  <c r="S129" i="70"/>
  <c r="R130" i="69"/>
  <c r="R132" i="69" s="1"/>
  <c r="S129" i="69"/>
  <c r="U131" i="68"/>
  <c r="R130" i="67"/>
  <c r="R132" i="67" s="1"/>
  <c r="S129" i="67"/>
  <c r="AF135" i="71" l="1"/>
  <c r="AF190" i="71"/>
  <c r="T135" i="68"/>
  <c r="S135" i="72"/>
  <c r="S190" i="72"/>
  <c r="AH129" i="71"/>
  <c r="AH131" i="71" s="1"/>
  <c r="AG130" i="71"/>
  <c r="AG132" i="71" s="1"/>
  <c r="AG133" i="71" s="1"/>
  <c r="R133" i="73"/>
  <c r="R133" i="70"/>
  <c r="R133" i="74"/>
  <c r="R190" i="74" s="1"/>
  <c r="R133" i="67"/>
  <c r="R133" i="75"/>
  <c r="R133" i="69"/>
  <c r="R190" i="69" s="1"/>
  <c r="AH128" i="88"/>
  <c r="S131" i="75"/>
  <c r="S131" i="74"/>
  <c r="S131" i="73"/>
  <c r="T130" i="72"/>
  <c r="T132" i="72" s="1"/>
  <c r="U129" i="72"/>
  <c r="S131" i="70"/>
  <c r="S131" i="69"/>
  <c r="U130" i="68"/>
  <c r="U132" i="68" s="1"/>
  <c r="V129" i="68"/>
  <c r="S131" i="67"/>
  <c r="R135" i="75" l="1"/>
  <c r="R190" i="75"/>
  <c r="AG135" i="71"/>
  <c r="AG190" i="71"/>
  <c r="R135" i="70"/>
  <c r="R190" i="70"/>
  <c r="R135" i="67"/>
  <c r="R190" i="67"/>
  <c r="R135" i="73"/>
  <c r="R190" i="73"/>
  <c r="AI129" i="71"/>
  <c r="AI131" i="71" s="1"/>
  <c r="AH130" i="71"/>
  <c r="AH132" i="71" s="1"/>
  <c r="AH133" i="71" s="1"/>
  <c r="R135" i="69"/>
  <c r="T133" i="72"/>
  <c r="T190" i="72" s="1"/>
  <c r="U133" i="68"/>
  <c r="U190" i="68" s="1"/>
  <c r="AI128" i="88"/>
  <c r="S130" i="75"/>
  <c r="S132" i="75" s="1"/>
  <c r="T129" i="75"/>
  <c r="S130" i="74"/>
  <c r="S132" i="74" s="1"/>
  <c r="T129" i="74"/>
  <c r="S130" i="73"/>
  <c r="S132" i="73" s="1"/>
  <c r="T129" i="73"/>
  <c r="U131" i="72"/>
  <c r="T129" i="70"/>
  <c r="S130" i="70"/>
  <c r="S132" i="70" s="1"/>
  <c r="S130" i="69"/>
  <c r="S132" i="69" s="1"/>
  <c r="T129" i="69"/>
  <c r="V131" i="68"/>
  <c r="S130" i="67"/>
  <c r="S132" i="67" s="1"/>
  <c r="T129" i="67"/>
  <c r="AH135" i="71" l="1"/>
  <c r="AH190" i="71"/>
  <c r="AJ129" i="71"/>
  <c r="AJ131" i="71" s="1"/>
  <c r="AI130" i="71"/>
  <c r="AI132" i="71" s="1"/>
  <c r="AI133" i="71" s="1"/>
  <c r="U135" i="68"/>
  <c r="T135" i="72"/>
  <c r="S133" i="67"/>
  <c r="S133" i="75"/>
  <c r="S133" i="73"/>
  <c r="S190" i="73" s="1"/>
  <c r="S133" i="69"/>
  <c r="S190" i="69" s="1"/>
  <c r="S133" i="70"/>
  <c r="S133" i="74"/>
  <c r="S190" i="74" s="1"/>
  <c r="AJ128" i="88"/>
  <c r="T131" i="75"/>
  <c r="T131" i="74"/>
  <c r="T131" i="73"/>
  <c r="U130" i="72"/>
  <c r="U132" i="72" s="1"/>
  <c r="V129" i="72"/>
  <c r="T131" i="70"/>
  <c r="T131" i="69"/>
  <c r="V130" i="68"/>
  <c r="V132" i="68" s="1"/>
  <c r="W129" i="68"/>
  <c r="T131" i="67"/>
  <c r="S135" i="70" l="1"/>
  <c r="S190" i="70"/>
  <c r="S135" i="75"/>
  <c r="S190" i="75"/>
  <c r="S135" i="67"/>
  <c r="S190" i="67"/>
  <c r="AI135" i="71"/>
  <c r="AI190" i="71"/>
  <c r="AK129" i="71"/>
  <c r="AK131" i="71" s="1"/>
  <c r="AJ130" i="71"/>
  <c r="AJ132" i="71" s="1"/>
  <c r="AJ133" i="71" s="1"/>
  <c r="S135" i="73"/>
  <c r="S135" i="69"/>
  <c r="U133" i="72"/>
  <c r="U190" i="72" s="1"/>
  <c r="V133" i="68"/>
  <c r="V190" i="68" s="1"/>
  <c r="AK128" i="88"/>
  <c r="T130" i="75"/>
  <c r="T132" i="75" s="1"/>
  <c r="U129" i="75"/>
  <c r="T130" i="74"/>
  <c r="T132" i="74" s="1"/>
  <c r="U129" i="74"/>
  <c r="T130" i="73"/>
  <c r="T132" i="73" s="1"/>
  <c r="U129" i="73"/>
  <c r="V131" i="72"/>
  <c r="T130" i="70"/>
  <c r="T132" i="70" s="1"/>
  <c r="U129" i="70"/>
  <c r="T130" i="69"/>
  <c r="T132" i="69" s="1"/>
  <c r="U129" i="69"/>
  <c r="W131" i="68"/>
  <c r="T130" i="67"/>
  <c r="T132" i="67" s="1"/>
  <c r="U129" i="67"/>
  <c r="AJ135" i="71" l="1"/>
  <c r="AJ190" i="71"/>
  <c r="U135" i="72"/>
  <c r="AL129" i="71"/>
  <c r="AL131" i="71" s="1"/>
  <c r="AK130" i="71"/>
  <c r="AK132" i="71" s="1"/>
  <c r="AK133" i="71" s="1"/>
  <c r="T133" i="75"/>
  <c r="T190" i="75" s="1"/>
  <c r="T133" i="67"/>
  <c r="T133" i="69"/>
  <c r="T190" i="69" s="1"/>
  <c r="T133" i="70"/>
  <c r="T190" i="70" s="1"/>
  <c r="V135" i="68"/>
  <c r="T133" i="73"/>
  <c r="T190" i="73" s="1"/>
  <c r="T133" i="74"/>
  <c r="T190" i="74" s="1"/>
  <c r="AL128" i="88"/>
  <c r="U131" i="75"/>
  <c r="U131" i="74"/>
  <c r="U131" i="73"/>
  <c r="V130" i="72"/>
  <c r="V132" i="72" s="1"/>
  <c r="W129" i="72"/>
  <c r="U131" i="70"/>
  <c r="U131" i="69"/>
  <c r="W130" i="68"/>
  <c r="W132" i="68" s="1"/>
  <c r="X129" i="68"/>
  <c r="U131" i="67"/>
  <c r="T135" i="67" l="1"/>
  <c r="T190" i="67"/>
  <c r="AK135" i="71"/>
  <c r="AK190" i="71"/>
  <c r="T135" i="75"/>
  <c r="AM129" i="71"/>
  <c r="AM131" i="71" s="1"/>
  <c r="AL130" i="71"/>
  <c r="AL132" i="71" s="1"/>
  <c r="AL133" i="71" s="1"/>
  <c r="T135" i="69"/>
  <c r="T135" i="73"/>
  <c r="T135" i="70"/>
  <c r="V133" i="72"/>
  <c r="V190" i="72" s="1"/>
  <c r="W133" i="68"/>
  <c r="W190" i="68" s="1"/>
  <c r="AM128" i="88"/>
  <c r="V129" i="75"/>
  <c r="U130" i="75"/>
  <c r="U132" i="75" s="1"/>
  <c r="V129" i="74"/>
  <c r="U130" i="74"/>
  <c r="U132" i="74" s="1"/>
  <c r="U130" i="73"/>
  <c r="U132" i="73" s="1"/>
  <c r="V129" i="73"/>
  <c r="W131" i="72"/>
  <c r="U130" i="70"/>
  <c r="U132" i="70" s="1"/>
  <c r="V129" i="70"/>
  <c r="V129" i="69"/>
  <c r="U130" i="69"/>
  <c r="U132" i="69" s="1"/>
  <c r="X131" i="68"/>
  <c r="U130" i="67"/>
  <c r="U132" i="67" s="1"/>
  <c r="V129" i="67"/>
  <c r="AL135" i="71" l="1"/>
  <c r="AL190" i="71"/>
  <c r="V135" i="72"/>
  <c r="AN129" i="71"/>
  <c r="AN131" i="71" s="1"/>
  <c r="AM130" i="71"/>
  <c r="AM132" i="71" s="1"/>
  <c r="AM133" i="71" s="1"/>
  <c r="W135" i="68"/>
  <c r="U133" i="74"/>
  <c r="U190" i="74" s="1"/>
  <c r="U133" i="73"/>
  <c r="U190" i="73" s="1"/>
  <c r="U133" i="70"/>
  <c r="U133" i="69"/>
  <c r="U133" i="75"/>
  <c r="U133" i="67"/>
  <c r="AN128" i="88"/>
  <c r="V131" i="75"/>
  <c r="V131" i="74"/>
  <c r="V131" i="73"/>
  <c r="X129" i="72"/>
  <c r="W130" i="72"/>
  <c r="W132" i="72" s="1"/>
  <c r="V131" i="70"/>
  <c r="V131" i="69"/>
  <c r="Y129" i="68"/>
  <c r="X130" i="68"/>
  <c r="X132" i="68" s="1"/>
  <c r="V131" i="67"/>
  <c r="U135" i="67" l="1"/>
  <c r="U190" i="67"/>
  <c r="U135" i="69"/>
  <c r="U190" i="69"/>
  <c r="U135" i="75"/>
  <c r="U190" i="75"/>
  <c r="AM135" i="71"/>
  <c r="AM190" i="71"/>
  <c r="U135" i="70"/>
  <c r="U190" i="70"/>
  <c r="U135" i="73"/>
  <c r="AO129" i="71"/>
  <c r="AO131" i="71" s="1"/>
  <c r="AN130" i="71"/>
  <c r="AN132" i="71" s="1"/>
  <c r="AN133" i="71" s="1"/>
  <c r="W133" i="72"/>
  <c r="W190" i="72" s="1"/>
  <c r="X133" i="68"/>
  <c r="X190" i="68" s="1"/>
  <c r="AO128" i="88"/>
  <c r="W129" i="75"/>
  <c r="V130" i="75"/>
  <c r="V132" i="75" s="1"/>
  <c r="V130" i="74"/>
  <c r="V132" i="74" s="1"/>
  <c r="W129" i="74"/>
  <c r="V130" i="73"/>
  <c r="V132" i="73" s="1"/>
  <c r="W129" i="73"/>
  <c r="X131" i="72"/>
  <c r="V130" i="70"/>
  <c r="V132" i="70" s="1"/>
  <c r="W129" i="70"/>
  <c r="V130" i="69"/>
  <c r="V132" i="69" s="1"/>
  <c r="W129" i="69"/>
  <c r="Y131" i="68"/>
  <c r="V130" i="67"/>
  <c r="V132" i="67" s="1"/>
  <c r="W129" i="67"/>
  <c r="AN135" i="71" l="1"/>
  <c r="AN190" i="71"/>
  <c r="W135" i="72"/>
  <c r="AP129" i="71"/>
  <c r="AP131" i="71" s="1"/>
  <c r="AO130" i="71"/>
  <c r="AO132" i="71" s="1"/>
  <c r="AO133" i="71" s="1"/>
  <c r="X135" i="68"/>
  <c r="V133" i="73"/>
  <c r="V190" i="73" s="1"/>
  <c r="V133" i="74"/>
  <c r="V190" i="74" s="1"/>
  <c r="V133" i="69"/>
  <c r="V133" i="70"/>
  <c r="V133" i="75"/>
  <c r="V190" i="75" s="1"/>
  <c r="V133" i="67"/>
  <c r="AP128" i="88"/>
  <c r="W131" i="75"/>
  <c r="W131" i="74"/>
  <c r="W131" i="73"/>
  <c r="Y129" i="72"/>
  <c r="X130" i="72"/>
  <c r="X132" i="72" s="1"/>
  <c r="W131" i="70"/>
  <c r="W131" i="69"/>
  <c r="Y130" i="68"/>
  <c r="Y132" i="68" s="1"/>
  <c r="Z129" i="68"/>
  <c r="W131" i="67"/>
  <c r="V135" i="73" l="1"/>
  <c r="V135" i="69"/>
  <c r="V190" i="69"/>
  <c r="V135" i="70"/>
  <c r="V190" i="70"/>
  <c r="AO135" i="71"/>
  <c r="AO190" i="71"/>
  <c r="V135" i="67"/>
  <c r="V190" i="67"/>
  <c r="AQ129" i="71"/>
  <c r="AQ131" i="71" s="1"/>
  <c r="AP130" i="71"/>
  <c r="AP132" i="71" s="1"/>
  <c r="AP133" i="71" s="1"/>
  <c r="Y133" i="68"/>
  <c r="Y190" i="68" s="1"/>
  <c r="X133" i="72"/>
  <c r="X190" i="72" s="1"/>
  <c r="V135" i="75"/>
  <c r="AQ128" i="88"/>
  <c r="W130" i="75"/>
  <c r="W132" i="75" s="1"/>
  <c r="X129" i="75"/>
  <c r="W130" i="74"/>
  <c r="W132" i="74" s="1"/>
  <c r="X129" i="74"/>
  <c r="X129" i="73"/>
  <c r="W130" i="73"/>
  <c r="W132" i="73" s="1"/>
  <c r="Y131" i="72"/>
  <c r="W130" i="70"/>
  <c r="W132" i="70" s="1"/>
  <c r="X129" i="70"/>
  <c r="X129" i="69"/>
  <c r="W130" i="69"/>
  <c r="W132" i="69" s="1"/>
  <c r="Z131" i="68"/>
  <c r="X129" i="67"/>
  <c r="W130" i="67"/>
  <c r="W132" i="67" s="1"/>
  <c r="AP135" i="71" l="1"/>
  <c r="AP190" i="71"/>
  <c r="X135" i="72"/>
  <c r="AR129" i="71"/>
  <c r="AR131" i="71" s="1"/>
  <c r="AQ130" i="71"/>
  <c r="AQ132" i="71" s="1"/>
  <c r="AQ133" i="71" s="1"/>
  <c r="Y135" i="68"/>
  <c r="W133" i="70"/>
  <c r="W190" i="70" s="1"/>
  <c r="W133" i="74"/>
  <c r="W190" i="74" s="1"/>
  <c r="W133" i="73"/>
  <c r="W133" i="69"/>
  <c r="W190" i="69" s="1"/>
  <c r="W133" i="67"/>
  <c r="W190" i="67" s="1"/>
  <c r="W133" i="75"/>
  <c r="AR128" i="88"/>
  <c r="X131" i="75"/>
  <c r="X131" i="74"/>
  <c r="X131" i="73"/>
  <c r="Z129" i="72"/>
  <c r="Y130" i="72"/>
  <c r="Y132" i="72" s="1"/>
  <c r="X131" i="70"/>
  <c r="X131" i="69"/>
  <c r="Z130" i="68"/>
  <c r="Z132" i="68" s="1"/>
  <c r="AA129" i="68"/>
  <c r="X131" i="67"/>
  <c r="W135" i="73" l="1"/>
  <c r="W190" i="73"/>
  <c r="W135" i="75"/>
  <c r="W190" i="75"/>
  <c r="AQ135" i="71"/>
  <c r="AQ190" i="71"/>
  <c r="AS129" i="71"/>
  <c r="AS131" i="71" s="1"/>
  <c r="AR130" i="71"/>
  <c r="AR132" i="71" s="1"/>
  <c r="AR133" i="71" s="1"/>
  <c r="W135" i="70"/>
  <c r="W135" i="69"/>
  <c r="W135" i="67"/>
  <c r="Y133" i="72"/>
  <c r="Y190" i="72" s="1"/>
  <c r="Z133" i="68"/>
  <c r="AS128" i="88"/>
  <c r="X130" i="75"/>
  <c r="X132" i="75" s="1"/>
  <c r="Y129" i="75"/>
  <c r="X130" i="74"/>
  <c r="X132" i="74" s="1"/>
  <c r="Y129" i="74"/>
  <c r="X130" i="73"/>
  <c r="X132" i="73" s="1"/>
  <c r="Y129" i="73"/>
  <c r="Z131" i="72"/>
  <c r="X130" i="70"/>
  <c r="X132" i="70" s="1"/>
  <c r="Y129" i="70"/>
  <c r="X130" i="69"/>
  <c r="X132" i="69" s="1"/>
  <c r="Y129" i="69"/>
  <c r="AA131" i="68"/>
  <c r="X130" i="67"/>
  <c r="X132" i="67" s="1"/>
  <c r="Y129" i="67"/>
  <c r="AR135" i="71" l="1"/>
  <c r="AR190" i="71"/>
  <c r="Z135" i="68"/>
  <c r="Z190" i="68"/>
  <c r="Y135" i="72"/>
  <c r="AT129" i="71"/>
  <c r="AT131" i="71" s="1"/>
  <c r="AS130" i="71"/>
  <c r="AS132" i="71" s="1"/>
  <c r="AS133" i="71" s="1"/>
  <c r="X133" i="69"/>
  <c r="X190" i="69" s="1"/>
  <c r="X133" i="73"/>
  <c r="X190" i="73" s="1"/>
  <c r="X133" i="70"/>
  <c r="X190" i="70" s="1"/>
  <c r="X133" i="74"/>
  <c r="X190" i="74" s="1"/>
  <c r="X133" i="67"/>
  <c r="X190" i="67" s="1"/>
  <c r="X133" i="75"/>
  <c r="AT128" i="88"/>
  <c r="Y131" i="75"/>
  <c r="Y131" i="74"/>
  <c r="Y131" i="73"/>
  <c r="Z130" i="72"/>
  <c r="Z132" i="72" s="1"/>
  <c r="AA129" i="72"/>
  <c r="Y131" i="70"/>
  <c r="Y131" i="69"/>
  <c r="AB129" i="68"/>
  <c r="AA130" i="68"/>
  <c r="AA132" i="68" s="1"/>
  <c r="Y131" i="67"/>
  <c r="AS135" i="71" l="1"/>
  <c r="AS190" i="71"/>
  <c r="X135" i="75"/>
  <c r="X190" i="75"/>
  <c r="AU129" i="71"/>
  <c r="AU131" i="71" s="1"/>
  <c r="AT130" i="71"/>
  <c r="AT132" i="71" s="1"/>
  <c r="AT133" i="71" s="1"/>
  <c r="X135" i="73"/>
  <c r="X135" i="69"/>
  <c r="Z133" i="72"/>
  <c r="X135" i="70"/>
  <c r="AA133" i="68"/>
  <c r="AA190" i="68" s="1"/>
  <c r="X135" i="67"/>
  <c r="AU128" i="88"/>
  <c r="Y130" i="75"/>
  <c r="Y132" i="75" s="1"/>
  <c r="Z129" i="75"/>
  <c r="Y130" i="74"/>
  <c r="Y132" i="74" s="1"/>
  <c r="Z129" i="74"/>
  <c r="Y130" i="73"/>
  <c r="Y132" i="73" s="1"/>
  <c r="Z129" i="73"/>
  <c r="AA131" i="72"/>
  <c r="Z129" i="70"/>
  <c r="Y130" i="70"/>
  <c r="Y132" i="70" s="1"/>
  <c r="Y130" i="69"/>
  <c r="Y132" i="69" s="1"/>
  <c r="Z129" i="69"/>
  <c r="AB131" i="68"/>
  <c r="Z129" i="67"/>
  <c r="Y130" i="67"/>
  <c r="Y132" i="67" s="1"/>
  <c r="Z135" i="72" l="1"/>
  <c r="Z190" i="72"/>
  <c r="AT135" i="71"/>
  <c r="AT190" i="71"/>
  <c r="AV129" i="71"/>
  <c r="AV131" i="71" s="1"/>
  <c r="AU130" i="71"/>
  <c r="AU132" i="71" s="1"/>
  <c r="AU133" i="71" s="1"/>
  <c r="AA135" i="68"/>
  <c r="Y133" i="73"/>
  <c r="Y190" i="73" s="1"/>
  <c r="Y133" i="69"/>
  <c r="Y190" i="69" s="1"/>
  <c r="Y133" i="74"/>
  <c r="Y190" i="74" s="1"/>
  <c r="Y133" i="70"/>
  <c r="Y133" i="67"/>
  <c r="Y190" i="67" s="1"/>
  <c r="Y133" i="75"/>
  <c r="Y190" i="75" s="1"/>
  <c r="AV128" i="88"/>
  <c r="Z131" i="75"/>
  <c r="Z131" i="74"/>
  <c r="Z131" i="73"/>
  <c r="AB129" i="72"/>
  <c r="AA130" i="72"/>
  <c r="AA132" i="72" s="1"/>
  <c r="Z131" i="70"/>
  <c r="Z131" i="69"/>
  <c r="AB130" i="68"/>
  <c r="AB132" i="68" s="1"/>
  <c r="AC129" i="68"/>
  <c r="Z131" i="67"/>
  <c r="Y135" i="70" l="1"/>
  <c r="Y190" i="70"/>
  <c r="Y135" i="73"/>
  <c r="AU135" i="71"/>
  <c r="AU190" i="71"/>
  <c r="AW129" i="71"/>
  <c r="AW131" i="71" s="1"/>
  <c r="AV130" i="71"/>
  <c r="AV132" i="71" s="1"/>
  <c r="AV133" i="71" s="1"/>
  <c r="Y135" i="67"/>
  <c r="Y135" i="69"/>
  <c r="AB133" i="68"/>
  <c r="AB190" i="68" s="1"/>
  <c r="AA133" i="72"/>
  <c r="AA190" i="72" s="1"/>
  <c r="Y135" i="75"/>
  <c r="AX128" i="88"/>
  <c r="AW128" i="88"/>
  <c r="Z130" i="75"/>
  <c r="Z132" i="75" s="1"/>
  <c r="AA129" i="75"/>
  <c r="Z130" i="74"/>
  <c r="Z132" i="74" s="1"/>
  <c r="AA129" i="74"/>
  <c r="Z130" i="73"/>
  <c r="Z132" i="73" s="1"/>
  <c r="AA129" i="73"/>
  <c r="AB131" i="72"/>
  <c r="Z130" i="70"/>
  <c r="Z132" i="70" s="1"/>
  <c r="AA129" i="70"/>
  <c r="Z130" i="69"/>
  <c r="Z132" i="69" s="1"/>
  <c r="AA129" i="69"/>
  <c r="AC131" i="68"/>
  <c r="Z130" i="67"/>
  <c r="Z132" i="67" s="1"/>
  <c r="AA129" i="67"/>
  <c r="AV135" i="71" l="1"/>
  <c r="AV190" i="71"/>
  <c r="AB135" i="68"/>
  <c r="AW130" i="71"/>
  <c r="AW132" i="71" s="1"/>
  <c r="AW133" i="71" s="1"/>
  <c r="AX129" i="71"/>
  <c r="AX131" i="71" s="1"/>
  <c r="AA135" i="72"/>
  <c r="Z133" i="69"/>
  <c r="Z190" i="69" s="1"/>
  <c r="Z133" i="74"/>
  <c r="Z190" i="74" s="1"/>
  <c r="Z133" i="70"/>
  <c r="Z133" i="73"/>
  <c r="Z133" i="67"/>
  <c r="Z190" i="67" s="1"/>
  <c r="Z133" i="75"/>
  <c r="AA131" i="75"/>
  <c r="AA131" i="74"/>
  <c r="AA131" i="73"/>
  <c r="AB130" i="72"/>
  <c r="AB132" i="72" s="1"/>
  <c r="AC129" i="72"/>
  <c r="AA131" i="70"/>
  <c r="AA131" i="69"/>
  <c r="AC130" i="68"/>
  <c r="AC132" i="68" s="1"/>
  <c r="AD129" i="68"/>
  <c r="AA131" i="67"/>
  <c r="Z135" i="75" l="1"/>
  <c r="Z190" i="75"/>
  <c r="Z135" i="73"/>
  <c r="Z190" i="73"/>
  <c r="AW135" i="71"/>
  <c r="AW190" i="71"/>
  <c r="Z135" i="70"/>
  <c r="Z190" i="70"/>
  <c r="Z135" i="69"/>
  <c r="AY129" i="71"/>
  <c r="AY131" i="71" s="1"/>
  <c r="AX130" i="71"/>
  <c r="AX132" i="71" s="1"/>
  <c r="AX133" i="71" s="1"/>
  <c r="AC133" i="68"/>
  <c r="AC190" i="68" s="1"/>
  <c r="AB133" i="72"/>
  <c r="AB190" i="72" s="1"/>
  <c r="Z135" i="67"/>
  <c r="AA130" i="75"/>
  <c r="AA132" i="75" s="1"/>
  <c r="AB129" i="75"/>
  <c r="AA130" i="74"/>
  <c r="AA132" i="74" s="1"/>
  <c r="AB129" i="74"/>
  <c r="AA130" i="73"/>
  <c r="AA132" i="73" s="1"/>
  <c r="AB129" i="73"/>
  <c r="AC131" i="72"/>
  <c r="AB129" i="70"/>
  <c r="AA130" i="70"/>
  <c r="AA132" i="70" s="1"/>
  <c r="AA130" i="69"/>
  <c r="AA132" i="69" s="1"/>
  <c r="AB129" i="69"/>
  <c r="AD131" i="68"/>
  <c r="AA130" i="67"/>
  <c r="AA132" i="67" s="1"/>
  <c r="AB129" i="67"/>
  <c r="AX135" i="71" l="1"/>
  <c r="AX190" i="71"/>
  <c r="AC135" i="68"/>
  <c r="AZ129" i="71"/>
  <c r="AZ131" i="71" s="1"/>
  <c r="AY130" i="71"/>
  <c r="AY132" i="71" s="1"/>
  <c r="AY133" i="71" s="1"/>
  <c r="AB135" i="72"/>
  <c r="AA133" i="69"/>
  <c r="AA190" i="69" s="1"/>
  <c r="AA133" i="74"/>
  <c r="AA190" i="74" s="1"/>
  <c r="AA133" i="73"/>
  <c r="AA133" i="70"/>
  <c r="AA190" i="70" s="1"/>
  <c r="AA133" i="67"/>
  <c r="AA133" i="75"/>
  <c r="AA190" i="75" s="1"/>
  <c r="AB131" i="75"/>
  <c r="AB131" i="74"/>
  <c r="AB131" i="73"/>
  <c r="AC130" i="72"/>
  <c r="AC132" i="72" s="1"/>
  <c r="AD129" i="72"/>
  <c r="AB131" i="70"/>
  <c r="AB131" i="69"/>
  <c r="AD130" i="68"/>
  <c r="AD132" i="68" s="1"/>
  <c r="AE129" i="68"/>
  <c r="AB131" i="67"/>
  <c r="AA135" i="73" l="1"/>
  <c r="AA190" i="73"/>
  <c r="AA135" i="67"/>
  <c r="AA190" i="67"/>
  <c r="AY135" i="71"/>
  <c r="AY190" i="71"/>
  <c r="BA129" i="71"/>
  <c r="BA131" i="71" s="1"/>
  <c r="AZ130" i="71"/>
  <c r="AZ132" i="71" s="1"/>
  <c r="AZ133" i="71" s="1"/>
  <c r="AA135" i="69"/>
  <c r="AA135" i="70"/>
  <c r="AD133" i="68"/>
  <c r="AD190" i="68" s="1"/>
  <c r="AC133" i="72"/>
  <c r="AC190" i="72" s="1"/>
  <c r="AA135" i="75"/>
  <c r="AB130" i="75"/>
  <c r="AB132" i="75" s="1"/>
  <c r="AC129" i="75"/>
  <c r="AB130" i="74"/>
  <c r="AB132" i="74" s="1"/>
  <c r="AC129" i="74"/>
  <c r="AB130" i="73"/>
  <c r="AB132" i="73" s="1"/>
  <c r="AC129" i="73"/>
  <c r="AD131" i="72"/>
  <c r="AB130" i="70"/>
  <c r="AB132" i="70" s="1"/>
  <c r="AC129" i="70"/>
  <c r="AB130" i="69"/>
  <c r="AB132" i="69" s="1"/>
  <c r="AC129" i="69"/>
  <c r="AE131" i="68"/>
  <c r="AB130" i="67"/>
  <c r="AB132" i="67" s="1"/>
  <c r="AC129" i="67"/>
  <c r="AZ135" i="71" l="1"/>
  <c r="AZ190" i="71"/>
  <c r="BB129" i="71"/>
  <c r="BA130" i="71"/>
  <c r="BA132" i="71" s="1"/>
  <c r="BA133" i="71" s="1"/>
  <c r="AD135" i="68"/>
  <c r="AC135" i="72"/>
  <c r="AB133" i="75"/>
  <c r="AB190" i="75" s="1"/>
  <c r="AB133" i="70"/>
  <c r="AB133" i="74"/>
  <c r="AB190" i="74" s="1"/>
  <c r="AB133" i="69"/>
  <c r="AB190" i="69" s="1"/>
  <c r="AB133" i="73"/>
  <c r="AB190" i="73" s="1"/>
  <c r="AB133" i="67"/>
  <c r="AB190" i="67" s="1"/>
  <c r="AC131" i="75"/>
  <c r="AC131" i="74"/>
  <c r="AC131" i="73"/>
  <c r="AD130" i="72"/>
  <c r="AD132" i="72" s="1"/>
  <c r="AE129" i="72"/>
  <c r="AC131" i="70"/>
  <c r="AC131" i="69"/>
  <c r="AE130" i="68"/>
  <c r="AE132" i="68" s="1"/>
  <c r="AF129" i="68"/>
  <c r="AC131" i="67"/>
  <c r="AB135" i="70" l="1"/>
  <c r="AB190" i="70"/>
  <c r="BA135" i="71"/>
  <c r="BA190" i="71"/>
  <c r="BB131" i="71"/>
  <c r="BB130" i="71" s="1"/>
  <c r="BB132" i="71" s="1"/>
  <c r="BB133" i="71" s="1"/>
  <c r="AB135" i="75"/>
  <c r="AB135" i="69"/>
  <c r="AB135" i="67"/>
  <c r="AE133" i="68"/>
  <c r="AE190" i="68" s="1"/>
  <c r="AB135" i="73"/>
  <c r="AD133" i="72"/>
  <c r="AD190" i="72" s="1"/>
  <c r="AD129" i="75"/>
  <c r="AC130" i="75"/>
  <c r="AC132" i="75" s="1"/>
  <c r="AD129" i="74"/>
  <c r="AC130" i="74"/>
  <c r="AC132" i="74" s="1"/>
  <c r="AC130" i="73"/>
  <c r="AC132" i="73" s="1"/>
  <c r="AD129" i="73"/>
  <c r="AE131" i="72"/>
  <c r="AC130" i="70"/>
  <c r="AC132" i="70" s="1"/>
  <c r="AD129" i="70"/>
  <c r="AD129" i="69"/>
  <c r="AC130" i="69"/>
  <c r="AC132" i="69" s="1"/>
  <c r="AF131" i="68"/>
  <c r="AC130" i="67"/>
  <c r="AC132" i="67" s="1"/>
  <c r="AD129" i="67"/>
  <c r="BB135" i="71" l="1"/>
  <c r="BB190" i="71"/>
  <c r="AE135" i="68"/>
  <c r="AC133" i="67"/>
  <c r="AC190" i="67" s="1"/>
  <c r="AC133" i="69"/>
  <c r="AC133" i="75"/>
  <c r="AC133" i="74"/>
  <c r="AC190" i="74" s="1"/>
  <c r="AD135" i="72"/>
  <c r="AC133" i="73"/>
  <c r="AC133" i="70"/>
  <c r="AD131" i="75"/>
  <c r="AD131" i="74"/>
  <c r="AD131" i="73"/>
  <c r="AF129" i="72"/>
  <c r="AE130" i="72"/>
  <c r="AE132" i="72" s="1"/>
  <c r="AD131" i="70"/>
  <c r="AD131" i="69"/>
  <c r="AG129" i="68"/>
  <c r="AF130" i="68"/>
  <c r="AF132" i="68" s="1"/>
  <c r="AD131" i="67"/>
  <c r="AC135" i="67" l="1"/>
  <c r="AC135" i="70"/>
  <c r="AC190" i="70"/>
  <c r="AC135" i="73"/>
  <c r="AC190" i="73"/>
  <c r="AC135" i="75"/>
  <c r="AC190" i="75"/>
  <c r="AC135" i="69"/>
  <c r="AC190" i="69"/>
  <c r="AE133" i="72"/>
  <c r="AE190" i="72" s="1"/>
  <c r="AF133" i="68"/>
  <c r="AE129" i="75"/>
  <c r="AD130" i="75"/>
  <c r="AD132" i="75" s="1"/>
  <c r="AE129" i="74"/>
  <c r="AD130" i="74"/>
  <c r="AD132" i="74" s="1"/>
  <c r="AD130" i="73"/>
  <c r="AD132" i="73" s="1"/>
  <c r="AE129" i="73"/>
  <c r="AF131" i="72"/>
  <c r="AD130" i="70"/>
  <c r="AD132" i="70" s="1"/>
  <c r="AE129" i="70"/>
  <c r="AD130" i="69"/>
  <c r="AD132" i="69" s="1"/>
  <c r="AE129" i="69"/>
  <c r="AG131" i="68"/>
  <c r="AD130" i="67"/>
  <c r="AD132" i="67" s="1"/>
  <c r="AE129" i="67"/>
  <c r="AF135" i="68" l="1"/>
  <c r="AF190" i="68"/>
  <c r="AE135" i="72"/>
  <c r="AD133" i="73"/>
  <c r="AD190" i="73" s="1"/>
  <c r="AD133" i="69"/>
  <c r="AD190" i="69" s="1"/>
  <c r="AD133" i="70"/>
  <c r="AD133" i="75"/>
  <c r="AD133" i="74"/>
  <c r="AD190" i="74" s="1"/>
  <c r="AD133" i="67"/>
  <c r="AD190" i="67" s="1"/>
  <c r="AE131" i="75"/>
  <c r="AE131" i="74"/>
  <c r="AE131" i="73"/>
  <c r="AF130" i="72"/>
  <c r="AF132" i="72" s="1"/>
  <c r="AG129" i="72"/>
  <c r="AE131" i="70"/>
  <c r="AE131" i="69"/>
  <c r="AG130" i="68"/>
  <c r="AG132" i="68" s="1"/>
  <c r="AH129" i="68"/>
  <c r="AE131" i="67"/>
  <c r="AD135" i="75" l="1"/>
  <c r="AD190" i="75"/>
  <c r="AD135" i="70"/>
  <c r="AD190" i="70"/>
  <c r="AD135" i="73"/>
  <c r="AD135" i="67"/>
  <c r="AD135" i="69"/>
  <c r="AG133" i="68"/>
  <c r="AG190" i="68" s="1"/>
  <c r="AF133" i="72"/>
  <c r="AE130" i="75"/>
  <c r="AE132" i="75" s="1"/>
  <c r="AF129" i="75"/>
  <c r="AE130" i="74"/>
  <c r="AE132" i="74" s="1"/>
  <c r="AF129" i="74"/>
  <c r="AF129" i="73"/>
  <c r="AE130" i="73"/>
  <c r="AE132" i="73" s="1"/>
  <c r="AG131" i="72"/>
  <c r="AE130" i="70"/>
  <c r="AE132" i="70" s="1"/>
  <c r="AF129" i="70"/>
  <c r="AF129" i="69"/>
  <c r="AE130" i="69"/>
  <c r="AE132" i="69" s="1"/>
  <c r="AH131" i="68"/>
  <c r="AF129" i="67"/>
  <c r="AE130" i="67"/>
  <c r="AE132" i="67" s="1"/>
  <c r="AF135" i="72" l="1"/>
  <c r="AF190" i="72"/>
  <c r="AG135" i="68"/>
  <c r="AE133" i="74"/>
  <c r="AE190" i="74" s="1"/>
  <c r="AE133" i="70"/>
  <c r="AE133" i="73"/>
  <c r="AE133" i="67"/>
  <c r="AE190" i="67" s="1"/>
  <c r="AE133" i="75"/>
  <c r="AE133" i="69"/>
  <c r="AE190" i="69" s="1"/>
  <c r="AF131" i="75"/>
  <c r="AF131" i="74"/>
  <c r="AF131" i="73"/>
  <c r="AG130" i="72"/>
  <c r="AG132" i="72" s="1"/>
  <c r="AH129" i="72"/>
  <c r="AF131" i="70"/>
  <c r="AF131" i="69"/>
  <c r="AH130" i="68"/>
  <c r="AH132" i="68" s="1"/>
  <c r="AI129" i="68"/>
  <c r="AF131" i="67"/>
  <c r="AE135" i="75" l="1"/>
  <c r="AE190" i="75"/>
  <c r="AE135" i="73"/>
  <c r="AE190" i="73"/>
  <c r="AE135" i="70"/>
  <c r="AE190" i="70"/>
  <c r="AE135" i="69"/>
  <c r="AE135" i="67"/>
  <c r="AG133" i="72"/>
  <c r="AG190" i="72" s="1"/>
  <c r="AH133" i="68"/>
  <c r="AH190" i="68" s="1"/>
  <c r="AF130" i="75"/>
  <c r="AF132" i="75" s="1"/>
  <c r="AG129" i="75"/>
  <c r="AF130" i="74"/>
  <c r="AF132" i="74" s="1"/>
  <c r="AG129" i="74"/>
  <c r="AF130" i="73"/>
  <c r="AF132" i="73" s="1"/>
  <c r="AG129" i="73"/>
  <c r="AH131" i="72"/>
  <c r="AF130" i="70"/>
  <c r="AF132" i="70" s="1"/>
  <c r="AG129" i="70"/>
  <c r="AF130" i="69"/>
  <c r="AF132" i="69" s="1"/>
  <c r="AG129" i="69"/>
  <c r="AI131" i="68"/>
  <c r="AF130" i="67"/>
  <c r="AF132" i="67" s="1"/>
  <c r="AG129" i="67"/>
  <c r="AH135" i="68" l="1"/>
  <c r="AG135" i="72"/>
  <c r="AF133" i="75"/>
  <c r="AF190" i="75" s="1"/>
  <c r="AF133" i="67"/>
  <c r="AF133" i="69"/>
  <c r="AF133" i="73"/>
  <c r="AF190" i="73" s="1"/>
  <c r="AF133" i="70"/>
  <c r="AF133" i="74"/>
  <c r="AF190" i="74" s="1"/>
  <c r="AG131" i="75"/>
  <c r="AG131" i="74"/>
  <c r="AG131" i="73"/>
  <c r="AH130" i="72"/>
  <c r="AH132" i="72" s="1"/>
  <c r="AI129" i="72"/>
  <c r="AG131" i="70"/>
  <c r="AG131" i="69"/>
  <c r="AJ129" i="68"/>
  <c r="AI130" i="68"/>
  <c r="AI132" i="68" s="1"/>
  <c r="AG131" i="67"/>
  <c r="AF135" i="70" l="1"/>
  <c r="AF190" i="70"/>
  <c r="AF135" i="69"/>
  <c r="AF190" i="69"/>
  <c r="AF135" i="67"/>
  <c r="AF190" i="67"/>
  <c r="AF135" i="75"/>
  <c r="AF135" i="73"/>
  <c r="AI133" i="68"/>
  <c r="AI190" i="68" s="1"/>
  <c r="AH133" i="72"/>
  <c r="AH190" i="72" s="1"/>
  <c r="AG130" i="75"/>
  <c r="AG132" i="75" s="1"/>
  <c r="AH129" i="75"/>
  <c r="AG130" i="74"/>
  <c r="AG132" i="74" s="1"/>
  <c r="AH129" i="74"/>
  <c r="AG130" i="73"/>
  <c r="AG132" i="73" s="1"/>
  <c r="AH129" i="73"/>
  <c r="AI131" i="72"/>
  <c r="AH129" i="70"/>
  <c r="AG130" i="70"/>
  <c r="AG132" i="70" s="1"/>
  <c r="AG130" i="69"/>
  <c r="AG132" i="69" s="1"/>
  <c r="AH129" i="69"/>
  <c r="AJ131" i="68"/>
  <c r="AH129" i="67"/>
  <c r="AG130" i="67"/>
  <c r="AG132" i="67" s="1"/>
  <c r="AI135" i="68" l="1"/>
  <c r="AH135" i="72"/>
  <c r="AG133" i="69"/>
  <c r="AG190" i="69" s="1"/>
  <c r="AG133" i="73"/>
  <c r="AG133" i="74"/>
  <c r="AG190" i="74" s="1"/>
  <c r="AG133" i="75"/>
  <c r="AG190" i="75" s="1"/>
  <c r="AG133" i="70"/>
  <c r="AG190" i="70" s="1"/>
  <c r="AG133" i="67"/>
  <c r="AH131" i="75"/>
  <c r="AH131" i="74"/>
  <c r="AH131" i="73"/>
  <c r="AJ129" i="72"/>
  <c r="AI130" i="72"/>
  <c r="AI132" i="72" s="1"/>
  <c r="AH131" i="70"/>
  <c r="AH131" i="69"/>
  <c r="AJ130" i="68"/>
  <c r="AJ132" i="68" s="1"/>
  <c r="AK129" i="68"/>
  <c r="AH131" i="67"/>
  <c r="AG135" i="67" l="1"/>
  <c r="AG190" i="67"/>
  <c r="AG135" i="73"/>
  <c r="AG190" i="73"/>
  <c r="AG135" i="69"/>
  <c r="AG135" i="75"/>
  <c r="AG135" i="70"/>
  <c r="AI133" i="72"/>
  <c r="AI190" i="72" s="1"/>
  <c r="AJ133" i="68"/>
  <c r="AJ190" i="68" s="1"/>
  <c r="AH130" i="75"/>
  <c r="AH132" i="75" s="1"/>
  <c r="AI129" i="75"/>
  <c r="AH130" i="74"/>
  <c r="AH132" i="74" s="1"/>
  <c r="AI129" i="74"/>
  <c r="AH130" i="73"/>
  <c r="AH132" i="73" s="1"/>
  <c r="AI129" i="73"/>
  <c r="AJ131" i="72"/>
  <c r="AH130" i="70"/>
  <c r="AH132" i="70" s="1"/>
  <c r="AI129" i="70"/>
  <c r="AH130" i="69"/>
  <c r="AH132" i="69" s="1"/>
  <c r="AI129" i="69"/>
  <c r="AK131" i="68"/>
  <c r="AH130" i="67"/>
  <c r="AH132" i="67" s="1"/>
  <c r="AI129" i="67"/>
  <c r="AI135" i="72" l="1"/>
  <c r="AJ135" i="68"/>
  <c r="AH133" i="74"/>
  <c r="AH190" i="74" s="1"/>
  <c r="AH133" i="67"/>
  <c r="AH190" i="67" s="1"/>
  <c r="AH133" i="75"/>
  <c r="AH190" i="75" s="1"/>
  <c r="AH133" i="70"/>
  <c r="AH133" i="69"/>
  <c r="AH190" i="69" s="1"/>
  <c r="AH133" i="73"/>
  <c r="AI131" i="75"/>
  <c r="AI131" i="74"/>
  <c r="AI131" i="73"/>
  <c r="AJ130" i="72"/>
  <c r="AJ132" i="72" s="1"/>
  <c r="AK129" i="72"/>
  <c r="AI131" i="70"/>
  <c r="AI131" i="69"/>
  <c r="AK130" i="68"/>
  <c r="AK132" i="68" s="1"/>
  <c r="AL129" i="68"/>
  <c r="AI131" i="67"/>
  <c r="AH135" i="73" l="1"/>
  <c r="AH190" i="73"/>
  <c r="AH135" i="70"/>
  <c r="AH190" i="70"/>
  <c r="AH135" i="67"/>
  <c r="AH135" i="75"/>
  <c r="AH135" i="69"/>
  <c r="AK133" i="68"/>
  <c r="AK190" i="68" s="1"/>
  <c r="AJ133" i="72"/>
  <c r="AJ190" i="72" s="1"/>
  <c r="AI130" i="75"/>
  <c r="AI132" i="75" s="1"/>
  <c r="AJ129" i="75"/>
  <c r="AI130" i="74"/>
  <c r="AI132" i="74" s="1"/>
  <c r="AJ129" i="74"/>
  <c r="AI130" i="73"/>
  <c r="AI132" i="73" s="1"/>
  <c r="AJ129" i="73"/>
  <c r="AK131" i="72"/>
  <c r="AJ129" i="70"/>
  <c r="AI130" i="70"/>
  <c r="AI132" i="70" s="1"/>
  <c r="AI130" i="69"/>
  <c r="AI132" i="69" s="1"/>
  <c r="AJ129" i="69"/>
  <c r="AL131" i="68"/>
  <c r="AI130" i="67"/>
  <c r="AI132" i="67" s="1"/>
  <c r="AJ129" i="67"/>
  <c r="AK135" i="68" l="1"/>
  <c r="AI133" i="75"/>
  <c r="AI190" i="75" s="1"/>
  <c r="AI133" i="67"/>
  <c r="AI190" i="67" s="1"/>
  <c r="AJ135" i="72"/>
  <c r="AI133" i="73"/>
  <c r="AI133" i="69"/>
  <c r="AI190" i="69" s="1"/>
  <c r="AI133" i="70"/>
  <c r="AI133" i="74"/>
  <c r="AI190" i="74" s="1"/>
  <c r="AJ131" i="75"/>
  <c r="AJ131" i="74"/>
  <c r="AJ131" i="73"/>
  <c r="AK130" i="72"/>
  <c r="AK132" i="72" s="1"/>
  <c r="AL129" i="72"/>
  <c r="AJ131" i="70"/>
  <c r="AJ131" i="69"/>
  <c r="AL130" i="68"/>
  <c r="AL132" i="68" s="1"/>
  <c r="AM129" i="68"/>
  <c r="AJ131" i="67"/>
  <c r="AI135" i="75" l="1"/>
  <c r="AI135" i="70"/>
  <c r="AI190" i="70"/>
  <c r="AI135" i="73"/>
  <c r="AI190" i="73"/>
  <c r="AI135" i="67"/>
  <c r="AL133" i="68"/>
  <c r="AL190" i="68" s="1"/>
  <c r="AK133" i="72"/>
  <c r="AI135" i="69"/>
  <c r="AJ130" i="75"/>
  <c r="AJ132" i="75" s="1"/>
  <c r="AK129" i="75"/>
  <c r="AJ130" i="74"/>
  <c r="AJ132" i="74" s="1"/>
  <c r="AK129" i="74"/>
  <c r="AJ130" i="73"/>
  <c r="AJ132" i="73" s="1"/>
  <c r="AK129" i="73"/>
  <c r="AL131" i="72"/>
  <c r="AJ130" i="70"/>
  <c r="AJ132" i="70" s="1"/>
  <c r="AK129" i="70"/>
  <c r="AJ130" i="69"/>
  <c r="AJ132" i="69" s="1"/>
  <c r="AK129" i="69"/>
  <c r="AM131" i="68"/>
  <c r="AJ130" i="67"/>
  <c r="AJ132" i="67" s="1"/>
  <c r="AK129" i="67"/>
  <c r="AL135" i="68" l="1"/>
  <c r="AK135" i="72"/>
  <c r="AK190" i="72"/>
  <c r="AJ133" i="69"/>
  <c r="AJ133" i="75"/>
  <c r="AJ133" i="74"/>
  <c r="AJ190" i="74" s="1"/>
  <c r="AJ133" i="67"/>
  <c r="AJ190" i="67" s="1"/>
  <c r="AJ133" i="73"/>
  <c r="AJ133" i="70"/>
  <c r="AK131" i="75"/>
  <c r="AK131" i="74"/>
  <c r="AK131" i="73"/>
  <c r="AL130" i="72"/>
  <c r="AL132" i="72" s="1"/>
  <c r="AM129" i="72"/>
  <c r="AK131" i="70"/>
  <c r="AK131" i="69"/>
  <c r="AM130" i="68"/>
  <c r="AM132" i="68" s="1"/>
  <c r="AN129" i="68"/>
  <c r="AK131" i="67"/>
  <c r="AJ135" i="69" l="1"/>
  <c r="AJ190" i="69"/>
  <c r="AJ135" i="73"/>
  <c r="AJ190" i="73"/>
  <c r="AJ135" i="70"/>
  <c r="AJ190" i="70"/>
  <c r="AJ135" i="75"/>
  <c r="AJ190" i="75"/>
  <c r="AJ135" i="67"/>
  <c r="AL133" i="72"/>
  <c r="AL190" i="72" s="1"/>
  <c r="AM133" i="68"/>
  <c r="AL129" i="75"/>
  <c r="AK130" i="75"/>
  <c r="AK132" i="75" s="1"/>
  <c r="AL129" i="74"/>
  <c r="AK130" i="74"/>
  <c r="AK132" i="74" s="1"/>
  <c r="AK130" i="73"/>
  <c r="AK132" i="73" s="1"/>
  <c r="AL129" i="73"/>
  <c r="AM131" i="72"/>
  <c r="AK130" i="70"/>
  <c r="AK132" i="70" s="1"/>
  <c r="AL129" i="70"/>
  <c r="AL129" i="69"/>
  <c r="AK130" i="69"/>
  <c r="AK132" i="69" s="1"/>
  <c r="AN131" i="68"/>
  <c r="AK130" i="67"/>
  <c r="AK132" i="67" s="1"/>
  <c r="AL129" i="67"/>
  <c r="AM135" i="68" l="1"/>
  <c r="AM190" i="68"/>
  <c r="AL135" i="72"/>
  <c r="AK133" i="75"/>
  <c r="AK190" i="75" s="1"/>
  <c r="AK133" i="67"/>
  <c r="AK190" i="67" s="1"/>
  <c r="AK133" i="73"/>
  <c r="AK133" i="74"/>
  <c r="AK190" i="74" s="1"/>
  <c r="AK133" i="69"/>
  <c r="AK133" i="70"/>
  <c r="AL131" i="75"/>
  <c r="AL131" i="74"/>
  <c r="AL131" i="73"/>
  <c r="AN129" i="72"/>
  <c r="AM130" i="72"/>
  <c r="AM132" i="72" s="1"/>
  <c r="AL131" i="70"/>
  <c r="AL131" i="69"/>
  <c r="AO129" i="68"/>
  <c r="AN130" i="68"/>
  <c r="AN132" i="68" s="1"/>
  <c r="AL131" i="67"/>
  <c r="AK135" i="69" l="1"/>
  <c r="AK190" i="69"/>
  <c r="AK135" i="70"/>
  <c r="AK190" i="70"/>
  <c r="AK135" i="73"/>
  <c r="AK190" i="73"/>
  <c r="AK135" i="67"/>
  <c r="AK135" i="75"/>
  <c r="AM133" i="72"/>
  <c r="AM190" i="72" s="1"/>
  <c r="AN133" i="68"/>
  <c r="AN190" i="68" s="1"/>
  <c r="AM129" i="75"/>
  <c r="AL130" i="75"/>
  <c r="AL132" i="75" s="1"/>
  <c r="AM129" i="74"/>
  <c r="AL130" i="74"/>
  <c r="AL132" i="74" s="1"/>
  <c r="AL130" i="73"/>
  <c r="AL132" i="73" s="1"/>
  <c r="AM129" i="73"/>
  <c r="AN131" i="72"/>
  <c r="AL130" i="70"/>
  <c r="AL132" i="70" s="1"/>
  <c r="AM129" i="70"/>
  <c r="AL130" i="69"/>
  <c r="AL132" i="69" s="1"/>
  <c r="AM129" i="69"/>
  <c r="AO131" i="68"/>
  <c r="AL130" i="67"/>
  <c r="AL132" i="67" s="1"/>
  <c r="AM129" i="67"/>
  <c r="AM135" i="72" l="1"/>
  <c r="AN135" i="68"/>
  <c r="AL133" i="75"/>
  <c r="AL190" i="75" s="1"/>
  <c r="AL133" i="67"/>
  <c r="AL190" i="67" s="1"/>
  <c r="AL133" i="69"/>
  <c r="AL133" i="73"/>
  <c r="AL190" i="73" s="1"/>
  <c r="AL133" i="74"/>
  <c r="AL190" i="74" s="1"/>
  <c r="AL133" i="70"/>
  <c r="AM131" i="75"/>
  <c r="AM131" i="74"/>
  <c r="AM131" i="73"/>
  <c r="AO129" i="72"/>
  <c r="AN130" i="72"/>
  <c r="AN132" i="72" s="1"/>
  <c r="AM131" i="70"/>
  <c r="AM131" i="69"/>
  <c r="AO130" i="68"/>
  <c r="AO132" i="68" s="1"/>
  <c r="AP129" i="68"/>
  <c r="AM131" i="67"/>
  <c r="AL135" i="70" l="1"/>
  <c r="AL190" i="70"/>
  <c r="AL135" i="69"/>
  <c r="AL190" i="69"/>
  <c r="AL135" i="67"/>
  <c r="AL135" i="75"/>
  <c r="AL135" i="73"/>
  <c r="AN133" i="72"/>
  <c r="AN190" i="72" s="1"/>
  <c r="AO133" i="68"/>
  <c r="AO190" i="68" s="1"/>
  <c r="AM130" i="75"/>
  <c r="AM132" i="75" s="1"/>
  <c r="AN129" i="75"/>
  <c r="AM130" i="74"/>
  <c r="AM132" i="74" s="1"/>
  <c r="AN129" i="74"/>
  <c r="AN129" i="73"/>
  <c r="AM130" i="73"/>
  <c r="AM132" i="73" s="1"/>
  <c r="AO131" i="72"/>
  <c r="AM130" i="70"/>
  <c r="AM132" i="70" s="1"/>
  <c r="AN129" i="70"/>
  <c r="AN129" i="69"/>
  <c r="AM130" i="69"/>
  <c r="AM132" i="69" s="1"/>
  <c r="AP131" i="68"/>
  <c r="AN129" i="67"/>
  <c r="AM130" i="67"/>
  <c r="AM132" i="67" s="1"/>
  <c r="AN135" i="72" l="1"/>
  <c r="AO135" i="68"/>
  <c r="AM133" i="67"/>
  <c r="AM190" i="67" s="1"/>
  <c r="AM133" i="70"/>
  <c r="AM133" i="75"/>
  <c r="AM190" i="75" s="1"/>
  <c r="AM133" i="69"/>
  <c r="AM190" i="69" s="1"/>
  <c r="AM133" i="74"/>
  <c r="AM190" i="74" s="1"/>
  <c r="AM133" i="73"/>
  <c r="AN131" i="75"/>
  <c r="AN131" i="74"/>
  <c r="AN131" i="73"/>
  <c r="AP129" i="72"/>
  <c r="AO130" i="72"/>
  <c r="AO132" i="72" s="1"/>
  <c r="AN131" i="70"/>
  <c r="AN131" i="69"/>
  <c r="AP130" i="68"/>
  <c r="AP132" i="68" s="1"/>
  <c r="AQ129" i="68"/>
  <c r="AN131" i="67"/>
  <c r="AM135" i="73" l="1"/>
  <c r="AM190" i="73"/>
  <c r="AM135" i="70"/>
  <c r="AM190" i="70"/>
  <c r="AM135" i="67"/>
  <c r="AM135" i="69"/>
  <c r="AM135" i="75"/>
  <c r="AO133" i="72"/>
  <c r="AO190" i="72" s="1"/>
  <c r="AP133" i="68"/>
  <c r="AP190" i="68" s="1"/>
  <c r="AN130" i="75"/>
  <c r="AN132" i="75" s="1"/>
  <c r="AO129" i="75"/>
  <c r="AN130" i="74"/>
  <c r="AN132" i="74" s="1"/>
  <c r="AO129" i="74"/>
  <c r="AN130" i="73"/>
  <c r="AN132" i="73" s="1"/>
  <c r="AO129" i="73"/>
  <c r="AP131" i="72"/>
  <c r="AN130" i="70"/>
  <c r="AN132" i="70" s="1"/>
  <c r="AO129" i="70"/>
  <c r="AN130" i="69"/>
  <c r="AN132" i="69" s="1"/>
  <c r="AO129" i="69"/>
  <c r="AQ131" i="68"/>
  <c r="AN130" i="67"/>
  <c r="AN132" i="67" s="1"/>
  <c r="AO129" i="67"/>
  <c r="AO135" i="72" l="1"/>
  <c r="AN133" i="73"/>
  <c r="AN190" i="73" s="1"/>
  <c r="AN133" i="75"/>
  <c r="AP135" i="68"/>
  <c r="AN133" i="70"/>
  <c r="AN133" i="67"/>
  <c r="AN190" i="67" s="1"/>
  <c r="AN133" i="69"/>
  <c r="AN133" i="74"/>
  <c r="AN190" i="74" s="1"/>
  <c r="AO131" i="75"/>
  <c r="AO131" i="74"/>
  <c r="AO131" i="73"/>
  <c r="AN135" i="73"/>
  <c r="AP130" i="72"/>
  <c r="AP132" i="72" s="1"/>
  <c r="AQ129" i="72"/>
  <c r="AO131" i="70"/>
  <c r="AO131" i="69"/>
  <c r="AR129" i="68"/>
  <c r="AQ130" i="68"/>
  <c r="AQ132" i="68" s="1"/>
  <c r="AO131" i="67"/>
  <c r="AN135" i="70" l="1"/>
  <c r="AN190" i="70"/>
  <c r="AN135" i="75"/>
  <c r="AN190" i="75"/>
  <c r="AN135" i="69"/>
  <c r="AN190" i="69"/>
  <c r="AN135" i="67"/>
  <c r="AQ133" i="68"/>
  <c r="AQ190" i="68" s="1"/>
  <c r="AP133" i="72"/>
  <c r="AP190" i="72" s="1"/>
  <c r="AO130" i="75"/>
  <c r="AO132" i="75" s="1"/>
  <c r="AP129" i="75"/>
  <c r="AO130" i="74"/>
  <c r="AO132" i="74" s="1"/>
  <c r="AP129" i="74"/>
  <c r="AO130" i="73"/>
  <c r="AO132" i="73" s="1"/>
  <c r="AP129" i="73"/>
  <c r="AQ131" i="72"/>
  <c r="AP129" i="70"/>
  <c r="AO130" i="70"/>
  <c r="AO132" i="70" s="1"/>
  <c r="AO130" i="69"/>
  <c r="AO132" i="69" s="1"/>
  <c r="AP129" i="69"/>
  <c r="AR131" i="68"/>
  <c r="AP129" i="67"/>
  <c r="AO130" i="67"/>
  <c r="AO132" i="67" s="1"/>
  <c r="AP135" i="72" l="1"/>
  <c r="AQ135" i="68"/>
  <c r="AO133" i="74"/>
  <c r="AO190" i="74" s="1"/>
  <c r="AO133" i="67"/>
  <c r="AO190" i="67" s="1"/>
  <c r="AO133" i="75"/>
  <c r="AO133" i="73"/>
  <c r="AO190" i="73" s="1"/>
  <c r="AO133" i="69"/>
  <c r="AO133" i="70"/>
  <c r="AO190" i="70" s="1"/>
  <c r="AP131" i="75"/>
  <c r="AP131" i="74"/>
  <c r="AP131" i="73"/>
  <c r="AR129" i="72"/>
  <c r="AQ130" i="72"/>
  <c r="AQ132" i="72" s="1"/>
  <c r="AP131" i="70"/>
  <c r="AP131" i="69"/>
  <c r="AR130" i="68"/>
  <c r="AR132" i="68" s="1"/>
  <c r="AS129" i="68"/>
  <c r="AP131" i="67"/>
  <c r="AO135" i="69" l="1"/>
  <c r="AO190" i="69"/>
  <c r="AO135" i="75"/>
  <c r="AO190" i="75"/>
  <c r="AO135" i="67"/>
  <c r="AO135" i="73"/>
  <c r="AO135" i="70"/>
  <c r="AR133" i="68"/>
  <c r="AR190" i="68" s="1"/>
  <c r="AQ133" i="72"/>
  <c r="AQ190" i="72" s="1"/>
  <c r="AP130" i="75"/>
  <c r="AP132" i="75" s="1"/>
  <c r="AQ129" i="75"/>
  <c r="AP130" i="74"/>
  <c r="AP132" i="74" s="1"/>
  <c r="AQ129" i="74"/>
  <c r="AP130" i="73"/>
  <c r="AP132" i="73" s="1"/>
  <c r="AQ129" i="73"/>
  <c r="AR131" i="72"/>
  <c r="AP130" i="70"/>
  <c r="AP132" i="70" s="1"/>
  <c r="AQ129" i="70"/>
  <c r="AP130" i="69"/>
  <c r="AP132" i="69" s="1"/>
  <c r="AQ129" i="69"/>
  <c r="AS131" i="68"/>
  <c r="AP130" i="67"/>
  <c r="AP132" i="67" s="1"/>
  <c r="AQ129" i="67"/>
  <c r="AR135" i="68" l="1"/>
  <c r="AQ135" i="72"/>
  <c r="AP133" i="75"/>
  <c r="AP190" i="75" s="1"/>
  <c r="AP133" i="73"/>
  <c r="AP190" i="73" s="1"/>
  <c r="AP133" i="67"/>
  <c r="AP190" i="67" s="1"/>
  <c r="AP133" i="69"/>
  <c r="AP133" i="70"/>
  <c r="AP133" i="74"/>
  <c r="AP190" i="74" s="1"/>
  <c r="AQ131" i="75"/>
  <c r="AQ131" i="74"/>
  <c r="AQ131" i="73"/>
  <c r="AR130" i="72"/>
  <c r="AR132" i="72" s="1"/>
  <c r="AS129" i="72"/>
  <c r="AQ131" i="70"/>
  <c r="AQ131" i="69"/>
  <c r="AS130" i="68"/>
  <c r="AS132" i="68" s="1"/>
  <c r="AT129" i="68"/>
  <c r="AQ131" i="67"/>
  <c r="AP135" i="70" l="1"/>
  <c r="AP190" i="70"/>
  <c r="AP135" i="69"/>
  <c r="AP190" i="69"/>
  <c r="AP135" i="67"/>
  <c r="AP135" i="75"/>
  <c r="AS133" i="68"/>
  <c r="AS190" i="68" s="1"/>
  <c r="AP135" i="73"/>
  <c r="AR133" i="72"/>
  <c r="AR190" i="72" s="1"/>
  <c r="AQ130" i="75"/>
  <c r="AQ132" i="75" s="1"/>
  <c r="AR129" i="75"/>
  <c r="AQ130" i="74"/>
  <c r="AQ132" i="74" s="1"/>
  <c r="AR129" i="74"/>
  <c r="AQ130" i="73"/>
  <c r="AQ132" i="73" s="1"/>
  <c r="AR129" i="73"/>
  <c r="AS131" i="72"/>
  <c r="AR129" i="70"/>
  <c r="AQ130" i="70"/>
  <c r="AQ132" i="70" s="1"/>
  <c r="AQ130" i="69"/>
  <c r="AQ132" i="69" s="1"/>
  <c r="AR129" i="69"/>
  <c r="AT131" i="68"/>
  <c r="AQ130" i="67"/>
  <c r="AQ132" i="67" s="1"/>
  <c r="AR129" i="67"/>
  <c r="AS135" i="68" l="1"/>
  <c r="AR135" i="72"/>
  <c r="AQ133" i="67"/>
  <c r="AQ190" i="67" s="1"/>
  <c r="AQ133" i="69"/>
  <c r="AQ133" i="75"/>
  <c r="AQ190" i="75" s="1"/>
  <c r="AQ133" i="73"/>
  <c r="AQ190" i="73" s="1"/>
  <c r="AQ133" i="74"/>
  <c r="AQ190" i="74" s="1"/>
  <c r="AQ133" i="70"/>
  <c r="AR131" i="75"/>
  <c r="AR131" i="74"/>
  <c r="AR131" i="73"/>
  <c r="AS130" i="72"/>
  <c r="AS132" i="72" s="1"/>
  <c r="AT129" i="72"/>
  <c r="AR131" i="70"/>
  <c r="AR131" i="69"/>
  <c r="AT130" i="68"/>
  <c r="AT132" i="68" s="1"/>
  <c r="AU129" i="68"/>
  <c r="AR131" i="67"/>
  <c r="AQ135" i="69" l="1"/>
  <c r="AQ190" i="69"/>
  <c r="AQ135" i="70"/>
  <c r="AQ190" i="70"/>
  <c r="AQ135" i="75"/>
  <c r="AQ135" i="73"/>
  <c r="AQ135" i="67"/>
  <c r="AT133" i="68"/>
  <c r="AT190" i="68" s="1"/>
  <c r="AS133" i="72"/>
  <c r="AS190" i="72" s="1"/>
  <c r="AR130" i="75"/>
  <c r="AR132" i="75" s="1"/>
  <c r="AS129" i="75"/>
  <c r="AR130" i="74"/>
  <c r="AR132" i="74" s="1"/>
  <c r="AS129" i="74"/>
  <c r="AR130" i="73"/>
  <c r="AR132" i="73" s="1"/>
  <c r="AS129" i="73"/>
  <c r="AT131" i="72"/>
  <c r="AR130" i="70"/>
  <c r="AR132" i="70" s="1"/>
  <c r="AS129" i="70"/>
  <c r="AR130" i="69"/>
  <c r="AR132" i="69" s="1"/>
  <c r="AS129" i="69"/>
  <c r="AU131" i="68"/>
  <c r="AR130" i="67"/>
  <c r="AR132" i="67" s="1"/>
  <c r="AS129" i="67"/>
  <c r="AT135" i="68" l="1"/>
  <c r="AR133" i="74"/>
  <c r="AR190" i="74" s="1"/>
  <c r="AR133" i="70"/>
  <c r="AR190" i="70" s="1"/>
  <c r="AR133" i="75"/>
  <c r="AS135" i="72"/>
  <c r="AR133" i="67"/>
  <c r="AR190" i="67" s="1"/>
  <c r="AR133" i="69"/>
  <c r="AR190" i="69" s="1"/>
  <c r="AR133" i="73"/>
  <c r="AS131" i="75"/>
  <c r="AS131" i="74"/>
  <c r="AS131" i="73"/>
  <c r="AT130" i="72"/>
  <c r="AT132" i="72" s="1"/>
  <c r="AU129" i="72"/>
  <c r="AS131" i="70"/>
  <c r="AS131" i="69"/>
  <c r="AU130" i="68"/>
  <c r="AU132" i="68" s="1"/>
  <c r="AV129" i="68"/>
  <c r="AS131" i="67"/>
  <c r="AR135" i="73" l="1"/>
  <c r="AR190" i="73"/>
  <c r="AR135" i="75"/>
  <c r="AR190" i="75"/>
  <c r="AR135" i="67"/>
  <c r="AR135" i="70"/>
  <c r="AR135" i="69"/>
  <c r="AT133" i="72"/>
  <c r="AT190" i="72" s="1"/>
  <c r="AU133" i="68"/>
  <c r="AU190" i="68" s="1"/>
  <c r="AT129" i="75"/>
  <c r="AS130" i="75"/>
  <c r="AS132" i="75" s="1"/>
  <c r="AT129" i="74"/>
  <c r="AS130" i="74"/>
  <c r="AS132" i="74" s="1"/>
  <c r="AS130" i="73"/>
  <c r="AS132" i="73" s="1"/>
  <c r="AT129" i="73"/>
  <c r="AU131" i="72"/>
  <c r="AS130" i="70"/>
  <c r="AS132" i="70" s="1"/>
  <c r="AT129" i="70"/>
  <c r="AT129" i="69"/>
  <c r="AS130" i="69"/>
  <c r="AS132" i="69" s="1"/>
  <c r="AV131" i="68"/>
  <c r="AS130" i="67"/>
  <c r="AS132" i="67" s="1"/>
  <c r="AT129" i="67"/>
  <c r="AT135" i="72" l="1"/>
  <c r="AU135" i="68"/>
  <c r="AS133" i="75"/>
  <c r="AS190" i="75" s="1"/>
  <c r="AS133" i="69"/>
  <c r="AS190" i="69" s="1"/>
  <c r="AS133" i="73"/>
  <c r="AS133" i="67"/>
  <c r="AS190" i="67" s="1"/>
  <c r="AS133" i="74"/>
  <c r="AS190" i="74" s="1"/>
  <c r="AS133" i="70"/>
  <c r="AT131" i="75"/>
  <c r="AT131" i="74"/>
  <c r="AT131" i="73"/>
  <c r="AV129" i="72"/>
  <c r="AU130" i="72"/>
  <c r="AU132" i="72" s="1"/>
  <c r="AT131" i="70"/>
  <c r="AT131" i="69"/>
  <c r="AW129" i="68"/>
  <c r="AV130" i="68"/>
  <c r="AV132" i="68" s="1"/>
  <c r="AT131" i="67"/>
  <c r="AS135" i="73" l="1"/>
  <c r="AS190" i="73"/>
  <c r="AS135" i="70"/>
  <c r="AS190" i="70"/>
  <c r="AS135" i="75"/>
  <c r="AS135" i="69"/>
  <c r="AS135" i="67"/>
  <c r="AV133" i="68"/>
  <c r="AV190" i="68" s="1"/>
  <c r="AU133" i="72"/>
  <c r="AT130" i="75"/>
  <c r="AT132" i="75" s="1"/>
  <c r="AU129" i="75"/>
  <c r="AU129" i="74"/>
  <c r="AT130" i="74"/>
  <c r="AT132" i="74" s="1"/>
  <c r="AT130" i="73"/>
  <c r="AT132" i="73" s="1"/>
  <c r="AU129" i="73"/>
  <c r="AV131" i="72"/>
  <c r="AT130" i="70"/>
  <c r="AT132" i="70" s="1"/>
  <c r="AU129" i="70"/>
  <c r="AT130" i="69"/>
  <c r="AT132" i="69" s="1"/>
  <c r="AU129" i="69"/>
  <c r="AW131" i="68"/>
  <c r="AT130" i="67"/>
  <c r="AT132" i="67" s="1"/>
  <c r="AU129" i="67"/>
  <c r="AU135" i="72" l="1"/>
  <c r="AU190" i="72"/>
  <c r="AV135" i="68"/>
  <c r="AT133" i="75"/>
  <c r="AT190" i="75" s="1"/>
  <c r="AT133" i="67"/>
  <c r="AT190" i="67" s="1"/>
  <c r="AT133" i="69"/>
  <c r="AT190" i="69" s="1"/>
  <c r="AT133" i="73"/>
  <c r="AT190" i="73" s="1"/>
  <c r="AT133" i="74"/>
  <c r="AT190" i="74" s="1"/>
  <c r="AT133" i="70"/>
  <c r="AU131" i="75"/>
  <c r="AU131" i="74"/>
  <c r="AU131" i="73"/>
  <c r="AV130" i="72"/>
  <c r="AV132" i="72" s="1"/>
  <c r="AW129" i="72"/>
  <c r="AU131" i="70"/>
  <c r="AU131" i="69"/>
  <c r="AW130" i="68"/>
  <c r="AW132" i="68" s="1"/>
  <c r="AX129" i="68"/>
  <c r="AU131" i="67"/>
  <c r="AT135" i="67" l="1"/>
  <c r="AT135" i="70"/>
  <c r="AT190" i="70"/>
  <c r="AT135" i="75"/>
  <c r="AT135" i="69"/>
  <c r="AT135" i="73"/>
  <c r="AW133" i="68"/>
  <c r="AW190" i="68" s="1"/>
  <c r="AV133" i="72"/>
  <c r="AV190" i="72" s="1"/>
  <c r="AU130" i="75"/>
  <c r="AU132" i="75" s="1"/>
  <c r="AV129" i="75"/>
  <c r="AU130" i="74"/>
  <c r="AU132" i="74" s="1"/>
  <c r="AV129" i="74"/>
  <c r="AV129" i="73"/>
  <c r="AU130" i="73"/>
  <c r="AU132" i="73" s="1"/>
  <c r="AW131" i="72"/>
  <c r="AU130" i="70"/>
  <c r="AU132" i="70" s="1"/>
  <c r="AV129" i="70"/>
  <c r="AV129" i="69"/>
  <c r="AU130" i="69"/>
  <c r="AU132" i="69" s="1"/>
  <c r="AX131" i="68"/>
  <c r="AV129" i="67"/>
  <c r="AU130" i="67"/>
  <c r="AU132" i="67" s="1"/>
  <c r="AW135" i="68" l="1"/>
  <c r="AU133" i="74"/>
  <c r="AU190" i="74" s="1"/>
  <c r="AU133" i="75"/>
  <c r="AU133" i="67"/>
  <c r="AU190" i="67" s="1"/>
  <c r="AV135" i="72"/>
  <c r="AU133" i="70"/>
  <c r="AU190" i="70" s="1"/>
  <c r="AU133" i="69"/>
  <c r="AU190" i="69" s="1"/>
  <c r="AU133" i="73"/>
  <c r="AU190" i="73" s="1"/>
  <c r="AV131" i="75"/>
  <c r="AV131" i="74"/>
  <c r="AV131" i="73"/>
  <c r="AW130" i="72"/>
  <c r="AW132" i="72" s="1"/>
  <c r="AX129" i="72"/>
  <c r="AV131" i="70"/>
  <c r="AV131" i="69"/>
  <c r="AX130" i="68"/>
  <c r="AX132" i="68" s="1"/>
  <c r="AY129" i="68"/>
  <c r="AV131" i="67"/>
  <c r="AU135" i="75" l="1"/>
  <c r="AU190" i="75"/>
  <c r="AU135" i="67"/>
  <c r="AX133" i="68"/>
  <c r="AX190" i="68" s="1"/>
  <c r="AU135" i="73"/>
  <c r="AW133" i="72"/>
  <c r="AW190" i="72" s="1"/>
  <c r="AU135" i="69"/>
  <c r="AU135" i="70"/>
  <c r="AV130" i="75"/>
  <c r="AV132" i="75" s="1"/>
  <c r="AW129" i="75"/>
  <c r="AV130" i="74"/>
  <c r="AV132" i="74" s="1"/>
  <c r="AW129" i="74"/>
  <c r="AV130" i="73"/>
  <c r="AV132" i="73" s="1"/>
  <c r="AW129" i="73"/>
  <c r="AX131" i="72"/>
  <c r="AV130" i="70"/>
  <c r="AV132" i="70" s="1"/>
  <c r="AW129" i="70"/>
  <c r="AV130" i="69"/>
  <c r="AV132" i="69" s="1"/>
  <c r="AW129" i="69"/>
  <c r="AY131" i="68"/>
  <c r="AX135" i="68"/>
  <c r="AV130" i="67"/>
  <c r="AV132" i="67" s="1"/>
  <c r="AW129" i="67"/>
  <c r="AW135" i="72" l="1"/>
  <c r="AV133" i="73"/>
  <c r="AV190" i="73" s="1"/>
  <c r="AV133" i="70"/>
  <c r="AV133" i="74"/>
  <c r="AV190" i="74" s="1"/>
  <c r="AV133" i="69"/>
  <c r="AV133" i="67"/>
  <c r="AV190" i="67" s="1"/>
  <c r="AV133" i="75"/>
  <c r="AV190" i="75" s="1"/>
  <c r="AW131" i="75"/>
  <c r="AW131" i="74"/>
  <c r="AW131" i="73"/>
  <c r="AX130" i="72"/>
  <c r="AX132" i="72" s="1"/>
  <c r="AY129" i="72"/>
  <c r="AW131" i="70"/>
  <c r="AW131" i="69"/>
  <c r="AZ129" i="68"/>
  <c r="AY130" i="68"/>
  <c r="AY132" i="68" s="1"/>
  <c r="AW131" i="67"/>
  <c r="AV135" i="69" l="1"/>
  <c r="AV190" i="69"/>
  <c r="AV135" i="70"/>
  <c r="AV190" i="70"/>
  <c r="AV135" i="73"/>
  <c r="AV135" i="67"/>
  <c r="AV135" i="75"/>
  <c r="AY133" i="68"/>
  <c r="AY190" i="68" s="1"/>
  <c r="AX133" i="72"/>
  <c r="AX190" i="72" s="1"/>
  <c r="AW130" i="75"/>
  <c r="AW132" i="75" s="1"/>
  <c r="AX129" i="75"/>
  <c r="AW130" i="74"/>
  <c r="AW132" i="74" s="1"/>
  <c r="AX129" i="74"/>
  <c r="AW130" i="73"/>
  <c r="AW132" i="73" s="1"/>
  <c r="AX129" i="73"/>
  <c r="AY131" i="72"/>
  <c r="AX129" i="70"/>
  <c r="AW130" i="70"/>
  <c r="AW132" i="70" s="1"/>
  <c r="AW130" i="69"/>
  <c r="AW132" i="69" s="1"/>
  <c r="AX129" i="69"/>
  <c r="AZ131" i="68"/>
  <c r="AX129" i="67"/>
  <c r="AW130" i="67"/>
  <c r="AW132" i="67" s="1"/>
  <c r="AY135" i="68" l="1"/>
  <c r="AX135" i="72"/>
  <c r="AW133" i="75"/>
  <c r="AW190" i="75" s="1"/>
  <c r="AW133" i="67"/>
  <c r="AW190" i="67" s="1"/>
  <c r="AW133" i="73"/>
  <c r="AW133" i="69"/>
  <c r="AW190" i="69" s="1"/>
  <c r="AW133" i="70"/>
  <c r="AW133" i="74"/>
  <c r="AW190" i="74" s="1"/>
  <c r="AX131" i="75"/>
  <c r="AX131" i="74"/>
  <c r="AX131" i="73"/>
  <c r="AY130" i="72"/>
  <c r="AY132" i="72" s="1"/>
  <c r="AZ129" i="72"/>
  <c r="AX131" i="70"/>
  <c r="AX131" i="69"/>
  <c r="AZ130" i="68"/>
  <c r="AZ132" i="68" s="1"/>
  <c r="BA129" i="68"/>
  <c r="AX131" i="67"/>
  <c r="AW135" i="70" l="1"/>
  <c r="AW190" i="70"/>
  <c r="AW135" i="73"/>
  <c r="AW190" i="73"/>
  <c r="AW135" i="67"/>
  <c r="AW135" i="75"/>
  <c r="AW135" i="69"/>
  <c r="AZ133" i="68"/>
  <c r="AZ190" i="68" s="1"/>
  <c r="AY133" i="72"/>
  <c r="AY190" i="72" s="1"/>
  <c r="AX130" i="75"/>
  <c r="AX132" i="75" s="1"/>
  <c r="AY129" i="75"/>
  <c r="AX130" i="74"/>
  <c r="AX132" i="74" s="1"/>
  <c r="AY129" i="74"/>
  <c r="AX130" i="73"/>
  <c r="AX132" i="73" s="1"/>
  <c r="AY129" i="73"/>
  <c r="AZ131" i="72"/>
  <c r="AX130" i="70"/>
  <c r="AX132" i="70" s="1"/>
  <c r="AY129" i="70"/>
  <c r="AX130" i="69"/>
  <c r="AX132" i="69" s="1"/>
  <c r="AY129" i="69"/>
  <c r="BA131" i="68"/>
  <c r="AX130" i="67"/>
  <c r="AX132" i="67" s="1"/>
  <c r="AY129" i="67"/>
  <c r="AY135" i="72" l="1"/>
  <c r="AZ135" i="68"/>
  <c r="AX133" i="67"/>
  <c r="AX190" i="67" s="1"/>
  <c r="AX133" i="75"/>
  <c r="AX190" i="75" s="1"/>
  <c r="AX133" i="69"/>
  <c r="AX190" i="69" s="1"/>
  <c r="AX133" i="73"/>
  <c r="AX190" i="73" s="1"/>
  <c r="AX133" i="70"/>
  <c r="AX133" i="74"/>
  <c r="AX190" i="74" s="1"/>
  <c r="AY131" i="75"/>
  <c r="AY131" i="74"/>
  <c r="AY131" i="73"/>
  <c r="AZ130" i="72"/>
  <c r="AZ132" i="72" s="1"/>
  <c r="BA129" i="72"/>
  <c r="AY131" i="70"/>
  <c r="AY131" i="69"/>
  <c r="BA130" i="68"/>
  <c r="BA132" i="68" s="1"/>
  <c r="BB129" i="68"/>
  <c r="AY131" i="67"/>
  <c r="AX135" i="70" l="1"/>
  <c r="AX190" i="70"/>
  <c r="AX135" i="67"/>
  <c r="AX135" i="69"/>
  <c r="AX135" i="75"/>
  <c r="AX135" i="73"/>
  <c r="AZ133" i="72"/>
  <c r="AZ190" i="72" s="1"/>
  <c r="BA133" i="68"/>
  <c r="BA190" i="68" s="1"/>
  <c r="AY130" i="75"/>
  <c r="AY132" i="75" s="1"/>
  <c r="AZ129" i="75"/>
  <c r="AY130" i="74"/>
  <c r="AY132" i="74" s="1"/>
  <c r="AZ129" i="74"/>
  <c r="AY130" i="73"/>
  <c r="AY132" i="73" s="1"/>
  <c r="AZ129" i="73"/>
  <c r="BA131" i="72"/>
  <c r="AZ129" i="70"/>
  <c r="AY130" i="70"/>
  <c r="AY132" i="70" s="1"/>
  <c r="AY130" i="69"/>
  <c r="AY132" i="69" s="1"/>
  <c r="AZ129" i="69"/>
  <c r="BB131" i="68"/>
  <c r="BB130" i="68" s="1"/>
  <c r="BB132" i="68" s="1"/>
  <c r="AY130" i="67"/>
  <c r="AY132" i="67" s="1"/>
  <c r="AZ129" i="67"/>
  <c r="BA135" i="68" l="1"/>
  <c r="AZ135" i="72"/>
  <c r="AY133" i="67"/>
  <c r="AY190" i="67" s="1"/>
  <c r="AY133" i="75"/>
  <c r="BB133" i="68"/>
  <c r="BB190" i="68" s="1"/>
  <c r="AY133" i="73"/>
  <c r="AY190" i="73" s="1"/>
  <c r="AY133" i="74"/>
  <c r="AY190" i="74" s="1"/>
  <c r="AY133" i="69"/>
  <c r="AY190" i="69" s="1"/>
  <c r="AY133" i="70"/>
  <c r="AZ131" i="75"/>
  <c r="AZ131" i="74"/>
  <c r="AZ131" i="73"/>
  <c r="BA130" i="72"/>
  <c r="BA132" i="72" s="1"/>
  <c r="BB129" i="72"/>
  <c r="AZ131" i="70"/>
  <c r="AZ131" i="69"/>
  <c r="AZ131" i="67"/>
  <c r="AY135" i="70" l="1"/>
  <c r="AY190" i="70"/>
  <c r="AY135" i="75"/>
  <c r="AY190" i="75"/>
  <c r="AY135" i="67"/>
  <c r="AY135" i="73"/>
  <c r="BB135" i="68"/>
  <c r="BA133" i="72"/>
  <c r="BA190" i="72" s="1"/>
  <c r="AY135" i="69"/>
  <c r="AZ130" i="75"/>
  <c r="AZ132" i="75" s="1"/>
  <c r="BA129" i="75"/>
  <c r="AZ130" i="74"/>
  <c r="AZ132" i="74" s="1"/>
  <c r="BA129" i="74"/>
  <c r="AZ130" i="73"/>
  <c r="AZ132" i="73" s="1"/>
  <c r="BA129" i="73"/>
  <c r="BB131" i="72"/>
  <c r="BB130" i="72" s="1"/>
  <c r="BB132" i="72" s="1"/>
  <c r="AZ130" i="70"/>
  <c r="AZ132" i="70" s="1"/>
  <c r="BA129" i="70"/>
  <c r="AZ130" i="69"/>
  <c r="AZ132" i="69" s="1"/>
  <c r="BA129" i="69"/>
  <c r="AZ130" i="67"/>
  <c r="AZ132" i="67" s="1"/>
  <c r="BA129" i="67"/>
  <c r="BA135" i="72" l="1"/>
  <c r="AZ133" i="75"/>
  <c r="AZ190" i="75" s="1"/>
  <c r="AZ133" i="67"/>
  <c r="AZ190" i="67" s="1"/>
  <c r="BB133" i="72"/>
  <c r="BB190" i="72" s="1"/>
  <c r="AZ133" i="69"/>
  <c r="AZ190" i="69" s="1"/>
  <c r="AZ133" i="73"/>
  <c r="AZ190" i="73" s="1"/>
  <c r="AZ133" i="70"/>
  <c r="AZ133" i="74"/>
  <c r="AZ190" i="74" s="1"/>
  <c r="BA131" i="75"/>
  <c r="BA131" i="74"/>
  <c r="BA131" i="73"/>
  <c r="BA131" i="70"/>
  <c r="BA131" i="69"/>
  <c r="BA131" i="67"/>
  <c r="AZ135" i="70" l="1"/>
  <c r="AZ190" i="70"/>
  <c r="BB135" i="72"/>
  <c r="AZ135" i="75"/>
  <c r="AZ135" i="67"/>
  <c r="AZ135" i="73"/>
  <c r="AZ135" i="69"/>
  <c r="BB129" i="75"/>
  <c r="BA130" i="75"/>
  <c r="BA132" i="75" s="1"/>
  <c r="BB129" i="74"/>
  <c r="BA130" i="74"/>
  <c r="BA132" i="74" s="1"/>
  <c r="BA130" i="73"/>
  <c r="BA132" i="73" s="1"/>
  <c r="BB129" i="73"/>
  <c r="BA130" i="70"/>
  <c r="BA132" i="70" s="1"/>
  <c r="BB129" i="70"/>
  <c r="BB129" i="69"/>
  <c r="BA130" i="69"/>
  <c r="BA132" i="69" s="1"/>
  <c r="BA130" i="67"/>
  <c r="BA132" i="67" s="1"/>
  <c r="BB129" i="67"/>
  <c r="BA133" i="67" l="1"/>
  <c r="BA190" i="67" s="1"/>
  <c r="BA133" i="69"/>
  <c r="BA133" i="74"/>
  <c r="BA190" i="74" s="1"/>
  <c r="BA133" i="73"/>
  <c r="BA133" i="75"/>
  <c r="BA190" i="75" s="1"/>
  <c r="BA133" i="70"/>
  <c r="BB131" i="75"/>
  <c r="BB130" i="75" s="1"/>
  <c r="BB132" i="75" s="1"/>
  <c r="BB131" i="74"/>
  <c r="BB130" i="74" s="1"/>
  <c r="BB132" i="74" s="1"/>
  <c r="BB131" i="73"/>
  <c r="BB130" i="73" s="1"/>
  <c r="BB132" i="73" s="1"/>
  <c r="BB131" i="70"/>
  <c r="BB130" i="70" s="1"/>
  <c r="BB132" i="70" s="1"/>
  <c r="BB131" i="69"/>
  <c r="BB130" i="69" s="1"/>
  <c r="BB132" i="69" s="1"/>
  <c r="BB131" i="67"/>
  <c r="BB130" i="67" s="1"/>
  <c r="BB132" i="67" s="1"/>
  <c r="BA135" i="75" l="1"/>
  <c r="BA135" i="70"/>
  <c r="BA190" i="70"/>
  <c r="BA135" i="73"/>
  <c r="BA190" i="73"/>
  <c r="BA135" i="69"/>
  <c r="BA190" i="69"/>
  <c r="BA135" i="67"/>
  <c r="BB133" i="74"/>
  <c r="BB190" i="74" s="1"/>
  <c r="BB133" i="67"/>
  <c r="BB133" i="75"/>
  <c r="BB190" i="75" s="1"/>
  <c r="BB133" i="73"/>
  <c r="BB133" i="69"/>
  <c r="BB133" i="70"/>
  <c r="BB135" i="73" l="1"/>
  <c r="BB190" i="73"/>
  <c r="BB135" i="69"/>
  <c r="BB190" i="69"/>
  <c r="BB135" i="67"/>
  <c r="BB190" i="67"/>
  <c r="BB135" i="70"/>
  <c r="BB190" i="70"/>
  <c r="BB135" i="75"/>
  <c r="BF40" i="81"/>
  <c r="BF39" i="81" s="1"/>
  <c r="BG40" i="81"/>
  <c r="BH40" i="81"/>
  <c r="BH39" i="81" s="1"/>
  <c r="AJ45" i="81"/>
  <c r="AJ43" i="81"/>
  <c r="AK43" i="81" s="1"/>
  <c r="AL43" i="81" s="1"/>
  <c r="BG39" i="81" l="1"/>
  <c r="AK45" i="81"/>
  <c r="AL45" i="81" s="1"/>
  <c r="AM45" i="81" s="1"/>
  <c r="AM43" i="81"/>
  <c r="AN43" i="81" l="1"/>
  <c r="AN45" i="81"/>
  <c r="AO43" i="81" l="1"/>
  <c r="AO45" i="81"/>
  <c r="AP43" i="81" l="1"/>
  <c r="AP45" i="81"/>
  <c r="AQ43" i="81" l="1"/>
  <c r="AQ45" i="81"/>
  <c r="AR43" i="81" l="1"/>
  <c r="AR45" i="81"/>
  <c r="AS43" i="81" l="1"/>
  <c r="AS45" i="81"/>
  <c r="AT43" i="81" l="1"/>
  <c r="AT45" i="81"/>
  <c r="AU43" i="81" l="1"/>
  <c r="AU45" i="81"/>
  <c r="AV43" i="81" l="1"/>
  <c r="AV45" i="81"/>
  <c r="AW43" i="81" l="1"/>
  <c r="AW45" i="81"/>
  <c r="AX43" i="81" l="1"/>
  <c r="AX45" i="81"/>
  <c r="AY43" i="81" l="1"/>
  <c r="AY45" i="81"/>
  <c r="AZ43" i="81" l="1"/>
  <c r="AZ45" i="81"/>
  <c r="BA43" i="81" l="1"/>
  <c r="BA45" i="81"/>
  <c r="BB43" i="81" l="1"/>
  <c r="BB45" i="81"/>
  <c r="BC43" i="81" l="1"/>
  <c r="BC45" i="81"/>
  <c r="BD43" i="81" l="1"/>
  <c r="BD45" i="81"/>
  <c r="BE43" i="81" l="1"/>
  <c r="BE45" i="81"/>
  <c r="BF43" i="81" l="1"/>
  <c r="BF45" i="81"/>
  <c r="BG43" i="81" l="1"/>
  <c r="BF44" i="81"/>
  <c r="BG45" i="81"/>
  <c r="AY172" i="74" l="1"/>
  <c r="AY194" i="74" s="1"/>
  <c r="AY172" i="73"/>
  <c r="AY194" i="73" s="1"/>
  <c r="AY172" i="71"/>
  <c r="AY194" i="71" s="1"/>
  <c r="AY172" i="69"/>
  <c r="AY194" i="69" s="1"/>
  <c r="AY172" i="67"/>
  <c r="AY194" i="67" s="1"/>
  <c r="AY172" i="88"/>
  <c r="AY194" i="88" s="1"/>
  <c r="AY172" i="75"/>
  <c r="AY194" i="75" s="1"/>
  <c r="AY172" i="72"/>
  <c r="AY194" i="72" s="1"/>
  <c r="AY172" i="70"/>
  <c r="AY194" i="70" s="1"/>
  <c r="AY172" i="68"/>
  <c r="AY194" i="68" s="1"/>
  <c r="AY172" i="63"/>
  <c r="BH43" i="81"/>
  <c r="BG44" i="81"/>
  <c r="BH45" i="81"/>
  <c r="BI45" i="81" s="1"/>
  <c r="BI46" i="81" s="1"/>
  <c r="BH44" i="81" l="1"/>
  <c r="BI43" i="81"/>
  <c r="BI44" i="81" s="1"/>
  <c r="AZ172" i="74"/>
  <c r="AZ194" i="74" s="1"/>
  <c r="AZ172" i="73"/>
  <c r="AZ194" i="73" s="1"/>
  <c r="AZ172" i="71"/>
  <c r="AZ194" i="71" s="1"/>
  <c r="AZ172" i="69"/>
  <c r="AZ194" i="69" s="1"/>
  <c r="AZ172" i="68"/>
  <c r="AZ194" i="68" s="1"/>
  <c r="AZ172" i="88"/>
  <c r="AZ194" i="88" s="1"/>
  <c r="AZ172" i="70"/>
  <c r="AZ194" i="70" s="1"/>
  <c r="AZ172" i="75"/>
  <c r="AZ194" i="75" s="1"/>
  <c r="AZ172" i="72"/>
  <c r="AZ194" i="72" s="1"/>
  <c r="AZ172" i="67"/>
  <c r="AZ194" i="67" s="1"/>
  <c r="AZ172" i="63"/>
  <c r="BB176" i="74"/>
  <c r="BB176" i="73"/>
  <c r="BB176" i="67"/>
  <c r="BB195" i="67" s="1"/>
  <c r="BB176" i="68"/>
  <c r="BB195" i="68" s="1"/>
  <c r="BB176" i="71"/>
  <c r="BB176" i="70"/>
  <c r="BB176" i="88"/>
  <c r="BB195" i="88" s="1"/>
  <c r="BB176" i="69"/>
  <c r="BB176" i="72"/>
  <c r="BB176" i="75"/>
  <c r="BB176" i="63"/>
  <c r="BB71" i="63"/>
  <c r="BA71" i="63"/>
  <c r="AZ71" i="63"/>
  <c r="AY71" i="63"/>
  <c r="AX71" i="63"/>
  <c r="AW71" i="63"/>
  <c r="AV71" i="63"/>
  <c r="AU71" i="63"/>
  <c r="AT71" i="63"/>
  <c r="AS71" i="63"/>
  <c r="AR71" i="63"/>
  <c r="AQ71" i="63"/>
  <c r="AP71" i="63"/>
  <c r="AO71" i="63"/>
  <c r="AN71" i="63"/>
  <c r="AM71" i="63"/>
  <c r="AL71" i="63"/>
  <c r="AK71" i="63"/>
  <c r="AJ71" i="63"/>
  <c r="AI71" i="63"/>
  <c r="AH71" i="63"/>
  <c r="AG71" i="63"/>
  <c r="AF71" i="63"/>
  <c r="AE71" i="63"/>
  <c r="AD71" i="63"/>
  <c r="AC71" i="63"/>
  <c r="AB71" i="63"/>
  <c r="AA71" i="63"/>
  <c r="Z71" i="63"/>
  <c r="Y71" i="63"/>
  <c r="X71" i="63"/>
  <c r="W71" i="63"/>
  <c r="V71" i="63"/>
  <c r="U71" i="63"/>
  <c r="T71" i="63"/>
  <c r="S71" i="63"/>
  <c r="R71" i="63"/>
  <c r="Q71" i="63"/>
  <c r="P71" i="63"/>
  <c r="O71" i="63"/>
  <c r="N71" i="63"/>
  <c r="M71" i="63"/>
  <c r="L71" i="63"/>
  <c r="K71" i="63"/>
  <c r="J71" i="63"/>
  <c r="I71" i="63"/>
  <c r="H71" i="63"/>
  <c r="G71" i="63"/>
  <c r="F71" i="63"/>
  <c r="BB64" i="63"/>
  <c r="BA64" i="63"/>
  <c r="AZ64" i="63"/>
  <c r="AY64" i="63"/>
  <c r="AX64" i="63"/>
  <c r="AW64" i="63"/>
  <c r="AV64" i="63"/>
  <c r="AU64" i="63"/>
  <c r="AT64" i="63"/>
  <c r="AS64" i="63"/>
  <c r="AR64" i="63"/>
  <c r="AQ64" i="63"/>
  <c r="AP64" i="63"/>
  <c r="AO64" i="63"/>
  <c r="AN64" i="63"/>
  <c r="AM64" i="63"/>
  <c r="AL64" i="63"/>
  <c r="AK64" i="63"/>
  <c r="AJ64" i="63"/>
  <c r="AI64" i="63"/>
  <c r="AH64" i="63"/>
  <c r="AG64" i="63"/>
  <c r="AF64" i="63"/>
  <c r="AE64" i="63"/>
  <c r="AD64" i="63"/>
  <c r="AC64" i="63"/>
  <c r="AB64" i="63"/>
  <c r="AA64" i="63"/>
  <c r="Z64" i="63"/>
  <c r="Y64" i="63"/>
  <c r="X64" i="63"/>
  <c r="W64" i="63"/>
  <c r="V64" i="63"/>
  <c r="U64" i="63"/>
  <c r="T64" i="63"/>
  <c r="S64" i="63"/>
  <c r="R64" i="63"/>
  <c r="Q64" i="63"/>
  <c r="P64" i="63"/>
  <c r="O64" i="63"/>
  <c r="N64" i="63"/>
  <c r="M64" i="63"/>
  <c r="L64" i="63"/>
  <c r="K64" i="63"/>
  <c r="J64" i="63"/>
  <c r="I64" i="63"/>
  <c r="H64" i="63"/>
  <c r="G64" i="63"/>
  <c r="F64" i="63"/>
  <c r="E128" i="63"/>
  <c r="AA81" i="63"/>
  <c r="Z81" i="63"/>
  <c r="Y81" i="63"/>
  <c r="X81" i="63"/>
  <c r="W81" i="63"/>
  <c r="V81" i="63"/>
  <c r="U81" i="63"/>
  <c r="T81" i="63"/>
  <c r="S81" i="63"/>
  <c r="R81" i="63"/>
  <c r="Q81" i="63"/>
  <c r="P81" i="63"/>
  <c r="O81" i="63"/>
  <c r="N81" i="63"/>
  <c r="M81" i="63"/>
  <c r="L81" i="63"/>
  <c r="K81" i="63"/>
  <c r="J81" i="63"/>
  <c r="I81" i="63"/>
  <c r="H81" i="63"/>
  <c r="G81" i="63"/>
  <c r="F81" i="63"/>
  <c r="E81" i="63"/>
  <c r="BB82" i="63"/>
  <c r="BB83" i="63" s="1"/>
  <c r="AY82" i="63"/>
  <c r="AY83" i="63" s="1"/>
  <c r="BB172" i="74" l="1"/>
  <c r="BB194" i="74" s="1"/>
  <c r="BB172" i="88"/>
  <c r="BB194" i="88" s="1"/>
  <c r="BB172" i="75"/>
  <c r="BB194" i="75" s="1"/>
  <c r="BB172" i="72"/>
  <c r="BB194" i="72" s="1"/>
  <c r="BB172" i="70"/>
  <c r="BB194" i="70" s="1"/>
  <c r="BB172" i="68"/>
  <c r="BB194" i="68" s="1"/>
  <c r="BB172" i="69"/>
  <c r="BB194" i="69" s="1"/>
  <c r="BB172" i="67"/>
  <c r="BB194" i="67" s="1"/>
  <c r="BB172" i="73"/>
  <c r="BB194" i="73" s="1"/>
  <c r="BB172" i="71"/>
  <c r="BB194" i="71" s="1"/>
  <c r="BB172" i="63"/>
  <c r="BA172" i="74"/>
  <c r="BA194" i="74" s="1"/>
  <c r="BA172" i="88"/>
  <c r="BA194" i="88" s="1"/>
  <c r="BA172" i="75"/>
  <c r="BA194" i="75" s="1"/>
  <c r="BA172" i="72"/>
  <c r="BA194" i="72" s="1"/>
  <c r="BA172" i="70"/>
  <c r="BA194" i="70" s="1"/>
  <c r="BA172" i="68"/>
  <c r="BA194" i="68" s="1"/>
  <c r="BA172" i="67"/>
  <c r="BA194" i="67" s="1"/>
  <c r="BA172" i="69"/>
  <c r="BA194" i="69" s="1"/>
  <c r="BA172" i="73"/>
  <c r="BA194" i="73" s="1"/>
  <c r="BA172" i="71"/>
  <c r="BA194" i="71" s="1"/>
  <c r="BA172" i="63"/>
  <c r="AW82" i="63"/>
  <c r="AW83" i="63" s="1"/>
  <c r="AG82" i="63"/>
  <c r="AG83" i="63" s="1"/>
  <c r="Q82" i="63"/>
  <c r="Y82" i="63"/>
  <c r="AO82" i="63"/>
  <c r="AX82" i="63"/>
  <c r="AX83" i="63" s="1"/>
  <c r="AF82" i="63"/>
  <c r="AF83" i="63" s="1"/>
  <c r="AV82" i="63"/>
  <c r="P82" i="63"/>
  <c r="AN82" i="63"/>
  <c r="AN83" i="63" s="1"/>
  <c r="X82" i="63"/>
  <c r="X83" i="63" s="1"/>
  <c r="J82" i="63"/>
  <c r="AP82" i="63"/>
  <c r="R82" i="63"/>
  <c r="Z82" i="63"/>
  <c r="AH82" i="63"/>
  <c r="AB82" i="63"/>
  <c r="AB83" i="63" s="1"/>
  <c r="AC82" i="63"/>
  <c r="AK82" i="63"/>
  <c r="N82" i="63"/>
  <c r="N83" i="63" s="1"/>
  <c r="V82" i="63"/>
  <c r="AD82" i="63"/>
  <c r="AT82" i="63"/>
  <c r="AT83" i="63" s="1"/>
  <c r="F82" i="63"/>
  <c r="AL82" i="63"/>
  <c r="K82" i="63"/>
  <c r="S82" i="63"/>
  <c r="AA82" i="63"/>
  <c r="AI82" i="63"/>
  <c r="AQ82" i="63"/>
  <c r="L82" i="63"/>
  <c r="T82" i="63"/>
  <c r="AJ82" i="63"/>
  <c r="AR82" i="63"/>
  <c r="AR83" i="63" s="1"/>
  <c r="AZ82" i="63"/>
  <c r="AZ83" i="63" s="1"/>
  <c r="M82" i="63"/>
  <c r="U82" i="63"/>
  <c r="AS82" i="63"/>
  <c r="BA82" i="63"/>
  <c r="BA83" i="63" s="1"/>
  <c r="G26" i="63"/>
  <c r="G82" i="63"/>
  <c r="AE82" i="63"/>
  <c r="AM82" i="63"/>
  <c r="AU82" i="63"/>
  <c r="H82" i="63"/>
  <c r="I82" i="63"/>
  <c r="AO83" i="63"/>
  <c r="Q83" i="63"/>
  <c r="Y83" i="63"/>
  <c r="O82" i="63"/>
  <c r="W82" i="63"/>
  <c r="X97" i="63" l="1"/>
  <c r="AJ97" i="63"/>
  <c r="AV97" i="63"/>
  <c r="Y97" i="63"/>
  <c r="AK97" i="63"/>
  <c r="AW97" i="63"/>
  <c r="AA97" i="63"/>
  <c r="AM97" i="63"/>
  <c r="AY97" i="63"/>
  <c r="AB97" i="63"/>
  <c r="AN97" i="63"/>
  <c r="AZ97" i="63"/>
  <c r="AC97" i="63"/>
  <c r="AO97" i="63"/>
  <c r="BA97" i="63"/>
  <c r="AD97" i="63"/>
  <c r="AP97" i="63"/>
  <c r="BB97" i="63"/>
  <c r="V97" i="63"/>
  <c r="AH97" i="63"/>
  <c r="AT97" i="63"/>
  <c r="W97" i="63"/>
  <c r="AI97" i="63"/>
  <c r="AU97" i="63"/>
  <c r="AE97" i="63"/>
  <c r="AF97" i="63"/>
  <c r="AG97" i="63"/>
  <c r="AS97" i="63"/>
  <c r="AX97" i="63"/>
  <c r="S97" i="63"/>
  <c r="AL97" i="63"/>
  <c r="AQ97" i="63"/>
  <c r="AR97" i="63"/>
  <c r="U97" i="63"/>
  <c r="Z97" i="63"/>
  <c r="T97" i="63"/>
  <c r="P85" i="63"/>
  <c r="AB85" i="63"/>
  <c r="AN85" i="63"/>
  <c r="AZ85" i="63"/>
  <c r="Q85" i="63"/>
  <c r="AC85" i="63"/>
  <c r="AO85" i="63"/>
  <c r="BA85" i="63"/>
  <c r="S85" i="63"/>
  <c r="AE85" i="63"/>
  <c r="AQ85" i="63"/>
  <c r="G85" i="63"/>
  <c r="H85" i="63"/>
  <c r="T85" i="63"/>
  <c r="AF85" i="63"/>
  <c r="AR85" i="63"/>
  <c r="I85" i="63"/>
  <c r="U85" i="63"/>
  <c r="AG85" i="63"/>
  <c r="AS85" i="63"/>
  <c r="J85" i="63"/>
  <c r="V85" i="63"/>
  <c r="AH85" i="63"/>
  <c r="AT85" i="63"/>
  <c r="N85" i="63"/>
  <c r="Z85" i="63"/>
  <c r="AL85" i="63"/>
  <c r="AX85" i="63"/>
  <c r="O85" i="63"/>
  <c r="AA85" i="63"/>
  <c r="AM85" i="63"/>
  <c r="AY85" i="63"/>
  <c r="AI85" i="63"/>
  <c r="AJ85" i="63"/>
  <c r="AK85" i="63"/>
  <c r="M85" i="63"/>
  <c r="AW85" i="63"/>
  <c r="R85" i="63"/>
  <c r="AP85" i="63"/>
  <c r="K85" i="63"/>
  <c r="AU85" i="63"/>
  <c r="L85" i="63"/>
  <c r="AV85" i="63"/>
  <c r="BB85" i="63"/>
  <c r="W85" i="63"/>
  <c r="Y85" i="63"/>
  <c r="AD85" i="63"/>
  <c r="X85" i="63"/>
  <c r="U95" i="63"/>
  <c r="AG95" i="63"/>
  <c r="AS95" i="63"/>
  <c r="V95" i="63"/>
  <c r="AH95" i="63"/>
  <c r="AT95" i="63"/>
  <c r="X95" i="63"/>
  <c r="AJ95" i="63"/>
  <c r="AV95" i="63"/>
  <c r="Y95" i="63"/>
  <c r="AK95" i="63"/>
  <c r="AW95" i="63"/>
  <c r="Z95" i="63"/>
  <c r="AL95" i="63"/>
  <c r="AX95" i="63"/>
  <c r="AA95" i="63"/>
  <c r="AM95" i="63"/>
  <c r="AY95" i="63"/>
  <c r="S95" i="63"/>
  <c r="AE95" i="63"/>
  <c r="AQ95" i="63"/>
  <c r="Q95" i="63"/>
  <c r="T95" i="63"/>
  <c r="AF95" i="63"/>
  <c r="AR95" i="63"/>
  <c r="AB95" i="63"/>
  <c r="AC95" i="63"/>
  <c r="AD95" i="63"/>
  <c r="AP95" i="63"/>
  <c r="AU95" i="63"/>
  <c r="AZ95" i="63"/>
  <c r="AI95" i="63"/>
  <c r="AN95" i="63"/>
  <c r="AO95" i="63"/>
  <c r="R95" i="63"/>
  <c r="BB95" i="63"/>
  <c r="W95" i="63"/>
  <c r="BA95" i="63"/>
  <c r="Z93" i="63"/>
  <c r="AL93" i="63"/>
  <c r="AX93" i="63"/>
  <c r="AA93" i="63"/>
  <c r="AM93" i="63"/>
  <c r="AY93" i="63"/>
  <c r="Q93" i="63"/>
  <c r="AC93" i="63"/>
  <c r="AO93" i="63"/>
  <c r="BA93" i="63"/>
  <c r="R93" i="63"/>
  <c r="AD93" i="63"/>
  <c r="AP93" i="63"/>
  <c r="BB93" i="63"/>
  <c r="S93" i="63"/>
  <c r="AE93" i="63"/>
  <c r="AQ93" i="63"/>
  <c r="O93" i="63"/>
  <c r="T93" i="63"/>
  <c r="AF93" i="63"/>
  <c r="AR93" i="63"/>
  <c r="X93" i="63"/>
  <c r="AJ93" i="63"/>
  <c r="AV93" i="63"/>
  <c r="Y93" i="63"/>
  <c r="AK93" i="63"/>
  <c r="AW93" i="63"/>
  <c r="U93" i="63"/>
  <c r="V93" i="63"/>
  <c r="W93" i="63"/>
  <c r="AN93" i="63"/>
  <c r="AB93" i="63"/>
  <c r="AG93" i="63"/>
  <c r="AH93" i="63"/>
  <c r="AI93" i="63"/>
  <c r="AS93" i="63"/>
  <c r="AU93" i="63"/>
  <c r="P93" i="63"/>
  <c r="AZ93" i="63"/>
  <c r="AT93" i="63"/>
  <c r="T90" i="63"/>
  <c r="AF90" i="63"/>
  <c r="AR90" i="63"/>
  <c r="U90" i="63"/>
  <c r="AG90" i="63"/>
  <c r="AS90" i="63"/>
  <c r="W90" i="63"/>
  <c r="AI90" i="63"/>
  <c r="AU90" i="63"/>
  <c r="X90" i="63"/>
  <c r="AJ90" i="63"/>
  <c r="AV90" i="63"/>
  <c r="M90" i="63"/>
  <c r="Y90" i="63"/>
  <c r="AK90" i="63"/>
  <c r="AW90" i="63"/>
  <c r="N90" i="63"/>
  <c r="Z90" i="63"/>
  <c r="AL90" i="63"/>
  <c r="AX90" i="63"/>
  <c r="R90" i="63"/>
  <c r="AD90" i="63"/>
  <c r="AP90" i="63"/>
  <c r="BB90" i="63"/>
  <c r="S90" i="63"/>
  <c r="AE90" i="63"/>
  <c r="AQ90" i="63"/>
  <c r="L90" i="63"/>
  <c r="AM90" i="63"/>
  <c r="AN90" i="63"/>
  <c r="AO90" i="63"/>
  <c r="P90" i="63"/>
  <c r="BA90" i="63"/>
  <c r="AA90" i="63"/>
  <c r="AT90" i="63"/>
  <c r="O90" i="63"/>
  <c r="AY90" i="63"/>
  <c r="AZ90" i="63"/>
  <c r="V90" i="63"/>
  <c r="Q90" i="63"/>
  <c r="AC90" i="63"/>
  <c r="AH90" i="63"/>
  <c r="AB90" i="63"/>
  <c r="L89" i="63"/>
  <c r="X89" i="63"/>
  <c r="AJ89" i="63"/>
  <c r="AV89" i="63"/>
  <c r="M89" i="63"/>
  <c r="Y89" i="63"/>
  <c r="AK89" i="63"/>
  <c r="AW89" i="63"/>
  <c r="O89" i="63"/>
  <c r="AA89" i="63"/>
  <c r="AM89" i="63"/>
  <c r="AY89" i="63"/>
  <c r="P89" i="63"/>
  <c r="AB89" i="63"/>
  <c r="AN89" i="63"/>
  <c r="AZ89" i="63"/>
  <c r="Q89" i="63"/>
  <c r="AC89" i="63"/>
  <c r="AO89" i="63"/>
  <c r="BA89" i="63"/>
  <c r="R89" i="63"/>
  <c r="AD89" i="63"/>
  <c r="AP89" i="63"/>
  <c r="BB89" i="63"/>
  <c r="V89" i="63"/>
  <c r="AH89" i="63"/>
  <c r="AT89" i="63"/>
  <c r="W89" i="63"/>
  <c r="AI89" i="63"/>
  <c r="AU89" i="63"/>
  <c r="AE89" i="63"/>
  <c r="AF89" i="63"/>
  <c r="AG89" i="63"/>
  <c r="AS89" i="63"/>
  <c r="N89" i="63"/>
  <c r="K89" i="63"/>
  <c r="AL89" i="63"/>
  <c r="AQ89" i="63"/>
  <c r="AR89" i="63"/>
  <c r="AX89" i="63"/>
  <c r="S89" i="63"/>
  <c r="U89" i="63"/>
  <c r="Z89" i="63"/>
  <c r="T89" i="63"/>
  <c r="W99" i="63"/>
  <c r="AI99" i="63"/>
  <c r="AU99" i="63"/>
  <c r="X99" i="63"/>
  <c r="AJ99" i="63"/>
  <c r="AV99" i="63"/>
  <c r="Z99" i="63"/>
  <c r="AL99" i="63"/>
  <c r="AX99" i="63"/>
  <c r="AA99" i="63"/>
  <c r="AM99" i="63"/>
  <c r="AY99" i="63"/>
  <c r="AB99" i="63"/>
  <c r="AN99" i="63"/>
  <c r="AZ99" i="63"/>
  <c r="AC99" i="63"/>
  <c r="AO99" i="63"/>
  <c r="BA99" i="63"/>
  <c r="AG99" i="63"/>
  <c r="AS99" i="63"/>
  <c r="V99" i="63"/>
  <c r="AH99" i="63"/>
  <c r="AT99" i="63"/>
  <c r="AD99" i="63"/>
  <c r="AE99" i="63"/>
  <c r="AF99" i="63"/>
  <c r="AR99" i="63"/>
  <c r="BB99" i="63"/>
  <c r="AK99" i="63"/>
  <c r="AP99" i="63"/>
  <c r="AQ99" i="63"/>
  <c r="AW99" i="63"/>
  <c r="Y99" i="63"/>
  <c r="U99" i="63"/>
  <c r="O91" i="63"/>
  <c r="AA91" i="63"/>
  <c r="AM91" i="63"/>
  <c r="AY91" i="63"/>
  <c r="P91" i="63"/>
  <c r="AB91" i="63"/>
  <c r="AN91" i="63"/>
  <c r="AZ91" i="63"/>
  <c r="R91" i="63"/>
  <c r="AD91" i="63"/>
  <c r="AP91" i="63"/>
  <c r="BB91" i="63"/>
  <c r="S91" i="63"/>
  <c r="AE91" i="63"/>
  <c r="AQ91" i="63"/>
  <c r="M91" i="63"/>
  <c r="T91" i="63"/>
  <c r="AF91" i="63"/>
  <c r="AR91" i="63"/>
  <c r="U91" i="63"/>
  <c r="AG91" i="63"/>
  <c r="AS91" i="63"/>
  <c r="Y91" i="63"/>
  <c r="AK91" i="63"/>
  <c r="AW91" i="63"/>
  <c r="N91" i="63"/>
  <c r="Z91" i="63"/>
  <c r="AL91" i="63"/>
  <c r="AX91" i="63"/>
  <c r="AT91" i="63"/>
  <c r="AU91" i="63"/>
  <c r="X91" i="63"/>
  <c r="AC91" i="63"/>
  <c r="AV91" i="63"/>
  <c r="Q91" i="63"/>
  <c r="BA91" i="63"/>
  <c r="V91" i="63"/>
  <c r="W91" i="63"/>
  <c r="AH91" i="63"/>
  <c r="AJ91" i="63"/>
  <c r="AO91" i="63"/>
  <c r="AI91" i="63"/>
  <c r="O88" i="63"/>
  <c r="AA88" i="63"/>
  <c r="AM88" i="63"/>
  <c r="AY88" i="63"/>
  <c r="P88" i="63"/>
  <c r="AB88" i="63"/>
  <c r="AN88" i="63"/>
  <c r="AZ88" i="63"/>
  <c r="R88" i="63"/>
  <c r="AD88" i="63"/>
  <c r="AP88" i="63"/>
  <c r="BB88" i="63"/>
  <c r="S88" i="63"/>
  <c r="AE88" i="63"/>
  <c r="AQ88" i="63"/>
  <c r="J88" i="63"/>
  <c r="T88" i="63"/>
  <c r="AF88" i="63"/>
  <c r="AR88" i="63"/>
  <c r="U88" i="63"/>
  <c r="AG88" i="63"/>
  <c r="AS88" i="63"/>
  <c r="M88" i="63"/>
  <c r="Y88" i="63"/>
  <c r="AK88" i="63"/>
  <c r="AW88" i="63"/>
  <c r="N88" i="63"/>
  <c r="Z88" i="63"/>
  <c r="AL88" i="63"/>
  <c r="AX88" i="63"/>
  <c r="V88" i="63"/>
  <c r="W88" i="63"/>
  <c r="X88" i="63"/>
  <c r="AJ88" i="63"/>
  <c r="AO88" i="63"/>
  <c r="AC88" i="63"/>
  <c r="AH88" i="63"/>
  <c r="AI88" i="63"/>
  <c r="AT88" i="63"/>
  <c r="L88" i="63"/>
  <c r="AV88" i="63"/>
  <c r="Q88" i="63"/>
  <c r="BA88" i="63"/>
  <c r="K88" i="63"/>
  <c r="AU88" i="63"/>
  <c r="AD101" i="63"/>
  <c r="AP101" i="63"/>
  <c r="BB101" i="63"/>
  <c r="AE101" i="63"/>
  <c r="AQ101" i="63"/>
  <c r="W101" i="63"/>
  <c r="AG101" i="63"/>
  <c r="AS101" i="63"/>
  <c r="AH101" i="63"/>
  <c r="AT101" i="63"/>
  <c r="AI101" i="63"/>
  <c r="AU101" i="63"/>
  <c r="Y101" i="63"/>
  <c r="AK101" i="63"/>
  <c r="AW101" i="63"/>
  <c r="X101" i="63"/>
  <c r="AJ101" i="63"/>
  <c r="AV101" i="63"/>
  <c r="AB101" i="63"/>
  <c r="AN101" i="63"/>
  <c r="AZ101" i="63"/>
  <c r="AC101" i="63"/>
  <c r="AO101" i="63"/>
  <c r="BA101" i="63"/>
  <c r="AX101" i="63"/>
  <c r="AY101" i="63"/>
  <c r="Z101" i="63"/>
  <c r="AF101" i="63"/>
  <c r="AA101" i="63"/>
  <c r="AM101" i="63"/>
  <c r="AR101" i="63"/>
  <c r="AL101" i="63"/>
  <c r="R94" i="63"/>
  <c r="AD94" i="63"/>
  <c r="AP94" i="63"/>
  <c r="BB94" i="63"/>
  <c r="S94" i="63"/>
  <c r="AE94" i="63"/>
  <c r="AQ94" i="63"/>
  <c r="P94" i="63"/>
  <c r="U94" i="63"/>
  <c r="AG94" i="63"/>
  <c r="AS94" i="63"/>
  <c r="V94" i="63"/>
  <c r="AH94" i="63"/>
  <c r="AT94" i="63"/>
  <c r="W94" i="63"/>
  <c r="AI94" i="63"/>
  <c r="AU94" i="63"/>
  <c r="X94" i="63"/>
  <c r="AJ94" i="63"/>
  <c r="AV94" i="63"/>
  <c r="AB94" i="63"/>
  <c r="AN94" i="63"/>
  <c r="AZ94" i="63"/>
  <c r="Q94" i="63"/>
  <c r="AC94" i="63"/>
  <c r="AO94" i="63"/>
  <c r="BA94" i="63"/>
  <c r="Y94" i="63"/>
  <c r="AA94" i="63"/>
  <c r="Z94" i="63"/>
  <c r="AM94" i="63"/>
  <c r="AW94" i="63"/>
  <c r="AF94" i="63"/>
  <c r="AK94" i="63"/>
  <c r="AL94" i="63"/>
  <c r="AR94" i="63"/>
  <c r="AY94" i="63"/>
  <c r="T94" i="63"/>
  <c r="AX94" i="63"/>
  <c r="U92" i="63"/>
  <c r="AG92" i="63"/>
  <c r="AS92" i="63"/>
  <c r="V92" i="63"/>
  <c r="AH92" i="63"/>
  <c r="AT92" i="63"/>
  <c r="X92" i="63"/>
  <c r="AJ92" i="63"/>
  <c r="AV92" i="63"/>
  <c r="Y92" i="63"/>
  <c r="AK92" i="63"/>
  <c r="AW92" i="63"/>
  <c r="Z92" i="63"/>
  <c r="AL92" i="63"/>
  <c r="AX92" i="63"/>
  <c r="O92" i="63"/>
  <c r="AA92" i="63"/>
  <c r="AM92" i="63"/>
  <c r="AY92" i="63"/>
  <c r="S92" i="63"/>
  <c r="AE92" i="63"/>
  <c r="AQ92" i="63"/>
  <c r="N92" i="63"/>
  <c r="T92" i="63"/>
  <c r="AF92" i="63"/>
  <c r="AR92" i="63"/>
  <c r="P92" i="63"/>
  <c r="AZ92" i="63"/>
  <c r="Q92" i="63"/>
  <c r="BA92" i="63"/>
  <c r="R92" i="63"/>
  <c r="BB92" i="63"/>
  <c r="AD92" i="63"/>
  <c r="AN92" i="63"/>
  <c r="W92" i="63"/>
  <c r="AB92" i="63"/>
  <c r="AC92" i="63"/>
  <c r="AI92" i="63"/>
  <c r="AP92" i="63"/>
  <c r="AU92" i="63"/>
  <c r="AO92" i="63"/>
  <c r="P86" i="63"/>
  <c r="AB86" i="63"/>
  <c r="AN86" i="63"/>
  <c r="AZ86" i="63"/>
  <c r="Q86" i="63"/>
  <c r="AC86" i="63"/>
  <c r="AO86" i="63"/>
  <c r="BA86" i="63"/>
  <c r="S86" i="63"/>
  <c r="AE86" i="63"/>
  <c r="AQ86" i="63"/>
  <c r="H86" i="63"/>
  <c r="T86" i="63"/>
  <c r="AF86" i="63"/>
  <c r="AR86" i="63"/>
  <c r="I86" i="63"/>
  <c r="U86" i="63"/>
  <c r="AG86" i="63"/>
  <c r="AS86" i="63"/>
  <c r="J86" i="63"/>
  <c r="V86" i="63"/>
  <c r="AH86" i="63"/>
  <c r="AT86" i="63"/>
  <c r="N86" i="63"/>
  <c r="Z86" i="63"/>
  <c r="AL86" i="63"/>
  <c r="AX86" i="63"/>
  <c r="O86" i="63"/>
  <c r="AA86" i="63"/>
  <c r="AM86" i="63"/>
  <c r="AY86" i="63"/>
  <c r="K86" i="63"/>
  <c r="AU86" i="63"/>
  <c r="L86" i="63"/>
  <c r="AV86" i="63"/>
  <c r="M86" i="63"/>
  <c r="AW86" i="63"/>
  <c r="X86" i="63"/>
  <c r="AI86" i="63"/>
  <c r="R86" i="63"/>
  <c r="BB86" i="63"/>
  <c r="W86" i="63"/>
  <c r="Y86" i="63"/>
  <c r="AD86" i="63"/>
  <c r="AK86" i="63"/>
  <c r="AP86" i="63"/>
  <c r="AJ86" i="63"/>
  <c r="AG100" i="63"/>
  <c r="AS100" i="63"/>
  <c r="AH100" i="63"/>
  <c r="AT100" i="63"/>
  <c r="X100" i="63"/>
  <c r="AJ100" i="63"/>
  <c r="AV100" i="63"/>
  <c r="Y100" i="63"/>
  <c r="AK100" i="63"/>
  <c r="AW100" i="63"/>
  <c r="Z100" i="63"/>
  <c r="AL100" i="63"/>
  <c r="AX100" i="63"/>
  <c r="AB100" i="63"/>
  <c r="AN100" i="63"/>
  <c r="AZ100" i="63"/>
  <c r="AA100" i="63"/>
  <c r="AM100" i="63"/>
  <c r="AY100" i="63"/>
  <c r="AE100" i="63"/>
  <c r="AQ100" i="63"/>
  <c r="V100" i="63"/>
  <c r="AF100" i="63"/>
  <c r="AR100" i="63"/>
  <c r="W100" i="63"/>
  <c r="AO100" i="63"/>
  <c r="AP100" i="63"/>
  <c r="AC100" i="63"/>
  <c r="AD100" i="63"/>
  <c r="AI100" i="63"/>
  <c r="AU100" i="63"/>
  <c r="BB100" i="63"/>
  <c r="BA100" i="63"/>
  <c r="AA104" i="63"/>
  <c r="AM104" i="63"/>
  <c r="AY104" i="63"/>
  <c r="AB104" i="63"/>
  <c r="AN104" i="63"/>
  <c r="AZ104" i="63"/>
  <c r="AD104" i="63"/>
  <c r="AP104" i="63"/>
  <c r="BB104" i="63"/>
  <c r="AE104" i="63"/>
  <c r="AQ104" i="63"/>
  <c r="Z104" i="63"/>
  <c r="AF104" i="63"/>
  <c r="AR104" i="63"/>
  <c r="AH104" i="63"/>
  <c r="AT104" i="63"/>
  <c r="AG104" i="63"/>
  <c r="AS104" i="63"/>
  <c r="AK104" i="63"/>
  <c r="AW104" i="63"/>
  <c r="AL104" i="63"/>
  <c r="AX104" i="63"/>
  <c r="AU104" i="63"/>
  <c r="AV104" i="63"/>
  <c r="BA104" i="63"/>
  <c r="AC104" i="63"/>
  <c r="AI104" i="63"/>
  <c r="AJ104" i="63"/>
  <c r="AO104" i="63"/>
  <c r="AG103" i="63"/>
  <c r="AS103" i="63"/>
  <c r="AH103" i="63"/>
  <c r="AT103" i="63"/>
  <c r="AJ103" i="63"/>
  <c r="AV103" i="63"/>
  <c r="AK103" i="63"/>
  <c r="AW103" i="63"/>
  <c r="Z103" i="63"/>
  <c r="AL103" i="63"/>
  <c r="AX103" i="63"/>
  <c r="AB103" i="63"/>
  <c r="AN103" i="63"/>
  <c r="AZ103" i="63"/>
  <c r="AA103" i="63"/>
  <c r="AM103" i="63"/>
  <c r="AY103" i="63"/>
  <c r="AE103" i="63"/>
  <c r="AQ103" i="63"/>
  <c r="Y103" i="63"/>
  <c r="AF103" i="63"/>
  <c r="AR103" i="63"/>
  <c r="AO103" i="63"/>
  <c r="AP103" i="63"/>
  <c r="AU103" i="63"/>
  <c r="AC103" i="63"/>
  <c r="AD103" i="63"/>
  <c r="AI103" i="63"/>
  <c r="BB103" i="63"/>
  <c r="BA103" i="63"/>
  <c r="J83" i="63"/>
  <c r="AI106" i="63"/>
  <c r="AU106" i="63"/>
  <c r="AJ106" i="63"/>
  <c r="AV106" i="63"/>
  <c r="AL106" i="63"/>
  <c r="AX106" i="63"/>
  <c r="AM106" i="63"/>
  <c r="AY106" i="63"/>
  <c r="BB106" i="63"/>
  <c r="AN106" i="63"/>
  <c r="AZ106" i="63"/>
  <c r="AD106" i="63"/>
  <c r="AP106" i="63"/>
  <c r="AB106" i="63"/>
  <c r="AC106" i="63"/>
  <c r="AO106" i="63"/>
  <c r="BA106" i="63"/>
  <c r="AG106" i="63"/>
  <c r="AS106" i="63"/>
  <c r="AH106" i="63"/>
  <c r="AT106" i="63"/>
  <c r="AK106" i="63"/>
  <c r="AW106" i="63"/>
  <c r="AE106" i="63"/>
  <c r="AF106" i="63"/>
  <c r="AQ106" i="63"/>
  <c r="AR106" i="63"/>
  <c r="Z102" i="63"/>
  <c r="AL102" i="63"/>
  <c r="AX102" i="63"/>
  <c r="AA102" i="63"/>
  <c r="AM102" i="63"/>
  <c r="AY102" i="63"/>
  <c r="AC102" i="63"/>
  <c r="AO102" i="63"/>
  <c r="BA102" i="63"/>
  <c r="AD102" i="63"/>
  <c r="AP102" i="63"/>
  <c r="BB102" i="63"/>
  <c r="AE102" i="63"/>
  <c r="AQ102" i="63"/>
  <c r="X102" i="63"/>
  <c r="AG102" i="63"/>
  <c r="AS102" i="63"/>
  <c r="AF102" i="63"/>
  <c r="AR102" i="63"/>
  <c r="AJ102" i="63"/>
  <c r="AV102" i="63"/>
  <c r="Y102" i="63"/>
  <c r="AK102" i="63"/>
  <c r="AW102" i="63"/>
  <c r="AH102" i="63"/>
  <c r="AI102" i="63"/>
  <c r="AN102" i="63"/>
  <c r="AT102" i="63"/>
  <c r="AU102" i="63"/>
  <c r="AZ102" i="63"/>
  <c r="AB102" i="63"/>
  <c r="X98" i="63"/>
  <c r="AJ98" i="63"/>
  <c r="AV98" i="63"/>
  <c r="Y98" i="63"/>
  <c r="AK98" i="63"/>
  <c r="AW98" i="63"/>
  <c r="AA98" i="63"/>
  <c r="AM98" i="63"/>
  <c r="AY98" i="63"/>
  <c r="AB98" i="63"/>
  <c r="AN98" i="63"/>
  <c r="AZ98" i="63"/>
  <c r="AC98" i="63"/>
  <c r="AO98" i="63"/>
  <c r="BA98" i="63"/>
  <c r="AD98" i="63"/>
  <c r="AP98" i="63"/>
  <c r="BB98" i="63"/>
  <c r="V98" i="63"/>
  <c r="AH98" i="63"/>
  <c r="AT98" i="63"/>
  <c r="W98" i="63"/>
  <c r="AI98" i="63"/>
  <c r="AU98" i="63"/>
  <c r="AE98" i="63"/>
  <c r="AS98" i="63"/>
  <c r="AF98" i="63"/>
  <c r="AG98" i="63"/>
  <c r="T98" i="63"/>
  <c r="AL98" i="63"/>
  <c r="AQ98" i="63"/>
  <c r="AR98" i="63"/>
  <c r="AX98" i="63"/>
  <c r="U98" i="63"/>
  <c r="Z98" i="63"/>
  <c r="AF105" i="63"/>
  <c r="AR105" i="63"/>
  <c r="AG105" i="63"/>
  <c r="AS105" i="63"/>
  <c r="AI105" i="63"/>
  <c r="AU105" i="63"/>
  <c r="AJ105" i="63"/>
  <c r="AV105" i="63"/>
  <c r="AK105" i="63"/>
  <c r="AW105" i="63"/>
  <c r="AL105" i="63"/>
  <c r="AX105" i="63"/>
  <c r="AD105" i="63"/>
  <c r="AP105" i="63"/>
  <c r="BB105" i="63"/>
  <c r="AE105" i="63"/>
  <c r="AQ105" i="63"/>
  <c r="AA105" i="63"/>
  <c r="AH105" i="63"/>
  <c r="AM105" i="63"/>
  <c r="AY105" i="63"/>
  <c r="BA105" i="63"/>
  <c r="AN105" i="63"/>
  <c r="AO105" i="63"/>
  <c r="AT105" i="63"/>
  <c r="AZ105" i="63"/>
  <c r="AB105" i="63"/>
  <c r="AC105" i="63"/>
  <c r="W96" i="63"/>
  <c r="AI96" i="63"/>
  <c r="AU96" i="63"/>
  <c r="X96" i="63"/>
  <c r="AJ96" i="63"/>
  <c r="AV96" i="63"/>
  <c r="Z96" i="63"/>
  <c r="AL96" i="63"/>
  <c r="AX96" i="63"/>
  <c r="AA96" i="63"/>
  <c r="AM96" i="63"/>
  <c r="AY96" i="63"/>
  <c r="AB96" i="63"/>
  <c r="AN96" i="63"/>
  <c r="AZ96" i="63"/>
  <c r="AC96" i="63"/>
  <c r="AO96" i="63"/>
  <c r="BA96" i="63"/>
  <c r="U96" i="63"/>
  <c r="AG96" i="63"/>
  <c r="AS96" i="63"/>
  <c r="V96" i="63"/>
  <c r="AH96" i="63"/>
  <c r="AT96" i="63"/>
  <c r="AD96" i="63"/>
  <c r="AE96" i="63"/>
  <c r="AF96" i="63"/>
  <c r="AR96" i="63"/>
  <c r="AK96" i="63"/>
  <c r="AP96" i="63"/>
  <c r="AQ96" i="63"/>
  <c r="AW96" i="63"/>
  <c r="BB96" i="63"/>
  <c r="T96" i="63"/>
  <c r="Y96" i="63"/>
  <c r="S96" i="63"/>
  <c r="R96" i="63"/>
  <c r="J87" i="63"/>
  <c r="R87" i="63"/>
  <c r="Z87" i="63"/>
  <c r="AH87" i="63"/>
  <c r="AP87" i="63"/>
  <c r="AX87" i="63"/>
  <c r="K87" i="63"/>
  <c r="S87" i="63"/>
  <c r="AA87" i="63"/>
  <c r="AI87" i="63"/>
  <c r="AQ87" i="63"/>
  <c r="AY87" i="63"/>
  <c r="N87" i="63"/>
  <c r="AL87" i="63"/>
  <c r="BB87" i="63"/>
  <c r="O87" i="63"/>
  <c r="W87" i="63"/>
  <c r="AE87" i="63"/>
  <c r="AM87" i="63"/>
  <c r="AU87" i="63"/>
  <c r="I87" i="63"/>
  <c r="P87" i="63"/>
  <c r="X87" i="63"/>
  <c r="AF87" i="63"/>
  <c r="AN87" i="63"/>
  <c r="AV87" i="63"/>
  <c r="Q87" i="63"/>
  <c r="AG87" i="63"/>
  <c r="AO87" i="63"/>
  <c r="AW87" i="63"/>
  <c r="L87" i="63"/>
  <c r="T87" i="63"/>
  <c r="AB87" i="63"/>
  <c r="AJ87" i="63"/>
  <c r="AR87" i="63"/>
  <c r="AZ87" i="63"/>
  <c r="V87" i="63"/>
  <c r="AD87" i="63"/>
  <c r="AT87" i="63"/>
  <c r="M87" i="63"/>
  <c r="U87" i="63"/>
  <c r="AC87" i="63"/>
  <c r="AK87" i="63"/>
  <c r="AS87" i="63"/>
  <c r="BA87" i="63"/>
  <c r="Y87" i="63"/>
  <c r="P83" i="63"/>
  <c r="Z83" i="63"/>
  <c r="W83" i="63"/>
  <c r="O83" i="63"/>
  <c r="AS83" i="63"/>
  <c r="F83" i="63"/>
  <c r="T83" i="63"/>
  <c r="AV83" i="63"/>
  <c r="AH83" i="63"/>
  <c r="AM83" i="63"/>
  <c r="AP83" i="63"/>
  <c r="R83" i="63"/>
  <c r="K83" i="63"/>
  <c r="AJ83" i="63"/>
  <c r="AC83" i="63"/>
  <c r="AK83" i="63"/>
  <c r="S83" i="63"/>
  <c r="V83" i="63"/>
  <c r="AU83" i="63"/>
  <c r="AE83" i="63"/>
  <c r="AD83" i="63"/>
  <c r="AQ83" i="63"/>
  <c r="AA83" i="63"/>
  <c r="U83" i="63"/>
  <c r="M83" i="63"/>
  <c r="AI83" i="63"/>
  <c r="AL83" i="63"/>
  <c r="L83" i="63"/>
  <c r="G83" i="63"/>
  <c r="I83" i="63"/>
  <c r="H83" i="63"/>
  <c r="S191" i="63" l="1"/>
  <c r="L191" i="63"/>
  <c r="T191" i="63"/>
  <c r="AB191" i="63"/>
  <c r="K191" i="63"/>
  <c r="M191" i="63"/>
  <c r="U191" i="63"/>
  <c r="AC191" i="63"/>
  <c r="F191" i="63"/>
  <c r="N191" i="63"/>
  <c r="V191" i="63"/>
  <c r="AD191" i="63"/>
  <c r="G191" i="63"/>
  <c r="O191" i="63"/>
  <c r="W191" i="63"/>
  <c r="AE191" i="63"/>
  <c r="AI191" i="63"/>
  <c r="H191" i="63"/>
  <c r="P191" i="63"/>
  <c r="X191" i="63"/>
  <c r="AF191" i="63"/>
  <c r="I191" i="63"/>
  <c r="Q191" i="63"/>
  <c r="Y191" i="63"/>
  <c r="AG191" i="63"/>
  <c r="AA191" i="63"/>
  <c r="J191" i="63"/>
  <c r="R191" i="63"/>
  <c r="Z191" i="63"/>
  <c r="AH191" i="63"/>
  <c r="S197" i="63"/>
  <c r="S198" i="63"/>
  <c r="L198" i="63"/>
  <c r="L197" i="63"/>
  <c r="AI197" i="63"/>
  <c r="AI198" i="63"/>
  <c r="AB198" i="63"/>
  <c r="AB197" i="63"/>
  <c r="M197" i="63"/>
  <c r="M198" i="63"/>
  <c r="AD197" i="63"/>
  <c r="AD198" i="63"/>
  <c r="E198" i="63"/>
  <c r="E197" i="63"/>
  <c r="F198" i="63"/>
  <c r="F197" i="63"/>
  <c r="G197" i="63"/>
  <c r="G198" i="63"/>
  <c r="AE197" i="63"/>
  <c r="AE198" i="63"/>
  <c r="K197" i="63"/>
  <c r="K198" i="63"/>
  <c r="H197" i="63"/>
  <c r="H198" i="63"/>
  <c r="P197" i="63"/>
  <c r="P198" i="63"/>
  <c r="X197" i="63"/>
  <c r="X198" i="63"/>
  <c r="AF197" i="63"/>
  <c r="AF198" i="63"/>
  <c r="AA197" i="63"/>
  <c r="AA198" i="63"/>
  <c r="AC197" i="63"/>
  <c r="AC198" i="63"/>
  <c r="V197" i="63"/>
  <c r="V198" i="63"/>
  <c r="W197" i="63"/>
  <c r="W198" i="63"/>
  <c r="I198" i="63"/>
  <c r="I197" i="63"/>
  <c r="Q197" i="63"/>
  <c r="Q198" i="63"/>
  <c r="Y197" i="63"/>
  <c r="Y198" i="63"/>
  <c r="AG197" i="63"/>
  <c r="AG198" i="63"/>
  <c r="T198" i="63"/>
  <c r="T197" i="63"/>
  <c r="U197" i="63"/>
  <c r="U198" i="63"/>
  <c r="N197" i="63"/>
  <c r="N198" i="63"/>
  <c r="O197" i="63"/>
  <c r="O198" i="63"/>
  <c r="J197" i="63"/>
  <c r="J198" i="63"/>
  <c r="R197" i="63"/>
  <c r="R198" i="63"/>
  <c r="Z197" i="63"/>
  <c r="Z198" i="63"/>
  <c r="AH197" i="63"/>
  <c r="AH198" i="63"/>
  <c r="U218" i="68" l="1"/>
  <c r="U218" i="72"/>
  <c r="U218" i="74"/>
  <c r="U218" i="67"/>
  <c r="U218" i="70"/>
  <c r="U218" i="73"/>
  <c r="U218" i="75"/>
  <c r="U218" i="69"/>
  <c r="U218" i="71"/>
  <c r="Q218" i="71"/>
  <c r="Q218" i="69"/>
  <c r="Q218" i="67"/>
  <c r="Q218" i="70"/>
  <c r="Q218" i="68"/>
  <c r="Q218" i="74"/>
  <c r="Q218" i="75"/>
  <c r="Q218" i="73"/>
  <c r="Q218" i="72"/>
  <c r="AC218" i="68"/>
  <c r="AC218" i="70"/>
  <c r="AC218" i="67"/>
  <c r="AC218" i="74"/>
  <c r="AC218" i="72"/>
  <c r="AC218" i="73"/>
  <c r="AC218" i="69"/>
  <c r="AC218" i="71"/>
  <c r="AC218" i="75"/>
  <c r="P218" i="75"/>
  <c r="P218" i="69"/>
  <c r="P218" i="70"/>
  <c r="P218" i="71"/>
  <c r="P218" i="67"/>
  <c r="P218" i="74"/>
  <c r="P218" i="73"/>
  <c r="P218" i="68"/>
  <c r="P218" i="72"/>
  <c r="G218" i="69"/>
  <c r="G218" i="75"/>
  <c r="G218" i="72"/>
  <c r="G218" i="68"/>
  <c r="G218" i="73"/>
  <c r="G218" i="71"/>
  <c r="G218" i="74"/>
  <c r="G218" i="67"/>
  <c r="G218" i="70"/>
  <c r="M218" i="74"/>
  <c r="M218" i="69"/>
  <c r="M218" i="70"/>
  <c r="M218" i="73"/>
  <c r="M218" i="71"/>
  <c r="M218" i="72"/>
  <c r="M218" i="67"/>
  <c r="M218" i="75"/>
  <c r="M218" i="68"/>
  <c r="S218" i="67"/>
  <c r="S218" i="72"/>
  <c r="S218" i="70"/>
  <c r="S218" i="69"/>
  <c r="S218" i="71"/>
  <c r="S218" i="68"/>
  <c r="S218" i="75"/>
  <c r="S218" i="74"/>
  <c r="S218" i="73"/>
  <c r="Y211" i="72"/>
  <c r="Y211" i="71"/>
  <c r="Y211" i="73"/>
  <c r="Y211" i="74"/>
  <c r="Y211" i="68"/>
  <c r="Y211" i="70"/>
  <c r="Y211" i="67"/>
  <c r="Y211" i="69"/>
  <c r="Y211" i="75"/>
  <c r="AE211" i="71"/>
  <c r="AE211" i="69"/>
  <c r="AE211" i="67"/>
  <c r="AE211" i="75"/>
  <c r="AE211" i="72"/>
  <c r="AE211" i="74"/>
  <c r="AE211" i="68"/>
  <c r="AE211" i="73"/>
  <c r="AE211" i="70"/>
  <c r="AC211" i="72"/>
  <c r="AC211" i="69"/>
  <c r="AC211" i="75"/>
  <c r="AC211" i="67"/>
  <c r="AC211" i="73"/>
  <c r="AC211" i="74"/>
  <c r="AC211" i="68"/>
  <c r="AC211" i="70"/>
  <c r="AC211" i="71"/>
  <c r="Q217" i="71"/>
  <c r="Q217" i="68"/>
  <c r="Q217" i="72"/>
  <c r="Q217" i="75"/>
  <c r="Q217" i="69"/>
  <c r="Q217" i="70"/>
  <c r="Q217" i="73"/>
  <c r="Q217" i="67"/>
  <c r="Q217" i="74"/>
  <c r="AC217" i="68"/>
  <c r="AC217" i="69"/>
  <c r="AC217" i="73"/>
  <c r="AC217" i="71"/>
  <c r="AC217" i="74"/>
  <c r="AC217" i="70"/>
  <c r="AC217" i="72"/>
  <c r="AC217" i="75"/>
  <c r="AC217" i="67"/>
  <c r="P217" i="74"/>
  <c r="P217" i="73"/>
  <c r="P217" i="70"/>
  <c r="P217" i="72"/>
  <c r="P217" i="71"/>
  <c r="P217" i="68"/>
  <c r="P217" i="69"/>
  <c r="P217" i="75"/>
  <c r="P217" i="67"/>
  <c r="G217" i="68"/>
  <c r="G217" i="74"/>
  <c r="G217" i="67"/>
  <c r="G217" i="71"/>
  <c r="G217" i="75"/>
  <c r="G217" i="70"/>
  <c r="G217" i="72"/>
  <c r="G217" i="73"/>
  <c r="G217" i="69"/>
  <c r="M217" i="72"/>
  <c r="M217" i="73"/>
  <c r="M217" i="70"/>
  <c r="M217" i="69"/>
  <c r="M217" i="67"/>
  <c r="M217" i="71"/>
  <c r="M217" i="68"/>
  <c r="M217" i="74"/>
  <c r="M217" i="75"/>
  <c r="S217" i="75"/>
  <c r="S217" i="68"/>
  <c r="S217" i="67"/>
  <c r="S217" i="69"/>
  <c r="S217" i="73"/>
  <c r="S217" i="74"/>
  <c r="S217" i="70"/>
  <c r="S217" i="72"/>
  <c r="S217" i="71"/>
  <c r="Q211" i="72"/>
  <c r="Q211" i="71"/>
  <c r="Q211" i="74"/>
  <c r="Q211" i="75"/>
  <c r="Q211" i="67"/>
  <c r="Q211" i="70"/>
  <c r="Q211" i="68"/>
  <c r="Q211" i="69"/>
  <c r="Q211" i="73"/>
  <c r="W211" i="75"/>
  <c r="W211" i="68"/>
  <c r="W211" i="72"/>
  <c r="W211" i="74"/>
  <c r="W211" i="67"/>
  <c r="W211" i="70"/>
  <c r="W211" i="73"/>
  <c r="W211" i="71"/>
  <c r="W211" i="69"/>
  <c r="U211" i="69"/>
  <c r="U211" i="75"/>
  <c r="U211" i="72"/>
  <c r="U211" i="71"/>
  <c r="U211" i="73"/>
  <c r="U211" i="70"/>
  <c r="U211" i="74"/>
  <c r="U211" i="67"/>
  <c r="U211" i="68"/>
  <c r="R217" i="71"/>
  <c r="R217" i="70"/>
  <c r="R217" i="67"/>
  <c r="R217" i="74"/>
  <c r="R217" i="69"/>
  <c r="R217" i="75"/>
  <c r="R217" i="68"/>
  <c r="R217" i="72"/>
  <c r="R217" i="73"/>
  <c r="T217" i="70"/>
  <c r="T217" i="68"/>
  <c r="T217" i="69"/>
  <c r="T217" i="71"/>
  <c r="T217" i="74"/>
  <c r="T217" i="75"/>
  <c r="T217" i="73"/>
  <c r="T217" i="72"/>
  <c r="T217" i="67"/>
  <c r="I217" i="71"/>
  <c r="I217" i="73"/>
  <c r="I217" i="72"/>
  <c r="I217" i="68"/>
  <c r="I217" i="74"/>
  <c r="I217" i="67"/>
  <c r="I217" i="69"/>
  <c r="I217" i="75"/>
  <c r="I217" i="70"/>
  <c r="AA218" i="71"/>
  <c r="AA218" i="73"/>
  <c r="AA218" i="70"/>
  <c r="AA218" i="74"/>
  <c r="AA218" i="67"/>
  <c r="AA218" i="69"/>
  <c r="AA218" i="68"/>
  <c r="AA218" i="75"/>
  <c r="AA218" i="72"/>
  <c r="H218" i="68"/>
  <c r="H218" i="75"/>
  <c r="H218" i="71"/>
  <c r="H218" i="73"/>
  <c r="H218" i="72"/>
  <c r="H218" i="70"/>
  <c r="H218" i="67"/>
  <c r="H218" i="69"/>
  <c r="H218" i="74"/>
  <c r="F217" i="71"/>
  <c r="F217" i="68"/>
  <c r="F217" i="70"/>
  <c r="F217" i="67"/>
  <c r="F217" i="75"/>
  <c r="F217" i="69"/>
  <c r="F217" i="72"/>
  <c r="F217" i="74"/>
  <c r="F217" i="73"/>
  <c r="AB217" i="70"/>
  <c r="AB217" i="73"/>
  <c r="AB217" i="72"/>
  <c r="AB217" i="75"/>
  <c r="AB217" i="69"/>
  <c r="AB217" i="74"/>
  <c r="AB217" i="68"/>
  <c r="AB217" i="71"/>
  <c r="AB217" i="67"/>
  <c r="AH211" i="69"/>
  <c r="AH211" i="72"/>
  <c r="AH211" i="71"/>
  <c r="AH211" i="67"/>
  <c r="AH211" i="70"/>
  <c r="AH211" i="74"/>
  <c r="AH211" i="68"/>
  <c r="AH211" i="75"/>
  <c r="AH211" i="73"/>
  <c r="I211" i="72"/>
  <c r="I211" i="69"/>
  <c r="I211" i="75"/>
  <c r="I211" i="68"/>
  <c r="I211" i="67"/>
  <c r="I211" i="70"/>
  <c r="I211" i="74"/>
  <c r="I211" i="71"/>
  <c r="I211" i="73"/>
  <c r="O211" i="69"/>
  <c r="O211" i="70"/>
  <c r="O211" i="74"/>
  <c r="O211" i="73"/>
  <c r="O211" i="75"/>
  <c r="O211" i="67"/>
  <c r="O211" i="71"/>
  <c r="O211" i="68"/>
  <c r="O211" i="72"/>
  <c r="M211" i="67"/>
  <c r="M211" i="69"/>
  <c r="M211" i="72"/>
  <c r="M211" i="75"/>
  <c r="M211" i="70"/>
  <c r="M211" i="71"/>
  <c r="M211" i="68"/>
  <c r="M211" i="73"/>
  <c r="M211" i="74"/>
  <c r="J217" i="71"/>
  <c r="J217" i="68"/>
  <c r="J217" i="74"/>
  <c r="J217" i="67"/>
  <c r="J217" i="73"/>
  <c r="J217" i="72"/>
  <c r="J217" i="69"/>
  <c r="J217" i="70"/>
  <c r="J217" i="75"/>
  <c r="T218" i="72"/>
  <c r="T218" i="68"/>
  <c r="T218" i="71"/>
  <c r="T218" i="73"/>
  <c r="T218" i="69"/>
  <c r="T218" i="75"/>
  <c r="T218" i="70"/>
  <c r="T218" i="74"/>
  <c r="T218" i="67"/>
  <c r="I218" i="71"/>
  <c r="I218" i="67"/>
  <c r="I218" i="75"/>
  <c r="I218" i="70"/>
  <c r="I218" i="72"/>
  <c r="I218" i="73"/>
  <c r="I218" i="69"/>
  <c r="I218" i="74"/>
  <c r="I218" i="68"/>
  <c r="AA217" i="74"/>
  <c r="AA217" i="70"/>
  <c r="AA217" i="72"/>
  <c r="AA217" i="67"/>
  <c r="AA217" i="69"/>
  <c r="AA217" i="68"/>
  <c r="AA217" i="73"/>
  <c r="AA217" i="71"/>
  <c r="AA217" i="75"/>
  <c r="H217" i="67"/>
  <c r="H217" i="70"/>
  <c r="H217" i="69"/>
  <c r="H217" i="73"/>
  <c r="H217" i="74"/>
  <c r="H217" i="68"/>
  <c r="H217" i="72"/>
  <c r="H217" i="75"/>
  <c r="H217" i="71"/>
  <c r="F218" i="73"/>
  <c r="F218" i="71"/>
  <c r="F218" i="67"/>
  <c r="F218" i="72"/>
  <c r="F218" i="75"/>
  <c r="F218" i="69"/>
  <c r="F218" i="68"/>
  <c r="F218" i="70"/>
  <c r="F218" i="74"/>
  <c r="AB218" i="75"/>
  <c r="AB218" i="67"/>
  <c r="AB218" i="68"/>
  <c r="AB218" i="71"/>
  <c r="AB218" i="70"/>
  <c r="AB218" i="74"/>
  <c r="AB218" i="73"/>
  <c r="AB218" i="69"/>
  <c r="AB218" i="72"/>
  <c r="Z211" i="69"/>
  <c r="Z211" i="67"/>
  <c r="Z211" i="70"/>
  <c r="Z211" i="75"/>
  <c r="Z211" i="72"/>
  <c r="Z211" i="73"/>
  <c r="Z211" i="71"/>
  <c r="Z211" i="68"/>
  <c r="Z211" i="74"/>
  <c r="AF211" i="69"/>
  <c r="AF211" i="68"/>
  <c r="AF211" i="72"/>
  <c r="AF211" i="71"/>
  <c r="AF211" i="75"/>
  <c r="AF211" i="73"/>
  <c r="AF211" i="74"/>
  <c r="AF211" i="70"/>
  <c r="AF211" i="67"/>
  <c r="G211" i="69"/>
  <c r="G211" i="74"/>
  <c r="G211" i="70"/>
  <c r="G211" i="71"/>
  <c r="G211" i="68"/>
  <c r="G211" i="67"/>
  <c r="G211" i="72"/>
  <c r="G211" i="73"/>
  <c r="G211" i="75"/>
  <c r="K211" i="72"/>
  <c r="K211" i="67"/>
  <c r="K211" i="69"/>
  <c r="K211" i="73"/>
  <c r="K211" i="71"/>
  <c r="K211" i="75"/>
  <c r="K211" i="70"/>
  <c r="K211" i="74"/>
  <c r="K211" i="68"/>
  <c r="U217" i="74"/>
  <c r="U217" i="70"/>
  <c r="U217" i="68"/>
  <c r="U217" i="67"/>
  <c r="U217" i="73"/>
  <c r="U217" i="72"/>
  <c r="U217" i="75"/>
  <c r="U217" i="71"/>
  <c r="U217" i="69"/>
  <c r="O218" i="67"/>
  <c r="O218" i="75"/>
  <c r="O218" i="69"/>
  <c r="O218" i="72"/>
  <c r="O218" i="70"/>
  <c r="O218" i="73"/>
  <c r="O218" i="68"/>
  <c r="O218" i="71"/>
  <c r="O218" i="74"/>
  <c r="AG218" i="67"/>
  <c r="AG218" i="68"/>
  <c r="AG218" i="70"/>
  <c r="AG218" i="75"/>
  <c r="AG218" i="69"/>
  <c r="AG218" i="72"/>
  <c r="AG218" i="74"/>
  <c r="AG218" i="71"/>
  <c r="AG218" i="73"/>
  <c r="W218" i="71"/>
  <c r="W218" i="73"/>
  <c r="W218" i="68"/>
  <c r="W218" i="69"/>
  <c r="W218" i="72"/>
  <c r="W218" i="75"/>
  <c r="W218" i="67"/>
  <c r="W218" i="74"/>
  <c r="W218" i="70"/>
  <c r="AF218" i="71"/>
  <c r="AF218" i="67"/>
  <c r="AF218" i="73"/>
  <c r="AF218" i="75"/>
  <c r="AF218" i="69"/>
  <c r="AF218" i="72"/>
  <c r="AF218" i="74"/>
  <c r="AF218" i="68"/>
  <c r="AF218" i="70"/>
  <c r="K218" i="71"/>
  <c r="K218" i="69"/>
  <c r="K218" i="74"/>
  <c r="K218" i="67"/>
  <c r="K218" i="70"/>
  <c r="K218" i="68"/>
  <c r="K218" i="72"/>
  <c r="K218" i="75"/>
  <c r="K218" i="73"/>
  <c r="E217" i="69"/>
  <c r="E217" i="71"/>
  <c r="E217" i="73"/>
  <c r="E217" i="72"/>
  <c r="E217" i="74"/>
  <c r="E217" i="75"/>
  <c r="E217" i="68"/>
  <c r="E217" i="67"/>
  <c r="E217" i="70"/>
  <c r="AI218" i="74"/>
  <c r="AI218" i="68"/>
  <c r="AI218" i="72"/>
  <c r="AI218" i="69"/>
  <c r="AI218" i="71"/>
  <c r="AI218" i="70"/>
  <c r="AI218" i="73"/>
  <c r="AI218" i="67"/>
  <c r="AI218" i="75"/>
  <c r="R211" i="69"/>
  <c r="R211" i="72"/>
  <c r="R211" i="73"/>
  <c r="R211" i="70"/>
  <c r="R211" i="75"/>
  <c r="R211" i="71"/>
  <c r="R211" i="67"/>
  <c r="R211" i="68"/>
  <c r="R211" i="74"/>
  <c r="X211" i="68"/>
  <c r="X211" i="69"/>
  <c r="X211" i="71"/>
  <c r="X211" i="72"/>
  <c r="X211" i="75"/>
  <c r="X211" i="67"/>
  <c r="X211" i="70"/>
  <c r="X211" i="73"/>
  <c r="X211" i="74"/>
  <c r="AD211" i="71"/>
  <c r="AD211" i="75"/>
  <c r="AD211" i="72"/>
  <c r="AD211" i="67"/>
  <c r="AD211" i="74"/>
  <c r="AD211" i="69"/>
  <c r="AD211" i="70"/>
  <c r="AD211" i="73"/>
  <c r="AD211" i="68"/>
  <c r="AB211" i="70"/>
  <c r="AB211" i="72"/>
  <c r="AB211" i="73"/>
  <c r="AB211" i="67"/>
  <c r="AB211" i="75"/>
  <c r="AB211" i="69"/>
  <c r="AB211" i="74"/>
  <c r="AB211" i="68"/>
  <c r="AB211" i="71"/>
  <c r="AH217" i="71"/>
  <c r="AH217" i="67"/>
  <c r="AH217" i="73"/>
  <c r="AH217" i="68"/>
  <c r="AH217" i="74"/>
  <c r="AH217" i="69"/>
  <c r="AH217" i="75"/>
  <c r="AH217" i="72"/>
  <c r="AH217" i="70"/>
  <c r="O217" i="70"/>
  <c r="O217" i="74"/>
  <c r="O217" i="68"/>
  <c r="O217" i="73"/>
  <c r="O217" i="71"/>
  <c r="O217" i="69"/>
  <c r="O217" i="67"/>
  <c r="O217" i="72"/>
  <c r="O217" i="75"/>
  <c r="AG217" i="74"/>
  <c r="AG217" i="69"/>
  <c r="AG217" i="68"/>
  <c r="AG217" i="71"/>
  <c r="AG217" i="70"/>
  <c r="AG217" i="67"/>
  <c r="AG217" i="72"/>
  <c r="AG217" i="73"/>
  <c r="AG217" i="75"/>
  <c r="W217" i="70"/>
  <c r="W217" i="74"/>
  <c r="W217" i="75"/>
  <c r="W217" i="69"/>
  <c r="W217" i="68"/>
  <c r="W217" i="67"/>
  <c r="W217" i="72"/>
  <c r="W217" i="71"/>
  <c r="W217" i="73"/>
  <c r="AF217" i="68"/>
  <c r="AF217" i="75"/>
  <c r="AF217" i="74"/>
  <c r="AF217" i="72"/>
  <c r="AF217" i="71"/>
  <c r="AF217" i="69"/>
  <c r="AF217" i="67"/>
  <c r="AF217" i="70"/>
  <c r="AF217" i="73"/>
  <c r="K217" i="71"/>
  <c r="K217" i="67"/>
  <c r="K217" i="70"/>
  <c r="K217" i="68"/>
  <c r="K217" i="73"/>
  <c r="K217" i="75"/>
  <c r="K217" i="72"/>
  <c r="K217" i="74"/>
  <c r="K217" i="69"/>
  <c r="E218" i="70"/>
  <c r="E218" i="74"/>
  <c r="E218" i="71"/>
  <c r="E218" i="72"/>
  <c r="E218" i="67"/>
  <c r="E218" i="75"/>
  <c r="E218" i="69"/>
  <c r="E218" i="73"/>
  <c r="E218" i="68"/>
  <c r="AI217" i="67"/>
  <c r="AI217" i="68"/>
  <c r="AI217" i="70"/>
  <c r="AI217" i="72"/>
  <c r="AI217" i="71"/>
  <c r="AI217" i="73"/>
  <c r="AI217" i="74"/>
  <c r="AI217" i="75"/>
  <c r="AI217" i="69"/>
  <c r="J211" i="69"/>
  <c r="J211" i="72"/>
  <c r="J211" i="70"/>
  <c r="J211" i="68"/>
  <c r="J211" i="75"/>
  <c r="J211" i="71"/>
  <c r="J211" i="73"/>
  <c r="J211" i="67"/>
  <c r="J211" i="74"/>
  <c r="P211" i="72"/>
  <c r="P211" i="69"/>
  <c r="P211" i="70"/>
  <c r="P211" i="75"/>
  <c r="P211" i="67"/>
  <c r="P211" i="73"/>
  <c r="P211" i="74"/>
  <c r="P211" i="68"/>
  <c r="P211" i="71"/>
  <c r="V211" i="69"/>
  <c r="V211" i="75"/>
  <c r="V211" i="72"/>
  <c r="V211" i="67"/>
  <c r="V211" i="68"/>
  <c r="V211" i="70"/>
  <c r="V211" i="71"/>
  <c r="V211" i="73"/>
  <c r="V211" i="74"/>
  <c r="T211" i="75"/>
  <c r="T211" i="67"/>
  <c r="T211" i="72"/>
  <c r="T211" i="70"/>
  <c r="T211" i="71"/>
  <c r="T211" i="68"/>
  <c r="T211" i="73"/>
  <c r="T211" i="69"/>
  <c r="T211" i="74"/>
  <c r="R218" i="75"/>
  <c r="R218" i="68"/>
  <c r="R218" i="74"/>
  <c r="R218" i="72"/>
  <c r="R218" i="69"/>
  <c r="R218" i="70"/>
  <c r="R218" i="73"/>
  <c r="R218" i="71"/>
  <c r="R218" i="67"/>
  <c r="AH218" i="71"/>
  <c r="AH218" i="69"/>
  <c r="AH218" i="73"/>
  <c r="AH218" i="74"/>
  <c r="AH218" i="68"/>
  <c r="AH218" i="70"/>
  <c r="AH218" i="72"/>
  <c r="AH218" i="75"/>
  <c r="AH218" i="67"/>
  <c r="Z218" i="71"/>
  <c r="Z218" i="73"/>
  <c r="Z218" i="74"/>
  <c r="Z218" i="69"/>
  <c r="Z218" i="75"/>
  <c r="Z218" i="67"/>
  <c r="Z218" i="70"/>
  <c r="Z218" i="72"/>
  <c r="Z218" i="68"/>
  <c r="N218" i="68"/>
  <c r="N218" i="69"/>
  <c r="N218" i="72"/>
  <c r="N218" i="73"/>
  <c r="N218" i="70"/>
  <c r="N218" i="74"/>
  <c r="N218" i="67"/>
  <c r="N218" i="75"/>
  <c r="N218" i="71"/>
  <c r="Y218" i="71"/>
  <c r="Y218" i="72"/>
  <c r="Y218" i="73"/>
  <c r="Y218" i="67"/>
  <c r="Y218" i="68"/>
  <c r="Y218" i="75"/>
  <c r="Y218" i="69"/>
  <c r="Y218" i="74"/>
  <c r="Y218" i="70"/>
  <c r="V218" i="73"/>
  <c r="V218" i="67"/>
  <c r="V218" i="69"/>
  <c r="V218" i="70"/>
  <c r="V218" i="68"/>
  <c r="V218" i="72"/>
  <c r="V218" i="74"/>
  <c r="V218" i="75"/>
  <c r="V218" i="71"/>
  <c r="X218" i="67"/>
  <c r="X218" i="68"/>
  <c r="X218" i="71"/>
  <c r="X218" i="69"/>
  <c r="X218" i="73"/>
  <c r="X218" i="72"/>
  <c r="X218" i="75"/>
  <c r="X218" i="74"/>
  <c r="X218" i="70"/>
  <c r="AE218" i="72"/>
  <c r="AE218" i="73"/>
  <c r="AE218" i="71"/>
  <c r="AE218" i="75"/>
  <c r="AE218" i="67"/>
  <c r="AE218" i="68"/>
  <c r="AE218" i="69"/>
  <c r="AE218" i="70"/>
  <c r="AE218" i="74"/>
  <c r="AD218" i="67"/>
  <c r="AD218" i="71"/>
  <c r="AD218" i="70"/>
  <c r="AD218" i="72"/>
  <c r="AD218" i="74"/>
  <c r="AD218" i="73"/>
  <c r="AD218" i="68"/>
  <c r="AD218" i="69"/>
  <c r="AD218" i="75"/>
  <c r="L217" i="67"/>
  <c r="L217" i="70"/>
  <c r="L217" i="75"/>
  <c r="L217" i="73"/>
  <c r="L217" i="72"/>
  <c r="L217" i="68"/>
  <c r="L217" i="69"/>
  <c r="L217" i="74"/>
  <c r="L217" i="71"/>
  <c r="AA211" i="72"/>
  <c r="AA211" i="73"/>
  <c r="AA211" i="69"/>
  <c r="AA211" i="68"/>
  <c r="AA211" i="70"/>
  <c r="AA211" i="67"/>
  <c r="AA211" i="74"/>
  <c r="AA211" i="71"/>
  <c r="AA211" i="75"/>
  <c r="H211" i="68"/>
  <c r="H211" i="71"/>
  <c r="H211" i="69"/>
  <c r="H211" i="72"/>
  <c r="H211" i="75"/>
  <c r="H211" i="73"/>
  <c r="H211" i="67"/>
  <c r="H211" i="74"/>
  <c r="H211" i="70"/>
  <c r="N211" i="75"/>
  <c r="N211" i="72"/>
  <c r="N211" i="70"/>
  <c r="N211" i="73"/>
  <c r="N211" i="71"/>
  <c r="N211" i="74"/>
  <c r="N211" i="68"/>
  <c r="N211" i="69"/>
  <c r="N211" i="67"/>
  <c r="L211" i="74"/>
  <c r="L211" i="70"/>
  <c r="L211" i="72"/>
  <c r="L211" i="75"/>
  <c r="L211" i="73"/>
  <c r="L211" i="69"/>
  <c r="L211" i="71"/>
  <c r="L211" i="67"/>
  <c r="L211" i="68"/>
  <c r="J218" i="67"/>
  <c r="J218" i="72"/>
  <c r="J218" i="71"/>
  <c r="J218" i="74"/>
  <c r="J218" i="68"/>
  <c r="J218" i="69"/>
  <c r="J218" i="75"/>
  <c r="J218" i="73"/>
  <c r="J218" i="70"/>
  <c r="Z217" i="67"/>
  <c r="Z217" i="68"/>
  <c r="Z217" i="72"/>
  <c r="Z217" i="75"/>
  <c r="Z217" i="70"/>
  <c r="Z217" i="74"/>
  <c r="Z217" i="69"/>
  <c r="Z217" i="73"/>
  <c r="Z217" i="71"/>
  <c r="N217" i="69"/>
  <c r="N217" i="75"/>
  <c r="N217" i="72"/>
  <c r="N217" i="73"/>
  <c r="N217" i="70"/>
  <c r="N217" i="68"/>
  <c r="N217" i="67"/>
  <c r="N217" i="71"/>
  <c r="N217" i="74"/>
  <c r="Y217" i="75"/>
  <c r="Y217" i="70"/>
  <c r="Y217" i="68"/>
  <c r="Y217" i="73"/>
  <c r="Y217" i="74"/>
  <c r="Y217" i="71"/>
  <c r="Y217" i="72"/>
  <c r="Y217" i="69"/>
  <c r="Y217" i="67"/>
  <c r="V217" i="68"/>
  <c r="V217" i="70"/>
  <c r="V217" i="73"/>
  <c r="V217" i="71"/>
  <c r="V217" i="67"/>
  <c r="V217" i="72"/>
  <c r="V217" i="74"/>
  <c r="V217" i="75"/>
  <c r="V217" i="69"/>
  <c r="X217" i="68"/>
  <c r="X217" i="73"/>
  <c r="X217" i="70"/>
  <c r="X217" i="69"/>
  <c r="X217" i="71"/>
  <c r="X217" i="75"/>
  <c r="X217" i="67"/>
  <c r="X217" i="74"/>
  <c r="X217" i="72"/>
  <c r="AE217" i="68"/>
  <c r="AE217" i="70"/>
  <c r="AE217" i="74"/>
  <c r="AE217" i="71"/>
  <c r="AE217" i="67"/>
  <c r="AE217" i="69"/>
  <c r="AE217" i="75"/>
  <c r="AE217" i="72"/>
  <c r="AE217" i="73"/>
  <c r="AD217" i="71"/>
  <c r="AD217" i="70"/>
  <c r="AD217" i="69"/>
  <c r="AD217" i="67"/>
  <c r="AD217" i="72"/>
  <c r="AD217" i="68"/>
  <c r="AD217" i="73"/>
  <c r="AD217" i="75"/>
  <c r="AD217" i="74"/>
  <c r="L218" i="72"/>
  <c r="L218" i="75"/>
  <c r="L218" i="67"/>
  <c r="L218" i="68"/>
  <c r="L218" i="70"/>
  <c r="L218" i="73"/>
  <c r="L218" i="74"/>
  <c r="L218" i="71"/>
  <c r="L218" i="69"/>
  <c r="AG211" i="72"/>
  <c r="AG211" i="68"/>
  <c r="AG211" i="74"/>
  <c r="AG211" i="71"/>
  <c r="AG211" i="75"/>
  <c r="AG211" i="67"/>
  <c r="AG211" i="70"/>
  <c r="AG211" i="73"/>
  <c r="AG211" i="69"/>
  <c r="AI211" i="72"/>
  <c r="AI211" i="71"/>
  <c r="AI211" i="70"/>
  <c r="AI211" i="68"/>
  <c r="AI211" i="74"/>
  <c r="AI211" i="69"/>
  <c r="AI211" i="67"/>
  <c r="AI211" i="75"/>
  <c r="AI211" i="73"/>
  <c r="F211" i="71"/>
  <c r="F211" i="74"/>
  <c r="F211" i="67"/>
  <c r="F211" i="70"/>
  <c r="F211" i="72"/>
  <c r="F211" i="69"/>
  <c r="F211" i="73"/>
  <c r="F211" i="75"/>
  <c r="F211" i="68"/>
  <c r="S211" i="69"/>
  <c r="S211" i="73"/>
  <c r="S211" i="75"/>
  <c r="S211" i="74"/>
  <c r="S211" i="72"/>
  <c r="S211" i="67"/>
  <c r="S211" i="71"/>
  <c r="S211" i="70"/>
  <c r="S211" i="68"/>
  <c r="AJ191" i="63"/>
  <c r="J218" i="88"/>
  <c r="T217" i="88"/>
  <c r="I217" i="88"/>
  <c r="AA218" i="88"/>
  <c r="H218" i="88"/>
  <c r="F217" i="88"/>
  <c r="AB217" i="88"/>
  <c r="AJ198" i="63"/>
  <c r="AJ197" i="63"/>
  <c r="T218" i="88"/>
  <c r="I218" i="88"/>
  <c r="AA217" i="88"/>
  <c r="H217" i="88"/>
  <c r="F218" i="88"/>
  <c r="AB218" i="88"/>
  <c r="AH218" i="88"/>
  <c r="O218" i="88"/>
  <c r="AG218" i="88"/>
  <c r="W218" i="88"/>
  <c r="AF218" i="88"/>
  <c r="K218" i="88"/>
  <c r="E217" i="88"/>
  <c r="AI218" i="88"/>
  <c r="AH217" i="88"/>
  <c r="O217" i="88"/>
  <c r="AG217" i="88"/>
  <c r="W217" i="88"/>
  <c r="AF217" i="88"/>
  <c r="K217" i="88"/>
  <c r="E218" i="88"/>
  <c r="AI217" i="88"/>
  <c r="J217" i="88"/>
  <c r="Z218" i="88"/>
  <c r="N218" i="88"/>
  <c r="Y218" i="88"/>
  <c r="V218" i="88"/>
  <c r="X218" i="88"/>
  <c r="AE218" i="88"/>
  <c r="AD218" i="88"/>
  <c r="L217" i="88"/>
  <c r="Z217" i="88"/>
  <c r="N217" i="88"/>
  <c r="Y217" i="88"/>
  <c r="V217" i="88"/>
  <c r="X217" i="88"/>
  <c r="AE217" i="88"/>
  <c r="AD217" i="88"/>
  <c r="L218" i="88"/>
  <c r="R218" i="88"/>
  <c r="U218" i="88"/>
  <c r="Q218" i="88"/>
  <c r="AC218" i="88"/>
  <c r="P218" i="88"/>
  <c r="G218" i="88"/>
  <c r="M218" i="88"/>
  <c r="S218" i="88"/>
  <c r="R217" i="88"/>
  <c r="U217" i="88"/>
  <c r="Q217" i="88"/>
  <c r="AC217" i="88"/>
  <c r="P217" i="88"/>
  <c r="G217" i="88"/>
  <c r="M217" i="88"/>
  <c r="S217" i="88"/>
  <c r="AJ217" i="71" l="1"/>
  <c r="AJ217" i="72"/>
  <c r="AJ217" i="69"/>
  <c r="AJ217" i="73"/>
  <c r="AJ217" i="75"/>
  <c r="AJ217" i="68"/>
  <c r="AJ217" i="67"/>
  <c r="AJ217" i="70"/>
  <c r="AJ217" i="74"/>
  <c r="AJ218" i="71"/>
  <c r="AJ218" i="73"/>
  <c r="AJ218" i="70"/>
  <c r="AJ218" i="72"/>
  <c r="AJ218" i="75"/>
  <c r="AJ218" i="67"/>
  <c r="AJ218" i="69"/>
  <c r="AJ218" i="74"/>
  <c r="AJ218" i="68"/>
  <c r="AJ211" i="71"/>
  <c r="AJ211" i="68"/>
  <c r="AJ211" i="69"/>
  <c r="AJ211" i="70"/>
  <c r="AJ211" i="72"/>
  <c r="AJ211" i="75"/>
  <c r="AJ211" i="74"/>
  <c r="AJ211" i="67"/>
  <c r="AJ211" i="73"/>
  <c r="AK191" i="63"/>
  <c r="AJ217" i="88"/>
  <c r="AJ218" i="88"/>
  <c r="AK197" i="63"/>
  <c r="AK198" i="63"/>
  <c r="AK218" i="71" l="1"/>
  <c r="AK218" i="73"/>
  <c r="AK218" i="69"/>
  <c r="AK218" i="72"/>
  <c r="AK218" i="68"/>
  <c r="AK218" i="67"/>
  <c r="AK218" i="74"/>
  <c r="AK218" i="75"/>
  <c r="AK218" i="70"/>
  <c r="AK217" i="71"/>
  <c r="AK217" i="67"/>
  <c r="AK217" i="74"/>
  <c r="AK217" i="70"/>
  <c r="AK217" i="72"/>
  <c r="AK217" i="68"/>
  <c r="AK217" i="75"/>
  <c r="AK217" i="69"/>
  <c r="AK217" i="73"/>
  <c r="AK211" i="71"/>
  <c r="AK211" i="72"/>
  <c r="AK211" i="68"/>
  <c r="AK211" i="74"/>
  <c r="AK211" i="69"/>
  <c r="AK211" i="73"/>
  <c r="AK211" i="70"/>
  <c r="AK211" i="75"/>
  <c r="AK211" i="67"/>
  <c r="AL191" i="63"/>
  <c r="AK217" i="88"/>
  <c r="AL197" i="63"/>
  <c r="AL198" i="63"/>
  <c r="AK218" i="88"/>
  <c r="H40" i="81"/>
  <c r="H39" i="81" s="1"/>
  <c r="I40" i="81"/>
  <c r="I39" i="81" s="1"/>
  <c r="J40" i="81"/>
  <c r="J39" i="81" s="1"/>
  <c r="K40" i="81"/>
  <c r="K39" i="81" s="1"/>
  <c r="L40" i="81"/>
  <c r="M40" i="81"/>
  <c r="N40" i="81"/>
  <c r="O40" i="81"/>
  <c r="P40" i="81"/>
  <c r="Q40" i="81"/>
  <c r="R40" i="81"/>
  <c r="S40" i="81"/>
  <c r="T40" i="81"/>
  <c r="U40" i="81"/>
  <c r="V40" i="81"/>
  <c r="W40" i="81"/>
  <c r="X40" i="81"/>
  <c r="Y40" i="81"/>
  <c r="Z40" i="81"/>
  <c r="AA40" i="81"/>
  <c r="AB40" i="81"/>
  <c r="AC40" i="81"/>
  <c r="AD40" i="81"/>
  <c r="AE40" i="81"/>
  <c r="AF40" i="81"/>
  <c r="AG40" i="81"/>
  <c r="AH40" i="81"/>
  <c r="AI40" i="81"/>
  <c r="AJ40" i="81"/>
  <c r="AK40" i="81"/>
  <c r="AL40" i="81"/>
  <c r="AM40" i="81"/>
  <c r="AN40" i="81"/>
  <c r="AO40" i="81"/>
  <c r="AP40" i="81"/>
  <c r="AQ40" i="81"/>
  <c r="AR40" i="81"/>
  <c r="AS40" i="81"/>
  <c r="AT40" i="81"/>
  <c r="AU40" i="81"/>
  <c r="AV40" i="81"/>
  <c r="AW40" i="81"/>
  <c r="AX40" i="81"/>
  <c r="AY40" i="81"/>
  <c r="AZ40" i="81"/>
  <c r="BA40" i="81"/>
  <c r="BB40" i="81"/>
  <c r="BC40" i="81"/>
  <c r="BD40" i="81"/>
  <c r="BE40" i="81"/>
  <c r="G40" i="81"/>
  <c r="G39" i="81" s="1"/>
  <c r="AL218" i="71" l="1"/>
  <c r="AL218" i="72"/>
  <c r="AL218" i="73"/>
  <c r="AL218" i="70"/>
  <c r="AL218" i="67"/>
  <c r="AL218" i="75"/>
  <c r="AL218" i="68"/>
  <c r="AL218" i="74"/>
  <c r="AL218" i="69"/>
  <c r="AL217" i="71"/>
  <c r="AL217" i="70"/>
  <c r="AL217" i="67"/>
  <c r="AL217" i="69"/>
  <c r="AL217" i="74"/>
  <c r="AL217" i="75"/>
  <c r="AL217" i="72"/>
  <c r="AL217" i="68"/>
  <c r="AL217" i="73"/>
  <c r="AL211" i="71"/>
  <c r="AL211" i="73"/>
  <c r="AL211" i="72"/>
  <c r="AL211" i="67"/>
  <c r="AL211" i="74"/>
  <c r="AL211" i="70"/>
  <c r="AL211" i="75"/>
  <c r="AL211" i="68"/>
  <c r="AL211" i="69"/>
  <c r="AM191" i="63"/>
  <c r="AM197" i="63"/>
  <c r="AM198" i="63"/>
  <c r="AL217" i="88"/>
  <c r="AL218" i="88"/>
  <c r="AO39" i="81"/>
  <c r="AF39" i="81"/>
  <c r="AT39" i="81"/>
  <c r="AL39" i="81"/>
  <c r="V39" i="81"/>
  <c r="AK39" i="81"/>
  <c r="U39" i="81"/>
  <c r="M39" i="81"/>
  <c r="BE39" i="81"/>
  <c r="Y39" i="81"/>
  <c r="BD39" i="81"/>
  <c r="P39" i="81"/>
  <c r="AU39" i="81"/>
  <c r="AJ39" i="81"/>
  <c r="AW39" i="81"/>
  <c r="AN39" i="81"/>
  <c r="X39" i="81"/>
  <c r="BC39" i="81"/>
  <c r="AM39" i="81"/>
  <c r="W39" i="81"/>
  <c r="O39" i="81"/>
  <c r="BB39" i="81"/>
  <c r="AD39" i="81"/>
  <c r="N39" i="81"/>
  <c r="BA39" i="81"/>
  <c r="AC39" i="81"/>
  <c r="AR39" i="81"/>
  <c r="AY39" i="81"/>
  <c r="AG39" i="81"/>
  <c r="Q39" i="81"/>
  <c r="AV39" i="81"/>
  <c r="AE39" i="81"/>
  <c r="AS39" i="81"/>
  <c r="AZ39" i="81"/>
  <c r="AB39" i="81"/>
  <c r="T39" i="81"/>
  <c r="L39" i="81"/>
  <c r="AQ39" i="81"/>
  <c r="AI39" i="81"/>
  <c r="AA39" i="81"/>
  <c r="S39" i="81"/>
  <c r="AX39" i="81"/>
  <c r="AP39" i="81"/>
  <c r="AH39" i="81"/>
  <c r="Z39" i="81"/>
  <c r="R39" i="81"/>
  <c r="AM218" i="71" l="1"/>
  <c r="AM218" i="68"/>
  <c r="AM218" i="70"/>
  <c r="AM218" i="73"/>
  <c r="AM218" i="72"/>
  <c r="AM218" i="67"/>
  <c r="AM218" i="74"/>
  <c r="AM218" i="69"/>
  <c r="AM218" i="75"/>
  <c r="AM211" i="71"/>
  <c r="AM211" i="70"/>
  <c r="AM211" i="69"/>
  <c r="AM211" i="68"/>
  <c r="AM211" i="74"/>
  <c r="AM211" i="72"/>
  <c r="AM211" i="73"/>
  <c r="AM211" i="75"/>
  <c r="AM211" i="67"/>
  <c r="AM217" i="71"/>
  <c r="AM217" i="69"/>
  <c r="AM217" i="70"/>
  <c r="AM217" i="72"/>
  <c r="AM217" i="67"/>
  <c r="AM217" i="75"/>
  <c r="AM217" i="74"/>
  <c r="AM217" i="73"/>
  <c r="AM217" i="68"/>
  <c r="AN191" i="63"/>
  <c r="AN197" i="63"/>
  <c r="AN198" i="63"/>
  <c r="AM218" i="88"/>
  <c r="AM217" i="88"/>
  <c r="E71" i="63"/>
  <c r="E191" i="63" s="1"/>
  <c r="AN217" i="71" l="1"/>
  <c r="AN217" i="68"/>
  <c r="AN217" i="69"/>
  <c r="AN217" i="70"/>
  <c r="AN217" i="75"/>
  <c r="AN217" i="67"/>
  <c r="AN217" i="74"/>
  <c r="AN217" i="72"/>
  <c r="AN217" i="73"/>
  <c r="AN211" i="71"/>
  <c r="AN211" i="73"/>
  <c r="AN211" i="75"/>
  <c r="AN211" i="72"/>
  <c r="AN211" i="74"/>
  <c r="AN211" i="68"/>
  <c r="AN211" i="67"/>
  <c r="AN211" i="70"/>
  <c r="AN211" i="69"/>
  <c r="AN218" i="71"/>
  <c r="AN218" i="73"/>
  <c r="AN218" i="74"/>
  <c r="AN218" i="75"/>
  <c r="AN218" i="67"/>
  <c r="AN218" i="68"/>
  <c r="AN218" i="69"/>
  <c r="AN218" i="72"/>
  <c r="AN218" i="70"/>
  <c r="E211" i="67"/>
  <c r="E211" i="69"/>
  <c r="E211" i="75"/>
  <c r="E211" i="73"/>
  <c r="E211" i="68"/>
  <c r="E211" i="72"/>
  <c r="E211" i="71"/>
  <c r="E211" i="74"/>
  <c r="E211" i="70"/>
  <c r="AO191" i="63"/>
  <c r="AO197" i="63"/>
  <c r="AO198" i="63"/>
  <c r="AN218" i="88"/>
  <c r="AN217" i="88"/>
  <c r="C26" i="63"/>
  <c r="D26" i="63"/>
  <c r="E26" i="63"/>
  <c r="F26" i="63"/>
  <c r="F9" i="2"/>
  <c r="AO217" i="71" l="1"/>
  <c r="AO217" i="73"/>
  <c r="AO217" i="72"/>
  <c r="AO217" i="69"/>
  <c r="AO217" i="75"/>
  <c r="AO217" i="74"/>
  <c r="AO217" i="68"/>
  <c r="AO217" i="67"/>
  <c r="AO217" i="70"/>
  <c r="AO218" i="71"/>
  <c r="AO218" i="70"/>
  <c r="AO218" i="67"/>
  <c r="AO218" i="72"/>
  <c r="AO218" i="75"/>
  <c r="AO218" i="74"/>
  <c r="AO218" i="73"/>
  <c r="AO218" i="69"/>
  <c r="AO218" i="68"/>
  <c r="AO211" i="71"/>
  <c r="AO211" i="69"/>
  <c r="AO211" i="72"/>
  <c r="AO211" i="74"/>
  <c r="AO211" i="75"/>
  <c r="AO211" i="73"/>
  <c r="AO211" i="67"/>
  <c r="AO211" i="70"/>
  <c r="AO211" i="68"/>
  <c r="AP191" i="63"/>
  <c r="AP197" i="63"/>
  <c r="AP198" i="63"/>
  <c r="AO218" i="88"/>
  <c r="AO217" i="88"/>
  <c r="AP218" i="71" l="1"/>
  <c r="AP218" i="75"/>
  <c r="AP218" i="74"/>
  <c r="AP218" i="68"/>
  <c r="AP218" i="69"/>
  <c r="AP218" i="70"/>
  <c r="AP218" i="72"/>
  <c r="AP218" i="73"/>
  <c r="AP218" i="67"/>
  <c r="AP217" i="71"/>
  <c r="AP217" i="74"/>
  <c r="AP217" i="73"/>
  <c r="AP217" i="68"/>
  <c r="AP217" i="75"/>
  <c r="AP217" i="69"/>
  <c r="AP217" i="70"/>
  <c r="AP217" i="67"/>
  <c r="AP217" i="72"/>
  <c r="AP211" i="71"/>
  <c r="AP211" i="67"/>
  <c r="AP211" i="69"/>
  <c r="AP211" i="75"/>
  <c r="AP211" i="74"/>
  <c r="AP211" i="72"/>
  <c r="AP211" i="70"/>
  <c r="AP211" i="73"/>
  <c r="AP211" i="68"/>
  <c r="AQ191" i="63"/>
  <c r="AQ197" i="63"/>
  <c r="AQ198" i="63"/>
  <c r="AP218" i="88"/>
  <c r="AP217" i="88"/>
  <c r="E64" i="63"/>
  <c r="AQ217" i="71" l="1"/>
  <c r="AQ217" i="74"/>
  <c r="AQ217" i="73"/>
  <c r="AQ217" i="72"/>
  <c r="AQ217" i="75"/>
  <c r="AQ217" i="67"/>
  <c r="AQ217" i="70"/>
  <c r="AQ217" i="69"/>
  <c r="AQ217" i="68"/>
  <c r="AQ218" i="71"/>
  <c r="AQ218" i="69"/>
  <c r="AQ218" i="70"/>
  <c r="AQ218" i="72"/>
  <c r="AQ218" i="74"/>
  <c r="AQ218" i="75"/>
  <c r="AQ218" i="73"/>
  <c r="AQ218" i="68"/>
  <c r="AQ218" i="67"/>
  <c r="AQ211" i="71"/>
  <c r="AQ211" i="69"/>
  <c r="AQ211" i="70"/>
  <c r="AQ211" i="72"/>
  <c r="AQ211" i="74"/>
  <c r="AQ211" i="73"/>
  <c r="AQ211" i="75"/>
  <c r="AQ211" i="67"/>
  <c r="AQ211" i="68"/>
  <c r="AR191" i="63"/>
  <c r="AR197" i="63"/>
  <c r="AR198" i="63"/>
  <c r="AQ218" i="88"/>
  <c r="AQ217" i="88"/>
  <c r="E82" i="63"/>
  <c r="B26" i="63"/>
  <c r="AJ41" i="81"/>
  <c r="AK41" i="81" s="1"/>
  <c r="F40" i="81"/>
  <c r="E40" i="81"/>
  <c r="U33" i="81"/>
  <c r="T33" i="81"/>
  <c r="S33" i="81"/>
  <c r="R33" i="81"/>
  <c r="Q33" i="81"/>
  <c r="P33" i="81"/>
  <c r="O33" i="81"/>
  <c r="N33" i="81"/>
  <c r="M33" i="81"/>
  <c r="L33" i="81"/>
  <c r="K33" i="81"/>
  <c r="J33" i="81"/>
  <c r="I33" i="81"/>
  <c r="H33" i="81"/>
  <c r="G33" i="81"/>
  <c r="F33" i="81"/>
  <c r="E33" i="81"/>
  <c r="D33" i="81"/>
  <c r="C33" i="81"/>
  <c r="B33" i="81"/>
  <c r="F84" i="63" l="1"/>
  <c r="O84" i="63"/>
  <c r="AA84" i="63"/>
  <c r="AM84" i="63"/>
  <c r="AY84" i="63"/>
  <c r="P84" i="63"/>
  <c r="AB84" i="63"/>
  <c r="AN84" i="63"/>
  <c r="AZ84" i="63"/>
  <c r="R84" i="63"/>
  <c r="AD84" i="63"/>
  <c r="AP84" i="63"/>
  <c r="BB84" i="63"/>
  <c r="G84" i="63"/>
  <c r="S84" i="63"/>
  <c r="AE84" i="63"/>
  <c r="AQ84" i="63"/>
  <c r="H84" i="63"/>
  <c r="T84" i="63"/>
  <c r="AF84" i="63"/>
  <c r="AR84" i="63"/>
  <c r="I84" i="63"/>
  <c r="U84" i="63"/>
  <c r="AG84" i="63"/>
  <c r="AS84" i="63"/>
  <c r="M84" i="63"/>
  <c r="Y84" i="63"/>
  <c r="AK84" i="63"/>
  <c r="AW84" i="63"/>
  <c r="N84" i="63"/>
  <c r="Z84" i="63"/>
  <c r="AL84" i="63"/>
  <c r="AX84" i="63"/>
  <c r="V84" i="63"/>
  <c r="W84" i="63"/>
  <c r="X84" i="63"/>
  <c r="AI84" i="63"/>
  <c r="AJ84" i="63"/>
  <c r="AO84" i="63"/>
  <c r="J84" i="63"/>
  <c r="AC84" i="63"/>
  <c r="AH84" i="63"/>
  <c r="AT84" i="63"/>
  <c r="L84" i="63"/>
  <c r="AV84" i="63"/>
  <c r="Q84" i="63"/>
  <c r="BA84" i="63"/>
  <c r="K84" i="63"/>
  <c r="AU84" i="63"/>
  <c r="G128" i="63"/>
  <c r="E83" i="63"/>
  <c r="AR218" i="71"/>
  <c r="AR218" i="68"/>
  <c r="AR218" i="72"/>
  <c r="AR218" i="73"/>
  <c r="AR218" i="70"/>
  <c r="AR218" i="75"/>
  <c r="AR218" i="69"/>
  <c r="AR218" i="74"/>
  <c r="AR218" i="67"/>
  <c r="AR211" i="71"/>
  <c r="AR211" i="72"/>
  <c r="AR211" i="73"/>
  <c r="AR211" i="74"/>
  <c r="AR211" i="70"/>
  <c r="AR211" i="75"/>
  <c r="AR211" i="67"/>
  <c r="AR211" i="69"/>
  <c r="AR211" i="68"/>
  <c r="AR217" i="71"/>
  <c r="AR217" i="67"/>
  <c r="AR217" i="69"/>
  <c r="AR217" i="70"/>
  <c r="AR217" i="75"/>
  <c r="AR217" i="68"/>
  <c r="AR217" i="74"/>
  <c r="AR217" i="72"/>
  <c r="AR217" i="73"/>
  <c r="AS191" i="63"/>
  <c r="AS197" i="63"/>
  <c r="AS198" i="63"/>
  <c r="AR218" i="88"/>
  <c r="AR217" i="88"/>
  <c r="F28" i="2"/>
  <c r="F26" i="2"/>
  <c r="F30" i="2"/>
  <c r="F31" i="2"/>
  <c r="F34" i="2"/>
  <c r="F25" i="2"/>
  <c r="F33" i="2"/>
  <c r="F29" i="2"/>
  <c r="F27" i="2"/>
  <c r="F32" i="2"/>
  <c r="U77" i="63"/>
  <c r="AC77" i="63"/>
  <c r="AK77" i="63"/>
  <c r="AS77" i="63"/>
  <c r="BA77" i="63"/>
  <c r="E77" i="63"/>
  <c r="E192" i="63" s="1"/>
  <c r="Y77" i="63"/>
  <c r="AW77" i="63"/>
  <c r="J77" i="63"/>
  <c r="AH77" i="63"/>
  <c r="S77" i="63"/>
  <c r="AQ77" i="63"/>
  <c r="AB77" i="63"/>
  <c r="F77" i="63"/>
  <c r="N77" i="63"/>
  <c r="V77" i="63"/>
  <c r="AD77" i="63"/>
  <c r="AL77" i="63"/>
  <c r="AT77" i="63"/>
  <c r="BB77" i="63"/>
  <c r="O77" i="63"/>
  <c r="AM77" i="63"/>
  <c r="AU77" i="63"/>
  <c r="I77" i="63"/>
  <c r="AG77" i="63"/>
  <c r="R77" i="63"/>
  <c r="AX77" i="63"/>
  <c r="AY77" i="63"/>
  <c r="T77" i="63"/>
  <c r="AR77" i="63"/>
  <c r="G77" i="63"/>
  <c r="Q77" i="63"/>
  <c r="AO77" i="63"/>
  <c r="Z77" i="63"/>
  <c r="AP77" i="63"/>
  <c r="K77" i="63"/>
  <c r="AI77" i="63"/>
  <c r="L77" i="63"/>
  <c r="AJ77" i="63"/>
  <c r="AZ77" i="63"/>
  <c r="H77" i="63"/>
  <c r="P77" i="63"/>
  <c r="X77" i="63"/>
  <c r="AF77" i="63"/>
  <c r="AN77" i="63"/>
  <c r="AV77" i="63"/>
  <c r="W77" i="63"/>
  <c r="AE77" i="63"/>
  <c r="AA77" i="63"/>
  <c r="M77" i="63"/>
  <c r="E131" i="63"/>
  <c r="AL41" i="81"/>
  <c r="F128" i="63" l="1"/>
  <c r="AF192" i="63"/>
  <c r="AF212" i="70"/>
  <c r="AF212" i="73"/>
  <c r="AF212" i="71"/>
  <c r="AF212" i="69"/>
  <c r="AF212" i="68"/>
  <c r="AF212" i="75"/>
  <c r="AF212" i="67"/>
  <c r="AF212" i="72"/>
  <c r="K192" i="63"/>
  <c r="K212" i="70"/>
  <c r="K212" i="71"/>
  <c r="K212" i="67"/>
  <c r="K212" i="72"/>
  <c r="K212" i="68"/>
  <c r="K212" i="69"/>
  <c r="K212" i="73"/>
  <c r="K212" i="75"/>
  <c r="AQ192" i="63"/>
  <c r="AQ212" i="75"/>
  <c r="AQ212" i="67"/>
  <c r="AQ212" i="71"/>
  <c r="AQ212" i="72"/>
  <c r="AQ212" i="70"/>
  <c r="AQ212" i="68"/>
  <c r="AQ212" i="73"/>
  <c r="AQ212" i="69"/>
  <c r="AS192" i="63"/>
  <c r="AS212" i="70"/>
  <c r="AS212" i="69"/>
  <c r="AS212" i="75"/>
  <c r="AS212" i="68"/>
  <c r="AS212" i="72"/>
  <c r="AS212" i="67"/>
  <c r="AS212" i="73"/>
  <c r="AS212" i="71"/>
  <c r="X192" i="63"/>
  <c r="X212" i="73"/>
  <c r="X212" i="72"/>
  <c r="X212" i="70"/>
  <c r="X212" i="71"/>
  <c r="X212" i="68"/>
  <c r="X212" i="75"/>
  <c r="X212" i="67"/>
  <c r="X212" i="69"/>
  <c r="AP192" i="63"/>
  <c r="AP212" i="73"/>
  <c r="AP212" i="75"/>
  <c r="AP212" i="70"/>
  <c r="AP212" i="71"/>
  <c r="AP212" i="68"/>
  <c r="AP212" i="67"/>
  <c r="AP212" i="69"/>
  <c r="AP212" i="72"/>
  <c r="AT212" i="70"/>
  <c r="AT212" i="73"/>
  <c r="AT212" i="69"/>
  <c r="AT212" i="71"/>
  <c r="AT212" i="67"/>
  <c r="AT212" i="72"/>
  <c r="AT212" i="75"/>
  <c r="AT212" i="68"/>
  <c r="S192" i="63"/>
  <c r="S212" i="68"/>
  <c r="S212" i="69"/>
  <c r="S212" i="72"/>
  <c r="S212" i="67"/>
  <c r="S212" i="75"/>
  <c r="S212" i="73"/>
  <c r="S212" i="71"/>
  <c r="S212" i="70"/>
  <c r="AK192" i="63"/>
  <c r="AK212" i="70"/>
  <c r="AK212" i="75"/>
  <c r="AK212" i="69"/>
  <c r="AK212" i="67"/>
  <c r="AK212" i="71"/>
  <c r="AK212" i="72"/>
  <c r="AK212" i="73"/>
  <c r="AK212" i="68"/>
  <c r="M192" i="63"/>
  <c r="M212" i="71"/>
  <c r="M212" i="70"/>
  <c r="M212" i="67"/>
  <c r="M212" i="75"/>
  <c r="M212" i="73"/>
  <c r="M212" i="68"/>
  <c r="M212" i="69"/>
  <c r="M212" i="72"/>
  <c r="P192" i="63"/>
  <c r="P212" i="69"/>
  <c r="P212" i="73"/>
  <c r="P212" i="67"/>
  <c r="P212" i="72"/>
  <c r="P212" i="71"/>
  <c r="P212" i="70"/>
  <c r="P212" i="68"/>
  <c r="P212" i="75"/>
  <c r="Z192" i="63"/>
  <c r="Z212" i="70"/>
  <c r="Z212" i="67"/>
  <c r="Z212" i="71"/>
  <c r="Z212" i="69"/>
  <c r="Z212" i="72"/>
  <c r="Z212" i="75"/>
  <c r="Z212" i="73"/>
  <c r="Z212" i="68"/>
  <c r="R192" i="63"/>
  <c r="R212" i="68"/>
  <c r="R212" i="69"/>
  <c r="R212" i="73"/>
  <c r="R212" i="67"/>
  <c r="R212" i="70"/>
  <c r="R212" i="75"/>
  <c r="R212" i="71"/>
  <c r="R212" i="72"/>
  <c r="AL192" i="63"/>
  <c r="AL212" i="71"/>
  <c r="AL212" i="67"/>
  <c r="AL212" i="68"/>
  <c r="AL212" i="69"/>
  <c r="AL212" i="70"/>
  <c r="AL212" i="73"/>
  <c r="AL212" i="72"/>
  <c r="AL212" i="75"/>
  <c r="AH192" i="63"/>
  <c r="AH212" i="71"/>
  <c r="AH212" i="75"/>
  <c r="AH212" i="72"/>
  <c r="AH212" i="68"/>
  <c r="AH212" i="73"/>
  <c r="AH212" i="69"/>
  <c r="AH212" i="70"/>
  <c r="AH212" i="67"/>
  <c r="AC192" i="63"/>
  <c r="AC212" i="72"/>
  <c r="AC212" i="68"/>
  <c r="AC212" i="67"/>
  <c r="AC212" i="70"/>
  <c r="AC212" i="75"/>
  <c r="AC212" i="71"/>
  <c r="AC212" i="69"/>
  <c r="AC212" i="73"/>
  <c r="AS218" i="71"/>
  <c r="AS218" i="70"/>
  <c r="AS218" i="68"/>
  <c r="AS218" i="73"/>
  <c r="AS218" i="72"/>
  <c r="AS218" i="74"/>
  <c r="AS218" i="67"/>
  <c r="AS218" i="75"/>
  <c r="AS218" i="69"/>
  <c r="AA192" i="63"/>
  <c r="AA212" i="69"/>
  <c r="AA212" i="67"/>
  <c r="AA212" i="72"/>
  <c r="AA212" i="73"/>
  <c r="AA212" i="75"/>
  <c r="AA212" i="71"/>
  <c r="AA212" i="70"/>
  <c r="AA212" i="68"/>
  <c r="H192" i="63"/>
  <c r="H212" i="75"/>
  <c r="H212" i="69"/>
  <c r="H212" i="70"/>
  <c r="H212" i="73"/>
  <c r="H212" i="67"/>
  <c r="H212" i="71"/>
  <c r="H212" i="72"/>
  <c r="H212" i="68"/>
  <c r="AO192" i="63"/>
  <c r="AO212" i="73"/>
  <c r="AO212" i="67"/>
  <c r="AO212" i="71"/>
  <c r="AO212" i="72"/>
  <c r="AO212" i="68"/>
  <c r="AO212" i="69"/>
  <c r="AO212" i="70"/>
  <c r="AO212" i="75"/>
  <c r="AG192" i="63"/>
  <c r="AG212" i="68"/>
  <c r="AG212" i="69"/>
  <c r="AG212" i="70"/>
  <c r="AG212" i="73"/>
  <c r="AG212" i="67"/>
  <c r="AG212" i="75"/>
  <c r="AG212" i="72"/>
  <c r="AG212" i="71"/>
  <c r="AD192" i="63"/>
  <c r="AD212" i="68"/>
  <c r="AD212" i="75"/>
  <c r="AD212" i="72"/>
  <c r="AD212" i="67"/>
  <c r="AD212" i="71"/>
  <c r="AD212" i="69"/>
  <c r="AD212" i="70"/>
  <c r="AD212" i="73"/>
  <c r="J192" i="63"/>
  <c r="J212" i="72"/>
  <c r="J212" i="75"/>
  <c r="J212" i="70"/>
  <c r="J212" i="67"/>
  <c r="J212" i="68"/>
  <c r="J212" i="69"/>
  <c r="J212" i="71"/>
  <c r="J212" i="73"/>
  <c r="U192" i="63"/>
  <c r="U212" i="75"/>
  <c r="U212" i="68"/>
  <c r="U212" i="69"/>
  <c r="U212" i="72"/>
  <c r="U212" i="73"/>
  <c r="U212" i="70"/>
  <c r="U212" i="71"/>
  <c r="U212" i="67"/>
  <c r="AS217" i="71"/>
  <c r="AS217" i="73"/>
  <c r="AS217" i="70"/>
  <c r="AS217" i="72"/>
  <c r="AS217" i="69"/>
  <c r="AS217" i="74"/>
  <c r="AS217" i="75"/>
  <c r="AS217" i="68"/>
  <c r="AS217" i="67"/>
  <c r="AE192" i="63"/>
  <c r="AE212" i="68"/>
  <c r="AE212" i="73"/>
  <c r="AE212" i="71"/>
  <c r="AE212" i="69"/>
  <c r="AE212" i="75"/>
  <c r="AE212" i="70"/>
  <c r="AE212" i="72"/>
  <c r="AE212" i="67"/>
  <c r="Q192" i="63"/>
  <c r="Q212" i="67"/>
  <c r="Q212" i="72"/>
  <c r="Q212" i="75"/>
  <c r="Q212" i="73"/>
  <c r="Q212" i="69"/>
  <c r="Q212" i="68"/>
  <c r="Q212" i="70"/>
  <c r="Q212" i="71"/>
  <c r="I192" i="63"/>
  <c r="I212" i="67"/>
  <c r="I212" i="68"/>
  <c r="I212" i="71"/>
  <c r="I212" i="72"/>
  <c r="I212" i="69"/>
  <c r="I212" i="70"/>
  <c r="I212" i="73"/>
  <c r="I212" i="75"/>
  <c r="V192" i="63"/>
  <c r="V212" i="69"/>
  <c r="V212" i="72"/>
  <c r="V212" i="71"/>
  <c r="V212" i="67"/>
  <c r="V212" i="70"/>
  <c r="V212" i="73"/>
  <c r="V212" i="75"/>
  <c r="V212" i="68"/>
  <c r="AS211" i="71"/>
  <c r="AS211" i="73"/>
  <c r="AS211" i="69"/>
  <c r="AS211" i="74"/>
  <c r="AS211" i="75"/>
  <c r="AS211" i="68"/>
  <c r="AS211" i="70"/>
  <c r="AS211" i="67"/>
  <c r="AS211" i="72"/>
  <c r="W192" i="63"/>
  <c r="W212" i="67"/>
  <c r="W212" i="73"/>
  <c r="W212" i="75"/>
  <c r="W212" i="68"/>
  <c r="W212" i="72"/>
  <c r="W212" i="71"/>
  <c r="W212" i="70"/>
  <c r="W212" i="69"/>
  <c r="AJ192" i="63"/>
  <c r="AJ212" i="72"/>
  <c r="AJ212" i="71"/>
  <c r="AJ212" i="75"/>
  <c r="AJ212" i="69"/>
  <c r="AJ212" i="67"/>
  <c r="AJ212" i="68"/>
  <c r="AJ212" i="73"/>
  <c r="AJ212" i="70"/>
  <c r="G192" i="63"/>
  <c r="G212" i="69"/>
  <c r="G212" i="70"/>
  <c r="G212" i="75"/>
  <c r="G212" i="68"/>
  <c r="G212" i="72"/>
  <c r="G212" i="73"/>
  <c r="G212" i="67"/>
  <c r="G212" i="71"/>
  <c r="N192" i="63"/>
  <c r="N212" i="71"/>
  <c r="N212" i="68"/>
  <c r="N212" i="69"/>
  <c r="N212" i="72"/>
  <c r="N212" i="67"/>
  <c r="N212" i="75"/>
  <c r="N212" i="70"/>
  <c r="N212" i="73"/>
  <c r="Y192" i="63"/>
  <c r="Y212" i="69"/>
  <c r="Y212" i="67"/>
  <c r="Y212" i="70"/>
  <c r="Y212" i="68"/>
  <c r="Y212" i="71"/>
  <c r="Y212" i="72"/>
  <c r="Y212" i="75"/>
  <c r="Y212" i="73"/>
  <c r="L192" i="63"/>
  <c r="L212" i="70"/>
  <c r="L212" i="73"/>
  <c r="L212" i="67"/>
  <c r="L212" i="68"/>
  <c r="L212" i="69"/>
  <c r="L212" i="72"/>
  <c r="L212" i="71"/>
  <c r="L212" i="75"/>
  <c r="AR192" i="63"/>
  <c r="AR212" i="69"/>
  <c r="AR212" i="75"/>
  <c r="AR212" i="67"/>
  <c r="AR212" i="70"/>
  <c r="AR212" i="73"/>
  <c r="AR212" i="72"/>
  <c r="AR212" i="68"/>
  <c r="AR212" i="71"/>
  <c r="AM192" i="63"/>
  <c r="AM212" i="72"/>
  <c r="AM212" i="69"/>
  <c r="AM212" i="70"/>
  <c r="AM212" i="67"/>
  <c r="AM212" i="75"/>
  <c r="AM212" i="68"/>
  <c r="AM212" i="73"/>
  <c r="AM212" i="71"/>
  <c r="F192" i="63"/>
  <c r="F212" i="75"/>
  <c r="F212" i="70"/>
  <c r="F212" i="71"/>
  <c r="F212" i="73"/>
  <c r="F212" i="67"/>
  <c r="F212" i="72"/>
  <c r="F212" i="68"/>
  <c r="F212" i="69"/>
  <c r="E212" i="75"/>
  <c r="E212" i="69"/>
  <c r="E212" i="72"/>
  <c r="E212" i="68"/>
  <c r="E212" i="70"/>
  <c r="E212" i="71"/>
  <c r="E212" i="67"/>
  <c r="E212" i="73"/>
  <c r="AN192" i="63"/>
  <c r="AN212" i="73"/>
  <c r="AN212" i="69"/>
  <c r="AN212" i="72"/>
  <c r="AN212" i="71"/>
  <c r="AN212" i="70"/>
  <c r="AN212" i="75"/>
  <c r="AN212" i="67"/>
  <c r="AN212" i="68"/>
  <c r="AI192" i="63"/>
  <c r="AI212" i="68"/>
  <c r="AI212" i="73"/>
  <c r="AI212" i="70"/>
  <c r="AI212" i="69"/>
  <c r="AI212" i="75"/>
  <c r="AI212" i="71"/>
  <c r="AI212" i="67"/>
  <c r="AI212" i="72"/>
  <c r="T192" i="63"/>
  <c r="T212" i="70"/>
  <c r="T212" i="68"/>
  <c r="T212" i="71"/>
  <c r="T212" i="67"/>
  <c r="T212" i="75"/>
  <c r="T212" i="72"/>
  <c r="T212" i="69"/>
  <c r="T212" i="73"/>
  <c r="O192" i="63"/>
  <c r="O212" i="73"/>
  <c r="O212" i="67"/>
  <c r="O212" i="71"/>
  <c r="O212" i="72"/>
  <c r="O212" i="70"/>
  <c r="O212" i="68"/>
  <c r="O212" i="69"/>
  <c r="O212" i="75"/>
  <c r="AB192" i="63"/>
  <c r="AB212" i="75"/>
  <c r="AB212" i="72"/>
  <c r="AB212" i="73"/>
  <c r="AB212" i="71"/>
  <c r="AB212" i="70"/>
  <c r="AB212" i="69"/>
  <c r="AB212" i="67"/>
  <c r="AB212" i="68"/>
  <c r="E212" i="88"/>
  <c r="AT191" i="63"/>
  <c r="AT192" i="63"/>
  <c r="G212" i="88"/>
  <c r="F212" i="88"/>
  <c r="I212" i="88"/>
  <c r="H212" i="88"/>
  <c r="J212" i="88"/>
  <c r="AA134" i="63"/>
  <c r="AA212" i="88"/>
  <c r="AO134" i="63"/>
  <c r="AO212" i="88"/>
  <c r="AG134" i="63"/>
  <c r="AG212" i="88"/>
  <c r="AD134" i="63"/>
  <c r="AD212" i="88"/>
  <c r="U134" i="63"/>
  <c r="U212" i="88"/>
  <c r="AE134" i="63"/>
  <c r="AE212" i="88"/>
  <c r="AZ134" i="63"/>
  <c r="Q134" i="63"/>
  <c r="Q212" i="88"/>
  <c r="V134" i="63"/>
  <c r="V212" i="88"/>
  <c r="AW134" i="63"/>
  <c r="W134" i="63"/>
  <c r="W212" i="88"/>
  <c r="AJ134" i="63"/>
  <c r="AJ212" i="88"/>
  <c r="AU134" i="63"/>
  <c r="N134" i="63"/>
  <c r="N212" i="88"/>
  <c r="Y134" i="63"/>
  <c r="Y212" i="88"/>
  <c r="AT197" i="63"/>
  <c r="AT198" i="63"/>
  <c r="AV134" i="63"/>
  <c r="L134" i="63"/>
  <c r="L212" i="88"/>
  <c r="AR134" i="63"/>
  <c r="AR212" i="88"/>
  <c r="AM134" i="63"/>
  <c r="AM212" i="88"/>
  <c r="B27" i="63"/>
  <c r="AN134" i="63"/>
  <c r="AN212" i="88"/>
  <c r="AI134" i="63"/>
  <c r="AI212" i="88"/>
  <c r="T134" i="63"/>
  <c r="T212" i="88"/>
  <c r="O134" i="63"/>
  <c r="O212" i="88"/>
  <c r="AB134" i="63"/>
  <c r="AB212" i="88"/>
  <c r="BA134" i="63"/>
  <c r="AF134" i="63"/>
  <c r="AF212" i="88"/>
  <c r="K134" i="63"/>
  <c r="K212" i="88"/>
  <c r="AY134" i="63"/>
  <c r="BB134" i="63"/>
  <c r="AQ134" i="63"/>
  <c r="AQ212" i="88"/>
  <c r="AS134" i="63"/>
  <c r="AS212" i="88"/>
  <c r="X134" i="63"/>
  <c r="X212" i="88"/>
  <c r="AP134" i="63"/>
  <c r="AP212" i="88"/>
  <c r="AX134" i="63"/>
  <c r="AT134" i="63"/>
  <c r="AT212" i="88"/>
  <c r="S134" i="63"/>
  <c r="S212" i="88"/>
  <c r="AK134" i="63"/>
  <c r="AK212" i="88"/>
  <c r="AS218" i="88"/>
  <c r="M134" i="63"/>
  <c r="M212" i="88"/>
  <c r="P134" i="63"/>
  <c r="P212" i="88"/>
  <c r="Z134" i="63"/>
  <c r="Z212" i="88"/>
  <c r="R134" i="63"/>
  <c r="R212" i="88"/>
  <c r="AL134" i="63"/>
  <c r="AL212" i="88"/>
  <c r="AH134" i="63"/>
  <c r="AH212" i="88"/>
  <c r="AC134" i="63"/>
  <c r="AC212" i="88"/>
  <c r="AS217" i="88"/>
  <c r="AY128" i="63"/>
  <c r="AZ128" i="63"/>
  <c r="BA128" i="63"/>
  <c r="BB128" i="63"/>
  <c r="E134" i="63"/>
  <c r="G27" i="63"/>
  <c r="J134" i="63"/>
  <c r="H134" i="63"/>
  <c r="E27" i="63"/>
  <c r="F134" i="63"/>
  <c r="C27" i="63"/>
  <c r="G134" i="63"/>
  <c r="D27" i="63"/>
  <c r="I134" i="63"/>
  <c r="F27" i="63"/>
  <c r="E130" i="63"/>
  <c r="E132" i="63" s="1"/>
  <c r="E133" i="63" s="1"/>
  <c r="E190" i="63" s="1"/>
  <c r="F129" i="63"/>
  <c r="AM41" i="81"/>
  <c r="G9" i="2"/>
  <c r="AU212" i="70" l="1"/>
  <c r="F131" i="63"/>
  <c r="G129" i="63" s="1"/>
  <c r="G131" i="63" s="1"/>
  <c r="H128" i="63"/>
  <c r="AT218" i="71"/>
  <c r="AT218" i="70"/>
  <c r="AT218" i="74"/>
  <c r="AT218" i="68"/>
  <c r="AT218" i="73"/>
  <c r="AT218" i="72"/>
  <c r="AT218" i="75"/>
  <c r="AT218" i="67"/>
  <c r="AT218" i="69"/>
  <c r="AU212" i="69"/>
  <c r="AT217" i="71"/>
  <c r="AT217" i="70"/>
  <c r="AT217" i="72"/>
  <c r="AT217" i="73"/>
  <c r="AT217" i="75"/>
  <c r="AT217" i="74"/>
  <c r="AT217" i="67"/>
  <c r="AT217" i="69"/>
  <c r="AT217" i="68"/>
  <c r="AU212" i="68"/>
  <c r="AT211" i="71"/>
  <c r="AT211" i="67"/>
  <c r="AT211" i="70"/>
  <c r="AT211" i="74"/>
  <c r="AT211" i="72"/>
  <c r="AT211" i="73"/>
  <c r="AT211" i="69"/>
  <c r="AT211" i="75"/>
  <c r="AT211" i="68"/>
  <c r="AU212" i="72"/>
  <c r="AU212" i="73"/>
  <c r="AU212" i="71"/>
  <c r="AU212" i="75"/>
  <c r="AU212" i="67"/>
  <c r="AU192" i="63"/>
  <c r="AU191" i="63"/>
  <c r="J211" i="88"/>
  <c r="AL211" i="88"/>
  <c r="M211" i="88"/>
  <c r="AT218" i="88"/>
  <c r="I211" i="88"/>
  <c r="AQ211" i="88"/>
  <c r="AF211" i="88"/>
  <c r="T211" i="88"/>
  <c r="AM211" i="88"/>
  <c r="AT217" i="88"/>
  <c r="AJ211" i="88"/>
  <c r="Q211" i="88"/>
  <c r="AD211" i="88"/>
  <c r="R211" i="88"/>
  <c r="G211" i="88"/>
  <c r="AU197" i="63"/>
  <c r="AU198" i="63"/>
  <c r="AT211" i="88"/>
  <c r="AK211" i="88"/>
  <c r="AP211" i="88"/>
  <c r="AI211" i="88"/>
  <c r="AR211" i="88"/>
  <c r="Y211" i="88"/>
  <c r="W211" i="88"/>
  <c r="AG211" i="88"/>
  <c r="AC211" i="88"/>
  <c r="Z211" i="88"/>
  <c r="F211" i="88"/>
  <c r="S211" i="88"/>
  <c r="X211" i="88"/>
  <c r="AB211" i="88"/>
  <c r="AN211" i="88"/>
  <c r="L211" i="88"/>
  <c r="N211" i="88"/>
  <c r="AE211" i="88"/>
  <c r="AO211" i="88"/>
  <c r="AH211" i="88"/>
  <c r="P211" i="88"/>
  <c r="AU212" i="88"/>
  <c r="H211" i="88"/>
  <c r="AS211" i="88"/>
  <c r="K211" i="88"/>
  <c r="O211" i="88"/>
  <c r="V211" i="88"/>
  <c r="U211" i="88"/>
  <c r="AA211" i="88"/>
  <c r="G29" i="2"/>
  <c r="G28" i="2"/>
  <c r="G25" i="2"/>
  <c r="G30" i="2"/>
  <c r="G33" i="2"/>
  <c r="G34" i="2"/>
  <c r="G31" i="2"/>
  <c r="G26" i="2"/>
  <c r="G27" i="2"/>
  <c r="G32" i="2"/>
  <c r="E135" i="63"/>
  <c r="AN41" i="81"/>
  <c r="J128" i="63" l="1"/>
  <c r="F130" i="63"/>
  <c r="F132" i="63" s="1"/>
  <c r="F133" i="63" s="1"/>
  <c r="I128" i="63"/>
  <c r="K128" i="63"/>
  <c r="AV212" i="70"/>
  <c r="AV212" i="71"/>
  <c r="AV212" i="73"/>
  <c r="AV212" i="68"/>
  <c r="AV212" i="69"/>
  <c r="AV212" i="75"/>
  <c r="AV212" i="72"/>
  <c r="AV212" i="67"/>
  <c r="AU218" i="71"/>
  <c r="AU218" i="69"/>
  <c r="AU218" i="70"/>
  <c r="AU218" i="67"/>
  <c r="AU218" i="75"/>
  <c r="AU218" i="68"/>
  <c r="AU218" i="73"/>
  <c r="AU218" i="72"/>
  <c r="AU218" i="74"/>
  <c r="AU217" i="71"/>
  <c r="AU217" i="72"/>
  <c r="AU217" i="69"/>
  <c r="AU217" i="70"/>
  <c r="AU217" i="73"/>
  <c r="AU217" i="74"/>
  <c r="AU217" i="75"/>
  <c r="AU217" i="67"/>
  <c r="AU217" i="68"/>
  <c r="AU211" i="71"/>
  <c r="AU211" i="70"/>
  <c r="AU211" i="68"/>
  <c r="AU211" i="72"/>
  <c r="AU211" i="69"/>
  <c r="AU211" i="73"/>
  <c r="AU211" i="74"/>
  <c r="AU211" i="75"/>
  <c r="AU211" i="67"/>
  <c r="AV192" i="63"/>
  <c r="AV191" i="63"/>
  <c r="AU217" i="88"/>
  <c r="AU211" i="88"/>
  <c r="AV197" i="63"/>
  <c r="AV198" i="63"/>
  <c r="AV212" i="88"/>
  <c r="AU218" i="88"/>
  <c r="G130" i="63"/>
  <c r="G132" i="63" s="1"/>
  <c r="G133" i="63" s="1"/>
  <c r="G190" i="63" s="1"/>
  <c r="H129" i="63"/>
  <c r="H131" i="63" s="1"/>
  <c r="AO41" i="81"/>
  <c r="F135" i="63" l="1"/>
  <c r="F190" i="63"/>
  <c r="F210" i="70" s="1"/>
  <c r="L128" i="63"/>
  <c r="AW212" i="67"/>
  <c r="AW212" i="68"/>
  <c r="AW212" i="73"/>
  <c r="AW212" i="75"/>
  <c r="AW212" i="72"/>
  <c r="AW212" i="70"/>
  <c r="AW212" i="71"/>
  <c r="AW212" i="69"/>
  <c r="AV217" i="71"/>
  <c r="AV217" i="69"/>
  <c r="AV217" i="68"/>
  <c r="AV217" i="70"/>
  <c r="AV217" i="73"/>
  <c r="AV217" i="75"/>
  <c r="AV217" i="67"/>
  <c r="AV217" i="72"/>
  <c r="AV217" i="74"/>
  <c r="AV211" i="71"/>
  <c r="AV211" i="75"/>
  <c r="AV211" i="72"/>
  <c r="AV211" i="67"/>
  <c r="AV211" i="74"/>
  <c r="AV211" i="68"/>
  <c r="AV211" i="73"/>
  <c r="AV211" i="70"/>
  <c r="AV211" i="69"/>
  <c r="AV218" i="71"/>
  <c r="AV218" i="73"/>
  <c r="AV218" i="74"/>
  <c r="AV218" i="68"/>
  <c r="AV218" i="75"/>
  <c r="AV218" i="72"/>
  <c r="AV218" i="67"/>
  <c r="AV218" i="69"/>
  <c r="AV218" i="70"/>
  <c r="F210" i="73"/>
  <c r="F210" i="74"/>
  <c r="F210" i="75"/>
  <c r="F210" i="69"/>
  <c r="F210" i="71"/>
  <c r="F210" i="68"/>
  <c r="F210" i="72"/>
  <c r="F210" i="67"/>
  <c r="AW192" i="63"/>
  <c r="AW191" i="63"/>
  <c r="AV211" i="88"/>
  <c r="AV218" i="88"/>
  <c r="AW197" i="63"/>
  <c r="AW198" i="63"/>
  <c r="AW212" i="88"/>
  <c r="AV217" i="88"/>
  <c r="G135" i="63"/>
  <c r="H130" i="63"/>
  <c r="H132" i="63" s="1"/>
  <c r="H133" i="63" s="1"/>
  <c r="H190" i="63" s="1"/>
  <c r="I129" i="63"/>
  <c r="I131" i="63" s="1"/>
  <c r="AP41" i="81"/>
  <c r="N128" i="63" l="1"/>
  <c r="AX212" i="68"/>
  <c r="AX212" i="72"/>
  <c r="AX212" i="70"/>
  <c r="AX212" i="71"/>
  <c r="AX212" i="75"/>
  <c r="AX212" i="67"/>
  <c r="AX212" i="73"/>
  <c r="AX212" i="69"/>
  <c r="AW218" i="71"/>
  <c r="AW218" i="67"/>
  <c r="AW218" i="69"/>
  <c r="AW218" i="68"/>
  <c r="AW218" i="75"/>
  <c r="AW218" i="72"/>
  <c r="AW218" i="70"/>
  <c r="AW218" i="73"/>
  <c r="AW218" i="74"/>
  <c r="AW211" i="71"/>
  <c r="AW211" i="75"/>
  <c r="AW211" i="69"/>
  <c r="AW211" i="68"/>
  <c r="AW211" i="72"/>
  <c r="AW211" i="73"/>
  <c r="AW211" i="70"/>
  <c r="AW211" i="67"/>
  <c r="AW211" i="74"/>
  <c r="AW217" i="71"/>
  <c r="AW217" i="69"/>
  <c r="AW217" i="67"/>
  <c r="AW217" i="72"/>
  <c r="AW217" i="73"/>
  <c r="AW217" i="75"/>
  <c r="AW217" i="74"/>
  <c r="AW217" i="70"/>
  <c r="AW217" i="68"/>
  <c r="G210" i="75"/>
  <c r="G210" i="67"/>
  <c r="G210" i="72"/>
  <c r="G210" i="73"/>
  <c r="G210" i="71"/>
  <c r="G210" i="70"/>
  <c r="G210" i="69"/>
  <c r="G210" i="74"/>
  <c r="G210" i="68"/>
  <c r="AX192" i="63"/>
  <c r="AX191" i="63"/>
  <c r="AW218" i="88"/>
  <c r="AW217" i="88"/>
  <c r="AW211" i="88"/>
  <c r="AX197" i="63"/>
  <c r="AX198" i="63"/>
  <c r="AX212" i="88"/>
  <c r="H135" i="63"/>
  <c r="I130" i="63"/>
  <c r="I132" i="63" s="1"/>
  <c r="I133" i="63" s="1"/>
  <c r="I190" i="63" s="1"/>
  <c r="J129" i="63"/>
  <c r="J131" i="63" s="1"/>
  <c r="AQ41" i="81"/>
  <c r="M128" i="63" l="1"/>
  <c r="O128" i="63"/>
  <c r="AY212" i="75"/>
  <c r="AY212" i="67"/>
  <c r="AY212" i="70"/>
  <c r="AY212" i="71"/>
  <c r="AY212" i="72"/>
  <c r="AY212" i="73"/>
  <c r="AY212" i="69"/>
  <c r="AY212" i="68"/>
  <c r="AX211" i="71"/>
  <c r="AX211" i="67"/>
  <c r="AX211" i="69"/>
  <c r="AX211" i="68"/>
  <c r="AX211" i="72"/>
  <c r="AX211" i="70"/>
  <c r="AX211" i="73"/>
  <c r="AX211" i="74"/>
  <c r="AX211" i="75"/>
  <c r="AX218" i="71"/>
  <c r="AX218" i="73"/>
  <c r="AX218" i="69"/>
  <c r="AX218" i="68"/>
  <c r="AX218" i="70"/>
  <c r="AX218" i="75"/>
  <c r="AX218" i="74"/>
  <c r="AX218" i="72"/>
  <c r="AX218" i="67"/>
  <c r="AX217" i="71"/>
  <c r="AX217" i="70"/>
  <c r="AX217" i="72"/>
  <c r="AX217" i="74"/>
  <c r="AX217" i="73"/>
  <c r="AX217" i="68"/>
  <c r="AX217" i="75"/>
  <c r="AX217" i="67"/>
  <c r="AX217" i="69"/>
  <c r="H210" i="69"/>
  <c r="H210" i="71"/>
  <c r="H210" i="67"/>
  <c r="H210" i="70"/>
  <c r="H210" i="68"/>
  <c r="H210" i="74"/>
  <c r="H210" i="72"/>
  <c r="H210" i="75"/>
  <c r="H210" i="73"/>
  <c r="AY192" i="63"/>
  <c r="AY191" i="63"/>
  <c r="AX218" i="88"/>
  <c r="AX217" i="88"/>
  <c r="AX211" i="88"/>
  <c r="AY197" i="63"/>
  <c r="AY198" i="63"/>
  <c r="AY212" i="88"/>
  <c r="I135" i="63"/>
  <c r="AY194" i="63"/>
  <c r="J130" i="63"/>
  <c r="J132" i="63" s="1"/>
  <c r="J133" i="63" s="1"/>
  <c r="J190" i="63" s="1"/>
  <c r="K129" i="63"/>
  <c r="K131" i="63" s="1"/>
  <c r="AR41" i="81"/>
  <c r="P128" i="63" l="1"/>
  <c r="AY211" i="71"/>
  <c r="AY211" i="67"/>
  <c r="AY211" i="70"/>
  <c r="AY211" i="69"/>
  <c r="AY211" i="72"/>
  <c r="AY211" i="74"/>
  <c r="AY211" i="75"/>
  <c r="AY211" i="68"/>
  <c r="AY211" i="73"/>
  <c r="AZ212" i="68"/>
  <c r="AZ212" i="72"/>
  <c r="AZ212" i="70"/>
  <c r="AZ212" i="71"/>
  <c r="AZ212" i="75"/>
  <c r="AZ212" i="73"/>
  <c r="AZ212" i="69"/>
  <c r="AZ212" i="67"/>
  <c r="AY218" i="71"/>
  <c r="AY218" i="69"/>
  <c r="AY218" i="73"/>
  <c r="AY218" i="70"/>
  <c r="AY218" i="67"/>
  <c r="AY218" i="75"/>
  <c r="AY218" i="74"/>
  <c r="AY218" i="72"/>
  <c r="AY218" i="68"/>
  <c r="AY217" i="71"/>
  <c r="AY217" i="72"/>
  <c r="AY217" i="67"/>
  <c r="AY217" i="69"/>
  <c r="AY217" i="73"/>
  <c r="AY217" i="70"/>
  <c r="AY217" i="75"/>
  <c r="AY217" i="74"/>
  <c r="AY217" i="68"/>
  <c r="AY214" i="72"/>
  <c r="AY214" i="69"/>
  <c r="AY214" i="74"/>
  <c r="AY214" i="75"/>
  <c r="AY214" i="68"/>
  <c r="AY214" i="67"/>
  <c r="AY214" i="73"/>
  <c r="AY214" i="71"/>
  <c r="AY214" i="70"/>
  <c r="I210" i="71"/>
  <c r="I210" i="67"/>
  <c r="I210" i="75"/>
  <c r="I210" i="72"/>
  <c r="I210" i="70"/>
  <c r="I210" i="69"/>
  <c r="I210" i="73"/>
  <c r="I210" i="68"/>
  <c r="I210" i="74"/>
  <c r="AZ191" i="63"/>
  <c r="AZ192" i="63"/>
  <c r="AZ197" i="63"/>
  <c r="AZ198" i="63"/>
  <c r="AZ212" i="88"/>
  <c r="AY217" i="88"/>
  <c r="AY211" i="88"/>
  <c r="AY214" i="88"/>
  <c r="AY218" i="88"/>
  <c r="AZ194" i="63"/>
  <c r="J135" i="63"/>
  <c r="K130" i="63"/>
  <c r="K132" i="63" s="1"/>
  <c r="K133" i="63" s="1"/>
  <c r="K190" i="63" s="1"/>
  <c r="L129" i="63"/>
  <c r="L131" i="63" s="1"/>
  <c r="AS41" i="81"/>
  <c r="Q128" i="63" l="1"/>
  <c r="AZ211" i="71"/>
  <c r="AZ211" i="69"/>
  <c r="AZ211" i="72"/>
  <c r="AZ211" i="73"/>
  <c r="AZ211" i="75"/>
  <c r="AZ211" i="67"/>
  <c r="AZ211" i="70"/>
  <c r="AZ211" i="74"/>
  <c r="AZ211" i="68"/>
  <c r="AZ217" i="71"/>
  <c r="AZ217" i="74"/>
  <c r="AZ217" i="69"/>
  <c r="AZ217" i="73"/>
  <c r="AZ217" i="67"/>
  <c r="AZ217" i="75"/>
  <c r="AZ217" i="70"/>
  <c r="AZ217" i="68"/>
  <c r="AZ217" i="72"/>
  <c r="AZ214" i="73"/>
  <c r="AZ214" i="70"/>
  <c r="AZ214" i="68"/>
  <c r="AZ214" i="71"/>
  <c r="AZ214" i="75"/>
  <c r="AZ214" i="72"/>
  <c r="AZ214" i="69"/>
  <c r="AZ214" i="67"/>
  <c r="AZ214" i="74"/>
  <c r="BA212" i="70"/>
  <c r="BA212" i="69"/>
  <c r="BA212" i="67"/>
  <c r="BA212" i="71"/>
  <c r="BA212" i="73"/>
  <c r="BA212" i="75"/>
  <c r="BA212" i="68"/>
  <c r="BA212" i="72"/>
  <c r="AZ218" i="71"/>
  <c r="AZ218" i="72"/>
  <c r="AZ218" i="75"/>
  <c r="AZ218" i="74"/>
  <c r="AZ218" i="70"/>
  <c r="AZ218" i="67"/>
  <c r="AZ218" i="73"/>
  <c r="AZ218" i="69"/>
  <c r="AZ218" i="68"/>
  <c r="J210" i="71"/>
  <c r="J210" i="69"/>
  <c r="J210" i="72"/>
  <c r="J210" i="67"/>
  <c r="J210" i="75"/>
  <c r="J210" i="68"/>
  <c r="J210" i="70"/>
  <c r="J210" i="73"/>
  <c r="J210" i="74"/>
  <c r="BA191" i="63"/>
  <c r="BA192" i="63"/>
  <c r="AZ214" i="88"/>
  <c r="AZ211" i="88"/>
  <c r="BA197" i="63"/>
  <c r="BA198" i="63"/>
  <c r="BA212" i="88"/>
  <c r="AZ218" i="88"/>
  <c r="AZ217" i="88"/>
  <c r="K135" i="63"/>
  <c r="BA194" i="63"/>
  <c r="L130" i="63"/>
  <c r="L132" i="63" s="1"/>
  <c r="L133" i="63" s="1"/>
  <c r="L190" i="63" s="1"/>
  <c r="M129" i="63"/>
  <c r="M131" i="63" s="1"/>
  <c r="AT41" i="81"/>
  <c r="R128" i="63" l="1"/>
  <c r="BA214" i="70"/>
  <c r="BA214" i="75"/>
  <c r="BA214" i="69"/>
  <c r="BA214" i="68"/>
  <c r="BA214" i="73"/>
  <c r="BA214" i="72"/>
  <c r="BA214" i="71"/>
  <c r="BA214" i="74"/>
  <c r="BA214" i="67"/>
  <c r="BA218" i="71"/>
  <c r="BA218" i="74"/>
  <c r="BA218" i="68"/>
  <c r="BA218" i="75"/>
  <c r="BA218" i="69"/>
  <c r="BA218" i="73"/>
  <c r="BA218" i="70"/>
  <c r="BA218" i="67"/>
  <c r="BA218" i="72"/>
  <c r="BA211" i="71"/>
  <c r="BA211" i="67"/>
  <c r="BA211" i="75"/>
  <c r="BA211" i="73"/>
  <c r="BA211" i="74"/>
  <c r="BA211" i="72"/>
  <c r="BA211" i="68"/>
  <c r="BA211" i="70"/>
  <c r="BA211" i="69"/>
  <c r="BB212" i="67"/>
  <c r="BB212" i="68"/>
  <c r="BB212" i="72"/>
  <c r="BB212" i="71"/>
  <c r="BB212" i="73"/>
  <c r="BB212" i="70"/>
  <c r="BB212" i="75"/>
  <c r="BB212" i="69"/>
  <c r="BA217" i="71"/>
  <c r="BA217" i="68"/>
  <c r="BA217" i="69"/>
  <c r="BA217" i="73"/>
  <c r="BA217" i="72"/>
  <c r="BA217" i="67"/>
  <c r="BA217" i="70"/>
  <c r="BA217" i="74"/>
  <c r="BA217" i="75"/>
  <c r="K210" i="68"/>
  <c r="K210" i="73"/>
  <c r="K210" i="71"/>
  <c r="K210" i="70"/>
  <c r="K210" i="69"/>
  <c r="K210" i="75"/>
  <c r="K210" i="72"/>
  <c r="K210" i="67"/>
  <c r="K210" i="74"/>
  <c r="BB192" i="63"/>
  <c r="BB191" i="63"/>
  <c r="BA218" i="88"/>
  <c r="BA217" i="88"/>
  <c r="BA214" i="88"/>
  <c r="BA211" i="88"/>
  <c r="BB197" i="63"/>
  <c r="BB198" i="63"/>
  <c r="BB212" i="88"/>
  <c r="L135" i="63"/>
  <c r="BB195" i="63"/>
  <c r="BB194" i="63"/>
  <c r="M130" i="63"/>
  <c r="M132" i="63" s="1"/>
  <c r="M133" i="63" s="1"/>
  <c r="M190" i="63" s="1"/>
  <c r="N129" i="63"/>
  <c r="N131" i="63" s="1"/>
  <c r="AU41" i="81"/>
  <c r="S128" i="63" l="1"/>
  <c r="BB211" i="71"/>
  <c r="BB211" i="72"/>
  <c r="BB211" i="74"/>
  <c r="BB211" i="75"/>
  <c r="BB211" i="67"/>
  <c r="BB211" i="69"/>
  <c r="BB211" i="70"/>
  <c r="BB211" i="68"/>
  <c r="BB211" i="73"/>
  <c r="BB218" i="71"/>
  <c r="BB218" i="73"/>
  <c r="BB218" i="72"/>
  <c r="BB218" i="74"/>
  <c r="BB218" i="75"/>
  <c r="BB218" i="68"/>
  <c r="BB218" i="69"/>
  <c r="BB218" i="70"/>
  <c r="BB218" i="67"/>
  <c r="BB217" i="71"/>
  <c r="BB217" i="68"/>
  <c r="BB217" i="70"/>
  <c r="BB217" i="69"/>
  <c r="BB217" i="73"/>
  <c r="BB217" i="75"/>
  <c r="BB217" i="67"/>
  <c r="BB217" i="74"/>
  <c r="BB217" i="72"/>
  <c r="BB214" i="74"/>
  <c r="BB214" i="72"/>
  <c r="BB214" i="71"/>
  <c r="BB214" i="69"/>
  <c r="BB214" i="70"/>
  <c r="BB214" i="75"/>
  <c r="BB214" i="73"/>
  <c r="BB214" i="67"/>
  <c r="BB214" i="68"/>
  <c r="BB215" i="72"/>
  <c r="BB215" i="70"/>
  <c r="BB215" i="67"/>
  <c r="BB215" i="74"/>
  <c r="BB215" i="68"/>
  <c r="BB215" i="71"/>
  <c r="BB215" i="75"/>
  <c r="BB215" i="73"/>
  <c r="BB215" i="69"/>
  <c r="L210" i="67"/>
  <c r="L210" i="74"/>
  <c r="L210" i="70"/>
  <c r="L210" i="71"/>
  <c r="L210" i="72"/>
  <c r="L210" i="69"/>
  <c r="L210" i="75"/>
  <c r="L210" i="73"/>
  <c r="L210" i="68"/>
  <c r="BB214" i="88"/>
  <c r="BB218" i="88"/>
  <c r="BB215" i="88"/>
  <c r="BB217" i="88"/>
  <c r="BB211" i="88"/>
  <c r="M135" i="63"/>
  <c r="N130" i="63"/>
  <c r="N132" i="63" s="1"/>
  <c r="N133" i="63" s="1"/>
  <c r="N190" i="63" s="1"/>
  <c r="O129" i="63"/>
  <c r="O131" i="63" s="1"/>
  <c r="AV41" i="81"/>
  <c r="T128" i="63" l="1"/>
  <c r="M210" i="73"/>
  <c r="M210" i="68"/>
  <c r="M210" i="69"/>
  <c r="M210" i="74"/>
  <c r="M210" i="71"/>
  <c r="M210" i="75"/>
  <c r="M210" i="72"/>
  <c r="M210" i="70"/>
  <c r="M210" i="67"/>
  <c r="N135" i="63"/>
  <c r="O130" i="63"/>
  <c r="O132" i="63" s="1"/>
  <c r="O133" i="63" s="1"/>
  <c r="O190" i="63" s="1"/>
  <c r="P129" i="63"/>
  <c r="P131" i="63" s="1"/>
  <c r="AW41" i="81"/>
  <c r="U128" i="63" l="1"/>
  <c r="N210" i="74"/>
  <c r="N210" i="70"/>
  <c r="N210" i="73"/>
  <c r="N210" i="75"/>
  <c r="N210" i="68"/>
  <c r="N210" i="71"/>
  <c r="N210" i="67"/>
  <c r="N210" i="69"/>
  <c r="N210" i="72"/>
  <c r="O135" i="63"/>
  <c r="P130" i="63"/>
  <c r="P132" i="63" s="1"/>
  <c r="P133" i="63" s="1"/>
  <c r="P190" i="63" s="1"/>
  <c r="Q129" i="63"/>
  <c r="Q131" i="63" s="1"/>
  <c r="AX41" i="81"/>
  <c r="V128" i="63" l="1"/>
  <c r="O210" i="75"/>
  <c r="O210" i="67"/>
  <c r="O210" i="72"/>
  <c r="O210" i="70"/>
  <c r="O210" i="74"/>
  <c r="O210" i="73"/>
  <c r="O210" i="71"/>
  <c r="O210" i="68"/>
  <c r="O210" i="69"/>
  <c r="P135" i="63"/>
  <c r="Q130" i="63"/>
  <c r="Q132" i="63" s="1"/>
  <c r="Q133" i="63" s="1"/>
  <c r="Q190" i="63" s="1"/>
  <c r="R129" i="63"/>
  <c r="R131" i="63" s="1"/>
  <c r="AY41" i="81"/>
  <c r="W128" i="63" l="1"/>
  <c r="P210" i="69"/>
  <c r="P210" i="71"/>
  <c r="P210" i="72"/>
  <c r="P210" i="75"/>
  <c r="P210" i="68"/>
  <c r="P210" i="67"/>
  <c r="P210" i="70"/>
  <c r="P210" i="73"/>
  <c r="P210" i="74"/>
  <c r="Q135" i="63"/>
  <c r="R130" i="63"/>
  <c r="R132" i="63" s="1"/>
  <c r="R133" i="63" s="1"/>
  <c r="R190" i="63" s="1"/>
  <c r="S129" i="63"/>
  <c r="S131" i="63" s="1"/>
  <c r="AZ41" i="81"/>
  <c r="X128" i="63" l="1"/>
  <c r="Q210" i="71"/>
  <c r="Q210" i="74"/>
  <c r="Q210" i="70"/>
  <c r="Q210" i="69"/>
  <c r="Q210" i="67"/>
  <c r="Q210" i="75"/>
  <c r="Q210" i="73"/>
  <c r="Q210" i="72"/>
  <c r="Q210" i="68"/>
  <c r="R135" i="63"/>
  <c r="S130" i="63"/>
  <c r="S132" i="63" s="1"/>
  <c r="S133" i="63" s="1"/>
  <c r="S190" i="63" s="1"/>
  <c r="T129" i="63"/>
  <c r="T131" i="63" s="1"/>
  <c r="BA41" i="81"/>
  <c r="Y128" i="63" l="1"/>
  <c r="R210" i="69"/>
  <c r="R210" i="67"/>
  <c r="R210" i="72"/>
  <c r="R210" i="71"/>
  <c r="R210" i="73"/>
  <c r="R210" i="75"/>
  <c r="R210" i="70"/>
  <c r="R210" i="68"/>
  <c r="R210" i="74"/>
  <c r="S135" i="63"/>
  <c r="T130" i="63"/>
  <c r="T132" i="63" s="1"/>
  <c r="T133" i="63" s="1"/>
  <c r="T190" i="63" s="1"/>
  <c r="U129" i="63"/>
  <c r="U131" i="63" s="1"/>
  <c r="BB41" i="81"/>
  <c r="Z128" i="63" l="1"/>
  <c r="S210" i="68"/>
  <c r="S210" i="70"/>
  <c r="S210" i="67"/>
  <c r="S210" i="69"/>
  <c r="S210" i="75"/>
  <c r="S210" i="71"/>
  <c r="S210" i="73"/>
  <c r="S210" i="72"/>
  <c r="S210" i="74"/>
  <c r="T135" i="63"/>
  <c r="U130" i="63"/>
  <c r="U132" i="63" s="1"/>
  <c r="U133" i="63" s="1"/>
  <c r="U190" i="63" s="1"/>
  <c r="V129" i="63"/>
  <c r="V131" i="63" s="1"/>
  <c r="BC41" i="81"/>
  <c r="AA128" i="63" l="1"/>
  <c r="T210" i="71"/>
  <c r="T210" i="67"/>
  <c r="T210" i="73"/>
  <c r="T210" i="75"/>
  <c r="T210" i="74"/>
  <c r="T210" i="69"/>
  <c r="T210" i="70"/>
  <c r="T210" i="68"/>
  <c r="T210" i="72"/>
  <c r="U135" i="63"/>
  <c r="V130" i="63"/>
  <c r="V132" i="63" s="1"/>
  <c r="V133" i="63" s="1"/>
  <c r="V190" i="63" s="1"/>
  <c r="W129" i="63"/>
  <c r="W131" i="63" s="1"/>
  <c r="BD41" i="81"/>
  <c r="AB128" i="63" l="1"/>
  <c r="U210" i="73"/>
  <c r="U210" i="68"/>
  <c r="U210" i="69"/>
  <c r="U210" i="75"/>
  <c r="U210" i="74"/>
  <c r="U210" i="72"/>
  <c r="U210" i="71"/>
  <c r="U210" i="70"/>
  <c r="U210" i="67"/>
  <c r="V135" i="63"/>
  <c r="W130" i="63"/>
  <c r="W132" i="63" s="1"/>
  <c r="W133" i="63" s="1"/>
  <c r="W190" i="63" s="1"/>
  <c r="X129" i="63"/>
  <c r="X131" i="63" s="1"/>
  <c r="BE41" i="81"/>
  <c r="AC128" i="63" l="1"/>
  <c r="V210" i="70"/>
  <c r="V210" i="72"/>
  <c r="V210" i="73"/>
  <c r="V210" i="75"/>
  <c r="V210" i="74"/>
  <c r="V210" i="67"/>
  <c r="V210" i="69"/>
  <c r="V210" i="71"/>
  <c r="V210" i="68"/>
  <c r="W135" i="63"/>
  <c r="BF41" i="81"/>
  <c r="X130" i="63"/>
  <c r="X132" i="63" s="1"/>
  <c r="X133" i="63" s="1"/>
  <c r="X190" i="63" s="1"/>
  <c r="Y129" i="63"/>
  <c r="Y131" i="63" s="1"/>
  <c r="AD128" i="63" l="1"/>
  <c r="W210" i="67"/>
  <c r="W210" i="75"/>
  <c r="W210" i="68"/>
  <c r="W210" i="74"/>
  <c r="W210" i="72"/>
  <c r="W210" i="69"/>
  <c r="W210" i="71"/>
  <c r="W210" i="70"/>
  <c r="W210" i="73"/>
  <c r="BG41" i="81"/>
  <c r="BH41" i="81" s="1"/>
  <c r="BI41" i="81" s="1"/>
  <c r="BI42" i="81" s="1"/>
  <c r="X135" i="63"/>
  <c r="Y130" i="63"/>
  <c r="Y132" i="63" s="1"/>
  <c r="Y133" i="63" s="1"/>
  <c r="Y190" i="63" s="1"/>
  <c r="Z129" i="63"/>
  <c r="Z131" i="63" s="1"/>
  <c r="AE128" i="63" l="1"/>
  <c r="BB143" i="74"/>
  <c r="BB193" i="74" s="1"/>
  <c r="BB143" i="70"/>
  <c r="BB193" i="70" s="1"/>
  <c r="BB143" i="75"/>
  <c r="BB193" i="75" s="1"/>
  <c r="BB143" i="69"/>
  <c r="BB193" i="69" s="1"/>
  <c r="BB143" i="67"/>
  <c r="BB193" i="67" s="1"/>
  <c r="BB193" i="71"/>
  <c r="BB143" i="88"/>
  <c r="BB193" i="88" s="1"/>
  <c r="BB143" i="73"/>
  <c r="BB193" i="73" s="1"/>
  <c r="BB143" i="72"/>
  <c r="BB193" i="72" s="1"/>
  <c r="BB143" i="68"/>
  <c r="BB193" i="68" s="1"/>
  <c r="BB143" i="63"/>
  <c r="BB193" i="63" s="1"/>
  <c r="X210" i="69"/>
  <c r="X210" i="68"/>
  <c r="X210" i="74"/>
  <c r="X210" i="75"/>
  <c r="X210" i="73"/>
  <c r="X210" i="72"/>
  <c r="X210" i="70"/>
  <c r="X210" i="67"/>
  <c r="X210" i="71"/>
  <c r="Y135" i="63"/>
  <c r="Z130" i="63"/>
  <c r="Z132" i="63" s="1"/>
  <c r="Z133" i="63" s="1"/>
  <c r="Z190" i="63" s="1"/>
  <c r="AA129" i="63"/>
  <c r="AA131" i="63" s="1"/>
  <c r="BB213" i="88" l="1"/>
  <c r="AF128" i="63"/>
  <c r="BB213" i="71"/>
  <c r="BB213" i="73"/>
  <c r="BB213" i="67"/>
  <c r="BB213" i="69"/>
  <c r="BB213" i="75"/>
  <c r="BB213" i="68"/>
  <c r="BB213" i="70"/>
  <c r="BB213" i="72"/>
  <c r="BB213" i="74"/>
  <c r="Y210" i="71"/>
  <c r="Y210" i="69"/>
  <c r="Y210" i="75"/>
  <c r="Y210" i="73"/>
  <c r="Y210" i="68"/>
  <c r="Y210" i="70"/>
  <c r="Y210" i="74"/>
  <c r="Y210" i="72"/>
  <c r="Y210" i="67"/>
  <c r="Z135" i="63"/>
  <c r="AA130" i="63"/>
  <c r="AA132" i="63" s="1"/>
  <c r="AA133" i="63" s="1"/>
  <c r="AA190" i="63" s="1"/>
  <c r="AB129" i="63"/>
  <c r="AB131" i="63" s="1"/>
  <c r="AG128" i="63" l="1"/>
  <c r="Z210" i="71"/>
  <c r="Z210" i="72"/>
  <c r="Z210" i="69"/>
  <c r="Z210" i="68"/>
  <c r="Z210" i="67"/>
  <c r="Z210" i="73"/>
  <c r="Z210" i="70"/>
  <c r="Z210" i="74"/>
  <c r="Z210" i="75"/>
  <c r="AA135" i="63"/>
  <c r="AB130" i="63"/>
  <c r="AB132" i="63" s="1"/>
  <c r="AB133" i="63" s="1"/>
  <c r="AB190" i="63" s="1"/>
  <c r="AC129" i="63"/>
  <c r="AC131" i="63" s="1"/>
  <c r="AH128" i="63" l="1"/>
  <c r="AA210" i="68"/>
  <c r="AA210" i="71"/>
  <c r="AA210" i="74"/>
  <c r="AA210" i="69"/>
  <c r="AA210" i="75"/>
  <c r="AA210" i="72"/>
  <c r="AA210" i="67"/>
  <c r="AA210" i="73"/>
  <c r="AA210" i="70"/>
  <c r="AB135" i="63"/>
  <c r="AC130" i="63"/>
  <c r="AC132" i="63" s="1"/>
  <c r="AC133" i="63" s="1"/>
  <c r="AC190" i="63" s="1"/>
  <c r="AD129" i="63"/>
  <c r="AD131" i="63" s="1"/>
  <c r="AI128" i="63" l="1"/>
  <c r="AB210" i="73"/>
  <c r="AB210" i="67"/>
  <c r="AB210" i="70"/>
  <c r="AB210" i="68"/>
  <c r="AB210" i="69"/>
  <c r="AB210" i="71"/>
  <c r="AB210" i="75"/>
  <c r="AB210" i="72"/>
  <c r="AB210" i="74"/>
  <c r="AC135" i="63"/>
  <c r="AD130" i="63"/>
  <c r="AD132" i="63" s="1"/>
  <c r="AD133" i="63" s="1"/>
  <c r="AD190" i="63" s="1"/>
  <c r="AE129" i="63"/>
  <c r="AE131" i="63" s="1"/>
  <c r="AJ128" i="63" l="1"/>
  <c r="AC210" i="68"/>
  <c r="AC210" i="73"/>
  <c r="AC210" i="69"/>
  <c r="AC210" i="75"/>
  <c r="AC210" i="67"/>
  <c r="AC210" i="72"/>
  <c r="AC210" i="71"/>
  <c r="AC210" i="70"/>
  <c r="AC210" i="74"/>
  <c r="AD135" i="63"/>
  <c r="AE130" i="63"/>
  <c r="AE132" i="63" s="1"/>
  <c r="AE133" i="63" s="1"/>
  <c r="AE190" i="63" s="1"/>
  <c r="AF129" i="63"/>
  <c r="AF131" i="63" s="1"/>
  <c r="AK128" i="63" l="1"/>
  <c r="AD210" i="75"/>
  <c r="AD210" i="68"/>
  <c r="AD210" i="70"/>
  <c r="AD210" i="73"/>
  <c r="AD210" i="74"/>
  <c r="AD210" i="69"/>
  <c r="AD210" i="67"/>
  <c r="AD210" i="71"/>
  <c r="AD210" i="72"/>
  <c r="AE135" i="63"/>
  <c r="AF130" i="63"/>
  <c r="AF132" i="63" s="1"/>
  <c r="AF133" i="63" s="1"/>
  <c r="AF190" i="63" s="1"/>
  <c r="AG129" i="63"/>
  <c r="AG131" i="63" s="1"/>
  <c r="AL128" i="63" l="1"/>
  <c r="AE210" i="75"/>
  <c r="AE210" i="67"/>
  <c r="AE210" i="73"/>
  <c r="AE210" i="70"/>
  <c r="AE210" i="74"/>
  <c r="AE210" i="72"/>
  <c r="AE210" i="69"/>
  <c r="AE210" i="71"/>
  <c r="AE210" i="68"/>
  <c r="AF135" i="63"/>
  <c r="AG130" i="63"/>
  <c r="AG132" i="63" s="1"/>
  <c r="AG133" i="63" s="1"/>
  <c r="AG190" i="63" s="1"/>
  <c r="AH129" i="63"/>
  <c r="AH131" i="63" s="1"/>
  <c r="AM128" i="63" l="1"/>
  <c r="AF210" i="71"/>
  <c r="AF210" i="69"/>
  <c r="AF210" i="68"/>
  <c r="AF210" i="67"/>
  <c r="AF210" i="70"/>
  <c r="AF210" i="72"/>
  <c r="AF210" i="75"/>
  <c r="AF210" i="74"/>
  <c r="AF210" i="73"/>
  <c r="AG135" i="63"/>
  <c r="AH130" i="63"/>
  <c r="AH132" i="63" s="1"/>
  <c r="AH133" i="63" s="1"/>
  <c r="AH190" i="63" s="1"/>
  <c r="AI129" i="63"/>
  <c r="AI131" i="63" s="1"/>
  <c r="AN128" i="63" l="1"/>
  <c r="AG210" i="71"/>
  <c r="AG210" i="70"/>
  <c r="AG210" i="69"/>
  <c r="AG210" i="73"/>
  <c r="AG210" i="75"/>
  <c r="AG210" i="68"/>
  <c r="AG210" i="74"/>
  <c r="AG210" i="67"/>
  <c r="AG210" i="72"/>
  <c r="AH135" i="63"/>
  <c r="AI130" i="63"/>
  <c r="AI132" i="63" s="1"/>
  <c r="AI133" i="63" s="1"/>
  <c r="AI190" i="63" s="1"/>
  <c r="AJ129" i="63"/>
  <c r="AJ131" i="63" s="1"/>
  <c r="AO128" i="63" l="1"/>
  <c r="AH210" i="72"/>
  <c r="AH210" i="71"/>
  <c r="AH210" i="69"/>
  <c r="AH210" i="67"/>
  <c r="AH210" i="68"/>
  <c r="AH210" i="70"/>
  <c r="AH210" i="74"/>
  <c r="AH210" i="73"/>
  <c r="AH210" i="75"/>
  <c r="AI135" i="63"/>
  <c r="AJ130" i="63"/>
  <c r="AJ132" i="63" s="1"/>
  <c r="AJ133" i="63" s="1"/>
  <c r="AJ190" i="63" s="1"/>
  <c r="AK129" i="63"/>
  <c r="AK131" i="63" s="1"/>
  <c r="AP128" i="63" l="1"/>
  <c r="AI210" i="68"/>
  <c r="AI210" i="72"/>
  <c r="AI210" i="71"/>
  <c r="AI210" i="70"/>
  <c r="AI210" i="73"/>
  <c r="AI210" i="75"/>
  <c r="AI210" i="69"/>
  <c r="AI210" i="74"/>
  <c r="AI210" i="67"/>
  <c r="AJ135" i="63"/>
  <c r="AK130" i="63"/>
  <c r="AK132" i="63" s="1"/>
  <c r="AK133" i="63" s="1"/>
  <c r="AK190" i="63" s="1"/>
  <c r="AL129" i="63"/>
  <c r="AL131" i="63" s="1"/>
  <c r="AQ128" i="63" l="1"/>
  <c r="AJ210" i="71"/>
  <c r="AJ210" i="72"/>
  <c r="AJ210" i="70"/>
  <c r="AJ210" i="74"/>
  <c r="AJ210" i="73"/>
  <c r="AJ210" i="68"/>
  <c r="AJ210" i="75"/>
  <c r="AJ210" i="67"/>
  <c r="AJ210" i="69"/>
  <c r="AK135" i="63"/>
  <c r="AL130" i="63"/>
  <c r="AL132" i="63" s="1"/>
  <c r="AL133" i="63" s="1"/>
  <c r="AL190" i="63" s="1"/>
  <c r="AM129" i="63"/>
  <c r="AM131" i="63" s="1"/>
  <c r="AR128" i="63" l="1"/>
  <c r="AK210" i="71"/>
  <c r="AK210" i="67"/>
  <c r="AK210" i="70"/>
  <c r="AK210" i="73"/>
  <c r="AK210" i="75"/>
  <c r="AK210" i="69"/>
  <c r="AK210" i="74"/>
  <c r="AK210" i="68"/>
  <c r="AK210" i="72"/>
  <c r="AL135" i="63"/>
  <c r="AM130" i="63"/>
  <c r="AM132" i="63" s="1"/>
  <c r="AM133" i="63" s="1"/>
  <c r="AM190" i="63" s="1"/>
  <c r="AN129" i="63"/>
  <c r="AN131" i="63" s="1"/>
  <c r="AS128" i="63" l="1"/>
  <c r="AL210" i="71"/>
  <c r="AL210" i="67"/>
  <c r="AL210" i="70"/>
  <c r="AL210" i="69"/>
  <c r="AL210" i="74"/>
  <c r="AL210" i="73"/>
  <c r="AL210" i="75"/>
  <c r="AL210" i="72"/>
  <c r="AL210" i="68"/>
  <c r="AM135" i="63"/>
  <c r="AN130" i="63"/>
  <c r="AN132" i="63" s="1"/>
  <c r="AN133" i="63" s="1"/>
  <c r="AN190" i="63" s="1"/>
  <c r="AO129" i="63"/>
  <c r="AO131" i="63" s="1"/>
  <c r="AT128" i="63" l="1"/>
  <c r="AM210" i="71"/>
  <c r="AM210" i="74"/>
  <c r="AM210" i="73"/>
  <c r="AM210" i="69"/>
  <c r="AM210" i="68"/>
  <c r="AM210" i="72"/>
  <c r="AM210" i="70"/>
  <c r="AM210" i="75"/>
  <c r="AM210" i="67"/>
  <c r="AN135" i="63"/>
  <c r="AO130" i="63"/>
  <c r="AO132" i="63" s="1"/>
  <c r="AO133" i="63" s="1"/>
  <c r="AO190" i="63" s="1"/>
  <c r="AP129" i="63"/>
  <c r="AP131" i="63" s="1"/>
  <c r="AU128" i="63" l="1"/>
  <c r="AN210" i="71"/>
  <c r="AN210" i="70"/>
  <c r="AN210" i="69"/>
  <c r="AN210" i="75"/>
  <c r="AN210" i="74"/>
  <c r="AN210" i="73"/>
  <c r="AN210" i="72"/>
  <c r="AN210" i="68"/>
  <c r="AN210" i="67"/>
  <c r="AO135" i="63"/>
  <c r="AP130" i="63"/>
  <c r="AP132" i="63" s="1"/>
  <c r="AP133" i="63" s="1"/>
  <c r="AP190" i="63" s="1"/>
  <c r="AQ129" i="63"/>
  <c r="AQ131" i="63" s="1"/>
  <c r="AV128" i="63" l="1"/>
  <c r="AO210" i="71"/>
  <c r="AO210" i="69"/>
  <c r="AO210" i="73"/>
  <c r="AO210" i="68"/>
  <c r="AO210" i="70"/>
  <c r="AO210" i="67"/>
  <c r="AO210" i="72"/>
  <c r="AO210" i="74"/>
  <c r="AO210" i="75"/>
  <c r="AP135" i="63"/>
  <c r="AQ130" i="63"/>
  <c r="AQ132" i="63" s="1"/>
  <c r="AQ133" i="63" s="1"/>
  <c r="AQ190" i="63" s="1"/>
  <c r="AR129" i="63"/>
  <c r="AR131" i="63" s="1"/>
  <c r="AW128" i="63" l="1"/>
  <c r="AX128" i="63"/>
  <c r="AP210" i="71"/>
  <c r="AP210" i="70"/>
  <c r="AP210" i="67"/>
  <c r="AP210" i="69"/>
  <c r="AP210" i="68"/>
  <c r="AP210" i="74"/>
  <c r="AP210" i="72"/>
  <c r="AP210" i="75"/>
  <c r="AP210" i="73"/>
  <c r="AQ135" i="63"/>
  <c r="AR130" i="63"/>
  <c r="AR132" i="63" s="1"/>
  <c r="AR133" i="63" s="1"/>
  <c r="AR190" i="63" s="1"/>
  <c r="AS129" i="63"/>
  <c r="AS131" i="63" s="1"/>
  <c r="AQ210" i="71" l="1"/>
  <c r="AQ210" i="68"/>
  <c r="AQ210" i="67"/>
  <c r="AQ210" i="72"/>
  <c r="AQ210" i="69"/>
  <c r="AQ210" i="75"/>
  <c r="AQ210" i="74"/>
  <c r="AQ210" i="70"/>
  <c r="AQ210" i="73"/>
  <c r="AR135" i="63"/>
  <c r="AS130" i="63"/>
  <c r="AS132" i="63" s="1"/>
  <c r="AS133" i="63" s="1"/>
  <c r="AS190" i="63" s="1"/>
  <c r="AT129" i="63"/>
  <c r="AT131" i="63" s="1"/>
  <c r="AR210" i="71" l="1"/>
  <c r="AR210" i="73"/>
  <c r="AR210" i="72"/>
  <c r="AR210" i="70"/>
  <c r="AR210" i="68"/>
  <c r="AR210" i="67"/>
  <c r="AR210" i="74"/>
  <c r="AR210" i="69"/>
  <c r="AR210" i="75"/>
  <c r="AS135" i="63"/>
  <c r="AT130" i="63"/>
  <c r="AT132" i="63" s="1"/>
  <c r="AT133" i="63" s="1"/>
  <c r="AT190" i="63" s="1"/>
  <c r="AU129" i="63"/>
  <c r="AU131" i="63" s="1"/>
  <c r="AS210" i="71" l="1"/>
  <c r="AS210" i="72"/>
  <c r="AS210" i="68"/>
  <c r="AS210" i="67"/>
  <c r="AS210" i="73"/>
  <c r="AS210" i="70"/>
  <c r="AS210" i="69"/>
  <c r="AS210" i="75"/>
  <c r="AS210" i="74"/>
  <c r="AT135" i="63"/>
  <c r="AU130" i="63"/>
  <c r="AU132" i="63" s="1"/>
  <c r="AU133" i="63" s="1"/>
  <c r="AU190" i="63" s="1"/>
  <c r="AV129" i="63"/>
  <c r="AV131" i="63" s="1"/>
  <c r="AT210" i="71" l="1"/>
  <c r="AT210" i="74"/>
  <c r="AT210" i="73"/>
  <c r="AT210" i="69"/>
  <c r="AT210" i="68"/>
  <c r="AT210" i="70"/>
  <c r="AT210" i="67"/>
  <c r="AT210" i="75"/>
  <c r="AT210" i="72"/>
  <c r="AU135" i="63"/>
  <c r="AV130" i="63"/>
  <c r="AV132" i="63" s="1"/>
  <c r="AV133" i="63" s="1"/>
  <c r="AV190" i="63" s="1"/>
  <c r="AW129" i="63"/>
  <c r="AW131" i="63" s="1"/>
  <c r="AW130" i="63" s="1"/>
  <c r="AW132" i="63" s="1"/>
  <c r="AW133" i="63" s="1"/>
  <c r="AW190" i="63" s="1"/>
  <c r="AU210" i="71" l="1"/>
  <c r="AU210" i="69"/>
  <c r="AU210" i="75"/>
  <c r="AU210" i="72"/>
  <c r="AU210" i="67"/>
  <c r="AU210" i="73"/>
  <c r="AU210" i="70"/>
  <c r="AU210" i="68"/>
  <c r="AU210" i="74"/>
  <c r="AV135" i="63"/>
  <c r="AW135" i="63"/>
  <c r="AW210" i="71" l="1"/>
  <c r="AW210" i="74"/>
  <c r="AW210" i="68"/>
  <c r="AW210" i="69"/>
  <c r="AW210" i="73"/>
  <c r="AW210" i="67"/>
  <c r="AW210" i="75"/>
  <c r="AW210" i="72"/>
  <c r="AW210" i="70"/>
  <c r="AV210" i="71"/>
  <c r="AV210" i="68"/>
  <c r="AV210" i="70"/>
  <c r="AV210" i="67"/>
  <c r="AV210" i="74"/>
  <c r="AV210" i="72"/>
  <c r="AV210" i="73"/>
  <c r="AV210" i="69"/>
  <c r="AV210" i="75"/>
  <c r="AX129" i="63" l="1"/>
  <c r="AX131" i="63" l="1"/>
  <c r="AX130" i="63" l="1"/>
  <c r="AX132" i="63" s="1"/>
  <c r="AX133" i="63" s="1"/>
  <c r="AX190" i="63" s="1"/>
  <c r="AY129" i="63"/>
  <c r="AX135" i="63" l="1"/>
  <c r="AY131" i="63"/>
  <c r="AX210" i="71" l="1"/>
  <c r="AX210" i="73"/>
  <c r="AX210" i="69"/>
  <c r="AX210" i="67"/>
  <c r="AX210" i="74"/>
  <c r="AX210" i="72"/>
  <c r="AX210" i="68"/>
  <c r="AX210" i="75"/>
  <c r="AX210" i="70"/>
  <c r="AY130" i="63"/>
  <c r="AY132" i="63" s="1"/>
  <c r="AY133" i="63" s="1"/>
  <c r="AY190" i="63" s="1"/>
  <c r="AZ129" i="63"/>
  <c r="AY135" i="63" l="1"/>
  <c r="AZ131" i="63"/>
  <c r="AY210" i="71" l="1"/>
  <c r="AY210" i="68"/>
  <c r="AY210" i="75"/>
  <c r="AY210" i="70"/>
  <c r="AY210" i="74"/>
  <c r="AY210" i="69"/>
  <c r="AY210" i="72"/>
  <c r="AY210" i="73"/>
  <c r="AY210" i="67"/>
  <c r="AZ130" i="63"/>
  <c r="AZ132" i="63" s="1"/>
  <c r="AZ133" i="63" s="1"/>
  <c r="AZ190" i="63" s="1"/>
  <c r="BA129" i="63"/>
  <c r="AZ135" i="63" l="1"/>
  <c r="BA131" i="63"/>
  <c r="AZ210" i="71" l="1"/>
  <c r="AZ210" i="68"/>
  <c r="AZ210" i="73"/>
  <c r="AZ210" i="70"/>
  <c r="AZ210" i="67"/>
  <c r="AZ210" i="75"/>
  <c r="AZ210" i="69"/>
  <c r="AZ210" i="74"/>
  <c r="AZ210" i="72"/>
  <c r="BA130" i="63"/>
  <c r="BA132" i="63" s="1"/>
  <c r="BA133" i="63" s="1"/>
  <c r="BA190" i="63" s="1"/>
  <c r="BB129" i="63"/>
  <c r="BA135" i="63" l="1"/>
  <c r="BB131" i="63"/>
  <c r="BB130" i="63" s="1"/>
  <c r="BB132" i="63" s="1"/>
  <c r="BB133" i="63" s="1"/>
  <c r="BB190" i="63" s="1"/>
  <c r="BA210" i="71" l="1"/>
  <c r="BA210" i="74"/>
  <c r="BA210" i="69"/>
  <c r="BA210" i="73"/>
  <c r="BA210" i="67"/>
  <c r="BA210" i="72"/>
  <c r="BA210" i="75"/>
  <c r="BA210" i="70"/>
  <c r="BA210" i="68"/>
  <c r="BB135" i="63"/>
  <c r="BB210" i="71" l="1"/>
  <c r="BB210" i="68"/>
  <c r="BB210" i="72"/>
  <c r="BB210" i="69"/>
  <c r="BB210" i="67"/>
  <c r="BB210" i="70"/>
  <c r="BB210" i="73"/>
  <c r="BB210" i="74"/>
  <c r="BB210" i="75"/>
  <c r="E211" i="88" l="1"/>
  <c r="E210" i="73" l="1"/>
  <c r="E210" i="69"/>
  <c r="E210" i="68"/>
  <c r="E210" i="67"/>
  <c r="E210" i="74"/>
  <c r="E210" i="71"/>
  <c r="E210" i="72"/>
  <c r="E210" i="75"/>
  <c r="E210" i="70"/>
  <c r="E210" i="88"/>
  <c r="L44" i="81" l="1"/>
  <c r="E172" i="74" s="1"/>
  <c r="E194" i="74" s="1"/>
  <c r="E172" i="69" l="1"/>
  <c r="E194" i="69" s="1"/>
  <c r="E172" i="88"/>
  <c r="E194" i="88" s="1"/>
  <c r="E172" i="63"/>
  <c r="E194" i="63" s="1"/>
  <c r="E172" i="71"/>
  <c r="E194" i="71" s="1"/>
  <c r="E172" i="68"/>
  <c r="E194" i="68" s="1"/>
  <c r="E172" i="67"/>
  <c r="E194" i="67" s="1"/>
  <c r="E172" i="73"/>
  <c r="E194" i="73" s="1"/>
  <c r="E172" i="72"/>
  <c r="E194" i="72" s="1"/>
  <c r="E172" i="75"/>
  <c r="E194" i="75" s="1"/>
  <c r="E172" i="70"/>
  <c r="E194" i="70" s="1"/>
  <c r="E214" i="74" l="1"/>
  <c r="E214" i="68"/>
  <c r="E214" i="69"/>
  <c r="E214" i="71"/>
  <c r="E214" i="72"/>
  <c r="E214" i="67"/>
  <c r="E214" i="70"/>
  <c r="E214" i="75"/>
  <c r="E214" i="73"/>
  <c r="E214" i="88"/>
  <c r="BC44" i="81"/>
  <c r="AZ44" i="81"/>
  <c r="AS172" i="75"/>
  <c r="AS194" i="75" s="1"/>
  <c r="BE44" i="81"/>
  <c r="AX172" i="74" s="1"/>
  <c r="AX194" i="74" s="1"/>
  <c r="BA44" i="81"/>
  <c r="AT172" i="74" s="1"/>
  <c r="AT194" i="74" s="1"/>
  <c r="BD44" i="81"/>
  <c r="AW172" i="74" s="1"/>
  <c r="AW194" i="74" s="1"/>
  <c r="AS46" i="81"/>
  <c r="AL176" i="74" s="1"/>
  <c r="AX44" i="81"/>
  <c r="AQ172" i="74" s="1"/>
  <c r="AQ194" i="74" s="1"/>
  <c r="AQ172" i="63"/>
  <c r="AQ194" i="63" s="1"/>
  <c r="BC42" i="81"/>
  <c r="AV143" i="74" s="1"/>
  <c r="AV193" i="74" s="1"/>
  <c r="AV143" i="73"/>
  <c r="AV193" i="73" s="1"/>
  <c r="AL44" i="81"/>
  <c r="AE172" i="71" s="1"/>
  <c r="AE194" i="71" s="1"/>
  <c r="AT172" i="71" l="1"/>
  <c r="AT194" i="71" s="1"/>
  <c r="AQ172" i="88"/>
  <c r="AQ194" i="88" s="1"/>
  <c r="AQ214" i="88" s="1"/>
  <c r="AS172" i="68"/>
  <c r="AS194" i="68" s="1"/>
  <c r="AS172" i="74"/>
  <c r="AS194" i="74" s="1"/>
  <c r="AQ214" i="74"/>
  <c r="AQ172" i="72"/>
  <c r="AQ194" i="72" s="1"/>
  <c r="AE172" i="75"/>
  <c r="AE194" i="75" s="1"/>
  <c r="AV172" i="73"/>
  <c r="AV194" i="73" s="1"/>
  <c r="AV172" i="74"/>
  <c r="AV194" i="74" s="1"/>
  <c r="AE172" i="68"/>
  <c r="AE194" i="68" s="1"/>
  <c r="AE172" i="74"/>
  <c r="AE194" i="74" s="1"/>
  <c r="AW172" i="70"/>
  <c r="AW194" i="70" s="1"/>
  <c r="AW172" i="73"/>
  <c r="AW194" i="73" s="1"/>
  <c r="AW172" i="67"/>
  <c r="AW194" i="67" s="1"/>
  <c r="AW172" i="69"/>
  <c r="AW194" i="69" s="1"/>
  <c r="AW172" i="75"/>
  <c r="AW194" i="75" s="1"/>
  <c r="AW172" i="68"/>
  <c r="AW194" i="68" s="1"/>
  <c r="AW172" i="72"/>
  <c r="AW194" i="72" s="1"/>
  <c r="AW172" i="63"/>
  <c r="AW194" i="63" s="1"/>
  <c r="AW172" i="71"/>
  <c r="AW194" i="71" s="1"/>
  <c r="AW172" i="88"/>
  <c r="AW194" i="88" s="1"/>
  <c r="AV143" i="69"/>
  <c r="AV193" i="69" s="1"/>
  <c r="AV143" i="67"/>
  <c r="AV193" i="67" s="1"/>
  <c r="AV193" i="71"/>
  <c r="AV143" i="88"/>
  <c r="AV193" i="88" s="1"/>
  <c r="AV143" i="63"/>
  <c r="AV193" i="63" s="1"/>
  <c r="AV143" i="68"/>
  <c r="AV193" i="68" s="1"/>
  <c r="AV143" i="70"/>
  <c r="AV193" i="70" s="1"/>
  <c r="AV143" i="72"/>
  <c r="AV193" i="72" s="1"/>
  <c r="AQ172" i="75"/>
  <c r="AQ194" i="75" s="1"/>
  <c r="AQ172" i="68"/>
  <c r="AQ194" i="68" s="1"/>
  <c r="AQ172" i="67"/>
  <c r="AQ194" i="67" s="1"/>
  <c r="AQ172" i="71"/>
  <c r="AQ194" i="71" s="1"/>
  <c r="AQ172" i="70"/>
  <c r="AQ194" i="70" s="1"/>
  <c r="AQ172" i="73"/>
  <c r="AQ194" i="73" s="1"/>
  <c r="AQ172" i="69"/>
  <c r="AQ194" i="69" s="1"/>
  <c r="AL176" i="70"/>
  <c r="AL176" i="71"/>
  <c r="AL176" i="68"/>
  <c r="AL195" i="68" s="1"/>
  <c r="AL176" i="67"/>
  <c r="AL195" i="67" s="1"/>
  <c r="AL176" i="69"/>
  <c r="AL176" i="75"/>
  <c r="AL176" i="72"/>
  <c r="AL176" i="63"/>
  <c r="AL195" i="63" s="1"/>
  <c r="AL176" i="88"/>
  <c r="AL195" i="88" s="1"/>
  <c r="AL176" i="73"/>
  <c r="AV143" i="75"/>
  <c r="AV193" i="75" s="1"/>
  <c r="AE172" i="70"/>
  <c r="AE194" i="70" s="1"/>
  <c r="AE172" i="69"/>
  <c r="AE194" i="69" s="1"/>
  <c r="AE172" i="67"/>
  <c r="AE194" i="67" s="1"/>
  <c r="AE172" i="63"/>
  <c r="AE194" i="63" s="1"/>
  <c r="AE172" i="72"/>
  <c r="AE194" i="72" s="1"/>
  <c r="AE172" i="88"/>
  <c r="AE194" i="88" s="1"/>
  <c r="AE172" i="73"/>
  <c r="AE194" i="73" s="1"/>
  <c r="AX172" i="73"/>
  <c r="AX194" i="73" s="1"/>
  <c r="AX172" i="63"/>
  <c r="AX194" i="63" s="1"/>
  <c r="AX172" i="70"/>
  <c r="AX194" i="70" s="1"/>
  <c r="AX172" i="67"/>
  <c r="AX194" i="67" s="1"/>
  <c r="AX172" i="88"/>
  <c r="AX194" i="88" s="1"/>
  <c r="AX172" i="68"/>
  <c r="AX194" i="68" s="1"/>
  <c r="AX172" i="71"/>
  <c r="AX194" i="71" s="1"/>
  <c r="AX172" i="75"/>
  <c r="AX194" i="75" s="1"/>
  <c r="AX172" i="69"/>
  <c r="AX194" i="69" s="1"/>
  <c r="AX172" i="72"/>
  <c r="AX194" i="72" s="1"/>
  <c r="AT172" i="70"/>
  <c r="AT194" i="70" s="1"/>
  <c r="AT172" i="69"/>
  <c r="AT194" i="69" s="1"/>
  <c r="AT172" i="63"/>
  <c r="AT194" i="63" s="1"/>
  <c r="AT172" i="75"/>
  <c r="AT194" i="75" s="1"/>
  <c r="AT172" i="73"/>
  <c r="AT194" i="73" s="1"/>
  <c r="AT172" i="68"/>
  <c r="AT194" i="68" s="1"/>
  <c r="AT172" i="72"/>
  <c r="AT194" i="72" s="1"/>
  <c r="AT172" i="67"/>
  <c r="AT194" i="67" s="1"/>
  <c r="AT172" i="88"/>
  <c r="AT194" i="88" s="1"/>
  <c r="AS172" i="71"/>
  <c r="AS194" i="71" s="1"/>
  <c r="AS172" i="69"/>
  <c r="AS194" i="69" s="1"/>
  <c r="AS172" i="73"/>
  <c r="AS194" i="73" s="1"/>
  <c r="AS172" i="88"/>
  <c r="AS194" i="88" s="1"/>
  <c r="AS172" i="63"/>
  <c r="AS194" i="63" s="1"/>
  <c r="AS172" i="72"/>
  <c r="AS194" i="72" s="1"/>
  <c r="AV172" i="75"/>
  <c r="AV194" i="75" s="1"/>
  <c r="AV172" i="68"/>
  <c r="AV194" i="68" s="1"/>
  <c r="AV172" i="88"/>
  <c r="AV194" i="88" s="1"/>
  <c r="AV172" i="72"/>
  <c r="AV194" i="72" s="1"/>
  <c r="AV172" i="67"/>
  <c r="AV194" i="67" s="1"/>
  <c r="AV172" i="63"/>
  <c r="AV194" i="63" s="1"/>
  <c r="AV172" i="70"/>
  <c r="AV194" i="70" s="1"/>
  <c r="AV172" i="69"/>
  <c r="AV194" i="69" s="1"/>
  <c r="AV172" i="71"/>
  <c r="AV194" i="71" s="1"/>
  <c r="AS172" i="67"/>
  <c r="AS194" i="67" s="1"/>
  <c r="AS172" i="70"/>
  <c r="AS194" i="70" s="1"/>
  <c r="AO44" i="81"/>
  <c r="AH172" i="74" s="1"/>
  <c r="AH194" i="74" s="1"/>
  <c r="AH172" i="69"/>
  <c r="AH194" i="69" s="1"/>
  <c r="AU44" i="81"/>
  <c r="AN172" i="74" s="1"/>
  <c r="AN194" i="74" s="1"/>
  <c r="AM44" i="81"/>
  <c r="AF172" i="74" s="1"/>
  <c r="AF194" i="74" s="1"/>
  <c r="AR44" i="81"/>
  <c r="AK172" i="74" s="1"/>
  <c r="AK194" i="74" s="1"/>
  <c r="BC46" i="81"/>
  <c r="AV176" i="74" s="1"/>
  <c r="AV176" i="69"/>
  <c r="AS44" i="81"/>
  <c r="BB44" i="81"/>
  <c r="AU172" i="74" s="1"/>
  <c r="AU194" i="74" s="1"/>
  <c r="AU172" i="67"/>
  <c r="AU194" i="67" s="1"/>
  <c r="AT44" i="81"/>
  <c r="AS214" i="75" l="1"/>
  <c r="AL215" i="74"/>
  <c r="AT214" i="74"/>
  <c r="AE214" i="71"/>
  <c r="AW214" i="74"/>
  <c r="AV213" i="73"/>
  <c r="AX214" i="74"/>
  <c r="AF172" i="67"/>
  <c r="AF194" i="67" s="1"/>
  <c r="AK172" i="88"/>
  <c r="AK194" i="88" s="1"/>
  <c r="AV214" i="69"/>
  <c r="AS214" i="72"/>
  <c r="AT214" i="72"/>
  <c r="AX214" i="69"/>
  <c r="AX214" i="73"/>
  <c r="AV213" i="75"/>
  <c r="AL215" i="68"/>
  <c r="AQ214" i="68"/>
  <c r="AV213" i="67"/>
  <c r="AW214" i="69"/>
  <c r="AE214" i="68"/>
  <c r="AS214" i="74"/>
  <c r="AT214" i="68"/>
  <c r="AX214" i="75"/>
  <c r="AE214" i="73"/>
  <c r="AL215" i="73"/>
  <c r="AL215" i="71"/>
  <c r="AQ214" i="75"/>
  <c r="AV213" i="69"/>
  <c r="AW214" i="67"/>
  <c r="AV213" i="74"/>
  <c r="AS214" i="68"/>
  <c r="AT214" i="73"/>
  <c r="AX214" i="71"/>
  <c r="AL215" i="70"/>
  <c r="AV213" i="72"/>
  <c r="AW214" i="73"/>
  <c r="AV214" i="74"/>
  <c r="AV214" i="67"/>
  <c r="AT214" i="75"/>
  <c r="AX214" i="68"/>
  <c r="AE214" i="72"/>
  <c r="AQ214" i="69"/>
  <c r="AV213" i="70"/>
  <c r="AW214" i="71"/>
  <c r="AW214" i="70"/>
  <c r="AV214" i="73"/>
  <c r="AV214" i="72"/>
  <c r="AS214" i="69"/>
  <c r="AL215" i="72"/>
  <c r="AQ214" i="73"/>
  <c r="AV213" i="68"/>
  <c r="AE214" i="75"/>
  <c r="AS214" i="73"/>
  <c r="AS214" i="70"/>
  <c r="AS214" i="71"/>
  <c r="AT214" i="69"/>
  <c r="AX214" i="67"/>
  <c r="AE214" i="67"/>
  <c r="AL215" i="75"/>
  <c r="AQ214" i="70"/>
  <c r="AW214" i="72"/>
  <c r="AQ214" i="72"/>
  <c r="AT214" i="71"/>
  <c r="AL172" i="70"/>
  <c r="AL194" i="70" s="1"/>
  <c r="AL172" i="74"/>
  <c r="AL194" i="74" s="1"/>
  <c r="AS214" i="67"/>
  <c r="AT214" i="70"/>
  <c r="AX214" i="70"/>
  <c r="AE214" i="69"/>
  <c r="AL215" i="69"/>
  <c r="AQ214" i="71"/>
  <c r="AW214" i="68"/>
  <c r="AV214" i="70"/>
  <c r="AV214" i="68"/>
  <c r="AM172" i="75"/>
  <c r="AM194" i="75" s="1"/>
  <c r="AM172" i="74"/>
  <c r="AM194" i="74" s="1"/>
  <c r="AV214" i="71"/>
  <c r="AV214" i="75"/>
  <c r="AT214" i="67"/>
  <c r="AX214" i="72"/>
  <c r="AE214" i="70"/>
  <c r="AL215" i="67"/>
  <c r="AQ214" i="67"/>
  <c r="AV213" i="71"/>
  <c r="AW214" i="75"/>
  <c r="AE214" i="74"/>
  <c r="AU172" i="72"/>
  <c r="AU194" i="72" s="1"/>
  <c r="AU172" i="88"/>
  <c r="AU194" i="88" s="1"/>
  <c r="AU172" i="68"/>
  <c r="AU194" i="68" s="1"/>
  <c r="AU172" i="69"/>
  <c r="AU194" i="69" s="1"/>
  <c r="AU172" i="75"/>
  <c r="AU194" i="75" s="1"/>
  <c r="AU172" i="71"/>
  <c r="AU194" i="71" s="1"/>
  <c r="AU172" i="73"/>
  <c r="AU194" i="73" s="1"/>
  <c r="AU172" i="63"/>
  <c r="AU194" i="63" s="1"/>
  <c r="AU172" i="70"/>
  <c r="AU194" i="70" s="1"/>
  <c r="AF172" i="68"/>
  <c r="AF194" i="68" s="1"/>
  <c r="AF172" i="72"/>
  <c r="AF194" i="72" s="1"/>
  <c r="AF172" i="71"/>
  <c r="AF194" i="71" s="1"/>
  <c r="AF172" i="70"/>
  <c r="AF194" i="70" s="1"/>
  <c r="AF172" i="73"/>
  <c r="AF194" i="73" s="1"/>
  <c r="AF172" i="88"/>
  <c r="AF194" i="88" s="1"/>
  <c r="AF172" i="75"/>
  <c r="AF194" i="75" s="1"/>
  <c r="AF172" i="63"/>
  <c r="AF194" i="63" s="1"/>
  <c r="AN172" i="68"/>
  <c r="AN194" i="68" s="1"/>
  <c r="AN172" i="67"/>
  <c r="AN194" i="67" s="1"/>
  <c r="AN172" i="69"/>
  <c r="AN194" i="69" s="1"/>
  <c r="AN172" i="71"/>
  <c r="AN194" i="71" s="1"/>
  <c r="AN172" i="63"/>
  <c r="AN194" i="63" s="1"/>
  <c r="AN172" i="75"/>
  <c r="AN194" i="75" s="1"/>
  <c r="AN172" i="72"/>
  <c r="AN194" i="72" s="1"/>
  <c r="AN172" i="70"/>
  <c r="AN194" i="70" s="1"/>
  <c r="AN172" i="73"/>
  <c r="AN194" i="73" s="1"/>
  <c r="AV213" i="88"/>
  <c r="AM172" i="72"/>
  <c r="AM194" i="72" s="1"/>
  <c r="AM172" i="68"/>
  <c r="AM194" i="68" s="1"/>
  <c r="AM172" i="67"/>
  <c r="AM194" i="67" s="1"/>
  <c r="AM172" i="88"/>
  <c r="AM194" i="88" s="1"/>
  <c r="AM172" i="71"/>
  <c r="AM194" i="71" s="1"/>
  <c r="AM172" i="63"/>
  <c r="AM194" i="63" s="1"/>
  <c r="AM172" i="69"/>
  <c r="AM194" i="69" s="1"/>
  <c r="AM172" i="70"/>
  <c r="AM194" i="70" s="1"/>
  <c r="AM172" i="73"/>
  <c r="AM194" i="73" s="1"/>
  <c r="AL172" i="69"/>
  <c r="AL194" i="69" s="1"/>
  <c r="AL172" i="75"/>
  <c r="AL194" i="75" s="1"/>
  <c r="AL172" i="72"/>
  <c r="AL194" i="72" s="1"/>
  <c r="AL172" i="88"/>
  <c r="AL194" i="88" s="1"/>
  <c r="AL172" i="63"/>
  <c r="AL194" i="63" s="1"/>
  <c r="AL172" i="67"/>
  <c r="AL194" i="67" s="1"/>
  <c r="AL172" i="71"/>
  <c r="AL194" i="71" s="1"/>
  <c r="AL172" i="73"/>
  <c r="AL194" i="73" s="1"/>
  <c r="AL172" i="68"/>
  <c r="AL194" i="68" s="1"/>
  <c r="AF172" i="69"/>
  <c r="AF194" i="69" s="1"/>
  <c r="AV214" i="88"/>
  <c r="AX214" i="88"/>
  <c r="AL215" i="88"/>
  <c r="AT214" i="88"/>
  <c r="AV176" i="71"/>
  <c r="AV176" i="72"/>
  <c r="AV176" i="75"/>
  <c r="AV176" i="73"/>
  <c r="AV176" i="88"/>
  <c r="AV195" i="88" s="1"/>
  <c r="AV176" i="68"/>
  <c r="AV195" i="68" s="1"/>
  <c r="AV176" i="63"/>
  <c r="AV195" i="63" s="1"/>
  <c r="AV176" i="70"/>
  <c r="AV176" i="67"/>
  <c r="AV195" i="67" s="1"/>
  <c r="AK172" i="63"/>
  <c r="AK194" i="63" s="1"/>
  <c r="AK172" i="71"/>
  <c r="AK194" i="71" s="1"/>
  <c r="AK172" i="73"/>
  <c r="AK194" i="73" s="1"/>
  <c r="AK172" i="72"/>
  <c r="AK194" i="72" s="1"/>
  <c r="AK172" i="68"/>
  <c r="AK194" i="68" s="1"/>
  <c r="AK172" i="67"/>
  <c r="AK194" i="67" s="1"/>
  <c r="AK172" i="70"/>
  <c r="AK194" i="70" s="1"/>
  <c r="AK172" i="75"/>
  <c r="AK194" i="75" s="1"/>
  <c r="AK172" i="69"/>
  <c r="AK194" i="69" s="1"/>
  <c r="AH172" i="63"/>
  <c r="AH194" i="63" s="1"/>
  <c r="AH172" i="88"/>
  <c r="AH194" i="88" s="1"/>
  <c r="AH172" i="72"/>
  <c r="AH194" i="72" s="1"/>
  <c r="AH172" i="73"/>
  <c r="AH194" i="73" s="1"/>
  <c r="AH172" i="68"/>
  <c r="AH194" i="68" s="1"/>
  <c r="AH172" i="70"/>
  <c r="AH194" i="70" s="1"/>
  <c r="AH172" i="75"/>
  <c r="AH194" i="75" s="1"/>
  <c r="AH172" i="71"/>
  <c r="AH194" i="71" s="1"/>
  <c r="AH172" i="67"/>
  <c r="AH194" i="67" s="1"/>
  <c r="AE214" i="88"/>
  <c r="AW214" i="88"/>
  <c r="AN172" i="88"/>
  <c r="AN194" i="88" s="1"/>
  <c r="AS214" i="88"/>
  <c r="AW44" i="81"/>
  <c r="AP172" i="74" s="1"/>
  <c r="AP194" i="74" s="1"/>
  <c r="AV44" i="81"/>
  <c r="AO172" i="74" s="1"/>
  <c r="AO194" i="74" s="1"/>
  <c r="AO172" i="88"/>
  <c r="AO194" i="88" s="1"/>
  <c r="AS42" i="81"/>
  <c r="AP44" i="81"/>
  <c r="AI172" i="74" s="1"/>
  <c r="AI194" i="74" s="1"/>
  <c r="AH214" i="74" l="1"/>
  <c r="AF214" i="74"/>
  <c r="AU214" i="67"/>
  <c r="AV215" i="69"/>
  <c r="AN214" i="74"/>
  <c r="AK214" i="74"/>
  <c r="AK214" i="70"/>
  <c r="AH214" i="68"/>
  <c r="AN214" i="70"/>
  <c r="AH214" i="72"/>
  <c r="AL214" i="72"/>
  <c r="AN214" i="75"/>
  <c r="AU214" i="73"/>
  <c r="AU214" i="74"/>
  <c r="AV215" i="74"/>
  <c r="AV215" i="70"/>
  <c r="AL214" i="67"/>
  <c r="AU214" i="70"/>
  <c r="AM214" i="75"/>
  <c r="AK214" i="72"/>
  <c r="AL193" i="71"/>
  <c r="AL143" i="74"/>
  <c r="AL193" i="74" s="1"/>
  <c r="AK214" i="73"/>
  <c r="AV215" i="73"/>
  <c r="AF214" i="69"/>
  <c r="AL214" i="75"/>
  <c r="AM214" i="67"/>
  <c r="AF214" i="73"/>
  <c r="AU214" i="71"/>
  <c r="AN214" i="73"/>
  <c r="AF214" i="68"/>
  <c r="AV215" i="75"/>
  <c r="AL214" i="68"/>
  <c r="AM214" i="68"/>
  <c r="AN214" i="71"/>
  <c r="AF214" i="70"/>
  <c r="AU214" i="75"/>
  <c r="AH214" i="67"/>
  <c r="AK214" i="71"/>
  <c r="AL214" i="69"/>
  <c r="AH214" i="71"/>
  <c r="AK214" i="69"/>
  <c r="AV215" i="72"/>
  <c r="AL214" i="73"/>
  <c r="AM214" i="73"/>
  <c r="AM214" i="72"/>
  <c r="AN214" i="69"/>
  <c r="AF214" i="71"/>
  <c r="AU214" i="69"/>
  <c r="AL214" i="74"/>
  <c r="AM214" i="69"/>
  <c r="AK214" i="67"/>
  <c r="AP172" i="63"/>
  <c r="AP194" i="63" s="1"/>
  <c r="AP214" i="74" s="1"/>
  <c r="AH214" i="75"/>
  <c r="AK214" i="75"/>
  <c r="AV215" i="67"/>
  <c r="AV215" i="71"/>
  <c r="AL214" i="71"/>
  <c r="AM214" i="70"/>
  <c r="AN214" i="67"/>
  <c r="AF214" i="72"/>
  <c r="AU214" i="68"/>
  <c r="AL214" i="70"/>
  <c r="AH214" i="70"/>
  <c r="AM214" i="74"/>
  <c r="AU214" i="72"/>
  <c r="AF214" i="67"/>
  <c r="AH214" i="69"/>
  <c r="AN214" i="68"/>
  <c r="AH214" i="73"/>
  <c r="AK214" i="68"/>
  <c r="AV215" i="68"/>
  <c r="AM214" i="71"/>
  <c r="AN214" i="72"/>
  <c r="AF214" i="75"/>
  <c r="AI172" i="68"/>
  <c r="AI194" i="68" s="1"/>
  <c r="AI172" i="67"/>
  <c r="AI194" i="67" s="1"/>
  <c r="AI172" i="69"/>
  <c r="AI194" i="69" s="1"/>
  <c r="AI172" i="75"/>
  <c r="AI194" i="75" s="1"/>
  <c r="AI172" i="70"/>
  <c r="AI194" i="70" s="1"/>
  <c r="AI172" i="73"/>
  <c r="AI194" i="73" s="1"/>
  <c r="AI172" i="71"/>
  <c r="AI194" i="71" s="1"/>
  <c r="AI172" i="72"/>
  <c r="AI194" i="72" s="1"/>
  <c r="AV215" i="88"/>
  <c r="AL214" i="88"/>
  <c r="AN214" i="88"/>
  <c r="AL143" i="68"/>
  <c r="AL193" i="68" s="1"/>
  <c r="AL143" i="63"/>
  <c r="AL193" i="63" s="1"/>
  <c r="AL143" i="70"/>
  <c r="AL193" i="70" s="1"/>
  <c r="AL143" i="88"/>
  <c r="AL193" i="88" s="1"/>
  <c r="AL143" i="75"/>
  <c r="AL193" i="75" s="1"/>
  <c r="AL143" i="72"/>
  <c r="AL193" i="72" s="1"/>
  <c r="AL143" i="67"/>
  <c r="AL193" i="67" s="1"/>
  <c r="AL143" i="69"/>
  <c r="AL193" i="69" s="1"/>
  <c r="AL143" i="73"/>
  <c r="AL193" i="73" s="1"/>
  <c r="AO172" i="67"/>
  <c r="AO194" i="67" s="1"/>
  <c r="AO172" i="70"/>
  <c r="AO194" i="70" s="1"/>
  <c r="AO172" i="69"/>
  <c r="AO194" i="69" s="1"/>
  <c r="AO172" i="71"/>
  <c r="AO194" i="71" s="1"/>
  <c r="AO172" i="68"/>
  <c r="AO194" i="68" s="1"/>
  <c r="AO172" i="73"/>
  <c r="AO194" i="73" s="1"/>
  <c r="AO172" i="72"/>
  <c r="AO194" i="72" s="1"/>
  <c r="AO172" i="63"/>
  <c r="AO194" i="63" s="1"/>
  <c r="AO172" i="75"/>
  <c r="AO194" i="75" s="1"/>
  <c r="AP172" i="67"/>
  <c r="AP194" i="67" s="1"/>
  <c r="AP172" i="73"/>
  <c r="AP194" i="73" s="1"/>
  <c r="AP172" i="68"/>
  <c r="AP194" i="68" s="1"/>
  <c r="AP172" i="72"/>
  <c r="AP194" i="72" s="1"/>
  <c r="AP172" i="75"/>
  <c r="AP194" i="75" s="1"/>
  <c r="AP172" i="71"/>
  <c r="AP194" i="71" s="1"/>
  <c r="AP172" i="70"/>
  <c r="AP194" i="70" s="1"/>
  <c r="AP172" i="69"/>
  <c r="AP194" i="69" s="1"/>
  <c r="AP172" i="88"/>
  <c r="AP194" i="88" s="1"/>
  <c r="AM214" i="88"/>
  <c r="AU214" i="88"/>
  <c r="AI172" i="88"/>
  <c r="AI194" i="88" s="1"/>
  <c r="AI172" i="63"/>
  <c r="AI194" i="63" s="1"/>
  <c r="AH214" i="88"/>
  <c r="AK214" i="88"/>
  <c r="AF214" i="88"/>
  <c r="AN44" i="81"/>
  <c r="AG172" i="74" s="1"/>
  <c r="AG194" i="74" s="1"/>
  <c r="AG172" i="73"/>
  <c r="AG194" i="73" s="1"/>
  <c r="AK44" i="81"/>
  <c r="AI214" i="74" l="1"/>
  <c r="AO214" i="88"/>
  <c r="AO214" i="74"/>
  <c r="AP214" i="75"/>
  <c r="AO214" i="69"/>
  <c r="AI214" i="71"/>
  <c r="AP214" i="67"/>
  <c r="AO214" i="70"/>
  <c r="AL213" i="70"/>
  <c r="AI214" i="73"/>
  <c r="AI214" i="67"/>
  <c r="AP214" i="73"/>
  <c r="AO214" i="67"/>
  <c r="AI214" i="70"/>
  <c r="AL213" i="74"/>
  <c r="AL213" i="73"/>
  <c r="AI214" i="75"/>
  <c r="AL213" i="71"/>
  <c r="AL213" i="67"/>
  <c r="AP214" i="69"/>
  <c r="AO214" i="75"/>
  <c r="AP214" i="70"/>
  <c r="AL213" i="68"/>
  <c r="AP214" i="71"/>
  <c r="AO214" i="72"/>
  <c r="AL213" i="69"/>
  <c r="AI214" i="69"/>
  <c r="AO214" i="73"/>
  <c r="AP214" i="72"/>
  <c r="AO214" i="68"/>
  <c r="AL213" i="72"/>
  <c r="AI214" i="68"/>
  <c r="AD172" i="63"/>
  <c r="AD194" i="63" s="1"/>
  <c r="AD172" i="74"/>
  <c r="AD194" i="74" s="1"/>
  <c r="AP214" i="68"/>
  <c r="AO214" i="71"/>
  <c r="AL213" i="75"/>
  <c r="AI214" i="72"/>
  <c r="AI214" i="88"/>
  <c r="AG172" i="68"/>
  <c r="AG194" i="68" s="1"/>
  <c r="AG172" i="63"/>
  <c r="AG194" i="63" s="1"/>
  <c r="AG172" i="67"/>
  <c r="AG194" i="67" s="1"/>
  <c r="AG172" i="72"/>
  <c r="AG194" i="72" s="1"/>
  <c r="AG172" i="70"/>
  <c r="AG194" i="70" s="1"/>
  <c r="AG172" i="88"/>
  <c r="AG194" i="88" s="1"/>
  <c r="AG172" i="75"/>
  <c r="AG194" i="75" s="1"/>
  <c r="AG172" i="71"/>
  <c r="AG194" i="71" s="1"/>
  <c r="AG172" i="69"/>
  <c r="AG194" i="69" s="1"/>
  <c r="AD172" i="75"/>
  <c r="AD194" i="75" s="1"/>
  <c r="AD172" i="73"/>
  <c r="AD194" i="73" s="1"/>
  <c r="AD172" i="68"/>
  <c r="AD194" i="68" s="1"/>
  <c r="AD172" i="70"/>
  <c r="AD194" i="70" s="1"/>
  <c r="AD172" i="71"/>
  <c r="AD194" i="71" s="1"/>
  <c r="AD172" i="88"/>
  <c r="AD194" i="88" s="1"/>
  <c r="AD172" i="69"/>
  <c r="AD194" i="69" s="1"/>
  <c r="AD172" i="72"/>
  <c r="AD194" i="72" s="1"/>
  <c r="AD172" i="67"/>
  <c r="AD194" i="67" s="1"/>
  <c r="AP214" i="88"/>
  <c r="AL213" i="88"/>
  <c r="AG214" i="73" l="1"/>
  <c r="AD214" i="68"/>
  <c r="AD214" i="69"/>
  <c r="AG214" i="71"/>
  <c r="AG214" i="74"/>
  <c r="AD214" i="70"/>
  <c r="AG214" i="70"/>
  <c r="AD214" i="71"/>
  <c r="AD214" i="73"/>
  <c r="AG214" i="67"/>
  <c r="AG214" i="75"/>
  <c r="AD214" i="74"/>
  <c r="AG214" i="72"/>
  <c r="AD214" i="67"/>
  <c r="AD214" i="75"/>
  <c r="AD214" i="72"/>
  <c r="AG214" i="69"/>
  <c r="AG214" i="68"/>
  <c r="AG214" i="88"/>
  <c r="AD214" i="88"/>
  <c r="AY44" i="81"/>
  <c r="AR172" i="74" s="1"/>
  <c r="AR194" i="74" s="1"/>
  <c r="AR172" i="67" l="1"/>
  <c r="AR194" i="67" s="1"/>
  <c r="AR172" i="69"/>
  <c r="AR194" i="69" s="1"/>
  <c r="AR172" i="75"/>
  <c r="AR194" i="75" s="1"/>
  <c r="AR172" i="88"/>
  <c r="AR194" i="88" s="1"/>
  <c r="AR172" i="72"/>
  <c r="AR194" i="72" s="1"/>
  <c r="AR172" i="71"/>
  <c r="AR194" i="71" s="1"/>
  <c r="AR172" i="68"/>
  <c r="AR194" i="68" s="1"/>
  <c r="AR172" i="63"/>
  <c r="AR194" i="63" s="1"/>
  <c r="AR172" i="70"/>
  <c r="AR194" i="70" s="1"/>
  <c r="AR172" i="73"/>
  <c r="AR194" i="73" s="1"/>
  <c r="AQ44" i="81"/>
  <c r="AJ172" i="74" s="1"/>
  <c r="AJ194" i="74" s="1"/>
  <c r="AJ172" i="71"/>
  <c r="AJ194" i="71" s="1"/>
  <c r="AG44" i="81"/>
  <c r="Z172" i="74" s="1"/>
  <c r="Z194" i="74" s="1"/>
  <c r="Z172" i="75"/>
  <c r="Z194" i="75" s="1"/>
  <c r="AR214" i="74" l="1"/>
  <c r="AR214" i="73"/>
  <c r="AR214" i="71"/>
  <c r="AR214" i="69"/>
  <c r="AR214" i="72"/>
  <c r="AR214" i="75"/>
  <c r="AR214" i="70"/>
  <c r="AR214" i="68"/>
  <c r="AR214" i="67"/>
  <c r="AJ172" i="63"/>
  <c r="AJ194" i="63" s="1"/>
  <c r="AJ172" i="88"/>
  <c r="AJ194" i="88" s="1"/>
  <c r="AJ172" i="72"/>
  <c r="AJ194" i="72" s="1"/>
  <c r="AJ172" i="75"/>
  <c r="AJ194" i="75" s="1"/>
  <c r="AJ172" i="67"/>
  <c r="AJ194" i="67" s="1"/>
  <c r="AJ172" i="70"/>
  <c r="AJ194" i="70" s="1"/>
  <c r="AJ172" i="73"/>
  <c r="AJ194" i="73" s="1"/>
  <c r="AJ172" i="68"/>
  <c r="AJ194" i="68" s="1"/>
  <c r="AJ172" i="69"/>
  <c r="AJ194" i="69" s="1"/>
  <c r="Z172" i="73"/>
  <c r="Z194" i="73" s="1"/>
  <c r="Z172" i="70"/>
  <c r="Z194" i="70" s="1"/>
  <c r="Z172" i="71"/>
  <c r="Z194" i="71" s="1"/>
  <c r="Z172" i="69"/>
  <c r="Z194" i="69" s="1"/>
  <c r="Z172" i="63"/>
  <c r="Z194" i="63" s="1"/>
  <c r="Z172" i="67"/>
  <c r="Z194" i="67" s="1"/>
  <c r="Z172" i="68"/>
  <c r="Z194" i="68" s="1"/>
  <c r="Z172" i="72"/>
  <c r="Z194" i="72" s="1"/>
  <c r="Z172" i="88"/>
  <c r="Z194" i="88" s="1"/>
  <c r="AR214" i="88"/>
  <c r="AF44" i="81"/>
  <c r="AJ214" i="71" l="1"/>
  <c r="Z214" i="75"/>
  <c r="AJ214" i="74"/>
  <c r="Z214" i="68"/>
  <c r="Z214" i="67"/>
  <c r="AJ214" i="70"/>
  <c r="AJ214" i="67"/>
  <c r="AJ214" i="68"/>
  <c r="Z214" i="71"/>
  <c r="AJ214" i="75"/>
  <c r="AJ214" i="73"/>
  <c r="Z214" i="69"/>
  <c r="Z214" i="74"/>
  <c r="Y172" i="69"/>
  <c r="Y194" i="69" s="1"/>
  <c r="Y172" i="74"/>
  <c r="Y194" i="74" s="1"/>
  <c r="Z214" i="73"/>
  <c r="Z214" i="70"/>
  <c r="AJ214" i="72"/>
  <c r="Z214" i="72"/>
  <c r="AJ214" i="69"/>
  <c r="AJ214" i="88"/>
  <c r="Z214" i="88"/>
  <c r="Y172" i="67"/>
  <c r="Y194" i="67" s="1"/>
  <c r="Y172" i="73"/>
  <c r="Y194" i="73" s="1"/>
  <c r="Y172" i="68"/>
  <c r="Y194" i="68" s="1"/>
  <c r="Y172" i="71"/>
  <c r="Y194" i="71" s="1"/>
  <c r="Y172" i="70"/>
  <c r="Y194" i="70" s="1"/>
  <c r="Y172" i="63"/>
  <c r="Y194" i="63" s="1"/>
  <c r="Y172" i="88"/>
  <c r="Y194" i="88" s="1"/>
  <c r="Y172" i="72"/>
  <c r="Y194" i="72" s="1"/>
  <c r="Y172" i="75"/>
  <c r="Y194" i="75" s="1"/>
  <c r="AD42" i="81"/>
  <c r="W143" i="74" s="1"/>
  <c r="W193" i="74" s="1"/>
  <c r="W143" i="68"/>
  <c r="W193" i="68" s="1"/>
  <c r="AC44" i="81"/>
  <c r="AH44" i="81"/>
  <c r="AA172" i="74" s="1"/>
  <c r="AA194" i="74" s="1"/>
  <c r="AI44" i="81"/>
  <c r="AB172" i="75" l="1"/>
  <c r="AB194" i="75" s="1"/>
  <c r="AB172" i="74"/>
  <c r="AB194" i="74" s="1"/>
  <c r="Y214" i="70"/>
  <c r="V172" i="72"/>
  <c r="V194" i="72" s="1"/>
  <c r="V172" i="74"/>
  <c r="V194" i="74" s="1"/>
  <c r="Y214" i="71"/>
  <c r="Y214" i="74"/>
  <c r="Y214" i="69"/>
  <c r="Y214" i="73"/>
  <c r="Y214" i="75"/>
  <c r="Y214" i="68"/>
  <c r="Y214" i="67"/>
  <c r="Y214" i="72"/>
  <c r="AA172" i="88"/>
  <c r="AA194" i="88" s="1"/>
  <c r="AA172" i="68"/>
  <c r="AA194" i="68" s="1"/>
  <c r="AA172" i="72"/>
  <c r="AA194" i="72" s="1"/>
  <c r="AA172" i="63"/>
  <c r="AA194" i="63" s="1"/>
  <c r="AA172" i="71"/>
  <c r="AA194" i="71" s="1"/>
  <c r="AA172" i="70"/>
  <c r="AA194" i="70" s="1"/>
  <c r="AA172" i="67"/>
  <c r="AA194" i="67" s="1"/>
  <c r="AA172" i="75"/>
  <c r="AA194" i="75" s="1"/>
  <c r="AA172" i="73"/>
  <c r="AA194" i="73" s="1"/>
  <c r="W143" i="72"/>
  <c r="W193" i="72" s="1"/>
  <c r="W143" i="75"/>
  <c r="W193" i="75" s="1"/>
  <c r="W143" i="88"/>
  <c r="W193" i="88" s="1"/>
  <c r="W143" i="69"/>
  <c r="W193" i="69" s="1"/>
  <c r="W143" i="63"/>
  <c r="W193" i="63" s="1"/>
  <c r="W143" i="73"/>
  <c r="W193" i="73" s="1"/>
  <c r="W143" i="67"/>
  <c r="W193" i="67" s="1"/>
  <c r="W143" i="70"/>
  <c r="W193" i="70" s="1"/>
  <c r="W193" i="71"/>
  <c r="AA172" i="69"/>
  <c r="AA194" i="69" s="1"/>
  <c r="V172" i="71"/>
  <c r="V194" i="71" s="1"/>
  <c r="V172" i="69"/>
  <c r="V194" i="69" s="1"/>
  <c r="V172" i="73"/>
  <c r="V194" i="73" s="1"/>
  <c r="V172" i="68"/>
  <c r="V194" i="68" s="1"/>
  <c r="V172" i="75"/>
  <c r="V194" i="75" s="1"/>
  <c r="V172" i="88"/>
  <c r="V194" i="88" s="1"/>
  <c r="V172" i="63"/>
  <c r="V194" i="63" s="1"/>
  <c r="V172" i="67"/>
  <c r="V194" i="67" s="1"/>
  <c r="V172" i="70"/>
  <c r="V194" i="70" s="1"/>
  <c r="Y214" i="88"/>
  <c r="AB172" i="67"/>
  <c r="AB194" i="67" s="1"/>
  <c r="AB172" i="63"/>
  <c r="AB194" i="63" s="1"/>
  <c r="AB172" i="69"/>
  <c r="AB194" i="69" s="1"/>
  <c r="AB172" i="71"/>
  <c r="AB194" i="71" s="1"/>
  <c r="AB172" i="68"/>
  <c r="AB194" i="68" s="1"/>
  <c r="AB172" i="88"/>
  <c r="AB194" i="88" s="1"/>
  <c r="AB172" i="70"/>
  <c r="AB194" i="70" s="1"/>
  <c r="AB172" i="73"/>
  <c r="AB194" i="73" s="1"/>
  <c r="AB172" i="72"/>
  <c r="AB194" i="72" s="1"/>
  <c r="AD44" i="81"/>
  <c r="W172" i="74" s="1"/>
  <c r="W194" i="74" s="1"/>
  <c r="W172" i="69"/>
  <c r="W194" i="69" s="1"/>
  <c r="AI46" i="81"/>
  <c r="AZ42" i="81"/>
  <c r="AL42" i="81"/>
  <c r="AA214" i="74" l="1"/>
  <c r="W213" i="74"/>
  <c r="AB214" i="73"/>
  <c r="V214" i="69"/>
  <c r="W213" i="69"/>
  <c r="AA214" i="71"/>
  <c r="V214" i="71"/>
  <c r="AE143" i="67"/>
  <c r="AE193" i="67" s="1"/>
  <c r="AE143" i="74"/>
  <c r="AE193" i="74" s="1"/>
  <c r="V214" i="67"/>
  <c r="AA214" i="69"/>
  <c r="W213" i="75"/>
  <c r="AA214" i="72"/>
  <c r="V214" i="74"/>
  <c r="AS143" i="67"/>
  <c r="AS193" i="67" s="1"/>
  <c r="AS143" i="74"/>
  <c r="AS193" i="74" s="1"/>
  <c r="AB214" i="68"/>
  <c r="W213" i="71"/>
  <c r="W213" i="72"/>
  <c r="AA214" i="68"/>
  <c r="W213" i="68"/>
  <c r="V214" i="72"/>
  <c r="V214" i="70"/>
  <c r="W213" i="70"/>
  <c r="AA214" i="73"/>
  <c r="AB214" i="70"/>
  <c r="AB176" i="88"/>
  <c r="AB195" i="88" s="1"/>
  <c r="AB176" i="74"/>
  <c r="V214" i="75"/>
  <c r="W213" i="67"/>
  <c r="AA214" i="75"/>
  <c r="AB214" i="71"/>
  <c r="AB214" i="69"/>
  <c r="V214" i="68"/>
  <c r="W213" i="73"/>
  <c r="AA214" i="67"/>
  <c r="AB214" i="74"/>
  <c r="AB214" i="72"/>
  <c r="AB214" i="67"/>
  <c r="V214" i="73"/>
  <c r="AA214" i="70"/>
  <c r="AB214" i="75"/>
  <c r="V214" i="88"/>
  <c r="W213" i="88"/>
  <c r="AE143" i="88"/>
  <c r="AE193" i="88" s="1"/>
  <c r="AE143" i="68"/>
  <c r="AE193" i="68" s="1"/>
  <c r="AE143" i="69"/>
  <c r="AE193" i="69" s="1"/>
  <c r="AE143" i="63"/>
  <c r="AE193" i="63" s="1"/>
  <c r="AE143" i="70"/>
  <c r="AE193" i="70" s="1"/>
  <c r="AE193" i="71"/>
  <c r="AE143" i="73"/>
  <c r="AE193" i="73" s="1"/>
  <c r="AE143" i="72"/>
  <c r="AE193" i="72" s="1"/>
  <c r="AE143" i="75"/>
  <c r="AE193" i="75" s="1"/>
  <c r="W172" i="68"/>
  <c r="W194" i="68" s="1"/>
  <c r="W172" i="75"/>
  <c r="W194" i="75" s="1"/>
  <c r="W172" i="70"/>
  <c r="W194" i="70" s="1"/>
  <c r="W172" i="71"/>
  <c r="W194" i="71" s="1"/>
  <c r="W172" i="72"/>
  <c r="W194" i="72" s="1"/>
  <c r="W172" i="88"/>
  <c r="W194" i="88" s="1"/>
  <c r="W172" i="67"/>
  <c r="W194" i="67" s="1"/>
  <c r="W172" i="63"/>
  <c r="W194" i="63" s="1"/>
  <c r="W172" i="73"/>
  <c r="W194" i="73" s="1"/>
  <c r="AB214" i="88"/>
  <c r="AB176" i="67"/>
  <c r="AB195" i="67" s="1"/>
  <c r="AB176" i="68"/>
  <c r="AB195" i="68" s="1"/>
  <c r="AB176" i="73"/>
  <c r="AB176" i="71"/>
  <c r="AB176" i="63"/>
  <c r="AB195" i="63" s="1"/>
  <c r="AB176" i="70"/>
  <c r="AB176" i="75"/>
  <c r="AB176" i="69"/>
  <c r="AB176" i="72"/>
  <c r="AA214" i="88"/>
  <c r="AS143" i="69"/>
  <c r="AS193" i="69" s="1"/>
  <c r="AS143" i="72"/>
  <c r="AS193" i="72" s="1"/>
  <c r="AS143" i="68"/>
  <c r="AS193" i="68" s="1"/>
  <c r="AS143" i="63"/>
  <c r="AS193" i="63" s="1"/>
  <c r="AS143" i="88"/>
  <c r="AS193" i="88" s="1"/>
  <c r="AS143" i="73"/>
  <c r="AS193" i="73" s="1"/>
  <c r="AS143" i="75"/>
  <c r="AS193" i="75" s="1"/>
  <c r="AS193" i="71"/>
  <c r="AS143" i="70"/>
  <c r="AS193" i="70" s="1"/>
  <c r="AI42" i="81"/>
  <c r="AB143" i="74" s="1"/>
  <c r="AB193" i="74" s="1"/>
  <c r="AB193" i="71"/>
  <c r="AB44" i="81"/>
  <c r="BE42" i="81"/>
  <c r="AN46" i="81"/>
  <c r="AG176" i="74" s="1"/>
  <c r="AR42" i="81"/>
  <c r="W214" i="74" l="1"/>
  <c r="AS213" i="74"/>
  <c r="AS213" i="68"/>
  <c r="W214" i="67"/>
  <c r="AE213" i="72"/>
  <c r="AS213" i="67"/>
  <c r="AB215" i="70"/>
  <c r="AS213" i="72"/>
  <c r="AB215" i="71"/>
  <c r="AE213" i="73"/>
  <c r="W214" i="69"/>
  <c r="AE213" i="75"/>
  <c r="AS213" i="70"/>
  <c r="AS213" i="69"/>
  <c r="AB215" i="73"/>
  <c r="W214" i="72"/>
  <c r="AE213" i="71"/>
  <c r="AB215" i="74"/>
  <c r="AE213" i="74"/>
  <c r="AE213" i="70"/>
  <c r="AG176" i="68"/>
  <c r="AG195" i="68" s="1"/>
  <c r="AS213" i="75"/>
  <c r="AB215" i="72"/>
  <c r="AB215" i="67"/>
  <c r="W214" i="70"/>
  <c r="AE213" i="67"/>
  <c r="U172" i="75"/>
  <c r="U194" i="75" s="1"/>
  <c r="U172" i="74"/>
  <c r="U194" i="74" s="1"/>
  <c r="AS213" i="71"/>
  <c r="AB215" i="68"/>
  <c r="AB215" i="69"/>
  <c r="AE213" i="69"/>
  <c r="AK143" i="67"/>
  <c r="AK193" i="67" s="1"/>
  <c r="AK143" i="74"/>
  <c r="AK193" i="74" s="1"/>
  <c r="W214" i="71"/>
  <c r="AS213" i="73"/>
  <c r="W214" i="75"/>
  <c r="AX143" i="67"/>
  <c r="AX193" i="67" s="1"/>
  <c r="AX143" i="74"/>
  <c r="AX193" i="74" s="1"/>
  <c r="AB215" i="75"/>
  <c r="W214" i="73"/>
  <c r="W214" i="68"/>
  <c r="AE213" i="68"/>
  <c r="AG176" i="63"/>
  <c r="AG195" i="63" s="1"/>
  <c r="AG176" i="69"/>
  <c r="AG176" i="88"/>
  <c r="AG195" i="88" s="1"/>
  <c r="AG176" i="70"/>
  <c r="AG176" i="67"/>
  <c r="AG195" i="67" s="1"/>
  <c r="AG176" i="75"/>
  <c r="AG176" i="71"/>
  <c r="AG176" i="73"/>
  <c r="AG176" i="72"/>
  <c r="W214" i="88"/>
  <c r="AK143" i="69"/>
  <c r="AK193" i="69" s="1"/>
  <c r="AK143" i="73"/>
  <c r="AK193" i="73" s="1"/>
  <c r="AK143" i="68"/>
  <c r="AK193" i="68" s="1"/>
  <c r="AK193" i="71"/>
  <c r="AK143" i="70"/>
  <c r="AK193" i="70" s="1"/>
  <c r="AK143" i="88"/>
  <c r="AK193" i="88" s="1"/>
  <c r="AK143" i="72"/>
  <c r="AK193" i="72" s="1"/>
  <c r="AK143" i="75"/>
  <c r="AK193" i="75" s="1"/>
  <c r="AK143" i="63"/>
  <c r="AK193" i="63" s="1"/>
  <c r="U172" i="71"/>
  <c r="U194" i="71" s="1"/>
  <c r="U172" i="73"/>
  <c r="U194" i="73" s="1"/>
  <c r="U172" i="67"/>
  <c r="U194" i="67" s="1"/>
  <c r="U172" i="72"/>
  <c r="U194" i="72" s="1"/>
  <c r="U172" i="70"/>
  <c r="U194" i="70" s="1"/>
  <c r="U172" i="88"/>
  <c r="U194" i="88" s="1"/>
  <c r="U172" i="63"/>
  <c r="U194" i="63" s="1"/>
  <c r="U172" i="68"/>
  <c r="U194" i="68" s="1"/>
  <c r="U172" i="69"/>
  <c r="U194" i="69" s="1"/>
  <c r="AS213" i="88"/>
  <c r="AE213" i="88"/>
  <c r="AB143" i="63"/>
  <c r="AB193" i="63" s="1"/>
  <c r="AB143" i="75"/>
  <c r="AB193" i="75" s="1"/>
  <c r="AB143" i="72"/>
  <c r="AB193" i="72" s="1"/>
  <c r="AB143" i="70"/>
  <c r="AB193" i="70" s="1"/>
  <c r="AB143" i="88"/>
  <c r="AB193" i="88" s="1"/>
  <c r="AB143" i="69"/>
  <c r="AB193" i="69" s="1"/>
  <c r="AB143" i="67"/>
  <c r="AB193" i="67" s="1"/>
  <c r="AB143" i="73"/>
  <c r="AB193" i="73" s="1"/>
  <c r="AB143" i="68"/>
  <c r="AB193" i="68" s="1"/>
  <c r="AX143" i="63"/>
  <c r="AX193" i="63" s="1"/>
  <c r="AX143" i="69"/>
  <c r="AX193" i="69" s="1"/>
  <c r="AX143" i="70"/>
  <c r="AX193" i="70" s="1"/>
  <c r="AX143" i="72"/>
  <c r="AX193" i="72" s="1"/>
  <c r="AX143" i="88"/>
  <c r="AX193" i="88" s="1"/>
  <c r="AX143" i="75"/>
  <c r="AX193" i="75" s="1"/>
  <c r="AX193" i="71"/>
  <c r="AX143" i="73"/>
  <c r="AX193" i="73" s="1"/>
  <c r="AX143" i="68"/>
  <c r="AX193" i="68" s="1"/>
  <c r="AB215" i="88"/>
  <c r="Y42" i="81"/>
  <c r="R143" i="74" s="1"/>
  <c r="R193" i="74" s="1"/>
  <c r="AA44" i="81"/>
  <c r="BH42" i="81"/>
  <c r="BA143" i="74" s="1"/>
  <c r="BA193" i="74" s="1"/>
  <c r="AW42" i="81"/>
  <c r="AP143" i="74" s="1"/>
  <c r="AP193" i="74" s="1"/>
  <c r="Y46" i="81"/>
  <c r="AP42" i="81"/>
  <c r="BF42" i="81"/>
  <c r="AB42" i="81"/>
  <c r="AJ42" i="81"/>
  <c r="AU42" i="81"/>
  <c r="AN143" i="74" s="1"/>
  <c r="AN193" i="74" s="1"/>
  <c r="Y44" i="81"/>
  <c r="R172" i="74" s="1"/>
  <c r="R194" i="74" s="1"/>
  <c r="AJ44" i="81"/>
  <c r="T46" i="81"/>
  <c r="X44" i="81"/>
  <c r="Z44" i="81"/>
  <c r="S172" i="74" s="1"/>
  <c r="S194" i="74" s="1"/>
  <c r="T44" i="81"/>
  <c r="M172" i="74" s="1"/>
  <c r="M194" i="74" s="1"/>
  <c r="R44" i="81"/>
  <c r="K172" i="67" s="1"/>
  <c r="K194" i="67" s="1"/>
  <c r="BB42" i="81"/>
  <c r="AU143" i="74" s="1"/>
  <c r="AU193" i="74" s="1"/>
  <c r="W44" i="81"/>
  <c r="P172" i="75" s="1"/>
  <c r="P194" i="75" s="1"/>
  <c r="AD46" i="81"/>
  <c r="W176" i="74" s="1"/>
  <c r="V42" i="81"/>
  <c r="O143" i="75" s="1"/>
  <c r="O193" i="75" s="1"/>
  <c r="AK46" i="81"/>
  <c r="AD176" i="74" s="1"/>
  <c r="AE44" i="81"/>
  <c r="X172" i="74" s="1"/>
  <c r="X194" i="74" s="1"/>
  <c r="X172" i="69"/>
  <c r="X194" i="69" s="1"/>
  <c r="AG42" i="81"/>
  <c r="Z143" i="74" s="1"/>
  <c r="Z193" i="74" s="1"/>
  <c r="Z143" i="67"/>
  <c r="Z193" i="67" s="1"/>
  <c r="AV46" i="81"/>
  <c r="AO176" i="74" s="1"/>
  <c r="AO176" i="68"/>
  <c r="AO195" i="68" s="1"/>
  <c r="I46" i="81"/>
  <c r="E44" i="81"/>
  <c r="E46" i="81"/>
  <c r="J46" i="81"/>
  <c r="G44" i="81"/>
  <c r="G42" i="81"/>
  <c r="H46" i="81"/>
  <c r="G46" i="81"/>
  <c r="H42" i="81"/>
  <c r="J42" i="81"/>
  <c r="K44" i="81"/>
  <c r="J44" i="81"/>
  <c r="F42" i="81"/>
  <c r="H44" i="81"/>
  <c r="I42" i="81"/>
  <c r="F44" i="81"/>
  <c r="K42" i="81"/>
  <c r="I44" i="81"/>
  <c r="E42" i="81"/>
  <c r="K46" i="81"/>
  <c r="F46" i="81"/>
  <c r="L46" i="81"/>
  <c r="E176" i="71" s="1"/>
  <c r="AQ46" i="81"/>
  <c r="AA46" i="81"/>
  <c r="T176" i="74" s="1"/>
  <c r="AN42" i="81"/>
  <c r="AG143" i="74" s="1"/>
  <c r="AG193" i="74" s="1"/>
  <c r="L42" i="81"/>
  <c r="E143" i="74" s="1"/>
  <c r="E193" i="74" s="1"/>
  <c r="W42" i="81"/>
  <c r="P143" i="74" s="1"/>
  <c r="P193" i="74" s="1"/>
  <c r="BF46" i="81"/>
  <c r="AG46" i="81"/>
  <c r="BG46" i="81"/>
  <c r="AZ176" i="74" s="1"/>
  <c r="AQ42" i="81"/>
  <c r="AJ143" i="74" s="1"/>
  <c r="AJ193" i="74" s="1"/>
  <c r="B21" i="81"/>
  <c r="AI147" i="75" s="1"/>
  <c r="AO46" i="81"/>
  <c r="AH176" i="74" s="1"/>
  <c r="BE46" i="81"/>
  <c r="AX176" i="74" s="1"/>
  <c r="AA42" i="81"/>
  <c r="T143" i="74" s="1"/>
  <c r="T193" i="74" s="1"/>
  <c r="BD42" i="81"/>
  <c r="AW143" i="74" s="1"/>
  <c r="AW193" i="74" s="1"/>
  <c r="V44" i="81"/>
  <c r="AF46" i="81"/>
  <c r="Y176" i="74" s="1"/>
  <c r="AF42" i="81"/>
  <c r="Y143" i="74" s="1"/>
  <c r="Y193" i="74" s="1"/>
  <c r="X46" i="81"/>
  <c r="AX42" i="81"/>
  <c r="AR46" i="81"/>
  <c r="AK176" i="74" s="1"/>
  <c r="AK176" i="68"/>
  <c r="AK195" i="68" s="1"/>
  <c r="N44" i="81"/>
  <c r="G172" i="74" s="1"/>
  <c r="G194" i="74" s="1"/>
  <c r="AY42" i="81"/>
  <c r="AK42" i="81"/>
  <c r="AD143" i="74" s="1"/>
  <c r="AD193" i="74" s="1"/>
  <c r="AD143" i="67"/>
  <c r="AD193" i="67" s="1"/>
  <c r="S42" i="81"/>
  <c r="AL46" i="81"/>
  <c r="AE176" i="74" s="1"/>
  <c r="M42" i="81"/>
  <c r="AM46" i="81"/>
  <c r="AF176" i="74" s="1"/>
  <c r="U44" i="81"/>
  <c r="S46" i="81"/>
  <c r="Q44" i="81"/>
  <c r="J172" i="74" s="1"/>
  <c r="J194" i="74" s="1"/>
  <c r="BA42" i="81"/>
  <c r="AT143" i="74" s="1"/>
  <c r="AT193" i="74" s="1"/>
  <c r="Z42" i="81"/>
  <c r="S143" i="74" s="1"/>
  <c r="S193" i="74" s="1"/>
  <c r="AH42" i="81"/>
  <c r="AM42" i="81"/>
  <c r="AF143" i="74" s="1"/>
  <c r="AF193" i="74" s="1"/>
  <c r="P44" i="81"/>
  <c r="I172" i="74" s="1"/>
  <c r="I194" i="74" s="1"/>
  <c r="AH46" i="81"/>
  <c r="AA176" i="74" s="1"/>
  <c r="Q42" i="81"/>
  <c r="T42" i="81"/>
  <c r="M143" i="74" s="1"/>
  <c r="M193" i="74" s="1"/>
  <c r="O46" i="81"/>
  <c r="H176" i="70" s="1"/>
  <c r="AE42" i="81"/>
  <c r="X143" i="74" s="1"/>
  <c r="X193" i="74" s="1"/>
  <c r="BG42" i="81"/>
  <c r="AZ143" i="74" s="1"/>
  <c r="AZ193" i="74" s="1"/>
  <c r="AE46" i="81"/>
  <c r="AT46" i="81"/>
  <c r="AM176" i="74" s="1"/>
  <c r="AU46" i="81"/>
  <c r="AC46" i="81"/>
  <c r="V176" i="74" s="1"/>
  <c r="AP46" i="81"/>
  <c r="AI176" i="74" s="1"/>
  <c r="W46" i="81"/>
  <c r="P176" i="74" s="1"/>
  <c r="BD46" i="81"/>
  <c r="AW176" i="74" s="1"/>
  <c r="N46" i="81"/>
  <c r="G176" i="74" s="1"/>
  <c r="O44" i="81"/>
  <c r="H172" i="74" s="1"/>
  <c r="H194" i="74" s="1"/>
  <c r="R42" i="81"/>
  <c r="K143" i="74" s="1"/>
  <c r="K193" i="74" s="1"/>
  <c r="AB46" i="81"/>
  <c r="U176" i="74" s="1"/>
  <c r="P46" i="81"/>
  <c r="I176" i="74" s="1"/>
  <c r="BB46" i="81"/>
  <c r="AU176" i="74" s="1"/>
  <c r="M46" i="81"/>
  <c r="F176" i="74" s="1"/>
  <c r="F176" i="69"/>
  <c r="AY46" i="81"/>
  <c r="BA46" i="81"/>
  <c r="AT176" i="74" s="1"/>
  <c r="AT176" i="68"/>
  <c r="AT195" i="68" s="1"/>
  <c r="Z46" i="81"/>
  <c r="AW46" i="81"/>
  <c r="X42" i="81"/>
  <c r="U46" i="81"/>
  <c r="N176" i="74" s="1"/>
  <c r="N176" i="69"/>
  <c r="P42" i="81"/>
  <c r="M44" i="81"/>
  <c r="F172" i="74" s="1"/>
  <c r="F194" i="74" s="1"/>
  <c r="F172" i="70"/>
  <c r="F194" i="70" s="1"/>
  <c r="AZ46" i="81"/>
  <c r="AS176" i="74" s="1"/>
  <c r="AT42" i="81"/>
  <c r="N42" i="81"/>
  <c r="G143" i="74" s="1"/>
  <c r="G193" i="74" s="1"/>
  <c r="G143" i="69"/>
  <c r="G193" i="69" s="1"/>
  <c r="AO42" i="81"/>
  <c r="R46" i="81"/>
  <c r="K176" i="74" s="1"/>
  <c r="Q46" i="81"/>
  <c r="O42" i="81"/>
  <c r="S44" i="81"/>
  <c r="L172" i="74" s="1"/>
  <c r="L194" i="74" s="1"/>
  <c r="AC42" i="81"/>
  <c r="U42" i="81"/>
  <c r="AJ46" i="81"/>
  <c r="AC176" i="74" s="1"/>
  <c r="BH46" i="81"/>
  <c r="AX46" i="81"/>
  <c r="AV42" i="81"/>
  <c r="AO143" i="74" s="1"/>
  <c r="AO193" i="74" s="1"/>
  <c r="B20" i="81"/>
  <c r="V46" i="81"/>
  <c r="O176" i="74" s="1"/>
  <c r="AG215" i="74" l="1"/>
  <c r="AB213" i="71"/>
  <c r="AZ143" i="67"/>
  <c r="AZ193" i="67" s="1"/>
  <c r="AF176" i="68"/>
  <c r="AF195" i="68" s="1"/>
  <c r="E176" i="69"/>
  <c r="E176" i="67"/>
  <c r="E195" i="67" s="1"/>
  <c r="AO143" i="67"/>
  <c r="AO193" i="67" s="1"/>
  <c r="AS176" i="68"/>
  <c r="AS195" i="68" s="1"/>
  <c r="I176" i="72"/>
  <c r="AI176" i="68"/>
  <c r="AI195" i="68" s="1"/>
  <c r="X143" i="67"/>
  <c r="X193" i="67" s="1"/>
  <c r="P172" i="88"/>
  <c r="P194" i="88" s="1"/>
  <c r="AC176" i="68"/>
  <c r="AC195" i="68" s="1"/>
  <c r="AZ176" i="68"/>
  <c r="AZ195" i="68" s="1"/>
  <c r="AH143" i="67"/>
  <c r="AH193" i="67" s="1"/>
  <c r="AH143" i="74"/>
  <c r="AH193" i="74" s="1"/>
  <c r="N147" i="73"/>
  <c r="BA147" i="68"/>
  <c r="AG147" i="68"/>
  <c r="AB213" i="72"/>
  <c r="AG215" i="72"/>
  <c r="N172" i="70"/>
  <c r="N194" i="70" s="1"/>
  <c r="N172" i="74"/>
  <c r="N194" i="74" s="1"/>
  <c r="T143" i="67"/>
  <c r="T193" i="67" s="1"/>
  <c r="AX147" i="68"/>
  <c r="AB147" i="88"/>
  <c r="F147" i="63"/>
  <c r="AI147" i="69"/>
  <c r="AZ147" i="69"/>
  <c r="AG143" i="67"/>
  <c r="AG193" i="67" s="1"/>
  <c r="E176" i="75"/>
  <c r="W176" i="70"/>
  <c r="U143" i="67"/>
  <c r="U193" i="67" s="1"/>
  <c r="U143" i="74"/>
  <c r="U193" i="74" s="1"/>
  <c r="BA143" i="67"/>
  <c r="BA193" i="67" s="1"/>
  <c r="AX213" i="68"/>
  <c r="AB213" i="75"/>
  <c r="U214" i="70"/>
  <c r="AG215" i="73"/>
  <c r="AX213" i="74"/>
  <c r="AK213" i="74"/>
  <c r="AG215" i="68"/>
  <c r="X146" i="73"/>
  <c r="X176" i="68"/>
  <c r="X195" i="68" s="1"/>
  <c r="X176" i="74"/>
  <c r="L143" i="67"/>
  <c r="L193" i="67" s="1"/>
  <c r="L143" i="74"/>
  <c r="L193" i="74" s="1"/>
  <c r="L176" i="63"/>
  <c r="L195" i="63" s="1"/>
  <c r="L176" i="74"/>
  <c r="AT147" i="88"/>
  <c r="T146" i="88"/>
  <c r="AA143" i="67"/>
  <c r="AA193" i="67" s="1"/>
  <c r="AA143" i="74"/>
  <c r="AA193" i="74" s="1"/>
  <c r="AR143" i="67"/>
  <c r="AR193" i="67" s="1"/>
  <c r="AR143" i="74"/>
  <c r="AR193" i="74" s="1"/>
  <c r="L143" i="73"/>
  <c r="L193" i="73" s="1"/>
  <c r="S147" i="70"/>
  <c r="AF147" i="63"/>
  <c r="Q147" i="75"/>
  <c r="AK147" i="68"/>
  <c r="AN147" i="63"/>
  <c r="Q172" i="67"/>
  <c r="Q194" i="67" s="1"/>
  <c r="Q172" i="74"/>
  <c r="Q194" i="74" s="1"/>
  <c r="AX213" i="73"/>
  <c r="AB213" i="68"/>
  <c r="U214" i="72"/>
  <c r="AK213" i="70"/>
  <c r="AG215" i="71"/>
  <c r="AX213" i="67"/>
  <c r="AK213" i="67"/>
  <c r="AB213" i="74"/>
  <c r="K146" i="69"/>
  <c r="AP176" i="68"/>
  <c r="AP195" i="68" s="1"/>
  <c r="AP176" i="74"/>
  <c r="V146" i="73"/>
  <c r="AC143" i="67"/>
  <c r="AC193" i="67" s="1"/>
  <c r="AC143" i="74"/>
  <c r="AC193" i="74" s="1"/>
  <c r="N143" i="67"/>
  <c r="N193" i="67" s="1"/>
  <c r="N143" i="74"/>
  <c r="N193" i="74" s="1"/>
  <c r="Z146" i="73"/>
  <c r="O176" i="71"/>
  <c r="AN146" i="68"/>
  <c r="AW146" i="75"/>
  <c r="H143" i="67"/>
  <c r="H193" i="67" s="1"/>
  <c r="H143" i="74"/>
  <c r="H193" i="74" s="1"/>
  <c r="H146" i="67"/>
  <c r="J146" i="69"/>
  <c r="I143" i="69"/>
  <c r="I193" i="69" s="1"/>
  <c r="I143" i="74"/>
  <c r="I193" i="74" s="1"/>
  <c r="AR176" i="68"/>
  <c r="AR195" i="68" s="1"/>
  <c r="AR176" i="74"/>
  <c r="K143" i="67"/>
  <c r="K193" i="67" s="1"/>
  <c r="S143" i="67"/>
  <c r="S193" i="67" s="1"/>
  <c r="AQ143" i="67"/>
  <c r="AQ193" i="67" s="1"/>
  <c r="AQ143" i="74"/>
  <c r="AQ193" i="74" s="1"/>
  <c r="AX176" i="68"/>
  <c r="AX195" i="68" s="1"/>
  <c r="R147" i="75"/>
  <c r="J147" i="67"/>
  <c r="H147" i="73"/>
  <c r="W147" i="68"/>
  <c r="U147" i="75"/>
  <c r="Z176" i="68"/>
  <c r="Z195" i="68" s="1"/>
  <c r="Z176" i="74"/>
  <c r="T176" i="68"/>
  <c r="T195" i="68" s="1"/>
  <c r="O143" i="73"/>
  <c r="O193" i="73" s="1"/>
  <c r="M176" i="70"/>
  <c r="M176" i="74"/>
  <c r="T172" i="67"/>
  <c r="T194" i="67" s="1"/>
  <c r="T172" i="74"/>
  <c r="T194" i="74" s="1"/>
  <c r="AX213" i="71"/>
  <c r="AB213" i="73"/>
  <c r="U214" i="67"/>
  <c r="AK213" i="71"/>
  <c r="AG215" i="75"/>
  <c r="AQ147" i="68"/>
  <c r="O143" i="70"/>
  <c r="O193" i="70" s="1"/>
  <c r="O143" i="74"/>
  <c r="O193" i="74" s="1"/>
  <c r="AK213" i="72"/>
  <c r="V143" i="67"/>
  <c r="V193" i="67" s="1"/>
  <c r="V143" i="74"/>
  <c r="V193" i="74" s="1"/>
  <c r="AQ176" i="68"/>
  <c r="AQ195" i="68" s="1"/>
  <c r="AQ176" i="74"/>
  <c r="H176" i="72"/>
  <c r="H176" i="74"/>
  <c r="F143" i="73"/>
  <c r="F193" i="73" s="1"/>
  <c r="F143" i="74"/>
  <c r="F193" i="74" s="1"/>
  <c r="L193" i="71"/>
  <c r="Q176" i="68"/>
  <c r="Q195" i="68" s="1"/>
  <c r="Q176" i="74"/>
  <c r="AO147" i="88"/>
  <c r="AY147" i="73"/>
  <c r="AZ147" i="88"/>
  <c r="AJ147" i="88"/>
  <c r="AY176" i="68"/>
  <c r="AY195" i="68" s="1"/>
  <c r="AY176" i="74"/>
  <c r="P172" i="72"/>
  <c r="P194" i="72" s="1"/>
  <c r="AC172" i="72"/>
  <c r="AC194" i="72" s="1"/>
  <c r="AC172" i="74"/>
  <c r="AC194" i="74" s="1"/>
  <c r="R143" i="67"/>
  <c r="R193" i="67" s="1"/>
  <c r="AX213" i="75"/>
  <c r="AB213" i="67"/>
  <c r="U214" i="73"/>
  <c r="AK213" i="68"/>
  <c r="AG215" i="67"/>
  <c r="O172" i="71"/>
  <c r="O194" i="71" s="1"/>
  <c r="O172" i="74"/>
  <c r="O194" i="74" s="1"/>
  <c r="S176" i="68"/>
  <c r="S195" i="68" s="1"/>
  <c r="S176" i="74"/>
  <c r="AX213" i="69"/>
  <c r="G146" i="72"/>
  <c r="AM143" i="67"/>
  <c r="AM193" i="67" s="1"/>
  <c r="AM143" i="74"/>
  <c r="AM193" i="74" s="1"/>
  <c r="AD146" i="72"/>
  <c r="F146" i="69"/>
  <c r="T146" i="68"/>
  <c r="AN146" i="69"/>
  <c r="W146" i="67"/>
  <c r="J176" i="68"/>
  <c r="J195" i="68" s="1"/>
  <c r="J176" i="74"/>
  <c r="AR146" i="69"/>
  <c r="H172" i="71"/>
  <c r="H194" i="71" s="1"/>
  <c r="AN176" i="68"/>
  <c r="AN195" i="68" s="1"/>
  <c r="AN176" i="74"/>
  <c r="AE176" i="68"/>
  <c r="AE195" i="68" s="1"/>
  <c r="AM147" i="67"/>
  <c r="AV147" i="67"/>
  <c r="AS147" i="68"/>
  <c r="AU147" i="75"/>
  <c r="AL147" i="72"/>
  <c r="P143" i="67"/>
  <c r="P193" i="67" s="1"/>
  <c r="AJ176" i="68"/>
  <c r="AJ195" i="68" s="1"/>
  <c r="AJ176" i="74"/>
  <c r="P172" i="70"/>
  <c r="P194" i="70" s="1"/>
  <c r="P172" i="74"/>
  <c r="P194" i="74" s="1"/>
  <c r="AY143" i="67"/>
  <c r="AY193" i="67" s="1"/>
  <c r="AY143" i="74"/>
  <c r="AY193" i="74" s="1"/>
  <c r="AB213" i="69"/>
  <c r="U214" i="69"/>
  <c r="U214" i="71"/>
  <c r="AK213" i="73"/>
  <c r="AG215" i="70"/>
  <c r="U214" i="74"/>
  <c r="AG146" i="73"/>
  <c r="F128" i="88"/>
  <c r="H146" i="74"/>
  <c r="P146" i="74"/>
  <c r="X146" i="74"/>
  <c r="AF146" i="74"/>
  <c r="AN146" i="74"/>
  <c r="AV146" i="74"/>
  <c r="J146" i="74"/>
  <c r="R146" i="74"/>
  <c r="Z146" i="74"/>
  <c r="AH146" i="74"/>
  <c r="AP146" i="74"/>
  <c r="AX146" i="74"/>
  <c r="K146" i="74"/>
  <c r="S146" i="74"/>
  <c r="AA146" i="74"/>
  <c r="AI146" i="74"/>
  <c r="AQ146" i="74"/>
  <c r="AY146" i="74"/>
  <c r="L146" i="74"/>
  <c r="T146" i="74"/>
  <c r="AB146" i="74"/>
  <c r="AJ146" i="74"/>
  <c r="AR146" i="74"/>
  <c r="AZ146" i="74"/>
  <c r="E146" i="74"/>
  <c r="M146" i="74"/>
  <c r="U146" i="74"/>
  <c r="AC146" i="74"/>
  <c r="AK146" i="74"/>
  <c r="AS146" i="74"/>
  <c r="BA146" i="74"/>
  <c r="F146" i="74"/>
  <c r="N146" i="74"/>
  <c r="V146" i="74"/>
  <c r="AD146" i="74"/>
  <c r="AL146" i="74"/>
  <c r="AT146" i="74"/>
  <c r="BB146" i="74"/>
  <c r="AG146" i="74"/>
  <c r="G146" i="74"/>
  <c r="AM146" i="74"/>
  <c r="I146" i="74"/>
  <c r="I196" i="74" s="1"/>
  <c r="AO146" i="74"/>
  <c r="O146" i="74"/>
  <c r="AU146" i="74"/>
  <c r="Q146" i="74"/>
  <c r="AW146" i="74"/>
  <c r="W146" i="74"/>
  <c r="Y146" i="74"/>
  <c r="AE146" i="74"/>
  <c r="BA176" i="68"/>
  <c r="BA195" i="68" s="1"/>
  <c r="BA176" i="74"/>
  <c r="L172" i="67"/>
  <c r="L194" i="67" s="1"/>
  <c r="K176" i="68"/>
  <c r="K195" i="68" s="1"/>
  <c r="F146" i="67"/>
  <c r="AR146" i="72"/>
  <c r="Q143" i="67"/>
  <c r="Q193" i="67" s="1"/>
  <c r="Q143" i="74"/>
  <c r="Q193" i="74" s="1"/>
  <c r="AU176" i="68"/>
  <c r="AU195" i="68" s="1"/>
  <c r="J143" i="72"/>
  <c r="J193" i="72" s="1"/>
  <c r="J143" i="74"/>
  <c r="J193" i="74" s="1"/>
  <c r="J172" i="68"/>
  <c r="J194" i="68" s="1"/>
  <c r="G172" i="88"/>
  <c r="G194" i="88" s="1"/>
  <c r="AJ147" i="67"/>
  <c r="AH147" i="68"/>
  <c r="AM147" i="70"/>
  <c r="BB147" i="69"/>
  <c r="AO147" i="70"/>
  <c r="AN143" i="67"/>
  <c r="AN193" i="67" s="1"/>
  <c r="AI143" i="67"/>
  <c r="AI193" i="67" s="1"/>
  <c r="AI143" i="74"/>
  <c r="AI193" i="74" s="1"/>
  <c r="O143" i="69"/>
  <c r="O193" i="69" s="1"/>
  <c r="AX213" i="72"/>
  <c r="U214" i="68"/>
  <c r="AK213" i="69"/>
  <c r="U214" i="75"/>
  <c r="Z147" i="63"/>
  <c r="F147" i="74"/>
  <c r="N147" i="74"/>
  <c r="V147" i="74"/>
  <c r="AD147" i="74"/>
  <c r="AL147" i="74"/>
  <c r="AT147" i="74"/>
  <c r="BB147" i="74"/>
  <c r="H147" i="74"/>
  <c r="P147" i="74"/>
  <c r="X147" i="74"/>
  <c r="AF147" i="74"/>
  <c r="AN147" i="74"/>
  <c r="AV147" i="74"/>
  <c r="I147" i="74"/>
  <c r="Q147" i="74"/>
  <c r="Y147" i="74"/>
  <c r="AG147" i="74"/>
  <c r="AO147" i="74"/>
  <c r="AW147" i="74"/>
  <c r="J147" i="74"/>
  <c r="R147" i="74"/>
  <c r="Z147" i="74"/>
  <c r="AH147" i="74"/>
  <c r="AP147" i="74"/>
  <c r="AX147" i="74"/>
  <c r="K147" i="74"/>
  <c r="S147" i="74"/>
  <c r="AA147" i="74"/>
  <c r="AI147" i="74"/>
  <c r="AQ147" i="74"/>
  <c r="AY147" i="74"/>
  <c r="L147" i="74"/>
  <c r="T147" i="74"/>
  <c r="AB147" i="74"/>
  <c r="AJ147" i="74"/>
  <c r="AR147" i="74"/>
  <c r="AZ147" i="74"/>
  <c r="O147" i="74"/>
  <c r="AU147" i="74"/>
  <c r="U147" i="74"/>
  <c r="BA147" i="74"/>
  <c r="W147" i="74"/>
  <c r="AC147" i="74"/>
  <c r="AE147" i="74"/>
  <c r="E147" i="74"/>
  <c r="AK147" i="74"/>
  <c r="G147" i="74"/>
  <c r="AM147" i="74"/>
  <c r="M147" i="74"/>
  <c r="AS147" i="74"/>
  <c r="H147" i="70"/>
  <c r="W147" i="63"/>
  <c r="AI147" i="70"/>
  <c r="AJ143" i="67"/>
  <c r="AJ193" i="67" s="1"/>
  <c r="E143" i="67"/>
  <c r="E193" i="67" s="1"/>
  <c r="E176" i="72"/>
  <c r="E176" i="74"/>
  <c r="O193" i="71"/>
  <c r="K172" i="68"/>
  <c r="K194" i="68" s="1"/>
  <c r="K172" i="74"/>
  <c r="K194" i="74" s="1"/>
  <c r="R176" i="67"/>
  <c r="R195" i="67" s="1"/>
  <c r="R176" i="74"/>
  <c r="AX213" i="70"/>
  <c r="AB213" i="70"/>
  <c r="AK213" i="75"/>
  <c r="AG215" i="69"/>
  <c r="L172" i="75"/>
  <c r="L194" i="75" s="1"/>
  <c r="L172" i="73"/>
  <c r="L194" i="73" s="1"/>
  <c r="L172" i="71"/>
  <c r="L194" i="71" s="1"/>
  <c r="L172" i="69"/>
  <c r="L194" i="69" s="1"/>
  <c r="L172" i="63"/>
  <c r="L194" i="63" s="1"/>
  <c r="L172" i="70"/>
  <c r="L194" i="70" s="1"/>
  <c r="L172" i="72"/>
  <c r="L194" i="72" s="1"/>
  <c r="L172" i="88"/>
  <c r="L194" i="88" s="1"/>
  <c r="L172" i="68"/>
  <c r="L194" i="68" s="1"/>
  <c r="AU146" i="69"/>
  <c r="AN146" i="75"/>
  <c r="AE146" i="73"/>
  <c r="S146" i="70"/>
  <c r="S196" i="70" s="1"/>
  <c r="S202" i="70" s="1"/>
  <c r="I146" i="68"/>
  <c r="AF146" i="70"/>
  <c r="AU146" i="75"/>
  <c r="AU196" i="75" s="1"/>
  <c r="R146" i="73"/>
  <c r="Z146" i="70"/>
  <c r="X146" i="67"/>
  <c r="Y146" i="75"/>
  <c r="O146" i="75"/>
  <c r="N146" i="72"/>
  <c r="AO146" i="69"/>
  <c r="J146" i="70"/>
  <c r="N176" i="70"/>
  <c r="N176" i="63"/>
  <c r="N195" i="63" s="1"/>
  <c r="N176" i="88"/>
  <c r="N195" i="88" s="1"/>
  <c r="N176" i="75"/>
  <c r="N176" i="67"/>
  <c r="N195" i="67" s="1"/>
  <c r="N176" i="73"/>
  <c r="N176" i="68"/>
  <c r="N195" i="68" s="1"/>
  <c r="N176" i="72"/>
  <c r="N176" i="71"/>
  <c r="AE146" i="68"/>
  <c r="F176" i="71"/>
  <c r="F176" i="88"/>
  <c r="F195" i="88" s="1"/>
  <c r="F176" i="70"/>
  <c r="F176" i="72"/>
  <c r="F176" i="73"/>
  <c r="F176" i="68"/>
  <c r="F195" i="68" s="1"/>
  <c r="F176" i="63"/>
  <c r="F195" i="63" s="1"/>
  <c r="F176" i="75"/>
  <c r="F176" i="67"/>
  <c r="F195" i="67" s="1"/>
  <c r="R146" i="70"/>
  <c r="H172" i="68"/>
  <c r="H194" i="68" s="1"/>
  <c r="H172" i="88"/>
  <c r="H194" i="88" s="1"/>
  <c r="H172" i="67"/>
  <c r="H194" i="67" s="1"/>
  <c r="H172" i="72"/>
  <c r="H194" i="72" s="1"/>
  <c r="H172" i="69"/>
  <c r="H194" i="69" s="1"/>
  <c r="H172" i="70"/>
  <c r="H194" i="70" s="1"/>
  <c r="H172" i="73"/>
  <c r="H194" i="73" s="1"/>
  <c r="AM146" i="73"/>
  <c r="Q146" i="72"/>
  <c r="V146" i="68"/>
  <c r="AM176" i="88"/>
  <c r="AM195" i="88" s="1"/>
  <c r="AM176" i="73"/>
  <c r="AM176" i="75"/>
  <c r="AM176" i="70"/>
  <c r="AM176" i="69"/>
  <c r="AM176" i="63"/>
  <c r="AM195" i="63" s="1"/>
  <c r="AM176" i="71"/>
  <c r="AM176" i="67"/>
  <c r="AM195" i="67" s="1"/>
  <c r="AM176" i="72"/>
  <c r="AM176" i="68"/>
  <c r="AM195" i="68" s="1"/>
  <c r="AP146" i="75"/>
  <c r="AF146" i="72"/>
  <c r="W146" i="70"/>
  <c r="M143" i="75"/>
  <c r="M193" i="75" s="1"/>
  <c r="M143" i="67"/>
  <c r="M193" i="67" s="1"/>
  <c r="M193" i="71"/>
  <c r="M143" i="63"/>
  <c r="M193" i="63" s="1"/>
  <c r="M143" i="72"/>
  <c r="M193" i="72" s="1"/>
  <c r="M143" i="88"/>
  <c r="M193" i="88" s="1"/>
  <c r="M143" i="68"/>
  <c r="M193" i="68" s="1"/>
  <c r="M143" i="73"/>
  <c r="M193" i="73" s="1"/>
  <c r="M143" i="69"/>
  <c r="M193" i="69" s="1"/>
  <c r="AG146" i="68"/>
  <c r="AG196" i="68" s="1"/>
  <c r="AT143" i="73"/>
  <c r="AT193" i="73" s="1"/>
  <c r="AT143" i="68"/>
  <c r="AT193" i="68" s="1"/>
  <c r="AT143" i="70"/>
  <c r="AT193" i="70" s="1"/>
  <c r="AT143" i="69"/>
  <c r="AT193" i="69" s="1"/>
  <c r="AT193" i="71"/>
  <c r="AT143" i="63"/>
  <c r="AT193" i="63" s="1"/>
  <c r="AT143" i="75"/>
  <c r="AT193" i="75" s="1"/>
  <c r="AT143" i="88"/>
  <c r="AT193" i="88" s="1"/>
  <c r="AT143" i="72"/>
  <c r="AT193" i="72" s="1"/>
  <c r="AT143" i="67"/>
  <c r="AT193" i="67" s="1"/>
  <c r="S146" i="67"/>
  <c r="AU146" i="72"/>
  <c r="BA176" i="69"/>
  <c r="BA176" i="63"/>
  <c r="BA195" i="63" s="1"/>
  <c r="BA176" i="88"/>
  <c r="BA195" i="88" s="1"/>
  <c r="BA176" i="71"/>
  <c r="BA176" i="72"/>
  <c r="BA176" i="67"/>
  <c r="BA195" i="67" s="1"/>
  <c r="BA176" i="73"/>
  <c r="BA176" i="70"/>
  <c r="BA176" i="75"/>
  <c r="V146" i="69"/>
  <c r="AQ146" i="67"/>
  <c r="G146" i="69"/>
  <c r="O146" i="67"/>
  <c r="N146" i="70"/>
  <c r="V146" i="70"/>
  <c r="O146" i="69"/>
  <c r="AH143" i="73"/>
  <c r="AH193" i="73" s="1"/>
  <c r="AH143" i="69"/>
  <c r="AH193" i="69" s="1"/>
  <c r="AH143" i="70"/>
  <c r="AH193" i="70" s="1"/>
  <c r="AH143" i="88"/>
  <c r="AH193" i="88" s="1"/>
  <c r="AH143" i="72"/>
  <c r="AH193" i="72" s="1"/>
  <c r="AH143" i="75"/>
  <c r="AH193" i="75" s="1"/>
  <c r="AH143" i="68"/>
  <c r="AH193" i="68" s="1"/>
  <c r="AH143" i="63"/>
  <c r="AH193" i="63" s="1"/>
  <c r="AH193" i="71"/>
  <c r="I146" i="70"/>
  <c r="AW146" i="72"/>
  <c r="AF146" i="75"/>
  <c r="AL146" i="67"/>
  <c r="AI146" i="67"/>
  <c r="F146" i="75"/>
  <c r="I193" i="71"/>
  <c r="I143" i="70"/>
  <c r="I193" i="70" s="1"/>
  <c r="I143" i="68"/>
  <c r="I193" i="68" s="1"/>
  <c r="I143" i="72"/>
  <c r="I193" i="72" s="1"/>
  <c r="I143" i="88"/>
  <c r="I193" i="88" s="1"/>
  <c r="I143" i="63"/>
  <c r="I193" i="63" s="1"/>
  <c r="I143" i="73"/>
  <c r="I193" i="73" s="1"/>
  <c r="I143" i="67"/>
  <c r="I193" i="67" s="1"/>
  <c r="G146" i="75"/>
  <c r="Q143" i="63"/>
  <c r="Q193" i="63" s="1"/>
  <c r="Q143" i="69"/>
  <c r="Q193" i="69" s="1"/>
  <c r="Q143" i="73"/>
  <c r="Q193" i="73" s="1"/>
  <c r="Q193" i="71"/>
  <c r="Q143" i="75"/>
  <c r="Q193" i="75" s="1"/>
  <c r="Q143" i="70"/>
  <c r="Q193" i="70" s="1"/>
  <c r="Q143" i="88"/>
  <c r="Q193" i="88" s="1"/>
  <c r="Q143" i="72"/>
  <c r="Q193" i="72" s="1"/>
  <c r="Q143" i="68"/>
  <c r="Q193" i="68" s="1"/>
  <c r="AP176" i="70"/>
  <c r="AP176" i="69"/>
  <c r="AP176" i="67"/>
  <c r="AP195" i="67" s="1"/>
  <c r="AP176" i="88"/>
  <c r="AP195" i="88" s="1"/>
  <c r="AP176" i="63"/>
  <c r="AP195" i="63" s="1"/>
  <c r="AP176" i="72"/>
  <c r="AP176" i="71"/>
  <c r="AP176" i="75"/>
  <c r="AP176" i="73"/>
  <c r="P176" i="75"/>
  <c r="P176" i="63"/>
  <c r="P195" i="63" s="1"/>
  <c r="P176" i="67"/>
  <c r="P195" i="67" s="1"/>
  <c r="P176" i="71"/>
  <c r="P176" i="69"/>
  <c r="P176" i="73"/>
  <c r="P176" i="88"/>
  <c r="P195" i="88" s="1"/>
  <c r="P176" i="70"/>
  <c r="P176" i="72"/>
  <c r="P176" i="68"/>
  <c r="P195" i="68" s="1"/>
  <c r="K146" i="72"/>
  <c r="K146" i="75"/>
  <c r="N143" i="88"/>
  <c r="N193" i="88" s="1"/>
  <c r="M143" i="70"/>
  <c r="M193" i="70" s="1"/>
  <c r="P146" i="72"/>
  <c r="AR176" i="71"/>
  <c r="AR176" i="73"/>
  <c r="AR176" i="72"/>
  <c r="AR176" i="67"/>
  <c r="AR195" i="67" s="1"/>
  <c r="AR176" i="69"/>
  <c r="AR176" i="63"/>
  <c r="AR195" i="63" s="1"/>
  <c r="AR176" i="88"/>
  <c r="AR195" i="88" s="1"/>
  <c r="AR176" i="70"/>
  <c r="AR176" i="75"/>
  <c r="U176" i="72"/>
  <c r="U176" i="75"/>
  <c r="U176" i="70"/>
  <c r="U176" i="67"/>
  <c r="U195" i="67" s="1"/>
  <c r="U176" i="63"/>
  <c r="U195" i="63" s="1"/>
  <c r="U176" i="88"/>
  <c r="U195" i="88" s="1"/>
  <c r="U176" i="73"/>
  <c r="U176" i="69"/>
  <c r="U176" i="71"/>
  <c r="U176" i="68"/>
  <c r="U195" i="68" s="1"/>
  <c r="AN146" i="67"/>
  <c r="AU146" i="68"/>
  <c r="AF146" i="68"/>
  <c r="AB146" i="68"/>
  <c r="AD146" i="67"/>
  <c r="X146" i="70"/>
  <c r="M146" i="70"/>
  <c r="L146" i="75"/>
  <c r="V143" i="88"/>
  <c r="V193" i="88" s="1"/>
  <c r="V143" i="72"/>
  <c r="V193" i="72" s="1"/>
  <c r="V143" i="69"/>
  <c r="V193" i="69" s="1"/>
  <c r="V143" i="63"/>
  <c r="V193" i="63" s="1"/>
  <c r="V143" i="70"/>
  <c r="V193" i="70" s="1"/>
  <c r="V193" i="71"/>
  <c r="V143" i="75"/>
  <c r="V193" i="75" s="1"/>
  <c r="V143" i="73"/>
  <c r="V193" i="73" s="1"/>
  <c r="V143" i="68"/>
  <c r="V193" i="68" s="1"/>
  <c r="AG146" i="75"/>
  <c r="I146" i="73"/>
  <c r="AJ146" i="67"/>
  <c r="AL146" i="69"/>
  <c r="AR146" i="75"/>
  <c r="I146" i="67"/>
  <c r="V146" i="72"/>
  <c r="Z146" i="72"/>
  <c r="AV146" i="67"/>
  <c r="T146" i="70"/>
  <c r="AX146" i="72"/>
  <c r="AV146" i="75"/>
  <c r="AJ146" i="69"/>
  <c r="AD146" i="69"/>
  <c r="AP146" i="73"/>
  <c r="Q146" i="73"/>
  <c r="AT146" i="70"/>
  <c r="AT176" i="69"/>
  <c r="AT176" i="71"/>
  <c r="AT176" i="67"/>
  <c r="AT195" i="67" s="1"/>
  <c r="AT176" i="88"/>
  <c r="AT195" i="88" s="1"/>
  <c r="AT176" i="63"/>
  <c r="AT195" i="63" s="1"/>
  <c r="AT176" i="70"/>
  <c r="AT176" i="73"/>
  <c r="AT176" i="72"/>
  <c r="AT176" i="75"/>
  <c r="I176" i="71"/>
  <c r="I176" i="73"/>
  <c r="I176" i="88"/>
  <c r="I195" i="88" s="1"/>
  <c r="I176" i="70"/>
  <c r="I176" i="75"/>
  <c r="I176" i="63"/>
  <c r="I195" i="63" s="1"/>
  <c r="I176" i="69"/>
  <c r="I176" i="68"/>
  <c r="I195" i="68" s="1"/>
  <c r="I176" i="67"/>
  <c r="I195" i="67" s="1"/>
  <c r="R146" i="72"/>
  <c r="AP146" i="67"/>
  <c r="V176" i="73"/>
  <c r="V176" i="63"/>
  <c r="V195" i="63" s="1"/>
  <c r="V176" i="71"/>
  <c r="V176" i="72"/>
  <c r="V176" i="75"/>
  <c r="V176" i="70"/>
  <c r="V176" i="67"/>
  <c r="V195" i="67" s="1"/>
  <c r="V176" i="88"/>
  <c r="V195" i="88" s="1"/>
  <c r="V176" i="69"/>
  <c r="V176" i="68"/>
  <c r="V195" i="68" s="1"/>
  <c r="L146" i="72"/>
  <c r="AO146" i="67"/>
  <c r="J146" i="63"/>
  <c r="P146" i="67"/>
  <c r="M146" i="72"/>
  <c r="E146" i="63"/>
  <c r="AF143" i="88"/>
  <c r="AF193" i="88" s="1"/>
  <c r="AF143" i="72"/>
  <c r="AF193" i="72" s="1"/>
  <c r="AF193" i="71"/>
  <c r="AF143" i="73"/>
  <c r="AF193" i="73" s="1"/>
  <c r="AF143" i="69"/>
  <c r="AF193" i="69" s="1"/>
  <c r="AF143" i="68"/>
  <c r="AF193" i="68" s="1"/>
  <c r="AF143" i="70"/>
  <c r="AF193" i="70" s="1"/>
  <c r="AF143" i="63"/>
  <c r="AF193" i="63" s="1"/>
  <c r="AF143" i="75"/>
  <c r="AF193" i="75" s="1"/>
  <c r="AF143" i="67"/>
  <c r="AF193" i="67" s="1"/>
  <c r="L146" i="63"/>
  <c r="AD146" i="75"/>
  <c r="AB146" i="70"/>
  <c r="AC176" i="75"/>
  <c r="AC176" i="72"/>
  <c r="AC176" i="73"/>
  <c r="AC176" i="69"/>
  <c r="AC176" i="71"/>
  <c r="AC176" i="67"/>
  <c r="AC195" i="67" s="1"/>
  <c r="AC176" i="70"/>
  <c r="AC176" i="88"/>
  <c r="AC195" i="88" s="1"/>
  <c r="AC176" i="63"/>
  <c r="AC195" i="63" s="1"/>
  <c r="N146" i="67"/>
  <c r="Q146" i="69"/>
  <c r="AJ146" i="75"/>
  <c r="M146" i="69"/>
  <c r="AR146" i="73"/>
  <c r="M146" i="75"/>
  <c r="G143" i="70"/>
  <c r="G193" i="70" s="1"/>
  <c r="G143" i="63"/>
  <c r="G193" i="63" s="1"/>
  <c r="G143" i="88"/>
  <c r="G193" i="88" s="1"/>
  <c r="G143" i="72"/>
  <c r="G193" i="72" s="1"/>
  <c r="G193" i="71"/>
  <c r="G143" i="68"/>
  <c r="G193" i="68" s="1"/>
  <c r="G143" i="75"/>
  <c r="G193" i="75" s="1"/>
  <c r="G143" i="67"/>
  <c r="G193" i="67" s="1"/>
  <c r="AD146" i="68"/>
  <c r="O146" i="68"/>
  <c r="V146" i="75"/>
  <c r="F146" i="72"/>
  <c r="AR146" i="70"/>
  <c r="H146" i="75"/>
  <c r="F172" i="67"/>
  <c r="F194" i="67" s="1"/>
  <c r="F172" i="63"/>
  <c r="F194" i="63" s="1"/>
  <c r="F172" i="69"/>
  <c r="F194" i="69" s="1"/>
  <c r="F172" i="72"/>
  <c r="F194" i="72" s="1"/>
  <c r="F172" i="88"/>
  <c r="F194" i="88" s="1"/>
  <c r="F172" i="73"/>
  <c r="F194" i="73" s="1"/>
  <c r="F172" i="68"/>
  <c r="F194" i="68" s="1"/>
  <c r="I146" i="69"/>
  <c r="AL146" i="68"/>
  <c r="AV146" i="72"/>
  <c r="AW176" i="70"/>
  <c r="AW176" i="73"/>
  <c r="AW176" i="67"/>
  <c r="AW195" i="67" s="1"/>
  <c r="AW176" i="88"/>
  <c r="AW195" i="88" s="1"/>
  <c r="AW176" i="75"/>
  <c r="AW176" i="63"/>
  <c r="AW195" i="63" s="1"/>
  <c r="AW176" i="69"/>
  <c r="AW176" i="72"/>
  <c r="AW176" i="71"/>
  <c r="AW176" i="68"/>
  <c r="AW195" i="68" s="1"/>
  <c r="I146" i="88"/>
  <c r="AI176" i="88"/>
  <c r="AI195" i="88" s="1"/>
  <c r="AI176" i="71"/>
  <c r="AI176" i="73"/>
  <c r="AI176" i="67"/>
  <c r="AI195" i="67" s="1"/>
  <c r="AI176" i="70"/>
  <c r="AI176" i="75"/>
  <c r="AI176" i="72"/>
  <c r="AI176" i="63"/>
  <c r="AI195" i="63" s="1"/>
  <c r="AI176" i="69"/>
  <c r="AK146" i="72"/>
  <c r="AK146" i="75"/>
  <c r="X176" i="72"/>
  <c r="X176" i="63"/>
  <c r="X195" i="63" s="1"/>
  <c r="X176" i="73"/>
  <c r="X176" i="67"/>
  <c r="X195" i="67" s="1"/>
  <c r="X176" i="69"/>
  <c r="X176" i="88"/>
  <c r="X195" i="88" s="1"/>
  <c r="X176" i="71"/>
  <c r="X176" i="75"/>
  <c r="X176" i="70"/>
  <c r="AE146" i="67"/>
  <c r="AB146" i="72"/>
  <c r="AC146" i="70"/>
  <c r="H193" i="71"/>
  <c r="H143" i="73"/>
  <c r="H193" i="73" s="1"/>
  <c r="H143" i="68"/>
  <c r="H193" i="68" s="1"/>
  <c r="H143" i="72"/>
  <c r="H193" i="72" s="1"/>
  <c r="H143" i="75"/>
  <c r="H193" i="75" s="1"/>
  <c r="H143" i="70"/>
  <c r="H193" i="70" s="1"/>
  <c r="H143" i="63"/>
  <c r="H193" i="63" s="1"/>
  <c r="H143" i="88"/>
  <c r="H193" i="88" s="1"/>
  <c r="H143" i="69"/>
  <c r="H193" i="69" s="1"/>
  <c r="J176" i="67"/>
  <c r="J195" i="67" s="1"/>
  <c r="J176" i="88"/>
  <c r="J195" i="88" s="1"/>
  <c r="J176" i="71"/>
  <c r="J176" i="72"/>
  <c r="J176" i="73"/>
  <c r="J176" i="69"/>
  <c r="J176" i="75"/>
  <c r="J176" i="63"/>
  <c r="J195" i="63" s="1"/>
  <c r="J176" i="70"/>
  <c r="T146" i="67"/>
  <c r="AC146" i="68"/>
  <c r="T146" i="72"/>
  <c r="AT146" i="72"/>
  <c r="AL146" i="73"/>
  <c r="U146" i="72"/>
  <c r="Y146" i="69"/>
  <c r="AS146" i="69"/>
  <c r="V146" i="67"/>
  <c r="U146" i="73"/>
  <c r="AG146" i="72"/>
  <c r="AP146" i="72"/>
  <c r="AF146" i="69"/>
  <c r="AW146" i="69"/>
  <c r="O146" i="73"/>
  <c r="AG146" i="69"/>
  <c r="K176" i="69"/>
  <c r="K176" i="88"/>
  <c r="K195" i="88" s="1"/>
  <c r="K176" i="63"/>
  <c r="K195" i="63" s="1"/>
  <c r="K176" i="67"/>
  <c r="K195" i="67" s="1"/>
  <c r="K176" i="71"/>
  <c r="K176" i="70"/>
  <c r="K176" i="72"/>
  <c r="K176" i="73"/>
  <c r="K176" i="75"/>
  <c r="AS146" i="70"/>
  <c r="K146" i="70"/>
  <c r="Y146" i="72"/>
  <c r="AB146" i="75"/>
  <c r="J146" i="75"/>
  <c r="N146" i="68"/>
  <c r="AK146" i="67"/>
  <c r="J146" i="72"/>
  <c r="AT146" i="73"/>
  <c r="AX146" i="68"/>
  <c r="AX196" i="68" s="1"/>
  <c r="X146" i="75"/>
  <c r="AM146" i="68"/>
  <c r="AE146" i="75"/>
  <c r="AX146" i="75"/>
  <c r="AJ146" i="70"/>
  <c r="AA146" i="72"/>
  <c r="K143" i="88"/>
  <c r="K193" i="88" s="1"/>
  <c r="K143" i="69"/>
  <c r="K193" i="69" s="1"/>
  <c r="K143" i="63"/>
  <c r="K193" i="63" s="1"/>
  <c r="K143" i="73"/>
  <c r="K193" i="73" s="1"/>
  <c r="K143" i="68"/>
  <c r="K193" i="68" s="1"/>
  <c r="K193" i="71"/>
  <c r="K143" i="70"/>
  <c r="K193" i="70" s="1"/>
  <c r="K143" i="72"/>
  <c r="K193" i="72" s="1"/>
  <c r="K143" i="75"/>
  <c r="K193" i="75" s="1"/>
  <c r="J146" i="73"/>
  <c r="AA146" i="67"/>
  <c r="M146" i="67"/>
  <c r="AV146" i="73"/>
  <c r="F172" i="75"/>
  <c r="F194" i="75" s="1"/>
  <c r="AA146" i="75"/>
  <c r="AJ146" i="73"/>
  <c r="M146" i="68"/>
  <c r="F146" i="73"/>
  <c r="J172" i="69"/>
  <c r="J194" i="69" s="1"/>
  <c r="J172" i="88"/>
  <c r="J194" i="88" s="1"/>
  <c r="J172" i="72"/>
  <c r="J194" i="72" s="1"/>
  <c r="J172" i="71"/>
  <c r="J194" i="71" s="1"/>
  <c r="J172" i="67"/>
  <c r="J194" i="67" s="1"/>
  <c r="J172" i="75"/>
  <c r="J194" i="75" s="1"/>
  <c r="J172" i="73"/>
  <c r="J194" i="73" s="1"/>
  <c r="J172" i="63"/>
  <c r="J194" i="63" s="1"/>
  <c r="J172" i="70"/>
  <c r="J194" i="70" s="1"/>
  <c r="I143" i="75"/>
  <c r="I193" i="75" s="1"/>
  <c r="AY146" i="63"/>
  <c r="BA146" i="63"/>
  <c r="AZ146" i="68"/>
  <c r="AZ146" i="69"/>
  <c r="AZ196" i="69" s="1"/>
  <c r="AZ146" i="63"/>
  <c r="AY146" i="68"/>
  <c r="E146" i="73"/>
  <c r="BA146" i="88"/>
  <c r="BA146" i="75"/>
  <c r="AY146" i="70"/>
  <c r="BB146" i="63"/>
  <c r="AY146" i="88"/>
  <c r="BB146" i="68"/>
  <c r="AZ146" i="88"/>
  <c r="AY146" i="73"/>
  <c r="AY196" i="73" s="1"/>
  <c r="E146" i="68"/>
  <c r="AY146" i="75"/>
  <c r="E146" i="69"/>
  <c r="BA146" i="73"/>
  <c r="BA146" i="67"/>
  <c r="AZ146" i="70"/>
  <c r="E146" i="67"/>
  <c r="AZ146" i="73"/>
  <c r="AY146" i="69"/>
  <c r="AY146" i="72"/>
  <c r="BA146" i="70"/>
  <c r="BB146" i="69"/>
  <c r="BB196" i="69" s="1"/>
  <c r="AY146" i="67"/>
  <c r="E146" i="71"/>
  <c r="E146" i="70"/>
  <c r="E146" i="72"/>
  <c r="E146" i="88"/>
  <c r="AZ146" i="67"/>
  <c r="BB146" i="75"/>
  <c r="BB146" i="70"/>
  <c r="BA146" i="69"/>
  <c r="BA146" i="68"/>
  <c r="BA196" i="68" s="1"/>
  <c r="BB146" i="88"/>
  <c r="BB146" i="72"/>
  <c r="AZ146" i="72"/>
  <c r="BB146" i="73"/>
  <c r="AZ146" i="75"/>
  <c r="BA146" i="72"/>
  <c r="E146" i="75"/>
  <c r="AX146" i="88"/>
  <c r="AA146" i="63"/>
  <c r="AE146" i="88"/>
  <c r="AS146" i="88"/>
  <c r="P146" i="63"/>
  <c r="AX146" i="63"/>
  <c r="AP146" i="88"/>
  <c r="AR146" i="88"/>
  <c r="AI146" i="88"/>
  <c r="AK146" i="88"/>
  <c r="Y146" i="73"/>
  <c r="AP146" i="63"/>
  <c r="AV146" i="63"/>
  <c r="R146" i="69"/>
  <c r="AQ146" i="63"/>
  <c r="AV146" i="88"/>
  <c r="AD146" i="63"/>
  <c r="AW146" i="63"/>
  <c r="AA146" i="88"/>
  <c r="U146" i="88"/>
  <c r="S146" i="88"/>
  <c r="AM146" i="63"/>
  <c r="AG146" i="63"/>
  <c r="Y146" i="63"/>
  <c r="AR146" i="67"/>
  <c r="F146" i="88"/>
  <c r="AU146" i="88"/>
  <c r="X146" i="88"/>
  <c r="AH146" i="63"/>
  <c r="K146" i="88"/>
  <c r="H146" i="63"/>
  <c r="AX146" i="70"/>
  <c r="AC146" i="63"/>
  <c r="AK146" i="63"/>
  <c r="J146" i="68"/>
  <c r="Z146" i="88"/>
  <c r="AE146" i="69"/>
  <c r="AS146" i="68"/>
  <c r="P146" i="88"/>
  <c r="G146" i="63"/>
  <c r="AU146" i="63"/>
  <c r="F146" i="63"/>
  <c r="F196" i="63" s="1"/>
  <c r="Q146" i="63"/>
  <c r="U146" i="70"/>
  <c r="U146" i="63"/>
  <c r="AI146" i="75"/>
  <c r="AI196" i="75" s="1"/>
  <c r="N146" i="63"/>
  <c r="O146" i="88"/>
  <c r="AC146" i="73"/>
  <c r="AB146" i="67"/>
  <c r="J146" i="88"/>
  <c r="AJ146" i="88"/>
  <c r="G146" i="67"/>
  <c r="M146" i="63"/>
  <c r="T146" i="63"/>
  <c r="N146" i="69"/>
  <c r="V146" i="63"/>
  <c r="AI146" i="63"/>
  <c r="Z146" i="67"/>
  <c r="AE146" i="63"/>
  <c r="W146" i="75"/>
  <c r="AL146" i="63"/>
  <c r="AX146" i="69"/>
  <c r="AI146" i="70"/>
  <c r="AI196" i="70" s="1"/>
  <c r="AL146" i="88"/>
  <c r="T146" i="69"/>
  <c r="AW146" i="88"/>
  <c r="AB146" i="63"/>
  <c r="I146" i="63"/>
  <c r="Y146" i="88"/>
  <c r="H146" i="88"/>
  <c r="H146" i="68"/>
  <c r="G146" i="70"/>
  <c r="AC146" i="72"/>
  <c r="L146" i="70"/>
  <c r="AO146" i="88"/>
  <c r="AO146" i="63"/>
  <c r="Q146" i="68"/>
  <c r="W146" i="68"/>
  <c r="W196" i="68" s="1"/>
  <c r="AM146" i="88"/>
  <c r="AH146" i="70"/>
  <c r="AF146" i="63"/>
  <c r="L146" i="67"/>
  <c r="AJ146" i="72"/>
  <c r="BB146" i="67"/>
  <c r="AT146" i="88"/>
  <c r="S146" i="68"/>
  <c r="AQ146" i="75"/>
  <c r="Q146" i="67"/>
  <c r="AB146" i="73"/>
  <c r="AG146" i="70"/>
  <c r="AQ146" i="73"/>
  <c r="AO146" i="75"/>
  <c r="AN146" i="63"/>
  <c r="Q146" i="88"/>
  <c r="X146" i="68"/>
  <c r="AQ146" i="88"/>
  <c r="K146" i="63"/>
  <c r="AT146" i="63"/>
  <c r="S146" i="73"/>
  <c r="AS146" i="73"/>
  <c r="AN146" i="73"/>
  <c r="S146" i="72"/>
  <c r="AK146" i="69"/>
  <c r="Z146" i="69"/>
  <c r="AA146" i="73"/>
  <c r="AT146" i="75"/>
  <c r="M146" i="88"/>
  <c r="AA146" i="69"/>
  <c r="R146" i="67"/>
  <c r="AD146" i="73"/>
  <c r="AX146" i="67"/>
  <c r="K146" i="73"/>
  <c r="N146" i="88"/>
  <c r="Z146" i="63"/>
  <c r="Z196" i="63" s="1"/>
  <c r="Z201" i="63" s="1"/>
  <c r="Q146" i="70"/>
  <c r="AJ146" i="63"/>
  <c r="X146" i="69"/>
  <c r="Q146" i="75"/>
  <c r="Q196" i="75" s="1"/>
  <c r="X146" i="63"/>
  <c r="AA146" i="68"/>
  <c r="AK146" i="68"/>
  <c r="AM146" i="75"/>
  <c r="AD146" i="88"/>
  <c r="U146" i="75"/>
  <c r="U196" i="75" s="1"/>
  <c r="U201" i="75" s="1"/>
  <c r="S146" i="63"/>
  <c r="N146" i="75"/>
  <c r="AH146" i="75"/>
  <c r="AL146" i="70"/>
  <c r="G146" i="73"/>
  <c r="AS146" i="75"/>
  <c r="AQ146" i="72"/>
  <c r="AO146" i="73"/>
  <c r="AH146" i="73"/>
  <c r="AU146" i="73"/>
  <c r="AB146" i="88"/>
  <c r="AB196" i="88" s="1"/>
  <c r="AI146" i="72"/>
  <c r="L146" i="68"/>
  <c r="AV146" i="68"/>
  <c r="AU146" i="67"/>
  <c r="U146" i="67"/>
  <c r="O146" i="63"/>
  <c r="L196" i="71"/>
  <c r="L202" i="71" s="1"/>
  <c r="Y146" i="70"/>
  <c r="W146" i="88"/>
  <c r="AN146" i="70"/>
  <c r="T146" i="73"/>
  <c r="AQ146" i="69"/>
  <c r="AH146" i="69"/>
  <c r="W146" i="72"/>
  <c r="AL146" i="72"/>
  <c r="AL196" i="72" s="1"/>
  <c r="Y146" i="67"/>
  <c r="AM146" i="70"/>
  <c r="AM196" i="70" s="1"/>
  <c r="AP146" i="68"/>
  <c r="O146" i="70"/>
  <c r="H146" i="73"/>
  <c r="H196" i="73" s="1"/>
  <c r="H202" i="73" s="1"/>
  <c r="G146" i="68"/>
  <c r="AE146" i="70"/>
  <c r="G146" i="88"/>
  <c r="P146" i="68"/>
  <c r="R146" i="88"/>
  <c r="AT146" i="69"/>
  <c r="AF146" i="88"/>
  <c r="L146" i="69"/>
  <c r="H146" i="72"/>
  <c r="AH146" i="67"/>
  <c r="AR146" i="63"/>
  <c r="L146" i="88"/>
  <c r="W146" i="63"/>
  <c r="W196" i="63" s="1"/>
  <c r="AI146" i="68"/>
  <c r="F146" i="68"/>
  <c r="AS146" i="67"/>
  <c r="AM146" i="67"/>
  <c r="AW146" i="67"/>
  <c r="AH146" i="68"/>
  <c r="AH196" i="68" s="1"/>
  <c r="AV146" i="70"/>
  <c r="AI146" i="73"/>
  <c r="AA146" i="70"/>
  <c r="AQ146" i="70"/>
  <c r="AM146" i="69"/>
  <c r="AQ146" i="68"/>
  <c r="AK146" i="70"/>
  <c r="AN146" i="72"/>
  <c r="AO146" i="70"/>
  <c r="AO196" i="70" s="1"/>
  <c r="AK146" i="73"/>
  <c r="AN146" i="88"/>
  <c r="AB146" i="69"/>
  <c r="X146" i="72"/>
  <c r="AI146" i="69"/>
  <c r="AI196" i="69" s="1"/>
  <c r="AH146" i="88"/>
  <c r="AR146" i="68"/>
  <c r="AT146" i="68"/>
  <c r="AE146" i="72"/>
  <c r="R146" i="63"/>
  <c r="AV146" i="69"/>
  <c r="U146" i="68"/>
  <c r="W146" i="69"/>
  <c r="AC146" i="69"/>
  <c r="AT146" i="67"/>
  <c r="L146" i="73"/>
  <c r="Z146" i="68"/>
  <c r="AW146" i="68"/>
  <c r="R146" i="68"/>
  <c r="K146" i="67"/>
  <c r="AF146" i="67"/>
  <c r="K146" i="68"/>
  <c r="N143" i="69"/>
  <c r="N193" i="69" s="1"/>
  <c r="N143" i="72"/>
  <c r="N193" i="72" s="1"/>
  <c r="N143" i="70"/>
  <c r="N193" i="70" s="1"/>
  <c r="N143" i="63"/>
  <c r="N193" i="63" s="1"/>
  <c r="N143" i="75"/>
  <c r="N193" i="75" s="1"/>
  <c r="N143" i="73"/>
  <c r="N193" i="73" s="1"/>
  <c r="N143" i="68"/>
  <c r="N193" i="68" s="1"/>
  <c r="N193" i="71"/>
  <c r="W146" i="73"/>
  <c r="J146" i="67"/>
  <c r="J196" i="67" s="1"/>
  <c r="S146" i="69"/>
  <c r="P146" i="73"/>
  <c r="AU146" i="70"/>
  <c r="I146" i="75"/>
  <c r="Y146" i="68"/>
  <c r="F146" i="70"/>
  <c r="AC146" i="75"/>
  <c r="AG146" i="67"/>
  <c r="AW146" i="70"/>
  <c r="AH146" i="72"/>
  <c r="M146" i="73"/>
  <c r="S176" i="69"/>
  <c r="S176" i="72"/>
  <c r="S176" i="88"/>
  <c r="S195" i="88" s="1"/>
  <c r="S176" i="63"/>
  <c r="S195" i="63" s="1"/>
  <c r="S176" i="70"/>
  <c r="S176" i="73"/>
  <c r="S176" i="71"/>
  <c r="S176" i="75"/>
  <c r="S176" i="67"/>
  <c r="S195" i="67" s="1"/>
  <c r="H172" i="63"/>
  <c r="H194" i="63" s="1"/>
  <c r="G143" i="73"/>
  <c r="G193" i="73" s="1"/>
  <c r="AG146" i="88"/>
  <c r="V146" i="88"/>
  <c r="AM143" i="73"/>
  <c r="AM193" i="73" s="1"/>
  <c r="AM143" i="63"/>
  <c r="AM193" i="63" s="1"/>
  <c r="AM143" i="69"/>
  <c r="AM193" i="69" s="1"/>
  <c r="AM143" i="88"/>
  <c r="AM193" i="88" s="1"/>
  <c r="AM143" i="68"/>
  <c r="AM193" i="68" s="1"/>
  <c r="AM143" i="70"/>
  <c r="AM193" i="70" s="1"/>
  <c r="AM193" i="71"/>
  <c r="AM143" i="72"/>
  <c r="AM193" i="72" s="1"/>
  <c r="AM143" i="75"/>
  <c r="AM193" i="75" s="1"/>
  <c r="AO146" i="68"/>
  <c r="AS146" i="72"/>
  <c r="AO143" i="73"/>
  <c r="AO193" i="73" s="1"/>
  <c r="AO143" i="70"/>
  <c r="AO193" i="70" s="1"/>
  <c r="AO143" i="75"/>
  <c r="AO193" i="75" s="1"/>
  <c r="AO143" i="88"/>
  <c r="AO193" i="88" s="1"/>
  <c r="AO143" i="68"/>
  <c r="AO193" i="68" s="1"/>
  <c r="AO143" i="72"/>
  <c r="AO193" i="72" s="1"/>
  <c r="AO143" i="69"/>
  <c r="AO193" i="69" s="1"/>
  <c r="AO193" i="71"/>
  <c r="AO143" i="63"/>
  <c r="AO193" i="63" s="1"/>
  <c r="AS146" i="63"/>
  <c r="AQ176" i="72"/>
  <c r="AQ176" i="67"/>
  <c r="AQ195" i="67" s="1"/>
  <c r="AQ176" i="75"/>
  <c r="AQ176" i="70"/>
  <c r="AQ176" i="69"/>
  <c r="AQ176" i="63"/>
  <c r="AQ195" i="63" s="1"/>
  <c r="AQ176" i="73"/>
  <c r="AQ176" i="88"/>
  <c r="AQ195" i="88" s="1"/>
  <c r="AQ176" i="71"/>
  <c r="O176" i="88"/>
  <c r="O195" i="88" s="1"/>
  <c r="O176" i="70"/>
  <c r="O176" i="73"/>
  <c r="O176" i="72"/>
  <c r="O176" i="67"/>
  <c r="O195" i="67" s="1"/>
  <c r="O176" i="69"/>
  <c r="O176" i="68"/>
  <c r="O195" i="68" s="1"/>
  <c r="O176" i="75"/>
  <c r="O176" i="63"/>
  <c r="O195" i="63" s="1"/>
  <c r="O146" i="72"/>
  <c r="AJ146" i="68"/>
  <c r="H146" i="70"/>
  <c r="H196" i="70" s="1"/>
  <c r="H202" i="70" s="1"/>
  <c r="P146" i="75"/>
  <c r="I146" i="72"/>
  <c r="AW146" i="73"/>
  <c r="AC146" i="88"/>
  <c r="P146" i="69"/>
  <c r="AP146" i="70"/>
  <c r="AO146" i="72"/>
  <c r="S146" i="75"/>
  <c r="T146" i="75"/>
  <c r="AF146" i="73"/>
  <c r="N146" i="73"/>
  <c r="N196" i="73" s="1"/>
  <c r="N202" i="73" s="1"/>
  <c r="AD146" i="70"/>
  <c r="R146" i="75"/>
  <c r="R196" i="75" s="1"/>
  <c r="AS176" i="63"/>
  <c r="AS195" i="63" s="1"/>
  <c r="AS176" i="72"/>
  <c r="AS176" i="71"/>
  <c r="AS176" i="88"/>
  <c r="AS195" i="88" s="1"/>
  <c r="AS176" i="69"/>
  <c r="AS176" i="70"/>
  <c r="AS176" i="75"/>
  <c r="AS176" i="73"/>
  <c r="AS176" i="67"/>
  <c r="AS195" i="67" s="1"/>
  <c r="AM146" i="72"/>
  <c r="H146" i="69"/>
  <c r="Z146" i="75"/>
  <c r="G176" i="88"/>
  <c r="G195" i="88" s="1"/>
  <c r="G176" i="63"/>
  <c r="G195" i="63" s="1"/>
  <c r="G176" i="75"/>
  <c r="G176" i="72"/>
  <c r="G176" i="67"/>
  <c r="G195" i="67" s="1"/>
  <c r="G176" i="73"/>
  <c r="G176" i="69"/>
  <c r="G176" i="71"/>
  <c r="G176" i="68"/>
  <c r="G195" i="68" s="1"/>
  <c r="G176" i="70"/>
  <c r="P146" i="70"/>
  <c r="U146" i="69"/>
  <c r="AX146" i="73"/>
  <c r="AP146" i="69"/>
  <c r="AC146" i="67"/>
  <c r="J143" i="63"/>
  <c r="J193" i="63" s="1"/>
  <c r="J143" i="88"/>
  <c r="J193" i="88" s="1"/>
  <c r="J143" i="67"/>
  <c r="J193" i="67" s="1"/>
  <c r="J193" i="71"/>
  <c r="J143" i="70"/>
  <c r="J193" i="70" s="1"/>
  <c r="J143" i="73"/>
  <c r="J193" i="73" s="1"/>
  <c r="J143" i="68"/>
  <c r="J193" i="68" s="1"/>
  <c r="J143" i="69"/>
  <c r="J193" i="69" s="1"/>
  <c r="J143" i="75"/>
  <c r="J193" i="75" s="1"/>
  <c r="AA176" i="69"/>
  <c r="AA176" i="73"/>
  <c r="AA176" i="75"/>
  <c r="AA176" i="63"/>
  <c r="AA195" i="63" s="1"/>
  <c r="AA176" i="88"/>
  <c r="AA195" i="88" s="1"/>
  <c r="AA176" i="72"/>
  <c r="AA176" i="67"/>
  <c r="AA195" i="67" s="1"/>
  <c r="AA176" i="70"/>
  <c r="AA176" i="71"/>
  <c r="AA176" i="68"/>
  <c r="AA195" i="68" s="1"/>
  <c r="F172" i="71"/>
  <c r="F194" i="71" s="1"/>
  <c r="H172" i="75"/>
  <c r="H194" i="75" s="1"/>
  <c r="AL146" i="75"/>
  <c r="Y176" i="73"/>
  <c r="Y176" i="69"/>
  <c r="Y176" i="72"/>
  <c r="Y176" i="75"/>
  <c r="Y176" i="63"/>
  <c r="Y195" i="63" s="1"/>
  <c r="Y176" i="88"/>
  <c r="Y195" i="88" s="1"/>
  <c r="Y176" i="71"/>
  <c r="Y176" i="67"/>
  <c r="Y195" i="67" s="1"/>
  <c r="Y176" i="70"/>
  <c r="AH176" i="75"/>
  <c r="AH176" i="88"/>
  <c r="AH195" i="88" s="1"/>
  <c r="AH176" i="71"/>
  <c r="AH176" i="67"/>
  <c r="AH195" i="67" s="1"/>
  <c r="AH176" i="72"/>
  <c r="AH176" i="63"/>
  <c r="AH195" i="63" s="1"/>
  <c r="AH176" i="73"/>
  <c r="AH176" i="69"/>
  <c r="AH176" i="70"/>
  <c r="X143" i="63"/>
  <c r="X193" i="63" s="1"/>
  <c r="X143" i="69"/>
  <c r="X193" i="69" s="1"/>
  <c r="X143" i="73"/>
  <c r="X193" i="73" s="1"/>
  <c r="X143" i="75"/>
  <c r="X193" i="75" s="1"/>
  <c r="X143" i="70"/>
  <c r="X193" i="70" s="1"/>
  <c r="X143" i="68"/>
  <c r="X193" i="68" s="1"/>
  <c r="X143" i="72"/>
  <c r="X193" i="72" s="1"/>
  <c r="X143" i="88"/>
  <c r="X193" i="88" s="1"/>
  <c r="X193" i="71"/>
  <c r="I172" i="72"/>
  <c r="I194" i="72" s="1"/>
  <c r="I172" i="63"/>
  <c r="I194" i="63" s="1"/>
  <c r="I172" i="68"/>
  <c r="I194" i="68" s="1"/>
  <c r="I172" i="73"/>
  <c r="I194" i="73" s="1"/>
  <c r="I172" i="71"/>
  <c r="I194" i="71" s="1"/>
  <c r="I172" i="69"/>
  <c r="I194" i="69" s="1"/>
  <c r="AD193" i="71"/>
  <c r="AD143" i="68"/>
  <c r="AD193" i="68" s="1"/>
  <c r="AD143" i="88"/>
  <c r="AD193" i="88" s="1"/>
  <c r="AD143" i="75"/>
  <c r="AD193" i="75" s="1"/>
  <c r="AD143" i="69"/>
  <c r="AD193" i="69" s="1"/>
  <c r="AD143" i="73"/>
  <c r="AD193" i="73" s="1"/>
  <c r="AD143" i="70"/>
  <c r="AD193" i="70" s="1"/>
  <c r="AD143" i="63"/>
  <c r="AD193" i="63" s="1"/>
  <c r="AD143" i="72"/>
  <c r="AD193" i="72" s="1"/>
  <c r="AT147" i="73"/>
  <c r="N147" i="68"/>
  <c r="AH147" i="70"/>
  <c r="X147" i="68"/>
  <c r="K147" i="67"/>
  <c r="L147" i="75"/>
  <c r="AE147" i="70"/>
  <c r="AN147" i="70"/>
  <c r="T147" i="69"/>
  <c r="AW147" i="73"/>
  <c r="AY147" i="70"/>
  <c r="M147" i="88"/>
  <c r="N147" i="70"/>
  <c r="V147" i="72"/>
  <c r="K147" i="75"/>
  <c r="F147" i="70"/>
  <c r="AI147" i="88"/>
  <c r="Z147" i="88"/>
  <c r="AU147" i="88"/>
  <c r="T147" i="67"/>
  <c r="J147" i="88"/>
  <c r="I172" i="88"/>
  <c r="I194" i="88" s="1"/>
  <c r="I172" i="75"/>
  <c r="I194" i="75" s="1"/>
  <c r="I172" i="67"/>
  <c r="I194" i="67" s="1"/>
  <c r="G172" i="72"/>
  <c r="G194" i="72" s="1"/>
  <c r="G172" i="73"/>
  <c r="G194" i="73" s="1"/>
  <c r="G172" i="69"/>
  <c r="G194" i="69" s="1"/>
  <c r="G172" i="68"/>
  <c r="G194" i="68" s="1"/>
  <c r="G172" i="75"/>
  <c r="G194" i="75" s="1"/>
  <c r="G172" i="70"/>
  <c r="G194" i="70" s="1"/>
  <c r="G172" i="67"/>
  <c r="G194" i="67" s="1"/>
  <c r="G172" i="71"/>
  <c r="G194" i="71" s="1"/>
  <c r="R147" i="68"/>
  <c r="AP147" i="75"/>
  <c r="Z147" i="68"/>
  <c r="AZ147" i="73"/>
  <c r="E147" i="88"/>
  <c r="G147" i="73"/>
  <c r="AC147" i="75"/>
  <c r="BA147" i="69"/>
  <c r="AF147" i="69"/>
  <c r="F147" i="72"/>
  <c r="L147" i="72"/>
  <c r="V147" i="73"/>
  <c r="AA147" i="75"/>
  <c r="AP147" i="73"/>
  <c r="Q147" i="73"/>
  <c r="AY147" i="67"/>
  <c r="AU147" i="70"/>
  <c r="J147" i="75"/>
  <c r="AP147" i="69"/>
  <c r="AE147" i="68"/>
  <c r="AR147" i="75"/>
  <c r="AR143" i="75"/>
  <c r="AR193" i="75" s="1"/>
  <c r="AR143" i="72"/>
  <c r="AR193" i="72" s="1"/>
  <c r="AR143" i="73"/>
  <c r="AR193" i="73" s="1"/>
  <c r="AR143" i="70"/>
  <c r="AR193" i="70" s="1"/>
  <c r="AR143" i="63"/>
  <c r="AR193" i="63" s="1"/>
  <c r="AR193" i="71"/>
  <c r="AR143" i="69"/>
  <c r="AR193" i="69" s="1"/>
  <c r="AR143" i="68"/>
  <c r="AR193" i="68" s="1"/>
  <c r="AR143" i="88"/>
  <c r="AR193" i="88" s="1"/>
  <c r="Q176" i="67"/>
  <c r="Q195" i="67" s="1"/>
  <c r="Q176" i="63"/>
  <c r="Q195" i="63" s="1"/>
  <c r="Q176" i="75"/>
  <c r="Q176" i="71"/>
  <c r="Q176" i="72"/>
  <c r="Q176" i="69"/>
  <c r="Q176" i="88"/>
  <c r="Q195" i="88" s="1"/>
  <c r="Q176" i="73"/>
  <c r="Q176" i="70"/>
  <c r="O172" i="88"/>
  <c r="O194" i="88" s="1"/>
  <c r="O172" i="73"/>
  <c r="O194" i="73" s="1"/>
  <c r="O172" i="70"/>
  <c r="O194" i="70" s="1"/>
  <c r="O172" i="75"/>
  <c r="O194" i="75" s="1"/>
  <c r="O172" i="69"/>
  <c r="O194" i="69" s="1"/>
  <c r="O172" i="68"/>
  <c r="O194" i="68" s="1"/>
  <c r="O172" i="63"/>
  <c r="O194" i="63" s="1"/>
  <c r="O172" i="72"/>
  <c r="O194" i="72" s="1"/>
  <c r="O172" i="67"/>
  <c r="O194" i="67" s="1"/>
  <c r="AB147" i="70"/>
  <c r="AY147" i="69"/>
  <c r="BA147" i="75"/>
  <c r="H147" i="63"/>
  <c r="AC147" i="68"/>
  <c r="AV147" i="69"/>
  <c r="AZ143" i="73"/>
  <c r="AZ193" i="73" s="1"/>
  <c r="AZ143" i="72"/>
  <c r="AZ193" i="72" s="1"/>
  <c r="AZ143" i="70"/>
  <c r="AZ193" i="70" s="1"/>
  <c r="AZ143" i="88"/>
  <c r="AZ193" i="88" s="1"/>
  <c r="AZ143" i="68"/>
  <c r="AZ193" i="68" s="1"/>
  <c r="AZ143" i="75"/>
  <c r="AZ193" i="75" s="1"/>
  <c r="AZ143" i="63"/>
  <c r="AZ193" i="63" s="1"/>
  <c r="AZ143" i="69"/>
  <c r="AZ193" i="69" s="1"/>
  <c r="AZ200" i="69" s="1"/>
  <c r="AZ193" i="71"/>
  <c r="S143" i="73"/>
  <c r="S193" i="73" s="1"/>
  <c r="S143" i="88"/>
  <c r="S193" i="88" s="1"/>
  <c r="S143" i="75"/>
  <c r="S193" i="75" s="1"/>
  <c r="S143" i="69"/>
  <c r="S193" i="69" s="1"/>
  <c r="S143" i="70"/>
  <c r="S193" i="70" s="1"/>
  <c r="S200" i="70" s="1"/>
  <c r="S143" i="68"/>
  <c r="S193" i="68" s="1"/>
  <c r="S143" i="72"/>
  <c r="S193" i="72" s="1"/>
  <c r="S143" i="63"/>
  <c r="S193" i="63" s="1"/>
  <c r="S193" i="71"/>
  <c r="AF176" i="69"/>
  <c r="AF176" i="71"/>
  <c r="AF176" i="67"/>
  <c r="AF195" i="67" s="1"/>
  <c r="AF176" i="63"/>
  <c r="AF195" i="63" s="1"/>
  <c r="AF176" i="70"/>
  <c r="AF176" i="75"/>
  <c r="AF176" i="73"/>
  <c r="AF176" i="88"/>
  <c r="AF195" i="88" s="1"/>
  <c r="AF176" i="72"/>
  <c r="L143" i="69"/>
  <c r="L193" i="69" s="1"/>
  <c r="L176" i="68"/>
  <c r="L195" i="68" s="1"/>
  <c r="Y143" i="68"/>
  <c r="Y193" i="68" s="1"/>
  <c r="Y143" i="69"/>
  <c r="Y193" i="69" s="1"/>
  <c r="Y143" i="72"/>
  <c r="Y193" i="72" s="1"/>
  <c r="Y143" i="75"/>
  <c r="Y193" i="75" s="1"/>
  <c r="Y143" i="73"/>
  <c r="Y193" i="73" s="1"/>
  <c r="Y143" i="70"/>
  <c r="Y193" i="70" s="1"/>
  <c r="Y193" i="71"/>
  <c r="Y143" i="63"/>
  <c r="Y193" i="63" s="1"/>
  <c r="Y143" i="88"/>
  <c r="Y193" i="88" s="1"/>
  <c r="Y143" i="67"/>
  <c r="Y193" i="67" s="1"/>
  <c r="AW143" i="69"/>
  <c r="AW193" i="69" s="1"/>
  <c r="AW143" i="68"/>
  <c r="AW193" i="68" s="1"/>
  <c r="AW143" i="63"/>
  <c r="AW193" i="63" s="1"/>
  <c r="AW143" i="70"/>
  <c r="AW193" i="70" s="1"/>
  <c r="AW143" i="72"/>
  <c r="AW193" i="72" s="1"/>
  <c r="AW193" i="71"/>
  <c r="AW143" i="88"/>
  <c r="AW193" i="88" s="1"/>
  <c r="AW143" i="75"/>
  <c r="AW193" i="75" s="1"/>
  <c r="AW143" i="73"/>
  <c r="AW193" i="73" s="1"/>
  <c r="AW143" i="67"/>
  <c r="AW193" i="67" s="1"/>
  <c r="T143" i="63"/>
  <c r="T193" i="63" s="1"/>
  <c r="T143" i="72"/>
  <c r="T193" i="72" s="1"/>
  <c r="T143" i="69"/>
  <c r="T193" i="69" s="1"/>
  <c r="T143" i="68"/>
  <c r="T193" i="68" s="1"/>
  <c r="T193" i="71"/>
  <c r="T143" i="88"/>
  <c r="T193" i="88" s="1"/>
  <c r="T143" i="75"/>
  <c r="T193" i="75" s="1"/>
  <c r="T143" i="70"/>
  <c r="T193" i="70" s="1"/>
  <c r="T143" i="73"/>
  <c r="T193" i="73" s="1"/>
  <c r="AA147" i="63"/>
  <c r="AW147" i="69"/>
  <c r="AH147" i="67"/>
  <c r="AX147" i="73"/>
  <c r="AG147" i="63"/>
  <c r="AW147" i="67"/>
  <c r="AP147" i="68"/>
  <c r="Z147" i="75"/>
  <c r="AP147" i="72"/>
  <c r="P147" i="69"/>
  <c r="F147" i="69"/>
  <c r="N147" i="72"/>
  <c r="AZ147" i="75"/>
  <c r="R147" i="73"/>
  <c r="Q147" i="68"/>
  <c r="AT147" i="72"/>
  <c r="AD147" i="73"/>
  <c r="AP147" i="63"/>
  <c r="AG147" i="73"/>
  <c r="AA147" i="68"/>
  <c r="O147" i="67"/>
  <c r="F147" i="75"/>
  <c r="AX147" i="63"/>
  <c r="BA147" i="88"/>
  <c r="AT147" i="67"/>
  <c r="G147" i="88"/>
  <c r="P147" i="70"/>
  <c r="W147" i="88"/>
  <c r="AN147" i="73"/>
  <c r="AK147" i="73"/>
  <c r="AM147" i="69"/>
  <c r="Y147" i="72"/>
  <c r="W147" i="69"/>
  <c r="AA147" i="67"/>
  <c r="T147" i="68"/>
  <c r="G147" i="69"/>
  <c r="AX147" i="75"/>
  <c r="Y147" i="69"/>
  <c r="AV147" i="70"/>
  <c r="AH147" i="69"/>
  <c r="AJ147" i="70"/>
  <c r="AN147" i="72"/>
  <c r="AK147" i="75"/>
  <c r="AL147" i="70"/>
  <c r="AF147" i="73"/>
  <c r="P147" i="75"/>
  <c r="AU147" i="72"/>
  <c r="AN147" i="67"/>
  <c r="AT147" i="68"/>
  <c r="T147" i="70"/>
  <c r="AC147" i="63"/>
  <c r="AS147" i="88"/>
  <c r="AI147" i="63"/>
  <c r="X147" i="75"/>
  <c r="S147" i="68"/>
  <c r="M147" i="72"/>
  <c r="V147" i="88"/>
  <c r="AE147" i="72"/>
  <c r="I147" i="67"/>
  <c r="AS147" i="67"/>
  <c r="V147" i="69"/>
  <c r="L147" i="70"/>
  <c r="M147" i="73"/>
  <c r="AL147" i="63"/>
  <c r="AB147" i="75"/>
  <c r="S147" i="72"/>
  <c r="BA147" i="73"/>
  <c r="AB147" i="73"/>
  <c r="AF147" i="70"/>
  <c r="L147" i="73"/>
  <c r="E147" i="68"/>
  <c r="AX147" i="88"/>
  <c r="AT147" i="63"/>
  <c r="AL147" i="88"/>
  <c r="AR147" i="67"/>
  <c r="M147" i="68"/>
  <c r="AT147" i="70"/>
  <c r="AK147" i="70"/>
  <c r="S147" i="63"/>
  <c r="AG147" i="72"/>
  <c r="G147" i="63"/>
  <c r="AR147" i="88"/>
  <c r="Z147" i="67"/>
  <c r="O147" i="63"/>
  <c r="AY147" i="72"/>
  <c r="AJ147" i="72"/>
  <c r="K147" i="69"/>
  <c r="AR147" i="68"/>
  <c r="AU147" i="63"/>
  <c r="X147" i="63"/>
  <c r="O147" i="75"/>
  <c r="AB147" i="69"/>
  <c r="AO147" i="72"/>
  <c r="AV147" i="72"/>
  <c r="G147" i="67"/>
  <c r="AR147" i="69"/>
  <c r="V147" i="63"/>
  <c r="AX147" i="72"/>
  <c r="AE147" i="88"/>
  <c r="AQ147" i="63"/>
  <c r="AL147" i="69"/>
  <c r="AG147" i="75"/>
  <c r="P147" i="67"/>
  <c r="P147" i="63"/>
  <c r="AI147" i="68"/>
  <c r="AD147" i="75"/>
  <c r="X147" i="73"/>
  <c r="AX147" i="70"/>
  <c r="Y147" i="73"/>
  <c r="Y147" i="63"/>
  <c r="M147" i="75"/>
  <c r="Z196" i="71"/>
  <c r="AT147" i="69"/>
  <c r="O147" i="73"/>
  <c r="N147" i="67"/>
  <c r="R147" i="70"/>
  <c r="AQ147" i="70"/>
  <c r="Q147" i="69"/>
  <c r="AF147" i="75"/>
  <c r="T147" i="75"/>
  <c r="AS147" i="72"/>
  <c r="AN147" i="68"/>
  <c r="X147" i="69"/>
  <c r="AF147" i="67"/>
  <c r="AK147" i="72"/>
  <c r="E147" i="71"/>
  <c r="AV147" i="88"/>
  <c r="AE147" i="63"/>
  <c r="V147" i="68"/>
  <c r="V147" i="75"/>
  <c r="Y147" i="67"/>
  <c r="AC147" i="70"/>
  <c r="O147" i="68"/>
  <c r="AG147" i="69"/>
  <c r="BB147" i="75"/>
  <c r="M147" i="69"/>
  <c r="AM147" i="68"/>
  <c r="AQ147" i="72"/>
  <c r="I147" i="73"/>
  <c r="J147" i="73"/>
  <c r="W147" i="70"/>
  <c r="AR147" i="63"/>
  <c r="AW147" i="68"/>
  <c r="I147" i="70"/>
  <c r="AN147" i="75"/>
  <c r="AG147" i="88"/>
  <c r="AR147" i="70"/>
  <c r="F147" i="67"/>
  <c r="AO147" i="75"/>
  <c r="Q147" i="72"/>
  <c r="AU147" i="68"/>
  <c r="I147" i="72"/>
  <c r="AP147" i="67"/>
  <c r="O147" i="70"/>
  <c r="U147" i="72"/>
  <c r="AE147" i="75"/>
  <c r="AA147" i="73"/>
  <c r="AN147" i="88"/>
  <c r="H147" i="68"/>
  <c r="AC147" i="72"/>
  <c r="AZ147" i="68"/>
  <c r="AY147" i="68"/>
  <c r="U147" i="88"/>
  <c r="BA147" i="72"/>
  <c r="AQ147" i="69"/>
  <c r="E147" i="73"/>
  <c r="F147" i="88"/>
  <c r="AP147" i="70"/>
  <c r="AN147" i="69"/>
  <c r="AM147" i="63"/>
  <c r="S147" i="69"/>
  <c r="L147" i="69"/>
  <c r="Z147" i="72"/>
  <c r="R147" i="63"/>
  <c r="F147" i="68"/>
  <c r="T147" i="72"/>
  <c r="J147" i="63"/>
  <c r="L147" i="63"/>
  <c r="J147" i="72"/>
  <c r="AK147" i="63"/>
  <c r="U147" i="70"/>
  <c r="AB147" i="67"/>
  <c r="AY147" i="88"/>
  <c r="AR147" i="72"/>
  <c r="AC147" i="69"/>
  <c r="BA147" i="70"/>
  <c r="AY147" i="75"/>
  <c r="W147" i="67"/>
  <c r="AA147" i="70"/>
  <c r="AC147" i="73"/>
  <c r="Y147" i="68"/>
  <c r="F147" i="73"/>
  <c r="J147" i="70"/>
  <c r="J147" i="68"/>
  <c r="AU147" i="67"/>
  <c r="AF147" i="68"/>
  <c r="U147" i="67"/>
  <c r="AI147" i="67"/>
  <c r="M147" i="70"/>
  <c r="AI147" i="73"/>
  <c r="AS147" i="73"/>
  <c r="AX147" i="67"/>
  <c r="K147" i="63"/>
  <c r="AD147" i="88"/>
  <c r="Z147" i="73"/>
  <c r="AU147" i="69"/>
  <c r="AJ147" i="75"/>
  <c r="E147" i="63"/>
  <c r="AG147" i="70"/>
  <c r="H147" i="69"/>
  <c r="AD147" i="63"/>
  <c r="K147" i="73"/>
  <c r="AE147" i="69"/>
  <c r="BB147" i="63"/>
  <c r="K147" i="68"/>
  <c r="G147" i="72"/>
  <c r="AB147" i="72"/>
  <c r="S147" i="75"/>
  <c r="G147" i="75"/>
  <c r="H147" i="67"/>
  <c r="L147" i="68"/>
  <c r="AH147" i="73"/>
  <c r="S147" i="88"/>
  <c r="AC147" i="88"/>
  <c r="AG147" i="67"/>
  <c r="AO147" i="69"/>
  <c r="BA147" i="63"/>
  <c r="X147" i="88"/>
  <c r="AH147" i="75"/>
  <c r="Y147" i="88"/>
  <c r="AH147" i="63"/>
  <c r="BB147" i="72"/>
  <c r="I147" i="69"/>
  <c r="U147" i="63"/>
  <c r="AH147" i="72"/>
  <c r="AF147" i="72"/>
  <c r="AF147" i="88"/>
  <c r="N147" i="63"/>
  <c r="AJ147" i="68"/>
  <c r="X147" i="70"/>
  <c r="V147" i="70"/>
  <c r="L147" i="88"/>
  <c r="AZ147" i="72"/>
  <c r="AB147" i="68"/>
  <c r="AQ147" i="88"/>
  <c r="R147" i="69"/>
  <c r="AA147" i="88"/>
  <c r="M147" i="67"/>
  <c r="E147" i="70"/>
  <c r="AW147" i="88"/>
  <c r="AQ147" i="75"/>
  <c r="AJ147" i="63"/>
  <c r="AW147" i="75"/>
  <c r="AJ147" i="69"/>
  <c r="AV147" i="63"/>
  <c r="AS147" i="70"/>
  <c r="O147" i="72"/>
  <c r="AJ147" i="73"/>
  <c r="G147" i="70"/>
  <c r="AU147" i="73"/>
  <c r="AM147" i="73"/>
  <c r="U147" i="73"/>
  <c r="AM147" i="88"/>
  <c r="AS147" i="75"/>
  <c r="BA147" i="67"/>
  <c r="Z147" i="70"/>
  <c r="I147" i="75"/>
  <c r="I147" i="68"/>
  <c r="AR147" i="73"/>
  <c r="R147" i="88"/>
  <c r="AD147" i="67"/>
  <c r="N147" i="75"/>
  <c r="N147" i="69"/>
  <c r="AV147" i="68"/>
  <c r="H147" i="72"/>
  <c r="L147" i="67"/>
  <c r="AP147" i="88"/>
  <c r="P147" i="88"/>
  <c r="AO147" i="67"/>
  <c r="Y147" i="75"/>
  <c r="E147" i="75"/>
  <c r="AK147" i="69"/>
  <c r="Y147" i="70"/>
  <c r="E147" i="67"/>
  <c r="AS147" i="63"/>
  <c r="K147" i="70"/>
  <c r="X147" i="72"/>
  <c r="P147" i="68"/>
  <c r="AM147" i="75"/>
  <c r="AV147" i="73"/>
  <c r="S147" i="67"/>
  <c r="O147" i="69"/>
  <c r="W147" i="73"/>
  <c r="W147" i="72"/>
  <c r="AI147" i="72"/>
  <c r="I147" i="88"/>
  <c r="BB147" i="67"/>
  <c r="AC147" i="67"/>
  <c r="BB147" i="88"/>
  <c r="AQ147" i="67"/>
  <c r="AH147" i="88"/>
  <c r="AB147" i="63"/>
  <c r="AN176" i="71"/>
  <c r="AN176" i="73"/>
  <c r="AN176" i="67"/>
  <c r="AN195" i="67" s="1"/>
  <c r="AN176" i="70"/>
  <c r="AN176" i="75"/>
  <c r="AN176" i="63"/>
  <c r="AN195" i="63" s="1"/>
  <c r="AN176" i="69"/>
  <c r="AN176" i="72"/>
  <c r="AN176" i="88"/>
  <c r="AN195" i="88" s="1"/>
  <c r="H176" i="63"/>
  <c r="H195" i="63" s="1"/>
  <c r="H176" i="75"/>
  <c r="H176" i="69"/>
  <c r="H176" i="67"/>
  <c r="H195" i="67" s="1"/>
  <c r="AA193" i="71"/>
  <c r="AA143" i="68"/>
  <c r="AA193" i="68" s="1"/>
  <c r="AA143" i="75"/>
  <c r="AA193" i="75" s="1"/>
  <c r="AA143" i="72"/>
  <c r="AA193" i="72" s="1"/>
  <c r="AA143" i="88"/>
  <c r="AA193" i="88" s="1"/>
  <c r="AA143" i="63"/>
  <c r="AA193" i="63" s="1"/>
  <c r="AA143" i="69"/>
  <c r="AA193" i="69" s="1"/>
  <c r="AA143" i="70"/>
  <c r="AA193" i="70" s="1"/>
  <c r="AA143" i="73"/>
  <c r="AA193" i="73" s="1"/>
  <c r="L143" i="72"/>
  <c r="L193" i="72" s="1"/>
  <c r="L143" i="63"/>
  <c r="L193" i="63" s="1"/>
  <c r="L143" i="70"/>
  <c r="L193" i="70" s="1"/>
  <c r="L143" i="68"/>
  <c r="L193" i="68" s="1"/>
  <c r="L143" i="88"/>
  <c r="L193" i="88" s="1"/>
  <c r="L143" i="75"/>
  <c r="L193" i="75" s="1"/>
  <c r="AK176" i="88"/>
  <c r="AK195" i="88" s="1"/>
  <c r="AK176" i="73"/>
  <c r="AK176" i="63"/>
  <c r="AK195" i="63" s="1"/>
  <c r="AK176" i="70"/>
  <c r="AK176" i="69"/>
  <c r="AK176" i="67"/>
  <c r="AK195" i="67" s="1"/>
  <c r="AK176" i="71"/>
  <c r="AK176" i="75"/>
  <c r="AK176" i="72"/>
  <c r="AX176" i="88"/>
  <c r="AX195" i="88" s="1"/>
  <c r="AX176" i="69"/>
  <c r="AX176" i="70"/>
  <c r="AX176" i="73"/>
  <c r="AX176" i="72"/>
  <c r="AX176" i="75"/>
  <c r="AX176" i="67"/>
  <c r="AX195" i="67" s="1"/>
  <c r="AX176" i="63"/>
  <c r="AX195" i="63" s="1"/>
  <c r="AX176" i="71"/>
  <c r="AE147" i="67"/>
  <c r="AD147" i="68"/>
  <c r="K147" i="72"/>
  <c r="E147" i="69"/>
  <c r="Z147" i="69"/>
  <c r="AO147" i="68"/>
  <c r="AO147" i="73"/>
  <c r="BB147" i="73"/>
  <c r="W147" i="75"/>
  <c r="AZ147" i="67"/>
  <c r="BB147" i="70"/>
  <c r="H147" i="88"/>
  <c r="BB147" i="68"/>
  <c r="AW147" i="72"/>
  <c r="AK147" i="88"/>
  <c r="AL147" i="67"/>
  <c r="R147" i="67"/>
  <c r="M147" i="63"/>
  <c r="AA147" i="72"/>
  <c r="AU176" i="69"/>
  <c r="AU176" i="88"/>
  <c r="AU195" i="88" s="1"/>
  <c r="AU176" i="75"/>
  <c r="AU176" i="71"/>
  <c r="AU176" i="70"/>
  <c r="AU176" i="63"/>
  <c r="AU195" i="63" s="1"/>
  <c r="AU176" i="67"/>
  <c r="AU195" i="67" s="1"/>
  <c r="AU176" i="73"/>
  <c r="AU176" i="72"/>
  <c r="L176" i="73"/>
  <c r="H176" i="68"/>
  <c r="H195" i="68" s="1"/>
  <c r="F143" i="70"/>
  <c r="F193" i="70" s="1"/>
  <c r="F143" i="75"/>
  <c r="F193" i="75" s="1"/>
  <c r="F143" i="72"/>
  <c r="F193" i="72" s="1"/>
  <c r="F143" i="63"/>
  <c r="F193" i="63" s="1"/>
  <c r="F193" i="71"/>
  <c r="F143" i="88"/>
  <c r="F193" i="88" s="1"/>
  <c r="F143" i="69"/>
  <c r="F193" i="69" s="1"/>
  <c r="F143" i="68"/>
  <c r="F193" i="68" s="1"/>
  <c r="H176" i="88"/>
  <c r="H195" i="88" s="1"/>
  <c r="F143" i="67"/>
  <c r="F193" i="67" s="1"/>
  <c r="AE176" i="63"/>
  <c r="AE195" i="63" s="1"/>
  <c r="AE176" i="75"/>
  <c r="AE176" i="72"/>
  <c r="AE176" i="88"/>
  <c r="AE195" i="88" s="1"/>
  <c r="AE176" i="71"/>
  <c r="AE176" i="69"/>
  <c r="AE176" i="73"/>
  <c r="AE176" i="67"/>
  <c r="AE195" i="67" s="1"/>
  <c r="AE176" i="70"/>
  <c r="H176" i="73"/>
  <c r="G172" i="63"/>
  <c r="G194" i="63" s="1"/>
  <c r="I172" i="70"/>
  <c r="I194" i="70" s="1"/>
  <c r="Q147" i="70"/>
  <c r="AM147" i="72"/>
  <c r="U147" i="69"/>
  <c r="AT147" i="75"/>
  <c r="R147" i="72"/>
  <c r="AL147" i="73"/>
  <c r="T147" i="73"/>
  <c r="AO147" i="63"/>
  <c r="U147" i="68"/>
  <c r="P147" i="73"/>
  <c r="AA147" i="69"/>
  <c r="AZ147" i="63"/>
  <c r="J147" i="69"/>
  <c r="P147" i="72"/>
  <c r="AS147" i="69"/>
  <c r="I147" i="63"/>
  <c r="T147" i="63"/>
  <c r="AL147" i="75"/>
  <c r="E147" i="72"/>
  <c r="AV147" i="75"/>
  <c r="V147" i="67"/>
  <c r="L176" i="69"/>
  <c r="L176" i="71"/>
  <c r="L176" i="75"/>
  <c r="L176" i="88"/>
  <c r="L195" i="88" s="1"/>
  <c r="L176" i="67"/>
  <c r="L195" i="67" s="1"/>
  <c r="L176" i="70"/>
  <c r="L176" i="72"/>
  <c r="N172" i="72"/>
  <c r="N194" i="72" s="1"/>
  <c r="N172" i="73"/>
  <c r="N194" i="73" s="1"/>
  <c r="N172" i="63"/>
  <c r="N194" i="63" s="1"/>
  <c r="N172" i="88"/>
  <c r="N194" i="88" s="1"/>
  <c r="N172" i="71"/>
  <c r="N194" i="71" s="1"/>
  <c r="N172" i="67"/>
  <c r="N194" i="67" s="1"/>
  <c r="N172" i="69"/>
  <c r="N194" i="69" s="1"/>
  <c r="N172" i="75"/>
  <c r="N194" i="75" s="1"/>
  <c r="N172" i="68"/>
  <c r="N194" i="68" s="1"/>
  <c r="H176" i="71"/>
  <c r="AQ143" i="88"/>
  <c r="AQ193" i="88" s="1"/>
  <c r="AQ143" i="63"/>
  <c r="AQ193" i="63" s="1"/>
  <c r="AQ143" i="72"/>
  <c r="AQ193" i="72" s="1"/>
  <c r="AQ143" i="75"/>
  <c r="AQ193" i="75" s="1"/>
  <c r="AQ143" i="73"/>
  <c r="AQ193" i="73" s="1"/>
  <c r="AQ143" i="69"/>
  <c r="AQ193" i="69" s="1"/>
  <c r="AQ143" i="68"/>
  <c r="AQ193" i="68" s="1"/>
  <c r="AQ143" i="70"/>
  <c r="AQ193" i="70" s="1"/>
  <c r="AQ193" i="71"/>
  <c r="Y176" i="68"/>
  <c r="Y195" i="68" s="1"/>
  <c r="AH176" i="68"/>
  <c r="AH195" i="68" s="1"/>
  <c r="AZ147" i="70"/>
  <c r="AW147" i="70"/>
  <c r="AD147" i="72"/>
  <c r="S147" i="73"/>
  <c r="K147" i="88"/>
  <c r="X147" i="67"/>
  <c r="T147" i="88"/>
  <c r="AE147" i="73"/>
  <c r="AD147" i="69"/>
  <c r="Q147" i="63"/>
  <c r="AK147" i="67"/>
  <c r="G147" i="68"/>
  <c r="AL147" i="68"/>
  <c r="N147" i="88"/>
  <c r="AW147" i="63"/>
  <c r="AQ147" i="73"/>
  <c r="Q147" i="67"/>
  <c r="AX147" i="69"/>
  <c r="H147" i="75"/>
  <c r="Q147" i="88"/>
  <c r="AD147" i="70"/>
  <c r="AY147" i="63"/>
  <c r="O147" i="88"/>
  <c r="E176" i="68"/>
  <c r="E195" i="68" s="1"/>
  <c r="Z176" i="88"/>
  <c r="Z195" i="88" s="1"/>
  <c r="Z176" i="71"/>
  <c r="Z176" i="73"/>
  <c r="Z176" i="70"/>
  <c r="Z176" i="72"/>
  <c r="Z176" i="63"/>
  <c r="Z195" i="63" s="1"/>
  <c r="Z176" i="69"/>
  <c r="Z176" i="67"/>
  <c r="Z195" i="67" s="1"/>
  <c r="Z176" i="75"/>
  <c r="AU143" i="72"/>
  <c r="AU193" i="72" s="1"/>
  <c r="AU143" i="68"/>
  <c r="AU193" i="68" s="1"/>
  <c r="AU143" i="73"/>
  <c r="AU193" i="73" s="1"/>
  <c r="AU143" i="63"/>
  <c r="AU193" i="63" s="1"/>
  <c r="AU193" i="71"/>
  <c r="AU143" i="69"/>
  <c r="AU193" i="69" s="1"/>
  <c r="AU143" i="88"/>
  <c r="AU193" i="88" s="1"/>
  <c r="AU143" i="75"/>
  <c r="AU193" i="75" s="1"/>
  <c r="AU143" i="70"/>
  <c r="AU193" i="70" s="1"/>
  <c r="AU143" i="67"/>
  <c r="AU193" i="67" s="1"/>
  <c r="E143" i="68"/>
  <c r="E193" i="68" s="1"/>
  <c r="E143" i="70"/>
  <c r="E193" i="70" s="1"/>
  <c r="E143" i="88"/>
  <c r="E193" i="88" s="1"/>
  <c r="E143" i="75"/>
  <c r="E193" i="75" s="1"/>
  <c r="E143" i="69"/>
  <c r="E193" i="69" s="1"/>
  <c r="E143" i="73"/>
  <c r="E193" i="73" s="1"/>
  <c r="E143" i="71"/>
  <c r="E193" i="71" s="1"/>
  <c r="E143" i="72"/>
  <c r="E193" i="72" s="1"/>
  <c r="E143" i="63"/>
  <c r="E193" i="63" s="1"/>
  <c r="T176" i="72"/>
  <c r="T176" i="67"/>
  <c r="T195" i="67" s="1"/>
  <c r="T176" i="63"/>
  <c r="T195" i="63" s="1"/>
  <c r="T176" i="75"/>
  <c r="T176" i="88"/>
  <c r="T195" i="88" s="1"/>
  <c r="T176" i="69"/>
  <c r="T176" i="73"/>
  <c r="T176" i="70"/>
  <c r="T176" i="71"/>
  <c r="E176" i="70"/>
  <c r="AD176" i="73"/>
  <c r="AD176" i="88"/>
  <c r="AD195" i="88" s="1"/>
  <c r="AD176" i="67"/>
  <c r="AD195" i="67" s="1"/>
  <c r="AD176" i="69"/>
  <c r="AD176" i="70"/>
  <c r="AD176" i="71"/>
  <c r="AD176" i="63"/>
  <c r="AD195" i="63" s="1"/>
  <c r="AD176" i="72"/>
  <c r="AD176" i="75"/>
  <c r="AD176" i="68"/>
  <c r="AD195" i="68" s="1"/>
  <c r="W176" i="88"/>
  <c r="W195" i="88" s="1"/>
  <c r="W176" i="63"/>
  <c r="W195" i="63" s="1"/>
  <c r="W176" i="69"/>
  <c r="W176" i="67"/>
  <c r="W195" i="67" s="1"/>
  <c r="W176" i="73"/>
  <c r="W176" i="68"/>
  <c r="W195" i="68" s="1"/>
  <c r="W176" i="71"/>
  <c r="W176" i="75"/>
  <c r="W176" i="72"/>
  <c r="AZ176" i="71"/>
  <c r="AZ176" i="67"/>
  <c r="AZ195" i="67" s="1"/>
  <c r="AZ176" i="73"/>
  <c r="AZ176" i="88"/>
  <c r="AZ195" i="88" s="1"/>
  <c r="AZ176" i="63"/>
  <c r="AZ195" i="63" s="1"/>
  <c r="AZ176" i="72"/>
  <c r="AZ176" i="69"/>
  <c r="AZ176" i="75"/>
  <c r="AZ176" i="70"/>
  <c r="AG143" i="69"/>
  <c r="AG193" i="69" s="1"/>
  <c r="AG143" i="72"/>
  <c r="AG193" i="72" s="1"/>
  <c r="AG143" i="68"/>
  <c r="AG193" i="68" s="1"/>
  <c r="AG143" i="73"/>
  <c r="AG193" i="73" s="1"/>
  <c r="AG143" i="63"/>
  <c r="AG193" i="63" s="1"/>
  <c r="AG193" i="71"/>
  <c r="AG143" i="88"/>
  <c r="AG193" i="88" s="1"/>
  <c r="AG143" i="70"/>
  <c r="AG193" i="70" s="1"/>
  <c r="AG143" i="75"/>
  <c r="AG193" i="75" s="1"/>
  <c r="E176" i="73"/>
  <c r="M172" i="73"/>
  <c r="M194" i="73" s="1"/>
  <c r="M172" i="68"/>
  <c r="M194" i="68" s="1"/>
  <c r="M172" i="72"/>
  <c r="M194" i="72" s="1"/>
  <c r="M172" i="75"/>
  <c r="M194" i="75" s="1"/>
  <c r="M172" i="71"/>
  <c r="M194" i="71" s="1"/>
  <c r="M172" i="70"/>
  <c r="M194" i="70" s="1"/>
  <c r="M172" i="67"/>
  <c r="M194" i="67" s="1"/>
  <c r="M172" i="69"/>
  <c r="M194" i="69" s="1"/>
  <c r="M172" i="88"/>
  <c r="M194" i="88" s="1"/>
  <c r="M176" i="67"/>
  <c r="M195" i="67" s="1"/>
  <c r="M176" i="73"/>
  <c r="M176" i="72"/>
  <c r="M176" i="69"/>
  <c r="M176" i="63"/>
  <c r="M195" i="63" s="1"/>
  <c r="M176" i="68"/>
  <c r="M195" i="68" s="1"/>
  <c r="M176" i="75"/>
  <c r="M176" i="88"/>
  <c r="M195" i="88" s="1"/>
  <c r="M176" i="71"/>
  <c r="AY176" i="72"/>
  <c r="AY176" i="88"/>
  <c r="AY195" i="88" s="1"/>
  <c r="AY176" i="71"/>
  <c r="AY176" i="70"/>
  <c r="AY176" i="75"/>
  <c r="AY176" i="67"/>
  <c r="AY195" i="67" s="1"/>
  <c r="AY176" i="63"/>
  <c r="AY195" i="63" s="1"/>
  <c r="AY176" i="73"/>
  <c r="AY176" i="69"/>
  <c r="AP143" i="88"/>
  <c r="AP193" i="88" s="1"/>
  <c r="AP143" i="72"/>
  <c r="AP193" i="72" s="1"/>
  <c r="AP143" i="63"/>
  <c r="AP193" i="63" s="1"/>
  <c r="AP143" i="68"/>
  <c r="AP193" i="68" s="1"/>
  <c r="AP193" i="71"/>
  <c r="AP143" i="69"/>
  <c r="AP193" i="69" s="1"/>
  <c r="AP143" i="70"/>
  <c r="AP193" i="70" s="1"/>
  <c r="AP143" i="73"/>
  <c r="AP193" i="73" s="1"/>
  <c r="AP143" i="75"/>
  <c r="AP193" i="75" s="1"/>
  <c r="AP143" i="67"/>
  <c r="AP193" i="67" s="1"/>
  <c r="AJ193" i="71"/>
  <c r="AJ143" i="73"/>
  <c r="AJ193" i="73" s="1"/>
  <c r="AJ143" i="70"/>
  <c r="AJ193" i="70" s="1"/>
  <c r="AJ143" i="75"/>
  <c r="AJ193" i="75" s="1"/>
  <c r="AJ143" i="72"/>
  <c r="AJ193" i="72" s="1"/>
  <c r="AJ143" i="63"/>
  <c r="AJ193" i="63" s="1"/>
  <c r="AJ143" i="69"/>
  <c r="AJ193" i="69" s="1"/>
  <c r="AJ143" i="68"/>
  <c r="AJ193" i="68" s="1"/>
  <c r="AJ143" i="88"/>
  <c r="AJ193" i="88" s="1"/>
  <c r="P143" i="70"/>
  <c r="P193" i="70" s="1"/>
  <c r="P143" i="68"/>
  <c r="P193" i="68" s="1"/>
  <c r="P143" i="72"/>
  <c r="P193" i="72" s="1"/>
  <c r="P193" i="71"/>
  <c r="P143" i="88"/>
  <c r="P193" i="88" s="1"/>
  <c r="P143" i="73"/>
  <c r="P193" i="73" s="1"/>
  <c r="P143" i="63"/>
  <c r="P193" i="63" s="1"/>
  <c r="P143" i="69"/>
  <c r="P193" i="69" s="1"/>
  <c r="P143" i="75"/>
  <c r="P193" i="75" s="1"/>
  <c r="E176" i="88"/>
  <c r="E195" i="88" s="1"/>
  <c r="E176" i="63"/>
  <c r="E195" i="63" s="1"/>
  <c r="AJ176" i="63"/>
  <c r="AJ195" i="63" s="1"/>
  <c r="AJ176" i="72"/>
  <c r="AJ176" i="73"/>
  <c r="AJ176" i="67"/>
  <c r="AJ195" i="67" s="1"/>
  <c r="AJ176" i="69"/>
  <c r="AJ176" i="70"/>
  <c r="AJ176" i="71"/>
  <c r="AJ176" i="88"/>
  <c r="AJ195" i="88" s="1"/>
  <c r="AJ176" i="75"/>
  <c r="R172" i="69"/>
  <c r="R194" i="69" s="1"/>
  <c r="R172" i="73"/>
  <c r="R194" i="73" s="1"/>
  <c r="R172" i="71"/>
  <c r="R194" i="71" s="1"/>
  <c r="R172" i="70"/>
  <c r="R194" i="70" s="1"/>
  <c r="R172" i="67"/>
  <c r="R194" i="67" s="1"/>
  <c r="R172" i="75"/>
  <c r="R194" i="75" s="1"/>
  <c r="R172" i="88"/>
  <c r="R194" i="88" s="1"/>
  <c r="R172" i="72"/>
  <c r="R194" i="72" s="1"/>
  <c r="R172" i="68"/>
  <c r="R194" i="68" s="1"/>
  <c r="R172" i="63"/>
  <c r="R194" i="63" s="1"/>
  <c r="M172" i="63"/>
  <c r="M194" i="63" s="1"/>
  <c r="K172" i="72"/>
  <c r="K194" i="72" s="1"/>
  <c r="AB213" i="88"/>
  <c r="AO176" i="72"/>
  <c r="AO176" i="67"/>
  <c r="AO195" i="67" s="1"/>
  <c r="AO176" i="70"/>
  <c r="AO176" i="69"/>
  <c r="AO176" i="73"/>
  <c r="AO176" i="63"/>
  <c r="AO195" i="63" s="1"/>
  <c r="AO176" i="88"/>
  <c r="AO195" i="88" s="1"/>
  <c r="AO176" i="75"/>
  <c r="AO176" i="71"/>
  <c r="X172" i="75"/>
  <c r="X194" i="75" s="1"/>
  <c r="X172" i="73"/>
  <c r="X194" i="73" s="1"/>
  <c r="X172" i="67"/>
  <c r="X194" i="67" s="1"/>
  <c r="X172" i="88"/>
  <c r="X194" i="88" s="1"/>
  <c r="X172" i="68"/>
  <c r="X194" i="68" s="1"/>
  <c r="X172" i="72"/>
  <c r="X194" i="72" s="1"/>
  <c r="X172" i="71"/>
  <c r="X194" i="71" s="1"/>
  <c r="X172" i="70"/>
  <c r="X194" i="70" s="1"/>
  <c r="BA143" i="68"/>
  <c r="BA193" i="68" s="1"/>
  <c r="BA143" i="73"/>
  <c r="BA193" i="73" s="1"/>
  <c r="BA143" i="63"/>
  <c r="BA193" i="63" s="1"/>
  <c r="BA143" i="69"/>
  <c r="BA193" i="69" s="1"/>
  <c r="BA143" i="70"/>
  <c r="BA193" i="70" s="1"/>
  <c r="BA143" i="72"/>
  <c r="BA193" i="72" s="1"/>
  <c r="BA143" i="75"/>
  <c r="BA193" i="75" s="1"/>
  <c r="BA193" i="71"/>
  <c r="BA143" i="88"/>
  <c r="BA193" i="88" s="1"/>
  <c r="K172" i="75"/>
  <c r="K194" i="75" s="1"/>
  <c r="K172" i="70"/>
  <c r="K194" i="70" s="1"/>
  <c r="K172" i="88"/>
  <c r="K194" i="88" s="1"/>
  <c r="K172" i="69"/>
  <c r="K194" i="69" s="1"/>
  <c r="K172" i="73"/>
  <c r="K194" i="73" s="1"/>
  <c r="K172" i="63"/>
  <c r="K194" i="63" s="1"/>
  <c r="Q172" i="72"/>
  <c r="Q194" i="72" s="1"/>
  <c r="AC172" i="68"/>
  <c r="AC194" i="68" s="1"/>
  <c r="AC172" i="88"/>
  <c r="AC194" i="88" s="1"/>
  <c r="AC172" i="73"/>
  <c r="AC194" i="73" s="1"/>
  <c r="AC172" i="67"/>
  <c r="AC194" i="67" s="1"/>
  <c r="AC172" i="63"/>
  <c r="AC194" i="63" s="1"/>
  <c r="AC172" i="69"/>
  <c r="AC194" i="69" s="1"/>
  <c r="AC172" i="71"/>
  <c r="AC194" i="71" s="1"/>
  <c r="AC172" i="75"/>
  <c r="AC194" i="75" s="1"/>
  <c r="AC172" i="70"/>
  <c r="AC194" i="70" s="1"/>
  <c r="U143" i="70"/>
  <c r="U193" i="70" s="1"/>
  <c r="U143" i="72"/>
  <c r="U193" i="72" s="1"/>
  <c r="U143" i="63"/>
  <c r="U193" i="63" s="1"/>
  <c r="U193" i="71"/>
  <c r="U143" i="75"/>
  <c r="U193" i="75" s="1"/>
  <c r="U143" i="88"/>
  <c r="U193" i="88" s="1"/>
  <c r="U143" i="68"/>
  <c r="U193" i="68" s="1"/>
  <c r="U143" i="73"/>
  <c r="U193" i="73" s="1"/>
  <c r="U143" i="69"/>
  <c r="U193" i="69" s="1"/>
  <c r="AY143" i="68"/>
  <c r="AY193" i="68" s="1"/>
  <c r="AY143" i="88"/>
  <c r="AY193" i="88" s="1"/>
  <c r="AY193" i="71"/>
  <c r="AY143" i="70"/>
  <c r="AY193" i="70" s="1"/>
  <c r="AY143" i="69"/>
  <c r="AY193" i="69" s="1"/>
  <c r="AY143" i="75"/>
  <c r="AY193" i="75" s="1"/>
  <c r="AY143" i="63"/>
  <c r="AY193" i="63" s="1"/>
  <c r="AY143" i="73"/>
  <c r="AY193" i="73" s="1"/>
  <c r="AY200" i="73" s="1"/>
  <c r="AY143" i="72"/>
  <c r="AY193" i="72" s="1"/>
  <c r="AI143" i="69"/>
  <c r="AI193" i="69" s="1"/>
  <c r="AI143" i="88"/>
  <c r="AI193" i="88" s="1"/>
  <c r="AI193" i="71"/>
  <c r="AI143" i="72"/>
  <c r="AI193" i="72" s="1"/>
  <c r="AI143" i="63"/>
  <c r="AI193" i="63" s="1"/>
  <c r="AI143" i="68"/>
  <c r="AI193" i="68" s="1"/>
  <c r="AI143" i="73"/>
  <c r="AI193" i="73" s="1"/>
  <c r="AI143" i="70"/>
  <c r="AI193" i="70" s="1"/>
  <c r="AI143" i="75"/>
  <c r="AI193" i="75" s="1"/>
  <c r="R176" i="75"/>
  <c r="R176" i="69"/>
  <c r="R176" i="73"/>
  <c r="R176" i="68"/>
  <c r="R195" i="68" s="1"/>
  <c r="R176" i="72"/>
  <c r="R176" i="63"/>
  <c r="R195" i="63" s="1"/>
  <c r="R176" i="70"/>
  <c r="R176" i="88"/>
  <c r="R195" i="88" s="1"/>
  <c r="Q172" i="71"/>
  <c r="Q194" i="71" s="1"/>
  <c r="Q172" i="68"/>
  <c r="Q194" i="68" s="1"/>
  <c r="Q172" i="75"/>
  <c r="Q194" i="75" s="1"/>
  <c r="Q172" i="70"/>
  <c r="Q194" i="70" s="1"/>
  <c r="Q172" i="63"/>
  <c r="Q194" i="63" s="1"/>
  <c r="Q172" i="88"/>
  <c r="Q194" i="88" s="1"/>
  <c r="Q172" i="69"/>
  <c r="Q194" i="69" s="1"/>
  <c r="Q172" i="73"/>
  <c r="Q194" i="73" s="1"/>
  <c r="T172" i="69"/>
  <c r="T194" i="69" s="1"/>
  <c r="T172" i="68"/>
  <c r="T194" i="68" s="1"/>
  <c r="T172" i="71"/>
  <c r="T194" i="71" s="1"/>
  <c r="T172" i="70"/>
  <c r="T194" i="70" s="1"/>
  <c r="T172" i="73"/>
  <c r="T194" i="73" s="1"/>
  <c r="T172" i="72"/>
  <c r="T194" i="72" s="1"/>
  <c r="T172" i="75"/>
  <c r="T194" i="75" s="1"/>
  <c r="T172" i="63"/>
  <c r="T194" i="63" s="1"/>
  <c r="T172" i="88"/>
  <c r="T194" i="88" s="1"/>
  <c r="O143" i="68"/>
  <c r="O193" i="68" s="1"/>
  <c r="AX213" i="88"/>
  <c r="AG215" i="88"/>
  <c r="S172" i="68"/>
  <c r="S194" i="68" s="1"/>
  <c r="S172" i="73"/>
  <c r="S194" i="73" s="1"/>
  <c r="S172" i="72"/>
  <c r="S194" i="72" s="1"/>
  <c r="S172" i="75"/>
  <c r="S194" i="75" s="1"/>
  <c r="S172" i="71"/>
  <c r="S194" i="71" s="1"/>
  <c r="S172" i="70"/>
  <c r="S194" i="70" s="1"/>
  <c r="S201" i="70" s="1"/>
  <c r="S172" i="69"/>
  <c r="S194" i="69" s="1"/>
  <c r="S172" i="63"/>
  <c r="S194" i="63" s="1"/>
  <c r="S172" i="88"/>
  <c r="S194" i="88" s="1"/>
  <c r="S172" i="67"/>
  <c r="S194" i="67" s="1"/>
  <c r="AC143" i="88"/>
  <c r="AC193" i="88" s="1"/>
  <c r="AC143" i="75"/>
  <c r="AC193" i="75" s="1"/>
  <c r="AC143" i="63"/>
  <c r="AC193" i="63" s="1"/>
  <c r="AC193" i="71"/>
  <c r="AC143" i="68"/>
  <c r="AC193" i="68" s="1"/>
  <c r="AC143" i="70"/>
  <c r="AC193" i="70" s="1"/>
  <c r="AC143" i="72"/>
  <c r="AC193" i="72" s="1"/>
  <c r="AC143" i="73"/>
  <c r="AC193" i="73" s="1"/>
  <c r="AC143" i="69"/>
  <c r="AC193" i="69" s="1"/>
  <c r="K172" i="71"/>
  <c r="K194" i="71" s="1"/>
  <c r="R176" i="71"/>
  <c r="U214" i="88"/>
  <c r="Z143" i="75"/>
  <c r="Z193" i="75" s="1"/>
  <c r="Z143" i="88"/>
  <c r="Z193" i="88" s="1"/>
  <c r="Z143" i="69"/>
  <c r="Z193" i="69" s="1"/>
  <c r="Z143" i="72"/>
  <c r="Z193" i="72" s="1"/>
  <c r="Z143" i="68"/>
  <c r="Z193" i="68" s="1"/>
  <c r="Z143" i="70"/>
  <c r="Z193" i="70" s="1"/>
  <c r="Z193" i="71"/>
  <c r="Z143" i="63"/>
  <c r="Z193" i="63" s="1"/>
  <c r="Z143" i="73"/>
  <c r="Z193" i="73" s="1"/>
  <c r="O143" i="88"/>
  <c r="O193" i="88" s="1"/>
  <c r="O143" i="72"/>
  <c r="O193" i="72" s="1"/>
  <c r="O143" i="63"/>
  <c r="O193" i="63" s="1"/>
  <c r="O143" i="67"/>
  <c r="O193" i="67" s="1"/>
  <c r="AN143" i="75"/>
  <c r="AN193" i="75" s="1"/>
  <c r="AN143" i="68"/>
  <c r="AN193" i="68" s="1"/>
  <c r="AN143" i="63"/>
  <c r="AN193" i="63" s="1"/>
  <c r="AN143" i="70"/>
  <c r="AN193" i="70" s="1"/>
  <c r="AN143" i="69"/>
  <c r="AN193" i="69" s="1"/>
  <c r="AN193" i="71"/>
  <c r="AN143" i="72"/>
  <c r="AN193" i="72" s="1"/>
  <c r="AN143" i="73"/>
  <c r="AN193" i="73" s="1"/>
  <c r="AN143" i="88"/>
  <c r="AN193" i="88" s="1"/>
  <c r="X172" i="63"/>
  <c r="X194" i="63" s="1"/>
  <c r="P172" i="63"/>
  <c r="P194" i="63" s="1"/>
  <c r="P172" i="73"/>
  <c r="P194" i="73" s="1"/>
  <c r="P172" i="67"/>
  <c r="P194" i="67" s="1"/>
  <c r="P172" i="69"/>
  <c r="P194" i="69" s="1"/>
  <c r="P172" i="68"/>
  <c r="P194" i="68" s="1"/>
  <c r="P172" i="71"/>
  <c r="P194" i="71" s="1"/>
  <c r="R143" i="70"/>
  <c r="R193" i="70" s="1"/>
  <c r="R143" i="73"/>
  <c r="R193" i="73" s="1"/>
  <c r="R143" i="72"/>
  <c r="R193" i="72" s="1"/>
  <c r="R143" i="63"/>
  <c r="R193" i="63" s="1"/>
  <c r="R193" i="71"/>
  <c r="R143" i="75"/>
  <c r="R193" i="75" s="1"/>
  <c r="R143" i="68"/>
  <c r="R193" i="68" s="1"/>
  <c r="R143" i="69"/>
  <c r="R193" i="69" s="1"/>
  <c r="R143" i="88"/>
  <c r="R193" i="88" s="1"/>
  <c r="AK213" i="88"/>
  <c r="AJ196" i="88" l="1"/>
  <c r="AT196" i="88"/>
  <c r="J202" i="67"/>
  <c r="AZ196" i="88"/>
  <c r="T196" i="88"/>
  <c r="AK196" i="68"/>
  <c r="AK200" i="68" s="1"/>
  <c r="AM196" i="67"/>
  <c r="AJ196" i="67"/>
  <c r="AJ200" i="67" s="1"/>
  <c r="AO196" i="88"/>
  <c r="AV196" i="67"/>
  <c r="AV200" i="67" s="1"/>
  <c r="J200" i="67"/>
  <c r="AQ196" i="68"/>
  <c r="AQ200" i="68" s="1"/>
  <c r="AG200" i="68"/>
  <c r="BA200" i="68"/>
  <c r="AF196" i="63"/>
  <c r="AF201" i="63" s="1"/>
  <c r="AN196" i="63"/>
  <c r="AN201" i="63" s="1"/>
  <c r="AS196" i="68"/>
  <c r="AS202" i="68" s="1"/>
  <c r="W202" i="63"/>
  <c r="F200" i="63"/>
  <c r="N200" i="73"/>
  <c r="N201" i="73"/>
  <c r="AM200" i="70"/>
  <c r="H200" i="73"/>
  <c r="H201" i="73"/>
  <c r="AY202" i="73"/>
  <c r="AY201" i="73"/>
  <c r="AL202" i="72"/>
  <c r="AL201" i="72"/>
  <c r="AL200" i="72"/>
  <c r="Z202" i="71"/>
  <c r="Z201" i="71"/>
  <c r="Z221" i="71" s="1"/>
  <c r="L201" i="71"/>
  <c r="L200" i="71"/>
  <c r="Z200" i="71"/>
  <c r="AI202" i="70"/>
  <c r="AI201" i="70"/>
  <c r="H201" i="70"/>
  <c r="AO200" i="70"/>
  <c r="AO202" i="70"/>
  <c r="AO201" i="70"/>
  <c r="H200" i="70"/>
  <c r="AI200" i="70"/>
  <c r="AM202" i="70"/>
  <c r="AM201" i="70"/>
  <c r="BB202" i="69"/>
  <c r="BB201" i="69"/>
  <c r="BB200" i="69"/>
  <c r="AI200" i="69"/>
  <c r="AI202" i="69"/>
  <c r="AI201" i="69"/>
  <c r="AZ202" i="69"/>
  <c r="AZ201" i="69"/>
  <c r="AH202" i="68"/>
  <c r="AH201" i="68"/>
  <c r="BA202" i="68"/>
  <c r="BA201" i="68"/>
  <c r="AG202" i="68"/>
  <c r="AG201" i="68"/>
  <c r="AQ201" i="68"/>
  <c r="W202" i="68"/>
  <c r="W200" i="68"/>
  <c r="W201" i="68"/>
  <c r="AH200" i="68"/>
  <c r="AX202" i="68"/>
  <c r="AX201" i="68"/>
  <c r="AX200" i="68"/>
  <c r="AM202" i="67"/>
  <c r="AM201" i="67"/>
  <c r="AJ202" i="67"/>
  <c r="AJ201" i="67"/>
  <c r="AM200" i="67"/>
  <c r="J201" i="67"/>
  <c r="Z202" i="63"/>
  <c r="AO215" i="68"/>
  <c r="M214" i="74"/>
  <c r="P213" i="74"/>
  <c r="AO213" i="67"/>
  <c r="U215" i="74"/>
  <c r="P214" i="75"/>
  <c r="X214" i="74"/>
  <c r="R214" i="74"/>
  <c r="X213" i="67"/>
  <c r="K213" i="74"/>
  <c r="F214" i="74"/>
  <c r="F201" i="63"/>
  <c r="M213" i="74"/>
  <c r="BA213" i="74"/>
  <c r="AJ213" i="74"/>
  <c r="AG213" i="74"/>
  <c r="T215" i="74"/>
  <c r="H215" i="70"/>
  <c r="T213" i="74"/>
  <c r="AW213" i="74"/>
  <c r="J214" i="74"/>
  <c r="K215" i="74"/>
  <c r="I215" i="74"/>
  <c r="O213" i="75"/>
  <c r="AZ215" i="74"/>
  <c r="G214" i="74"/>
  <c r="S213" i="74"/>
  <c r="AD213" i="74"/>
  <c r="W200" i="63"/>
  <c r="W201" i="63"/>
  <c r="AW215" i="74"/>
  <c r="V215" i="74"/>
  <c r="P215" i="74"/>
  <c r="L214" i="74"/>
  <c r="AD215" i="74"/>
  <c r="AU213" i="74"/>
  <c r="AS215" i="74"/>
  <c r="AT215" i="68"/>
  <c r="AM215" i="74"/>
  <c r="S214" i="74"/>
  <c r="E213" i="74"/>
  <c r="AE215" i="74"/>
  <c r="AU215" i="74"/>
  <c r="AK215" i="68"/>
  <c r="AZ213" i="74"/>
  <c r="AH215" i="74"/>
  <c r="AA215" i="74"/>
  <c r="O215" i="74"/>
  <c r="AF213" i="74"/>
  <c r="AT213" i="74"/>
  <c r="R213" i="74"/>
  <c r="K214" i="67"/>
  <c r="AF215" i="74"/>
  <c r="AI215" i="74"/>
  <c r="N215" i="74"/>
  <c r="AN213" i="74"/>
  <c r="Z213" i="67"/>
  <c r="Z200" i="63"/>
  <c r="AP213" i="74"/>
  <c r="AX215" i="74"/>
  <c r="Y213" i="74"/>
  <c r="I214" i="74"/>
  <c r="Y215" i="74"/>
  <c r="G215" i="74"/>
  <c r="H214" i="74"/>
  <c r="G213" i="74"/>
  <c r="AC215" i="74"/>
  <c r="F215" i="74"/>
  <c r="F202" i="63"/>
  <c r="F131" i="88"/>
  <c r="AE196" i="74"/>
  <c r="V196" i="74"/>
  <c r="AY196" i="74"/>
  <c r="AH196" i="74"/>
  <c r="Y196" i="74"/>
  <c r="AM196" i="74"/>
  <c r="P196" i="69"/>
  <c r="P202" i="69" s="1"/>
  <c r="Q196" i="74"/>
  <c r="BB196" i="74"/>
  <c r="AS196" i="74"/>
  <c r="AJ196" i="74"/>
  <c r="S196" i="74"/>
  <c r="AV196" i="74"/>
  <c r="Z216" i="71"/>
  <c r="S214" i="73"/>
  <c r="U213" i="70"/>
  <c r="R214" i="69"/>
  <c r="AA213" i="71"/>
  <c r="T213" i="72"/>
  <c r="AW213" i="70"/>
  <c r="Y213" i="70"/>
  <c r="AF215" i="72"/>
  <c r="AF215" i="69"/>
  <c r="AZ213" i="70"/>
  <c r="O214" i="70"/>
  <c r="Q215" i="71"/>
  <c r="G214" i="68"/>
  <c r="AD213" i="70"/>
  <c r="I214" i="71"/>
  <c r="X213" i="68"/>
  <c r="AH215" i="73"/>
  <c r="Y215" i="67"/>
  <c r="AL196" i="75"/>
  <c r="J213" i="73"/>
  <c r="AX196" i="73"/>
  <c r="G215" i="67"/>
  <c r="AM196" i="72"/>
  <c r="AM200" i="72" s="1"/>
  <c r="AS215" i="72"/>
  <c r="AO196" i="72"/>
  <c r="AJ196" i="68"/>
  <c r="AJ200" i="68" s="1"/>
  <c r="O215" i="72"/>
  <c r="AQ215" i="69"/>
  <c r="AO213" i="69"/>
  <c r="AO196" i="68"/>
  <c r="AO200" i="68" s="1"/>
  <c r="AO196" i="71"/>
  <c r="AO200" i="71" s="1"/>
  <c r="S215" i="72"/>
  <c r="F196" i="70"/>
  <c r="F200" i="70" s="1"/>
  <c r="N213" i="72"/>
  <c r="Z196" i="68"/>
  <c r="I196" i="71"/>
  <c r="I202" i="71" s="1"/>
  <c r="AB196" i="69"/>
  <c r="AQ196" i="70"/>
  <c r="F196" i="68"/>
  <c r="F200" i="68" s="1"/>
  <c r="L196" i="69"/>
  <c r="L202" i="69" s="1"/>
  <c r="G196" i="68"/>
  <c r="G202" i="68" s="1"/>
  <c r="W196" i="72"/>
  <c r="W196" i="71"/>
  <c r="S196" i="71"/>
  <c r="S202" i="71" s="1"/>
  <c r="AM196" i="75"/>
  <c r="AT196" i="75"/>
  <c r="AT200" i="75" s="1"/>
  <c r="AG196" i="70"/>
  <c r="AG200" i="70" s="1"/>
  <c r="AJ196" i="72"/>
  <c r="AI201" i="75"/>
  <c r="E196" i="75"/>
  <c r="E200" i="75" s="1"/>
  <c r="E204" i="75" s="1"/>
  <c r="BA196" i="69"/>
  <c r="E196" i="71"/>
  <c r="E196" i="67"/>
  <c r="E200" i="67" s="1"/>
  <c r="E204" i="67" s="1"/>
  <c r="I213" i="75"/>
  <c r="M196" i="67"/>
  <c r="M202" i="67" s="1"/>
  <c r="K213" i="73"/>
  <c r="AE196" i="75"/>
  <c r="AE202" i="75" s="1"/>
  <c r="N196" i="68"/>
  <c r="N202" i="68" s="1"/>
  <c r="K215" i="72"/>
  <c r="O196" i="73"/>
  <c r="O202" i="73" s="1"/>
  <c r="Y196" i="69"/>
  <c r="T196" i="67"/>
  <c r="T202" i="67" s="1"/>
  <c r="H213" i="68"/>
  <c r="X215" i="75"/>
  <c r="AK196" i="75"/>
  <c r="AI215" i="73"/>
  <c r="I196" i="69"/>
  <c r="I202" i="69" s="1"/>
  <c r="H196" i="75"/>
  <c r="H201" i="75" s="1"/>
  <c r="G213" i="68"/>
  <c r="M196" i="69"/>
  <c r="M202" i="69" s="1"/>
  <c r="AC215" i="70"/>
  <c r="AD196" i="75"/>
  <c r="AD202" i="75" s="1"/>
  <c r="AF213" i="69"/>
  <c r="V215" i="75"/>
  <c r="I215" i="67"/>
  <c r="I215" i="71"/>
  <c r="AT215" i="67"/>
  <c r="AV196" i="75"/>
  <c r="AR196" i="75"/>
  <c r="V213" i="71"/>
  <c r="X196" i="70"/>
  <c r="X202" i="70" s="1"/>
  <c r="U215" i="69"/>
  <c r="AR215" i="75"/>
  <c r="AR215" i="71"/>
  <c r="K196" i="72"/>
  <c r="K202" i="72" s="1"/>
  <c r="P215" i="67"/>
  <c r="Q213" i="75"/>
  <c r="Q200" i="75"/>
  <c r="AL196" i="67"/>
  <c r="AH213" i="72"/>
  <c r="O196" i="67"/>
  <c r="O202" i="67" s="1"/>
  <c r="BA215" i="72"/>
  <c r="AT213" i="72"/>
  <c r="AT213" i="73"/>
  <c r="M213" i="71"/>
  <c r="AM215" i="67"/>
  <c r="V196" i="68"/>
  <c r="F215" i="72"/>
  <c r="N215" i="73"/>
  <c r="N196" i="72"/>
  <c r="N202" i="72" s="1"/>
  <c r="AF196" i="70"/>
  <c r="L214" i="72"/>
  <c r="R215" i="67"/>
  <c r="AJ213" i="67"/>
  <c r="O213" i="69"/>
  <c r="BA215" i="74"/>
  <c r="O196" i="74"/>
  <c r="AL196" i="74"/>
  <c r="AC196" i="74"/>
  <c r="T196" i="74"/>
  <c r="AX196" i="74"/>
  <c r="AF196" i="74"/>
  <c r="P214" i="70"/>
  <c r="AR196" i="69"/>
  <c r="AM213" i="67"/>
  <c r="AZ213" i="67"/>
  <c r="X214" i="69"/>
  <c r="F213" i="73"/>
  <c r="AQ215" i="74"/>
  <c r="M215" i="70"/>
  <c r="S213" i="67"/>
  <c r="I213" i="69"/>
  <c r="G213" i="69"/>
  <c r="L215" i="74"/>
  <c r="Q196" i="71"/>
  <c r="Q202" i="71" s="1"/>
  <c r="U213" i="67"/>
  <c r="S214" i="67"/>
  <c r="AO215" i="70"/>
  <c r="W215" i="71"/>
  <c r="Z215" i="69"/>
  <c r="AU215" i="69"/>
  <c r="AX215" i="71"/>
  <c r="R213" i="75"/>
  <c r="R200" i="75"/>
  <c r="P214" i="69"/>
  <c r="AN213" i="71"/>
  <c r="O213" i="72"/>
  <c r="Z213" i="69"/>
  <c r="AC213" i="72"/>
  <c r="S214" i="68"/>
  <c r="T214" i="73"/>
  <c r="R215" i="72"/>
  <c r="AI213" i="68"/>
  <c r="U213" i="73"/>
  <c r="AC214" i="70"/>
  <c r="AC214" i="68"/>
  <c r="BA213" i="68"/>
  <c r="X214" i="75"/>
  <c r="AO215" i="67"/>
  <c r="R214" i="72"/>
  <c r="AJ215" i="75"/>
  <c r="P213" i="71"/>
  <c r="AJ213" i="72"/>
  <c r="AP213" i="70"/>
  <c r="AY215" i="73"/>
  <c r="M215" i="71"/>
  <c r="M215" i="67"/>
  <c r="M214" i="68"/>
  <c r="AG213" i="73"/>
  <c r="W215" i="68"/>
  <c r="AD215" i="72"/>
  <c r="T215" i="67"/>
  <c r="AU213" i="71"/>
  <c r="AQ213" i="71"/>
  <c r="L215" i="71"/>
  <c r="AE215" i="72"/>
  <c r="F213" i="71"/>
  <c r="AU215" i="73"/>
  <c r="AK215" i="72"/>
  <c r="AA213" i="70"/>
  <c r="H215" i="67"/>
  <c r="AN215" i="75"/>
  <c r="T213" i="73"/>
  <c r="Y213" i="73"/>
  <c r="S213" i="71"/>
  <c r="S213" i="73"/>
  <c r="AZ213" i="72"/>
  <c r="O214" i="73"/>
  <c r="Q215" i="75"/>
  <c r="Q202" i="75"/>
  <c r="AR213" i="70"/>
  <c r="G214" i="69"/>
  <c r="AD213" i="73"/>
  <c r="I214" i="73"/>
  <c r="X213" i="70"/>
  <c r="Y215" i="71"/>
  <c r="H214" i="75"/>
  <c r="J213" i="70"/>
  <c r="U196" i="69"/>
  <c r="U200" i="69" s="1"/>
  <c r="G215" i="72"/>
  <c r="AS215" i="67"/>
  <c r="AP196" i="70"/>
  <c r="AP200" i="70" s="1"/>
  <c r="AJ196" i="71"/>
  <c r="O215" i="73"/>
  <c r="AQ215" i="70"/>
  <c r="AO213" i="72"/>
  <c r="AM213" i="75"/>
  <c r="AM213" i="73"/>
  <c r="S215" i="67"/>
  <c r="S215" i="69"/>
  <c r="Y196" i="68"/>
  <c r="W196" i="73"/>
  <c r="N213" i="69"/>
  <c r="L196" i="73"/>
  <c r="L202" i="73" s="1"/>
  <c r="AA196" i="70"/>
  <c r="AI196" i="68"/>
  <c r="AH196" i="69"/>
  <c r="AH200" i="69" s="1"/>
  <c r="AL196" i="70"/>
  <c r="AA196" i="73"/>
  <c r="AB196" i="73"/>
  <c r="L196" i="67"/>
  <c r="L202" i="67" s="1"/>
  <c r="W196" i="75"/>
  <c r="G196" i="67"/>
  <c r="G202" i="67" s="1"/>
  <c r="AE196" i="69"/>
  <c r="AK196" i="71"/>
  <c r="BA196" i="72"/>
  <c r="BA200" i="72" s="1"/>
  <c r="BB196" i="71"/>
  <c r="AY196" i="67"/>
  <c r="AY200" i="67" s="1"/>
  <c r="AZ196" i="71"/>
  <c r="E196" i="73"/>
  <c r="J214" i="70"/>
  <c r="J214" i="69"/>
  <c r="AA196" i="67"/>
  <c r="AM196" i="68"/>
  <c r="J196" i="75"/>
  <c r="K215" i="70"/>
  <c r="AW196" i="69"/>
  <c r="K196" i="71"/>
  <c r="K202" i="71" s="1"/>
  <c r="J215" i="70"/>
  <c r="J215" i="67"/>
  <c r="H213" i="73"/>
  <c r="X215" i="71"/>
  <c r="AK196" i="72"/>
  <c r="AI215" i="71"/>
  <c r="AW215" i="75"/>
  <c r="F214" i="68"/>
  <c r="AR196" i="70"/>
  <c r="G213" i="71"/>
  <c r="AJ196" i="75"/>
  <c r="AJ202" i="75" s="1"/>
  <c r="AC215" i="67"/>
  <c r="AW196" i="71"/>
  <c r="AF213" i="73"/>
  <c r="AO196" i="67"/>
  <c r="AO200" i="67" s="1"/>
  <c r="V215" i="72"/>
  <c r="I215" i="68"/>
  <c r="N196" i="71"/>
  <c r="N202" i="71" s="1"/>
  <c r="AT215" i="71"/>
  <c r="AX196" i="72"/>
  <c r="AL196" i="69"/>
  <c r="V213" i="70"/>
  <c r="AD196" i="67"/>
  <c r="U215" i="73"/>
  <c r="AR215" i="70"/>
  <c r="P196" i="72"/>
  <c r="P202" i="72" s="1"/>
  <c r="P215" i="68"/>
  <c r="AP215" i="67"/>
  <c r="Q213" i="71"/>
  <c r="AF196" i="75"/>
  <c r="AF202" i="75" s="1"/>
  <c r="G196" i="69"/>
  <c r="BA215" i="71"/>
  <c r="M213" i="67"/>
  <c r="AM215" i="71"/>
  <c r="Q196" i="72"/>
  <c r="Q202" i="72" s="1"/>
  <c r="H214" i="68"/>
  <c r="F215" i="70"/>
  <c r="N215" i="67"/>
  <c r="O196" i="75"/>
  <c r="O202" i="75" s="1"/>
  <c r="I196" i="68"/>
  <c r="I202" i="68" s="1"/>
  <c r="L214" i="70"/>
  <c r="AI213" i="74"/>
  <c r="AU215" i="68"/>
  <c r="BA215" i="68"/>
  <c r="AO196" i="74"/>
  <c r="AD196" i="74"/>
  <c r="U196" i="74"/>
  <c r="L196" i="74"/>
  <c r="AP196" i="74"/>
  <c r="X196" i="74"/>
  <c r="AN215" i="74"/>
  <c r="J215" i="74"/>
  <c r="F215" i="69"/>
  <c r="G196" i="72"/>
  <c r="G202" i="72" s="1"/>
  <c r="S215" i="74"/>
  <c r="AQ215" i="68"/>
  <c r="O213" i="73"/>
  <c r="X213" i="74"/>
  <c r="J196" i="69"/>
  <c r="J202" i="69" s="1"/>
  <c r="AI215" i="68"/>
  <c r="N213" i="74"/>
  <c r="AD213" i="67"/>
  <c r="K196" i="69"/>
  <c r="K202" i="69" s="1"/>
  <c r="L213" i="73"/>
  <c r="L213" i="74"/>
  <c r="AC215" i="68"/>
  <c r="AZ215" i="68"/>
  <c r="AK215" i="74"/>
  <c r="AH213" i="74"/>
  <c r="P214" i="68"/>
  <c r="AY213" i="73"/>
  <c r="R214" i="68"/>
  <c r="AJ215" i="72"/>
  <c r="AY215" i="72"/>
  <c r="AD215" i="73"/>
  <c r="AK215" i="73"/>
  <c r="R213" i="71"/>
  <c r="Q214" i="70"/>
  <c r="R215" i="68"/>
  <c r="U213" i="68"/>
  <c r="P213" i="72"/>
  <c r="E213" i="70"/>
  <c r="Z215" i="72"/>
  <c r="N214" i="73"/>
  <c r="L215" i="69"/>
  <c r="H215" i="73"/>
  <c r="AE215" i="75"/>
  <c r="AU215" i="67"/>
  <c r="AX215" i="67"/>
  <c r="AK215" i="75"/>
  <c r="AK202" i="75"/>
  <c r="L213" i="75"/>
  <c r="AA213" i="69"/>
  <c r="H215" i="69"/>
  <c r="AN215" i="70"/>
  <c r="T213" i="70"/>
  <c r="AW213" i="67"/>
  <c r="AW213" i="68"/>
  <c r="Y213" i="75"/>
  <c r="AF215" i="73"/>
  <c r="AZ213" i="71"/>
  <c r="AZ213" i="73"/>
  <c r="O214" i="67"/>
  <c r="AR213" i="73"/>
  <c r="G214" i="73"/>
  <c r="AD213" i="69"/>
  <c r="I214" i="68"/>
  <c r="X213" i="75"/>
  <c r="AH215" i="72"/>
  <c r="F214" i="71"/>
  <c r="AA215" i="75"/>
  <c r="J213" i="71"/>
  <c r="P196" i="70"/>
  <c r="P202" i="70" s="1"/>
  <c r="G215" i="75"/>
  <c r="AS215" i="73"/>
  <c r="O196" i="72"/>
  <c r="O202" i="72" s="1"/>
  <c r="O215" i="70"/>
  <c r="AQ215" i="75"/>
  <c r="AO213" i="68"/>
  <c r="AM213" i="72"/>
  <c r="S215" i="75"/>
  <c r="M196" i="73"/>
  <c r="M202" i="73" s="1"/>
  <c r="F196" i="71"/>
  <c r="F201" i="71" s="1"/>
  <c r="N213" i="71"/>
  <c r="K196" i="68"/>
  <c r="K202" i="68" s="1"/>
  <c r="AT196" i="67"/>
  <c r="AT200" i="67" s="1"/>
  <c r="AE196" i="72"/>
  <c r="AK196" i="73"/>
  <c r="AI196" i="73"/>
  <c r="AI200" i="73" s="1"/>
  <c r="AT196" i="69"/>
  <c r="AT200" i="69" s="1"/>
  <c r="AF196" i="71"/>
  <c r="AF200" i="71" s="1"/>
  <c r="J196" i="71"/>
  <c r="J202" i="71" s="1"/>
  <c r="AR196" i="71"/>
  <c r="AR200" i="71" s="1"/>
  <c r="AU196" i="73"/>
  <c r="AU200" i="73" s="1"/>
  <c r="AH196" i="75"/>
  <c r="AH202" i="75" s="1"/>
  <c r="AA196" i="68"/>
  <c r="AA200" i="68" s="1"/>
  <c r="K196" i="73"/>
  <c r="K202" i="73" s="1"/>
  <c r="Z196" i="69"/>
  <c r="Z200" i="69" s="1"/>
  <c r="Q196" i="67"/>
  <c r="Q202" i="67" s="1"/>
  <c r="AB196" i="71"/>
  <c r="L196" i="70"/>
  <c r="L202" i="70" s="1"/>
  <c r="U196" i="70"/>
  <c r="R196" i="71"/>
  <c r="R202" i="71" s="1"/>
  <c r="R196" i="69"/>
  <c r="R202" i="69" s="1"/>
  <c r="AZ196" i="75"/>
  <c r="AZ202" i="75" s="1"/>
  <c r="BB196" i="70"/>
  <c r="AZ196" i="70"/>
  <c r="AZ200" i="70" s="1"/>
  <c r="BB196" i="68"/>
  <c r="AY196" i="68"/>
  <c r="F196" i="73"/>
  <c r="F201" i="73" s="1"/>
  <c r="J196" i="73"/>
  <c r="J202" i="73" s="1"/>
  <c r="K213" i="69"/>
  <c r="X196" i="75"/>
  <c r="X202" i="75" s="1"/>
  <c r="AB196" i="75"/>
  <c r="K215" i="71"/>
  <c r="AF196" i="69"/>
  <c r="U196" i="72"/>
  <c r="U200" i="72" s="1"/>
  <c r="H213" i="69"/>
  <c r="H213" i="71"/>
  <c r="AI215" i="69"/>
  <c r="F214" i="73"/>
  <c r="F196" i="72"/>
  <c r="G213" i="72"/>
  <c r="G196" i="71"/>
  <c r="G202" i="71" s="1"/>
  <c r="AC215" i="71"/>
  <c r="AF213" i="71"/>
  <c r="L196" i="72"/>
  <c r="L202" i="72" s="1"/>
  <c r="V215" i="71"/>
  <c r="I215" i="69"/>
  <c r="AT215" i="75"/>
  <c r="AT215" i="69"/>
  <c r="T196" i="70"/>
  <c r="T202" i="70" s="1"/>
  <c r="AB196" i="68"/>
  <c r="U196" i="71"/>
  <c r="P215" i="72"/>
  <c r="P215" i="75"/>
  <c r="AP215" i="69"/>
  <c r="Q213" i="73"/>
  <c r="I213" i="72"/>
  <c r="AW196" i="72"/>
  <c r="AH213" i="70"/>
  <c r="AQ196" i="67"/>
  <c r="AT213" i="75"/>
  <c r="M213" i="69"/>
  <c r="M213" i="75"/>
  <c r="AM196" i="73"/>
  <c r="R196" i="70"/>
  <c r="R202" i="70" s="1"/>
  <c r="N215" i="75"/>
  <c r="Y196" i="75"/>
  <c r="Y202" i="75" s="1"/>
  <c r="K214" i="74"/>
  <c r="AI213" i="67"/>
  <c r="J214" i="68"/>
  <c r="Q213" i="74"/>
  <c r="M196" i="74"/>
  <c r="P196" i="74"/>
  <c r="AN215" i="68"/>
  <c r="J215" i="68"/>
  <c r="Y196" i="71"/>
  <c r="Y200" i="71" s="1"/>
  <c r="AO213" i="74"/>
  <c r="S215" i="68"/>
  <c r="H215" i="74"/>
  <c r="O213" i="74"/>
  <c r="Z213" i="74"/>
  <c r="H196" i="67"/>
  <c r="H202" i="67" s="1"/>
  <c r="N213" i="67"/>
  <c r="V196" i="73"/>
  <c r="Q214" i="74"/>
  <c r="AR213" i="74"/>
  <c r="L213" i="67"/>
  <c r="F214" i="70"/>
  <c r="AH213" i="67"/>
  <c r="K214" i="75"/>
  <c r="AP213" i="73"/>
  <c r="E213" i="75"/>
  <c r="I214" i="70"/>
  <c r="P214" i="67"/>
  <c r="BA213" i="71"/>
  <c r="AO215" i="72"/>
  <c r="AJ213" i="75"/>
  <c r="T215" i="72"/>
  <c r="H215" i="71"/>
  <c r="P214" i="73"/>
  <c r="Z213" i="73"/>
  <c r="S214" i="69"/>
  <c r="T214" i="71"/>
  <c r="AI213" i="72"/>
  <c r="X214" i="71"/>
  <c r="AO215" i="75"/>
  <c r="R214" i="75"/>
  <c r="R201" i="75"/>
  <c r="AJ213" i="70"/>
  <c r="AY215" i="67"/>
  <c r="M215" i="75"/>
  <c r="AG213" i="72"/>
  <c r="W215" i="67"/>
  <c r="AD215" i="71"/>
  <c r="T215" i="70"/>
  <c r="E213" i="68"/>
  <c r="AU213" i="73"/>
  <c r="Z215" i="70"/>
  <c r="AQ213" i="68"/>
  <c r="N214" i="68"/>
  <c r="N214" i="72"/>
  <c r="AE215" i="70"/>
  <c r="F213" i="72"/>
  <c r="AX215" i="75"/>
  <c r="AK215" i="71"/>
  <c r="H215" i="75"/>
  <c r="AN215" i="67"/>
  <c r="T213" i="75"/>
  <c r="AW213" i="73"/>
  <c r="AW213" i="69"/>
  <c r="Y213" i="72"/>
  <c r="AF215" i="75"/>
  <c r="S213" i="72"/>
  <c r="AZ213" i="69"/>
  <c r="O214" i="72"/>
  <c r="Q215" i="70"/>
  <c r="Q215" i="67"/>
  <c r="AR213" i="72"/>
  <c r="G214" i="72"/>
  <c r="AD213" i="75"/>
  <c r="X213" i="73"/>
  <c r="AH215" i="67"/>
  <c r="AA215" i="68"/>
  <c r="AA215" i="73"/>
  <c r="J213" i="67"/>
  <c r="G215" i="70"/>
  <c r="AS215" i="75"/>
  <c r="AD196" i="70"/>
  <c r="AQ215" i="67"/>
  <c r="AM213" i="71"/>
  <c r="S215" i="71"/>
  <c r="AH196" i="72"/>
  <c r="AH200" i="72" s="1"/>
  <c r="I196" i="75"/>
  <c r="I201" i="75" s="1"/>
  <c r="N213" i="68"/>
  <c r="AF196" i="67"/>
  <c r="AC196" i="69"/>
  <c r="AC202" i="69" s="1"/>
  <c r="AT196" i="68"/>
  <c r="AV196" i="70"/>
  <c r="AE196" i="71"/>
  <c r="O196" i="70"/>
  <c r="O202" i="70" s="1"/>
  <c r="AQ196" i="69"/>
  <c r="U196" i="67"/>
  <c r="U200" i="67" s="1"/>
  <c r="AH196" i="73"/>
  <c r="AH200" i="73" s="1"/>
  <c r="X196" i="71"/>
  <c r="X202" i="71" s="1"/>
  <c r="AX196" i="67"/>
  <c r="AK196" i="69"/>
  <c r="X196" i="68"/>
  <c r="X202" i="68" s="1"/>
  <c r="AQ196" i="75"/>
  <c r="AQ202" i="75" s="1"/>
  <c r="AC196" i="72"/>
  <c r="AC202" i="72" s="1"/>
  <c r="T196" i="69"/>
  <c r="T202" i="69" s="1"/>
  <c r="Z196" i="67"/>
  <c r="BB196" i="73"/>
  <c r="BB196" i="75"/>
  <c r="BA196" i="70"/>
  <c r="BA200" i="70" s="1"/>
  <c r="BA196" i="67"/>
  <c r="BA200" i="67" s="1"/>
  <c r="BA196" i="71"/>
  <c r="J214" i="73"/>
  <c r="M196" i="68"/>
  <c r="M202" i="68" s="1"/>
  <c r="K213" i="75"/>
  <c r="AV196" i="71"/>
  <c r="Y196" i="72"/>
  <c r="K215" i="67"/>
  <c r="AP196" i="72"/>
  <c r="AC196" i="71"/>
  <c r="AC202" i="71" s="1"/>
  <c r="J215" i="75"/>
  <c r="J202" i="75"/>
  <c r="AC196" i="70"/>
  <c r="AC202" i="70" s="1"/>
  <c r="X215" i="69"/>
  <c r="AW215" i="67"/>
  <c r="V196" i="75"/>
  <c r="V200" i="75" s="1"/>
  <c r="Q196" i="69"/>
  <c r="Q202" i="69" s="1"/>
  <c r="AC215" i="69"/>
  <c r="AF213" i="67"/>
  <c r="AF213" i="72"/>
  <c r="V215" i="68"/>
  <c r="AT215" i="72"/>
  <c r="AT196" i="70"/>
  <c r="I196" i="73"/>
  <c r="I202" i="73" s="1"/>
  <c r="V213" i="69"/>
  <c r="AF196" i="68"/>
  <c r="AF200" i="68" s="1"/>
  <c r="AU196" i="71"/>
  <c r="AU200" i="71" s="1"/>
  <c r="P215" i="70"/>
  <c r="AP215" i="73"/>
  <c r="AP215" i="70"/>
  <c r="Q213" i="69"/>
  <c r="I213" i="68"/>
  <c r="I196" i="70"/>
  <c r="I202" i="70" s="1"/>
  <c r="AH213" i="69"/>
  <c r="V196" i="69"/>
  <c r="M213" i="73"/>
  <c r="W196" i="70"/>
  <c r="AM215" i="69"/>
  <c r="H214" i="73"/>
  <c r="F215" i="67"/>
  <c r="F215" i="71"/>
  <c r="X196" i="67"/>
  <c r="X202" i="67" s="1"/>
  <c r="AE196" i="73"/>
  <c r="L214" i="69"/>
  <c r="K214" i="68"/>
  <c r="AN213" i="67"/>
  <c r="J213" i="74"/>
  <c r="Q213" i="67"/>
  <c r="N196" i="74"/>
  <c r="E196" i="74"/>
  <c r="AQ196" i="74"/>
  <c r="Z196" i="74"/>
  <c r="H196" i="74"/>
  <c r="AY213" i="74"/>
  <c r="AJ215" i="74"/>
  <c r="H214" i="71"/>
  <c r="AH196" i="71"/>
  <c r="T196" i="68"/>
  <c r="T202" i="68" s="1"/>
  <c r="O214" i="74"/>
  <c r="R213" i="67"/>
  <c r="AY215" i="74"/>
  <c r="H215" i="72"/>
  <c r="O213" i="70"/>
  <c r="T215" i="68"/>
  <c r="AX215" i="68"/>
  <c r="H213" i="74"/>
  <c r="AT215" i="74"/>
  <c r="AC213" i="74"/>
  <c r="Q214" i="67"/>
  <c r="AR213" i="67"/>
  <c r="X215" i="74"/>
  <c r="W215" i="70"/>
  <c r="N214" i="74"/>
  <c r="Z213" i="72"/>
  <c r="AI213" i="73"/>
  <c r="X214" i="73"/>
  <c r="M214" i="72"/>
  <c r="Y215" i="68"/>
  <c r="AU215" i="72"/>
  <c r="AN213" i="69"/>
  <c r="AC213" i="70"/>
  <c r="T214" i="70"/>
  <c r="AY213" i="75"/>
  <c r="Q214" i="72"/>
  <c r="AO215" i="71"/>
  <c r="E215" i="73"/>
  <c r="E215" i="69"/>
  <c r="E215" i="72"/>
  <c r="E215" i="74"/>
  <c r="E215" i="70"/>
  <c r="E215" i="71"/>
  <c r="E215" i="75"/>
  <c r="E215" i="68"/>
  <c r="E215" i="67"/>
  <c r="AP213" i="69"/>
  <c r="M214" i="73"/>
  <c r="AG213" i="68"/>
  <c r="W215" i="73"/>
  <c r="T215" i="71"/>
  <c r="AQ213" i="70"/>
  <c r="AN213" i="70"/>
  <c r="Z213" i="75"/>
  <c r="AC213" i="68"/>
  <c r="Q214" i="75"/>
  <c r="Q201" i="75"/>
  <c r="R215" i="73"/>
  <c r="AY213" i="69"/>
  <c r="AC214" i="71"/>
  <c r="BA213" i="75"/>
  <c r="AJ215" i="71"/>
  <c r="P213" i="68"/>
  <c r="AP213" i="71"/>
  <c r="M214" i="69"/>
  <c r="AZ215" i="73"/>
  <c r="R213" i="72"/>
  <c r="AC213" i="71"/>
  <c r="S214" i="70"/>
  <c r="O213" i="68"/>
  <c r="T214" i="68"/>
  <c r="Q214" i="68"/>
  <c r="R215" i="69"/>
  <c r="AI213" i="71"/>
  <c r="AY213" i="70"/>
  <c r="U213" i="75"/>
  <c r="U200" i="75"/>
  <c r="AC214" i="69"/>
  <c r="K214" i="73"/>
  <c r="BA213" i="72"/>
  <c r="X214" i="72"/>
  <c r="R214" i="67"/>
  <c r="AJ215" i="70"/>
  <c r="P213" i="75"/>
  <c r="P213" i="70"/>
  <c r="AJ213" i="73"/>
  <c r="AP213" i="68"/>
  <c r="AY215" i="75"/>
  <c r="M215" i="68"/>
  <c r="M214" i="67"/>
  <c r="AG213" i="75"/>
  <c r="AG213" i="69"/>
  <c r="AZ215" i="67"/>
  <c r="W215" i="69"/>
  <c r="AD215" i="70"/>
  <c r="T215" i="73"/>
  <c r="E213" i="72"/>
  <c r="AU213" i="67"/>
  <c r="AU213" i="68"/>
  <c r="Z215" i="73"/>
  <c r="AQ213" i="69"/>
  <c r="N214" i="75"/>
  <c r="L215" i="72"/>
  <c r="AE215" i="67"/>
  <c r="F213" i="67"/>
  <c r="F213" i="75"/>
  <c r="AU215" i="70"/>
  <c r="AX215" i="72"/>
  <c r="AK215" i="67"/>
  <c r="L213" i="68"/>
  <c r="AN215" i="73"/>
  <c r="AW213" i="75"/>
  <c r="Y213" i="67"/>
  <c r="Y213" i="69"/>
  <c r="AF215" i="70"/>
  <c r="S213" i="68"/>
  <c r="Q215" i="73"/>
  <c r="AR213" i="75"/>
  <c r="AR200" i="75"/>
  <c r="G214" i="71"/>
  <c r="I214" i="67"/>
  <c r="I214" i="72"/>
  <c r="X213" i="69"/>
  <c r="AH215" i="71"/>
  <c r="Y215" i="75"/>
  <c r="AA215" i="71"/>
  <c r="AA215" i="69"/>
  <c r="G215" i="68"/>
  <c r="AS215" i="70"/>
  <c r="AW196" i="73"/>
  <c r="O215" i="75"/>
  <c r="AQ215" i="71"/>
  <c r="AQ215" i="72"/>
  <c r="AO213" i="75"/>
  <c r="AM213" i="70"/>
  <c r="G213" i="73"/>
  <c r="S215" i="73"/>
  <c r="AW196" i="70"/>
  <c r="AW200" i="70" s="1"/>
  <c r="AU196" i="70"/>
  <c r="AU200" i="70" s="1"/>
  <c r="N213" i="73"/>
  <c r="K196" i="67"/>
  <c r="K200" i="67" s="1"/>
  <c r="AL196" i="71"/>
  <c r="AR196" i="68"/>
  <c r="AN196" i="72"/>
  <c r="AN200" i="72" s="1"/>
  <c r="P196" i="68"/>
  <c r="P202" i="68" s="1"/>
  <c r="AP196" i="68"/>
  <c r="T196" i="73"/>
  <c r="T202" i="73" s="1"/>
  <c r="AU196" i="67"/>
  <c r="AO196" i="73"/>
  <c r="N196" i="75"/>
  <c r="N201" i="75" s="1"/>
  <c r="AD196" i="73"/>
  <c r="AD200" i="73" s="1"/>
  <c r="S196" i="72"/>
  <c r="S202" i="72" s="1"/>
  <c r="S196" i="68"/>
  <c r="S202" i="68" s="1"/>
  <c r="AH196" i="70"/>
  <c r="AH200" i="70" s="1"/>
  <c r="G196" i="70"/>
  <c r="G202" i="70" s="1"/>
  <c r="AB196" i="67"/>
  <c r="J196" i="68"/>
  <c r="J202" i="68" s="1"/>
  <c r="AZ196" i="72"/>
  <c r="AZ196" i="67"/>
  <c r="AZ200" i="67" s="1"/>
  <c r="AY196" i="72"/>
  <c r="AY200" i="72" s="1"/>
  <c r="BA196" i="73"/>
  <c r="J214" i="75"/>
  <c r="J201" i="75"/>
  <c r="AJ196" i="73"/>
  <c r="K213" i="72"/>
  <c r="AA196" i="72"/>
  <c r="AA200" i="72" s="1"/>
  <c r="K196" i="70"/>
  <c r="K202" i="70" s="1"/>
  <c r="AG196" i="72"/>
  <c r="AG200" i="72" s="1"/>
  <c r="AL196" i="73"/>
  <c r="J215" i="69"/>
  <c r="AP196" i="71"/>
  <c r="X215" i="67"/>
  <c r="AI215" i="72"/>
  <c r="AW215" i="68"/>
  <c r="AW215" i="73"/>
  <c r="F214" i="72"/>
  <c r="O196" i="68"/>
  <c r="O202" i="68" s="1"/>
  <c r="N196" i="67"/>
  <c r="N202" i="67" s="1"/>
  <c r="AC215" i="73"/>
  <c r="AF213" i="75"/>
  <c r="V215" i="69"/>
  <c r="V215" i="73"/>
  <c r="I215" i="75"/>
  <c r="AT215" i="73"/>
  <c r="Q196" i="73"/>
  <c r="Q202" i="73" s="1"/>
  <c r="Z196" i="72"/>
  <c r="AG196" i="75"/>
  <c r="V213" i="72"/>
  <c r="AU196" i="68"/>
  <c r="U215" i="67"/>
  <c r="AR215" i="69"/>
  <c r="T196" i="71"/>
  <c r="T202" i="71" s="1"/>
  <c r="AP215" i="75"/>
  <c r="Q213" i="68"/>
  <c r="I213" i="70"/>
  <c r="AH213" i="71"/>
  <c r="AH213" i="73"/>
  <c r="BA215" i="75"/>
  <c r="BA215" i="69"/>
  <c r="AT213" i="71"/>
  <c r="M213" i="68"/>
  <c r="AF196" i="72"/>
  <c r="AF200" i="72" s="1"/>
  <c r="AM215" i="70"/>
  <c r="H214" i="70"/>
  <c r="F215" i="75"/>
  <c r="AE196" i="68"/>
  <c r="AX196" i="71"/>
  <c r="AN196" i="75"/>
  <c r="L214" i="71"/>
  <c r="O213" i="71"/>
  <c r="J213" i="72"/>
  <c r="AR196" i="72"/>
  <c r="W196" i="74"/>
  <c r="G196" i="74"/>
  <c r="F196" i="74"/>
  <c r="AZ196" i="74"/>
  <c r="AI196" i="74"/>
  <c r="R196" i="74"/>
  <c r="G129" i="88"/>
  <c r="G131" i="88" s="1"/>
  <c r="F130" i="88"/>
  <c r="F132" i="88" s="1"/>
  <c r="F133" i="88" s="1"/>
  <c r="F190" i="88" s="1"/>
  <c r="AY213" i="67"/>
  <c r="AJ215" i="68"/>
  <c r="W196" i="67"/>
  <c r="F196" i="69"/>
  <c r="F202" i="69" s="1"/>
  <c r="O214" i="71"/>
  <c r="AC214" i="74"/>
  <c r="AY215" i="68"/>
  <c r="Q215" i="74"/>
  <c r="V213" i="74"/>
  <c r="Z215" i="74"/>
  <c r="AQ213" i="74"/>
  <c r="K213" i="67"/>
  <c r="H213" i="67"/>
  <c r="AC213" i="67"/>
  <c r="X215" i="68"/>
  <c r="N214" i="70"/>
  <c r="AN213" i="72"/>
  <c r="BA213" i="73"/>
  <c r="AZ215" i="72"/>
  <c r="AC214" i="75"/>
  <c r="X214" i="70"/>
  <c r="R213" i="73"/>
  <c r="AN213" i="68"/>
  <c r="Z213" i="71"/>
  <c r="R215" i="71"/>
  <c r="S214" i="71"/>
  <c r="T214" i="69"/>
  <c r="Q214" i="71"/>
  <c r="R215" i="75"/>
  <c r="R202" i="75"/>
  <c r="AY213" i="71"/>
  <c r="U213" i="71"/>
  <c r="K214" i="69"/>
  <c r="BA213" i="70"/>
  <c r="X214" i="68"/>
  <c r="K214" i="72"/>
  <c r="R214" i="70"/>
  <c r="AJ215" i="69"/>
  <c r="P213" i="69"/>
  <c r="AJ213" i="71"/>
  <c r="AY215" i="70"/>
  <c r="M214" i="70"/>
  <c r="AG213" i="70"/>
  <c r="AZ215" i="70"/>
  <c r="AZ215" i="71"/>
  <c r="AD215" i="69"/>
  <c r="T215" i="69"/>
  <c r="E213" i="71"/>
  <c r="AU213" i="70"/>
  <c r="AU213" i="72"/>
  <c r="Z215" i="71"/>
  <c r="AQ213" i="73"/>
  <c r="N214" i="69"/>
  <c r="L215" i="70"/>
  <c r="AE215" i="73"/>
  <c r="F213" i="70"/>
  <c r="AU215" i="71"/>
  <c r="AX215" i="73"/>
  <c r="AK215" i="69"/>
  <c r="L213" i="70"/>
  <c r="AA213" i="72"/>
  <c r="AN215" i="71"/>
  <c r="T213" i="71"/>
  <c r="Y213" i="68"/>
  <c r="S213" i="70"/>
  <c r="AZ213" i="75"/>
  <c r="O214" i="68"/>
  <c r="AR213" i="68"/>
  <c r="G214" i="67"/>
  <c r="I214" i="75"/>
  <c r="AD213" i="68"/>
  <c r="X213" i="71"/>
  <c r="Y215" i="72"/>
  <c r="AA215" i="70"/>
  <c r="J213" i="75"/>
  <c r="J200" i="75"/>
  <c r="G215" i="71"/>
  <c r="AG196" i="71"/>
  <c r="AS215" i="69"/>
  <c r="AF196" i="73"/>
  <c r="AF200" i="73" s="1"/>
  <c r="I196" i="72"/>
  <c r="I202" i="72" s="1"/>
  <c r="O215" i="68"/>
  <c r="AO213" i="70"/>
  <c r="AM213" i="68"/>
  <c r="AM196" i="71"/>
  <c r="S215" i="70"/>
  <c r="AG196" i="67"/>
  <c r="AG200" i="67" s="1"/>
  <c r="P196" i="71"/>
  <c r="P202" i="71" s="1"/>
  <c r="N213" i="75"/>
  <c r="O196" i="71"/>
  <c r="O202" i="71" s="1"/>
  <c r="W196" i="69"/>
  <c r="AK196" i="70"/>
  <c r="AW196" i="67"/>
  <c r="AN196" i="70"/>
  <c r="AV196" i="68"/>
  <c r="AQ196" i="72"/>
  <c r="X196" i="69"/>
  <c r="R196" i="67"/>
  <c r="R202" i="67" s="1"/>
  <c r="AN196" i="73"/>
  <c r="H196" i="68"/>
  <c r="H202" i="68" s="1"/>
  <c r="AC196" i="73"/>
  <c r="AC202" i="73" s="1"/>
  <c r="Y196" i="73"/>
  <c r="BB196" i="72"/>
  <c r="AY196" i="71"/>
  <c r="AY200" i="71" s="1"/>
  <c r="E196" i="69"/>
  <c r="E200" i="69" s="1"/>
  <c r="AZ196" i="68"/>
  <c r="J214" i="67"/>
  <c r="AA196" i="75"/>
  <c r="AA200" i="75" s="1"/>
  <c r="K213" i="70"/>
  <c r="AJ196" i="70"/>
  <c r="AJ200" i="70" s="1"/>
  <c r="AT196" i="73"/>
  <c r="AT200" i="73" s="1"/>
  <c r="AS196" i="70"/>
  <c r="U196" i="73"/>
  <c r="U200" i="73" s="1"/>
  <c r="AT196" i="72"/>
  <c r="AT200" i="72" s="1"/>
  <c r="J215" i="73"/>
  <c r="H213" i="70"/>
  <c r="AB196" i="72"/>
  <c r="X215" i="73"/>
  <c r="AI215" i="75"/>
  <c r="AI202" i="75"/>
  <c r="AW215" i="71"/>
  <c r="AW215" i="70"/>
  <c r="F214" i="69"/>
  <c r="AD196" i="68"/>
  <c r="G213" i="70"/>
  <c r="AQ196" i="71"/>
  <c r="AC215" i="72"/>
  <c r="AP196" i="67"/>
  <c r="AP200" i="67" s="1"/>
  <c r="I215" i="70"/>
  <c r="AT215" i="70"/>
  <c r="AP196" i="73"/>
  <c r="V196" i="72"/>
  <c r="V213" i="68"/>
  <c r="AN196" i="67"/>
  <c r="AN200" i="67" s="1"/>
  <c r="U215" i="70"/>
  <c r="AR215" i="67"/>
  <c r="M213" i="70"/>
  <c r="P215" i="73"/>
  <c r="AP215" i="71"/>
  <c r="Q213" i="72"/>
  <c r="G196" i="75"/>
  <c r="G202" i="75" s="1"/>
  <c r="I213" i="71"/>
  <c r="O196" i="69"/>
  <c r="O202" i="69" s="1"/>
  <c r="BA215" i="70"/>
  <c r="AU196" i="72"/>
  <c r="AU200" i="72" s="1"/>
  <c r="AT213" i="69"/>
  <c r="AP196" i="75"/>
  <c r="AM215" i="75"/>
  <c r="AM202" i="75"/>
  <c r="H214" i="69"/>
  <c r="N215" i="71"/>
  <c r="N215" i="70"/>
  <c r="Z196" i="70"/>
  <c r="AU196" i="69"/>
  <c r="AU200" i="69" s="1"/>
  <c r="L214" i="73"/>
  <c r="F196" i="67"/>
  <c r="AW196" i="74"/>
  <c r="AG196" i="74"/>
  <c r="BA196" i="74"/>
  <c r="AR196" i="74"/>
  <c r="AA196" i="74"/>
  <c r="J196" i="74"/>
  <c r="AG196" i="73"/>
  <c r="P213" i="67"/>
  <c r="AN196" i="69"/>
  <c r="AD196" i="72"/>
  <c r="AC214" i="72"/>
  <c r="Q215" i="68"/>
  <c r="V213" i="67"/>
  <c r="T214" i="74"/>
  <c r="Z215" i="68"/>
  <c r="AQ213" i="67"/>
  <c r="AR215" i="74"/>
  <c r="AW196" i="75"/>
  <c r="AW200" i="75" s="1"/>
  <c r="AP215" i="74"/>
  <c r="W215" i="74"/>
  <c r="AF215" i="68"/>
  <c r="I215" i="72"/>
  <c r="AO215" i="74"/>
  <c r="R213" i="68"/>
  <c r="T214" i="72"/>
  <c r="AY215" i="69"/>
  <c r="AD215" i="75"/>
  <c r="AA213" i="73"/>
  <c r="Z213" i="70"/>
  <c r="AC213" i="75"/>
  <c r="Q214" i="73"/>
  <c r="AI213" i="75"/>
  <c r="AI200" i="75"/>
  <c r="AJ215" i="67"/>
  <c r="AJ213" i="68"/>
  <c r="AP213" i="67"/>
  <c r="AY215" i="71"/>
  <c r="M215" i="69"/>
  <c r="AZ215" i="75"/>
  <c r="W215" i="72"/>
  <c r="AD215" i="67"/>
  <c r="E213" i="73"/>
  <c r="AU213" i="75"/>
  <c r="AU200" i="75"/>
  <c r="Z215" i="75"/>
  <c r="AQ213" i="75"/>
  <c r="N214" i="67"/>
  <c r="L215" i="67"/>
  <c r="AE215" i="69"/>
  <c r="F213" i="68"/>
  <c r="H215" i="68"/>
  <c r="AU215" i="75"/>
  <c r="AU202" i="75"/>
  <c r="AX215" i="70"/>
  <c r="AK215" i="70"/>
  <c r="AA213" i="75"/>
  <c r="AN215" i="72"/>
  <c r="T213" i="68"/>
  <c r="AW213" i="71"/>
  <c r="L215" i="68"/>
  <c r="AF215" i="67"/>
  <c r="S213" i="69"/>
  <c r="AZ213" i="68"/>
  <c r="O214" i="69"/>
  <c r="Q215" i="69"/>
  <c r="AR213" i="69"/>
  <c r="G214" i="70"/>
  <c r="AD213" i="72"/>
  <c r="AD213" i="71"/>
  <c r="AH215" i="70"/>
  <c r="AH215" i="75"/>
  <c r="Y215" i="69"/>
  <c r="AA215" i="67"/>
  <c r="J213" i="69"/>
  <c r="AC196" i="67"/>
  <c r="AC202" i="67" s="1"/>
  <c r="G215" i="69"/>
  <c r="Z196" i="75"/>
  <c r="Z202" i="75" s="1"/>
  <c r="T196" i="75"/>
  <c r="T200" i="75" s="1"/>
  <c r="P196" i="75"/>
  <c r="O215" i="69"/>
  <c r="AQ215" i="73"/>
  <c r="AO213" i="73"/>
  <c r="AC196" i="75"/>
  <c r="AC200" i="75" s="1"/>
  <c r="P196" i="73"/>
  <c r="P202" i="73" s="1"/>
  <c r="R196" i="68"/>
  <c r="R202" i="68" s="1"/>
  <c r="U196" i="68"/>
  <c r="AH196" i="67"/>
  <c r="AH200" i="67" s="1"/>
  <c r="AT196" i="71"/>
  <c r="AT200" i="71" s="1"/>
  <c r="Y196" i="67"/>
  <c r="L196" i="68"/>
  <c r="L202" i="68" s="1"/>
  <c r="AS196" i="75"/>
  <c r="AA196" i="69"/>
  <c r="AS196" i="73"/>
  <c r="AO196" i="75"/>
  <c r="AS196" i="71"/>
  <c r="W216" i="68"/>
  <c r="AX196" i="69"/>
  <c r="N196" i="69"/>
  <c r="N202" i="69" s="1"/>
  <c r="AR196" i="67"/>
  <c r="AR200" i="67" s="1"/>
  <c r="E196" i="72"/>
  <c r="AY196" i="69"/>
  <c r="AY196" i="75"/>
  <c r="AY202" i="75" s="1"/>
  <c r="AY196" i="70"/>
  <c r="AY200" i="70" s="1"/>
  <c r="J214" i="71"/>
  <c r="F214" i="75"/>
  <c r="K213" i="71"/>
  <c r="AX196" i="75"/>
  <c r="AX202" i="75" s="1"/>
  <c r="J196" i="72"/>
  <c r="J202" i="72" s="1"/>
  <c r="K215" i="75"/>
  <c r="K215" i="69"/>
  <c r="V196" i="67"/>
  <c r="T196" i="72"/>
  <c r="T202" i="72" s="1"/>
  <c r="J215" i="72"/>
  <c r="H213" i="75"/>
  <c r="AE196" i="67"/>
  <c r="AI215" i="70"/>
  <c r="AW215" i="72"/>
  <c r="AV196" i="72"/>
  <c r="G213" i="67"/>
  <c r="M196" i="75"/>
  <c r="M202" i="75" s="1"/>
  <c r="AC215" i="75"/>
  <c r="AF213" i="70"/>
  <c r="M196" i="72"/>
  <c r="M202" i="72" s="1"/>
  <c r="V215" i="67"/>
  <c r="R196" i="72"/>
  <c r="R202" i="72" s="1"/>
  <c r="AD196" i="69"/>
  <c r="AD200" i="69" s="1"/>
  <c r="AN196" i="71"/>
  <c r="V213" i="73"/>
  <c r="L196" i="75"/>
  <c r="L200" i="75" s="1"/>
  <c r="U215" i="68"/>
  <c r="U215" i="75"/>
  <c r="U202" i="75"/>
  <c r="AR215" i="72"/>
  <c r="P215" i="69"/>
  <c r="AP215" i="72"/>
  <c r="I213" i="67"/>
  <c r="F196" i="75"/>
  <c r="F201" i="75" s="1"/>
  <c r="AH213" i="68"/>
  <c r="V196" i="70"/>
  <c r="V200" i="70" s="1"/>
  <c r="BA215" i="73"/>
  <c r="S196" i="67"/>
  <c r="S202" i="67" s="1"/>
  <c r="AT213" i="70"/>
  <c r="M213" i="72"/>
  <c r="AM215" i="68"/>
  <c r="AM215" i="73"/>
  <c r="H214" i="72"/>
  <c r="F215" i="68"/>
  <c r="N215" i="72"/>
  <c r="J196" i="70"/>
  <c r="J202" i="70" s="1"/>
  <c r="R196" i="73"/>
  <c r="R202" i="73" s="1"/>
  <c r="L214" i="68"/>
  <c r="L214" i="75"/>
  <c r="L201" i="75"/>
  <c r="K215" i="68"/>
  <c r="AE215" i="68"/>
  <c r="P214" i="72"/>
  <c r="L213" i="71"/>
  <c r="N215" i="69"/>
  <c r="T214" i="67"/>
  <c r="AR215" i="68"/>
  <c r="AN196" i="68"/>
  <c r="Z196" i="73"/>
  <c r="AP215" i="68"/>
  <c r="AA213" i="74"/>
  <c r="BA213" i="67"/>
  <c r="AS215" i="68"/>
  <c r="AC213" i="73"/>
  <c r="U213" i="69"/>
  <c r="M215" i="73"/>
  <c r="AU213" i="69"/>
  <c r="L215" i="75"/>
  <c r="R213" i="70"/>
  <c r="AN213" i="75"/>
  <c r="K214" i="71"/>
  <c r="S214" i="75"/>
  <c r="AI213" i="69"/>
  <c r="AC214" i="67"/>
  <c r="BA213" i="69"/>
  <c r="AO215" i="73"/>
  <c r="R214" i="71"/>
  <c r="AP213" i="72"/>
  <c r="M214" i="71"/>
  <c r="R213" i="69"/>
  <c r="P214" i="71"/>
  <c r="AN213" i="73"/>
  <c r="O213" i="67"/>
  <c r="Z213" i="68"/>
  <c r="AC213" i="69"/>
  <c r="S214" i="72"/>
  <c r="T214" i="75"/>
  <c r="Q214" i="69"/>
  <c r="R215" i="70"/>
  <c r="AI213" i="70"/>
  <c r="AY213" i="72"/>
  <c r="AY213" i="68"/>
  <c r="U213" i="72"/>
  <c r="AC214" i="73"/>
  <c r="K214" i="70"/>
  <c r="X214" i="67"/>
  <c r="AO215" i="69"/>
  <c r="R214" i="73"/>
  <c r="AJ215" i="73"/>
  <c r="P213" i="73"/>
  <c r="AJ213" i="69"/>
  <c r="AP213" i="75"/>
  <c r="M215" i="72"/>
  <c r="M214" i="75"/>
  <c r="AG213" i="71"/>
  <c r="AZ215" i="69"/>
  <c r="W215" i="75"/>
  <c r="W202" i="75"/>
  <c r="AD215" i="68"/>
  <c r="T215" i="75"/>
  <c r="E213" i="69"/>
  <c r="Z215" i="67"/>
  <c r="AH215" i="68"/>
  <c r="AQ213" i="72"/>
  <c r="N214" i="71"/>
  <c r="AE215" i="71"/>
  <c r="F213" i="69"/>
  <c r="L215" i="73"/>
  <c r="AX215" i="69"/>
  <c r="L213" i="72"/>
  <c r="AA213" i="68"/>
  <c r="AN215" i="69"/>
  <c r="T213" i="69"/>
  <c r="AW213" i="72"/>
  <c r="Y213" i="71"/>
  <c r="L213" i="69"/>
  <c r="AF215" i="71"/>
  <c r="S213" i="75"/>
  <c r="O214" i="75"/>
  <c r="Q215" i="72"/>
  <c r="AR213" i="71"/>
  <c r="G214" i="75"/>
  <c r="I214" i="69"/>
  <c r="X213" i="72"/>
  <c r="AH215" i="69"/>
  <c r="Y215" i="70"/>
  <c r="Y215" i="73"/>
  <c r="AA215" i="72"/>
  <c r="J213" i="68"/>
  <c r="AP196" i="69"/>
  <c r="G215" i="73"/>
  <c r="H196" i="69"/>
  <c r="H202" i="69" s="1"/>
  <c r="AS215" i="71"/>
  <c r="S196" i="75"/>
  <c r="S201" i="75" s="1"/>
  <c r="O215" i="67"/>
  <c r="AO213" i="71"/>
  <c r="AS196" i="72"/>
  <c r="AM213" i="69"/>
  <c r="H196" i="71"/>
  <c r="H202" i="71" s="1"/>
  <c r="AA196" i="71"/>
  <c r="S196" i="69"/>
  <c r="S202" i="69" s="1"/>
  <c r="N213" i="70"/>
  <c r="AW196" i="68"/>
  <c r="AW200" i="68" s="1"/>
  <c r="AV196" i="69"/>
  <c r="X196" i="72"/>
  <c r="X202" i="72" s="1"/>
  <c r="AM196" i="69"/>
  <c r="AM200" i="69" s="1"/>
  <c r="AS196" i="67"/>
  <c r="H196" i="72"/>
  <c r="H202" i="72" s="1"/>
  <c r="AE196" i="70"/>
  <c r="Y196" i="70"/>
  <c r="Y200" i="70" s="1"/>
  <c r="AI196" i="72"/>
  <c r="AI200" i="72" s="1"/>
  <c r="G196" i="73"/>
  <c r="G202" i="73" s="1"/>
  <c r="Q196" i="70"/>
  <c r="Q202" i="70" s="1"/>
  <c r="S196" i="73"/>
  <c r="S202" i="73" s="1"/>
  <c r="AQ196" i="73"/>
  <c r="BB196" i="67"/>
  <c r="Q196" i="68"/>
  <c r="Q202" i="68" s="1"/>
  <c r="M196" i="71"/>
  <c r="M202" i="71" s="1"/>
  <c r="AX196" i="70"/>
  <c r="E196" i="70"/>
  <c r="E200" i="70" s="1"/>
  <c r="AZ196" i="73"/>
  <c r="AZ200" i="73" s="1"/>
  <c r="E196" i="68"/>
  <c r="BA196" i="75"/>
  <c r="J214" i="72"/>
  <c r="AV196" i="73"/>
  <c r="K213" i="68"/>
  <c r="AD196" i="71"/>
  <c r="AK196" i="67"/>
  <c r="K215" i="73"/>
  <c r="AG196" i="69"/>
  <c r="AG200" i="69" s="1"/>
  <c r="AS196" i="69"/>
  <c r="AC196" i="68"/>
  <c r="AC202" i="68" s="1"/>
  <c r="J215" i="71"/>
  <c r="H213" i="72"/>
  <c r="X215" i="70"/>
  <c r="X215" i="72"/>
  <c r="AI215" i="67"/>
  <c r="AW215" i="69"/>
  <c r="AL196" i="68"/>
  <c r="F214" i="67"/>
  <c r="G213" i="75"/>
  <c r="AR196" i="73"/>
  <c r="AR200" i="73" s="1"/>
  <c r="AB196" i="70"/>
  <c r="AF213" i="68"/>
  <c r="P196" i="67"/>
  <c r="P202" i="67" s="1"/>
  <c r="V215" i="70"/>
  <c r="AI196" i="71"/>
  <c r="AI200" i="71" s="1"/>
  <c r="I215" i="73"/>
  <c r="AJ196" i="69"/>
  <c r="I196" i="67"/>
  <c r="I202" i="67" s="1"/>
  <c r="V213" i="75"/>
  <c r="M196" i="70"/>
  <c r="M202" i="70" s="1"/>
  <c r="U215" i="71"/>
  <c r="U215" i="72"/>
  <c r="AR215" i="73"/>
  <c r="K196" i="75"/>
  <c r="K201" i="75" s="1"/>
  <c r="P215" i="71"/>
  <c r="Q213" i="70"/>
  <c r="I213" i="73"/>
  <c r="AI196" i="67"/>
  <c r="AI200" i="67" s="1"/>
  <c r="AH213" i="75"/>
  <c r="AH200" i="75"/>
  <c r="N196" i="70"/>
  <c r="N202" i="70" s="1"/>
  <c r="BA215" i="67"/>
  <c r="AT213" i="67"/>
  <c r="AT213" i="68"/>
  <c r="AM215" i="72"/>
  <c r="H214" i="67"/>
  <c r="F215" i="73"/>
  <c r="N215" i="68"/>
  <c r="AO196" i="69"/>
  <c r="AU201" i="75"/>
  <c r="R215" i="74"/>
  <c r="E213" i="67"/>
  <c r="L214" i="67"/>
  <c r="AU196" i="74"/>
  <c r="AT196" i="74"/>
  <c r="AK196" i="74"/>
  <c r="AB196" i="74"/>
  <c r="K196" i="74"/>
  <c r="AN196" i="74"/>
  <c r="P214" i="74"/>
  <c r="AM213" i="74"/>
  <c r="F213" i="74"/>
  <c r="V196" i="71"/>
  <c r="M215" i="74"/>
  <c r="I213" i="74"/>
  <c r="O215" i="71"/>
  <c r="AA213" i="67"/>
  <c r="X196" i="73"/>
  <c r="X202" i="73" s="1"/>
  <c r="U213" i="74"/>
  <c r="AG213" i="67"/>
  <c r="T213" i="67"/>
  <c r="N196" i="88"/>
  <c r="J196" i="88"/>
  <c r="Z196" i="88"/>
  <c r="Z216" i="88" s="1"/>
  <c r="X196" i="88"/>
  <c r="Q196" i="63"/>
  <c r="Q216" i="75" s="1"/>
  <c r="AM196" i="63"/>
  <c r="AM201" i="63" s="1"/>
  <c r="AX196" i="63"/>
  <c r="K215" i="88"/>
  <c r="AC215" i="88"/>
  <c r="L196" i="63"/>
  <c r="L202" i="63" s="1"/>
  <c r="AM215" i="88"/>
  <c r="O213" i="88"/>
  <c r="K214" i="88"/>
  <c r="AJ213" i="88"/>
  <c r="AY215" i="88"/>
  <c r="T215" i="88"/>
  <c r="L213" i="88"/>
  <c r="AR213" i="88"/>
  <c r="AD213" i="88"/>
  <c r="Y215" i="88"/>
  <c r="AH196" i="88"/>
  <c r="S196" i="63"/>
  <c r="S201" i="63" s="1"/>
  <c r="AM196" i="88"/>
  <c r="AL196" i="88"/>
  <c r="AI196" i="63"/>
  <c r="AI201" i="63" s="1"/>
  <c r="AU196" i="88"/>
  <c r="S196" i="88"/>
  <c r="AV196" i="63"/>
  <c r="P196" i="63"/>
  <c r="P200" i="63" s="1"/>
  <c r="BA196" i="63"/>
  <c r="BA201" i="63" s="1"/>
  <c r="F214" i="88"/>
  <c r="V213" i="88"/>
  <c r="W196" i="88"/>
  <c r="Q214" i="88"/>
  <c r="AG213" i="88"/>
  <c r="AU215" i="88"/>
  <c r="AA213" i="88"/>
  <c r="T213" i="88"/>
  <c r="AF215" i="88"/>
  <c r="AZ213" i="88"/>
  <c r="Q215" i="88"/>
  <c r="AC196" i="88"/>
  <c r="AM213" i="88"/>
  <c r="AF196" i="88"/>
  <c r="AT196" i="63"/>
  <c r="AT201" i="63" s="1"/>
  <c r="V196" i="63"/>
  <c r="V201" i="63" s="1"/>
  <c r="AU196" i="63"/>
  <c r="AU201" i="63" s="1"/>
  <c r="AK196" i="63"/>
  <c r="F196" i="88"/>
  <c r="F216" i="88" s="1"/>
  <c r="U196" i="88"/>
  <c r="AP196" i="63"/>
  <c r="AP201" i="63" s="1"/>
  <c r="AS196" i="88"/>
  <c r="BA196" i="88"/>
  <c r="AY196" i="63"/>
  <c r="AY201" i="63" s="1"/>
  <c r="X215" i="88"/>
  <c r="G213" i="88"/>
  <c r="AF213" i="88"/>
  <c r="AT215" i="88"/>
  <c r="U215" i="88"/>
  <c r="AR215" i="88"/>
  <c r="Q213" i="88"/>
  <c r="H214" i="88"/>
  <c r="L214" i="88"/>
  <c r="M214" i="88"/>
  <c r="P214" i="88"/>
  <c r="H215" i="88"/>
  <c r="Z213" i="88"/>
  <c r="AC214" i="88"/>
  <c r="R214" i="88"/>
  <c r="W215" i="88"/>
  <c r="N214" i="88"/>
  <c r="AE215" i="88"/>
  <c r="F213" i="88"/>
  <c r="S213" i="88"/>
  <c r="I214" i="88"/>
  <c r="X213" i="88"/>
  <c r="O215" i="88"/>
  <c r="O196" i="63"/>
  <c r="O201" i="63" s="1"/>
  <c r="AD196" i="88"/>
  <c r="K196" i="63"/>
  <c r="K202" i="63" s="1"/>
  <c r="H196" i="88"/>
  <c r="O196" i="88"/>
  <c r="G196" i="63"/>
  <c r="G201" i="63" s="1"/>
  <c r="AC196" i="63"/>
  <c r="AC200" i="63" s="1"/>
  <c r="AA196" i="88"/>
  <c r="AE196" i="88"/>
  <c r="K213" i="88"/>
  <c r="J215" i="88"/>
  <c r="N213" i="88"/>
  <c r="AP215" i="88"/>
  <c r="BA215" i="88"/>
  <c r="R215" i="88"/>
  <c r="AO215" i="88"/>
  <c r="P213" i="88"/>
  <c r="AQ213" i="88"/>
  <c r="L215" i="88"/>
  <c r="AX215" i="88"/>
  <c r="AW213" i="88"/>
  <c r="AH215" i="88"/>
  <c r="J213" i="88"/>
  <c r="AS215" i="88"/>
  <c r="AO213" i="88"/>
  <c r="S215" i="88"/>
  <c r="AJ196" i="63"/>
  <c r="AJ201" i="63" s="1"/>
  <c r="AQ196" i="88"/>
  <c r="AO196" i="63"/>
  <c r="AO201" i="63" s="1"/>
  <c r="Y196" i="88"/>
  <c r="T196" i="63"/>
  <c r="T200" i="63" s="1"/>
  <c r="N196" i="63"/>
  <c r="N202" i="63" s="1"/>
  <c r="P196" i="88"/>
  <c r="Y196" i="63"/>
  <c r="Y201" i="63" s="1"/>
  <c r="AW196" i="63"/>
  <c r="AW201" i="63" s="1"/>
  <c r="AK196" i="88"/>
  <c r="AA196" i="63"/>
  <c r="AA201" i="63" s="1"/>
  <c r="BB196" i="88"/>
  <c r="E196" i="88"/>
  <c r="AI215" i="88"/>
  <c r="E196" i="63"/>
  <c r="E201" i="63" s="1"/>
  <c r="P215" i="88"/>
  <c r="F215" i="88"/>
  <c r="R213" i="88"/>
  <c r="BA213" i="88"/>
  <c r="AU213" i="88"/>
  <c r="G215" i="88"/>
  <c r="AC213" i="88"/>
  <c r="T214" i="88"/>
  <c r="AI213" i="88"/>
  <c r="U213" i="88"/>
  <c r="E215" i="88"/>
  <c r="E213" i="88"/>
  <c r="Z215" i="88"/>
  <c r="AN215" i="88"/>
  <c r="Y213" i="88"/>
  <c r="O214" i="88"/>
  <c r="AQ215" i="88"/>
  <c r="V196" i="88"/>
  <c r="R196" i="63"/>
  <c r="R200" i="63" s="1"/>
  <c r="AN196" i="88"/>
  <c r="L196" i="88"/>
  <c r="R196" i="88"/>
  <c r="I196" i="63"/>
  <c r="I201" i="63" s="1"/>
  <c r="AL196" i="63"/>
  <c r="M196" i="63"/>
  <c r="M202" i="63" s="1"/>
  <c r="H196" i="63"/>
  <c r="H202" i="63" s="1"/>
  <c r="AG196" i="63"/>
  <c r="AD196" i="63"/>
  <c r="AD201" i="63" s="1"/>
  <c r="AI196" i="88"/>
  <c r="AX196" i="88"/>
  <c r="AY196" i="88"/>
  <c r="AZ196" i="63"/>
  <c r="AZ201" i="63" s="1"/>
  <c r="AW215" i="88"/>
  <c r="V215" i="88"/>
  <c r="M213" i="88"/>
  <c r="AN213" i="88"/>
  <c r="X214" i="88"/>
  <c r="AJ215" i="88"/>
  <c r="AA215" i="88"/>
  <c r="AS196" i="63"/>
  <c r="AG196" i="88"/>
  <c r="AR196" i="63"/>
  <c r="AR201" i="63" s="1"/>
  <c r="Q196" i="88"/>
  <c r="AB196" i="63"/>
  <c r="U196" i="63"/>
  <c r="U201" i="63" s="1"/>
  <c r="K196" i="88"/>
  <c r="AV196" i="88"/>
  <c r="AR196" i="88"/>
  <c r="I196" i="88"/>
  <c r="G214" i="88"/>
  <c r="I213" i="88"/>
  <c r="AT213" i="88"/>
  <c r="S214" i="88"/>
  <c r="AY213" i="88"/>
  <c r="AP213" i="88"/>
  <c r="M215" i="88"/>
  <c r="AZ215" i="88"/>
  <c r="AD215" i="88"/>
  <c r="AK215" i="88"/>
  <c r="G196" i="88"/>
  <c r="X196" i="63"/>
  <c r="X200" i="63" s="1"/>
  <c r="M196" i="88"/>
  <c r="AW196" i="88"/>
  <c r="AE196" i="63"/>
  <c r="AE202" i="63" s="1"/>
  <c r="AH196" i="63"/>
  <c r="AH201" i="63" s="1"/>
  <c r="AQ196" i="63"/>
  <c r="AQ201" i="63" s="1"/>
  <c r="AP196" i="88"/>
  <c r="BB196" i="63"/>
  <c r="J214" i="88"/>
  <c r="H213" i="88"/>
  <c r="J196" i="63"/>
  <c r="J216" i="67" s="1"/>
  <c r="I215" i="88"/>
  <c r="AH213" i="88"/>
  <c r="N215" i="88"/>
  <c r="AV201" i="67" l="1"/>
  <c r="AV202" i="67"/>
  <c r="AQ202" i="68"/>
  <c r="AK202" i="68"/>
  <c r="AK201" i="68"/>
  <c r="AF202" i="63"/>
  <c r="AF200" i="63"/>
  <c r="AF220" i="70" s="1"/>
  <c r="AS200" i="68"/>
  <c r="AS201" i="68"/>
  <c r="AN200" i="63"/>
  <c r="AN220" i="73" s="1"/>
  <c r="AN202" i="63"/>
  <c r="AN222" i="69" s="1"/>
  <c r="W222" i="68"/>
  <c r="AQ200" i="75"/>
  <c r="AJ200" i="75"/>
  <c r="AD200" i="75"/>
  <c r="M201" i="75"/>
  <c r="G200" i="75"/>
  <c r="AT202" i="75"/>
  <c r="T201" i="75"/>
  <c r="G201" i="75"/>
  <c r="L200" i="73"/>
  <c r="F200" i="71"/>
  <c r="F201" i="69"/>
  <c r="AC202" i="75"/>
  <c r="T202" i="75"/>
  <c r="L201" i="73"/>
  <c r="X201" i="73"/>
  <c r="R201" i="73"/>
  <c r="O201" i="71"/>
  <c r="O221" i="71" s="1"/>
  <c r="J200" i="71"/>
  <c r="S200" i="71"/>
  <c r="S201" i="71"/>
  <c r="P200" i="70"/>
  <c r="X201" i="70"/>
  <c r="O200" i="69"/>
  <c r="T201" i="68"/>
  <c r="M201" i="68"/>
  <c r="F201" i="68"/>
  <c r="F221" i="68" s="1"/>
  <c r="K200" i="68"/>
  <c r="H201" i="68"/>
  <c r="H200" i="67"/>
  <c r="S201" i="67"/>
  <c r="X201" i="67"/>
  <c r="L202" i="75"/>
  <c r="AF200" i="75"/>
  <c r="H200" i="75"/>
  <c r="AV202" i="73"/>
  <c r="AV200" i="73"/>
  <c r="AV201" i="73"/>
  <c r="W202" i="73"/>
  <c r="W222" i="73" s="1"/>
  <c r="W200" i="73"/>
  <c r="W220" i="73" s="1"/>
  <c r="W201" i="73"/>
  <c r="AS202" i="73"/>
  <c r="AS201" i="73"/>
  <c r="AS200" i="73"/>
  <c r="AT202" i="73"/>
  <c r="AT201" i="73"/>
  <c r="AT221" i="73" s="1"/>
  <c r="AO202" i="73"/>
  <c r="AO201" i="73"/>
  <c r="AM202" i="73"/>
  <c r="AM201" i="73"/>
  <c r="AA202" i="73"/>
  <c r="AA201" i="73"/>
  <c r="AC200" i="73"/>
  <c r="Q201" i="73"/>
  <c r="X200" i="73"/>
  <c r="M200" i="73"/>
  <c r="AQ202" i="73"/>
  <c r="AQ201" i="73"/>
  <c r="Z202" i="73"/>
  <c r="Z222" i="73" s="1"/>
  <c r="Z201" i="73"/>
  <c r="Y202" i="73"/>
  <c r="Y201" i="73"/>
  <c r="Y221" i="73" s="1"/>
  <c r="AJ202" i="73"/>
  <c r="AJ201" i="73"/>
  <c r="AJ221" i="73" s="1"/>
  <c r="BB202" i="73"/>
  <c r="BB201" i="73"/>
  <c r="BB200" i="73"/>
  <c r="S200" i="73"/>
  <c r="I200" i="73"/>
  <c r="S201" i="73"/>
  <c r="AQ200" i="73"/>
  <c r="G200" i="73"/>
  <c r="Q200" i="73"/>
  <c r="AH202" i="73"/>
  <c r="AH201" i="73"/>
  <c r="Y200" i="73"/>
  <c r="K200" i="73"/>
  <c r="K201" i="73"/>
  <c r="AA200" i="73"/>
  <c r="J200" i="73"/>
  <c r="AF202" i="73"/>
  <c r="AF222" i="73" s="1"/>
  <c r="AF201" i="73"/>
  <c r="AB202" i="73"/>
  <c r="AB201" i="73"/>
  <c r="AB200" i="73"/>
  <c r="AZ202" i="73"/>
  <c r="AZ201" i="73"/>
  <c r="AW202" i="73"/>
  <c r="AW201" i="73"/>
  <c r="AW221" i="73" s="1"/>
  <c r="AI202" i="73"/>
  <c r="AI201" i="73"/>
  <c r="T200" i="73"/>
  <c r="AO200" i="73"/>
  <c r="Z200" i="73"/>
  <c r="Z220" i="73" s="1"/>
  <c r="AJ200" i="73"/>
  <c r="I201" i="73"/>
  <c r="AW200" i="73"/>
  <c r="AG202" i="73"/>
  <c r="AG201" i="73"/>
  <c r="AP202" i="73"/>
  <c r="AP201" i="73"/>
  <c r="AN202" i="73"/>
  <c r="AN201" i="73"/>
  <c r="AL202" i="73"/>
  <c r="AL201" i="73"/>
  <c r="AL200" i="73"/>
  <c r="BA202" i="73"/>
  <c r="BA201" i="73"/>
  <c r="AE202" i="73"/>
  <c r="AE201" i="73"/>
  <c r="AE200" i="73"/>
  <c r="V202" i="73"/>
  <c r="V201" i="73"/>
  <c r="V221" i="73" s="1"/>
  <c r="AK202" i="73"/>
  <c r="AK201" i="73"/>
  <c r="AK200" i="73"/>
  <c r="AP200" i="73"/>
  <c r="G201" i="73"/>
  <c r="AM200" i="73"/>
  <c r="P201" i="73"/>
  <c r="M201" i="73"/>
  <c r="AR202" i="73"/>
  <c r="AR201" i="73"/>
  <c r="AR221" i="73" s="1"/>
  <c r="E202" i="73"/>
  <c r="E206" i="73" s="1"/>
  <c r="E201" i="73"/>
  <c r="AX202" i="73"/>
  <c r="AX201" i="73"/>
  <c r="AX200" i="73"/>
  <c r="AC201" i="73"/>
  <c r="O201" i="73"/>
  <c r="E200" i="73"/>
  <c r="E204" i="73" s="1"/>
  <c r="BA200" i="73"/>
  <c r="J201" i="73"/>
  <c r="U202" i="73"/>
  <c r="U201" i="73"/>
  <c r="AD202" i="73"/>
  <c r="AD201" i="73"/>
  <c r="F216" i="73"/>
  <c r="F202" i="73"/>
  <c r="F222" i="73" s="1"/>
  <c r="AU202" i="73"/>
  <c r="AU201" i="73"/>
  <c r="F200" i="73"/>
  <c r="F220" i="73" s="1"/>
  <c r="AN200" i="73"/>
  <c r="P200" i="73"/>
  <c r="R200" i="73"/>
  <c r="O200" i="73"/>
  <c r="AG200" i="73"/>
  <c r="T201" i="73"/>
  <c r="V200" i="73"/>
  <c r="E202" i="72"/>
  <c r="E201" i="72"/>
  <c r="BB202" i="72"/>
  <c r="BB201" i="72"/>
  <c r="BB200" i="72"/>
  <c r="AR202" i="72"/>
  <c r="AR201" i="72"/>
  <c r="Y202" i="72"/>
  <c r="Y201" i="72"/>
  <c r="Y221" i="72" s="1"/>
  <c r="AK202" i="72"/>
  <c r="AK201" i="72"/>
  <c r="AK200" i="72"/>
  <c r="W202" i="72"/>
  <c r="W222" i="72" s="1"/>
  <c r="W200" i="72"/>
  <c r="W201" i="72"/>
  <c r="R200" i="72"/>
  <c r="AR200" i="72"/>
  <c r="N201" i="72"/>
  <c r="AZ202" i="72"/>
  <c r="AZ201" i="72"/>
  <c r="AD202" i="72"/>
  <c r="AD201" i="72"/>
  <c r="AX202" i="72"/>
  <c r="AX201" i="72"/>
  <c r="AX200" i="72"/>
  <c r="BA202" i="72"/>
  <c r="BA201" i="72"/>
  <c r="AO202" i="72"/>
  <c r="AO201" i="72"/>
  <c r="AO200" i="72"/>
  <c r="K201" i="72"/>
  <c r="R201" i="72"/>
  <c r="S200" i="72"/>
  <c r="AS202" i="72"/>
  <c r="AS201" i="72"/>
  <c r="AS200" i="72"/>
  <c r="AB202" i="72"/>
  <c r="AB201" i="72"/>
  <c r="AB200" i="72"/>
  <c r="AF202" i="72"/>
  <c r="AF201" i="72"/>
  <c r="Z202" i="72"/>
  <c r="Z201" i="72"/>
  <c r="F216" i="72"/>
  <c r="F202" i="72"/>
  <c r="AJ202" i="72"/>
  <c r="AJ201" i="72"/>
  <c r="S201" i="72"/>
  <c r="O201" i="72"/>
  <c r="X201" i="72"/>
  <c r="G200" i="72"/>
  <c r="Q201" i="72"/>
  <c r="Y200" i="72"/>
  <c r="V202" i="72"/>
  <c r="V201" i="72"/>
  <c r="AM202" i="72"/>
  <c r="AM201" i="72"/>
  <c r="L201" i="72"/>
  <c r="H201" i="72"/>
  <c r="AJ200" i="72"/>
  <c r="J200" i="72"/>
  <c r="P200" i="72"/>
  <c r="U202" i="72"/>
  <c r="U201" i="72"/>
  <c r="AI202" i="72"/>
  <c r="AI201" i="72"/>
  <c r="V200" i="72"/>
  <c r="M200" i="72"/>
  <c r="P201" i="72"/>
  <c r="X200" i="72"/>
  <c r="AC200" i="72"/>
  <c r="AA202" i="72"/>
  <c r="AA201" i="72"/>
  <c r="AV202" i="72"/>
  <c r="AV200" i="72"/>
  <c r="AV201" i="72"/>
  <c r="AT202" i="72"/>
  <c r="AT201" i="72"/>
  <c r="AG202" i="72"/>
  <c r="AG201" i="72"/>
  <c r="AY202" i="72"/>
  <c r="AY201" i="72"/>
  <c r="AY221" i="72" s="1"/>
  <c r="AN202" i="72"/>
  <c r="AN201" i="72"/>
  <c r="AH202" i="72"/>
  <c r="AH201" i="72"/>
  <c r="AE202" i="72"/>
  <c r="AE201" i="72"/>
  <c r="AE200" i="72"/>
  <c r="AD200" i="72"/>
  <c r="G201" i="72"/>
  <c r="I201" i="72"/>
  <c r="Q200" i="72"/>
  <c r="T201" i="72"/>
  <c r="I200" i="72"/>
  <c r="O200" i="72"/>
  <c r="AQ202" i="72"/>
  <c r="AQ201" i="72"/>
  <c r="AW202" i="72"/>
  <c r="AW201" i="72"/>
  <c r="AU202" i="72"/>
  <c r="AU201" i="72"/>
  <c r="AP202" i="72"/>
  <c r="AP201" i="72"/>
  <c r="AP221" i="72" s="1"/>
  <c r="AZ200" i="72"/>
  <c r="T200" i="72"/>
  <c r="AW200" i="72"/>
  <c r="F201" i="72"/>
  <c r="AC201" i="72"/>
  <c r="L200" i="72"/>
  <c r="K200" i="72"/>
  <c r="H200" i="72"/>
  <c r="M201" i="72"/>
  <c r="AQ200" i="72"/>
  <c r="AP200" i="72"/>
  <c r="J201" i="72"/>
  <c r="E200" i="72"/>
  <c r="E204" i="72" s="1"/>
  <c r="F200" i="72"/>
  <c r="N200" i="72"/>
  <c r="Z200" i="72"/>
  <c r="W202" i="71"/>
  <c r="W222" i="71" s="1"/>
  <c r="W200" i="71"/>
  <c r="W201" i="71"/>
  <c r="W221" i="71" s="1"/>
  <c r="AX202" i="71"/>
  <c r="AX201" i="71"/>
  <c r="AX200" i="71"/>
  <c r="BA202" i="71"/>
  <c r="BA201" i="71"/>
  <c r="U202" i="71"/>
  <c r="U201" i="71"/>
  <c r="K201" i="71"/>
  <c r="R201" i="71"/>
  <c r="J201" i="71"/>
  <c r="T201" i="71"/>
  <c r="R200" i="71"/>
  <c r="Q200" i="71"/>
  <c r="AI202" i="71"/>
  <c r="AI201" i="71"/>
  <c r="AA202" i="71"/>
  <c r="AA201" i="71"/>
  <c r="AA221" i="71" s="1"/>
  <c r="AY202" i="71"/>
  <c r="AY201" i="71"/>
  <c r="AH202" i="71"/>
  <c r="AH201" i="71"/>
  <c r="AE202" i="71"/>
  <c r="AE201" i="71"/>
  <c r="AE200" i="71"/>
  <c r="AZ202" i="71"/>
  <c r="AZ201" i="71"/>
  <c r="E202" i="71"/>
  <c r="E201" i="71"/>
  <c r="Q201" i="71"/>
  <c r="U200" i="71"/>
  <c r="AC200" i="71"/>
  <c r="N200" i="71"/>
  <c r="M200" i="71"/>
  <c r="AZ200" i="71"/>
  <c r="V202" i="71"/>
  <c r="V201" i="71"/>
  <c r="AQ202" i="71"/>
  <c r="AQ201" i="71"/>
  <c r="AG202" i="71"/>
  <c r="AG201" i="71"/>
  <c r="AB202" i="71"/>
  <c r="AB201" i="71"/>
  <c r="AB200" i="71"/>
  <c r="AW202" i="71"/>
  <c r="AW201" i="71"/>
  <c r="BB202" i="71"/>
  <c r="BB201" i="71"/>
  <c r="BB200" i="71"/>
  <c r="AJ202" i="71"/>
  <c r="AJ201" i="71"/>
  <c r="AJ221" i="71" s="1"/>
  <c r="I200" i="71"/>
  <c r="H201" i="71"/>
  <c r="AQ200" i="71"/>
  <c r="AL202" i="71"/>
  <c r="AL201" i="71"/>
  <c r="AL200" i="71"/>
  <c r="AM202" i="71"/>
  <c r="AM201" i="71"/>
  <c r="AV202" i="71"/>
  <c r="AV201" i="71"/>
  <c r="AV200" i="71"/>
  <c r="AF202" i="71"/>
  <c r="AF201" i="71"/>
  <c r="F216" i="71"/>
  <c r="F202" i="71"/>
  <c r="F222" i="71" s="1"/>
  <c r="T200" i="71"/>
  <c r="V200" i="71"/>
  <c r="G200" i="71"/>
  <c r="AN202" i="71"/>
  <c r="AN201" i="71"/>
  <c r="AP202" i="71"/>
  <c r="AP201" i="71"/>
  <c r="AP221" i="71" s="1"/>
  <c r="AK202" i="71"/>
  <c r="AK201" i="71"/>
  <c r="AK200" i="71"/>
  <c r="X200" i="71"/>
  <c r="O200" i="71"/>
  <c r="AW200" i="71"/>
  <c r="AH200" i="71"/>
  <c r="AA200" i="71"/>
  <c r="AM200" i="71"/>
  <c r="I201" i="71"/>
  <c r="P200" i="71"/>
  <c r="AD202" i="71"/>
  <c r="AD201" i="71"/>
  <c r="AD221" i="71" s="1"/>
  <c r="AT202" i="71"/>
  <c r="AT201" i="71"/>
  <c r="AO202" i="71"/>
  <c r="AO201" i="71"/>
  <c r="N201" i="71"/>
  <c r="E200" i="71"/>
  <c r="E204" i="71" s="1"/>
  <c r="H200" i="71"/>
  <c r="X201" i="71"/>
  <c r="AP200" i="71"/>
  <c r="AN200" i="71"/>
  <c r="G201" i="71"/>
  <c r="AR202" i="71"/>
  <c r="AR201" i="71"/>
  <c r="AS202" i="71"/>
  <c r="AS201" i="71"/>
  <c r="AS200" i="71"/>
  <c r="AU202" i="71"/>
  <c r="AU201" i="71"/>
  <c r="Y202" i="71"/>
  <c r="Y201" i="71"/>
  <c r="Y221" i="71" s="1"/>
  <c r="AG200" i="71"/>
  <c r="M201" i="71"/>
  <c r="AJ200" i="71"/>
  <c r="K200" i="71"/>
  <c r="AC201" i="71"/>
  <c r="BA200" i="71"/>
  <c r="AD200" i="71"/>
  <c r="P201" i="71"/>
  <c r="AE202" i="70"/>
  <c r="AE201" i="70"/>
  <c r="AE200" i="70"/>
  <c r="Z202" i="70"/>
  <c r="Z201" i="70"/>
  <c r="AR202" i="70"/>
  <c r="AR201" i="70"/>
  <c r="AA202" i="70"/>
  <c r="AA201" i="70"/>
  <c r="AQ202" i="70"/>
  <c r="AQ201" i="70"/>
  <c r="T200" i="70"/>
  <c r="K201" i="70"/>
  <c r="G200" i="70"/>
  <c r="AA200" i="70"/>
  <c r="X200" i="70"/>
  <c r="U202" i="70"/>
  <c r="U201" i="70"/>
  <c r="V202" i="70"/>
  <c r="V201" i="70"/>
  <c r="AS202" i="70"/>
  <c r="AS201" i="70"/>
  <c r="AS200" i="70"/>
  <c r="AF202" i="70"/>
  <c r="AF222" i="70" s="1"/>
  <c r="AF201" i="70"/>
  <c r="L200" i="70"/>
  <c r="O201" i="70"/>
  <c r="O221" i="70" s="1"/>
  <c r="AF200" i="70"/>
  <c r="AJ202" i="70"/>
  <c r="AJ201" i="70"/>
  <c r="AN202" i="70"/>
  <c r="AN201" i="70"/>
  <c r="BA202" i="70"/>
  <c r="BA201" i="70"/>
  <c r="BA221" i="70" s="1"/>
  <c r="AV202" i="70"/>
  <c r="AV201" i="70"/>
  <c r="AV200" i="70"/>
  <c r="U200" i="70"/>
  <c r="N201" i="70"/>
  <c r="Z200" i="70"/>
  <c r="Z220" i="70" s="1"/>
  <c r="M201" i="70"/>
  <c r="AN200" i="70"/>
  <c r="Q201" i="70"/>
  <c r="AT202" i="70"/>
  <c r="AT201" i="70"/>
  <c r="O200" i="70"/>
  <c r="Q200" i="70"/>
  <c r="R200" i="70"/>
  <c r="R201" i="70"/>
  <c r="G201" i="70"/>
  <c r="T201" i="70"/>
  <c r="AB202" i="70"/>
  <c r="AB201" i="70"/>
  <c r="AB200" i="70"/>
  <c r="E202" i="70"/>
  <c r="E201" i="70"/>
  <c r="E205" i="70" s="1"/>
  <c r="AK202" i="70"/>
  <c r="AK201" i="70"/>
  <c r="AK200" i="70"/>
  <c r="AU202" i="70"/>
  <c r="AU201" i="70"/>
  <c r="AD202" i="70"/>
  <c r="AD201" i="70"/>
  <c r="AZ202" i="70"/>
  <c r="AZ201" i="70"/>
  <c r="AL202" i="70"/>
  <c r="AL201" i="70"/>
  <c r="AL200" i="70"/>
  <c r="AP202" i="70"/>
  <c r="AP201" i="70"/>
  <c r="F202" i="70"/>
  <c r="F201" i="70"/>
  <c r="P201" i="70"/>
  <c r="AQ200" i="70"/>
  <c r="AD200" i="70"/>
  <c r="AC201" i="70"/>
  <c r="AC200" i="70"/>
  <c r="AX202" i="70"/>
  <c r="AX201" i="70"/>
  <c r="AX200" i="70"/>
  <c r="AH202" i="70"/>
  <c r="AH201" i="70"/>
  <c r="AW202" i="70"/>
  <c r="AW201" i="70"/>
  <c r="AW221" i="70" s="1"/>
  <c r="W202" i="70"/>
  <c r="W222" i="70" s="1"/>
  <c r="W200" i="70"/>
  <c r="W201" i="70"/>
  <c r="W221" i="70" s="1"/>
  <c r="BB202" i="70"/>
  <c r="BB201" i="70"/>
  <c r="BB200" i="70"/>
  <c r="L201" i="70"/>
  <c r="J201" i="70"/>
  <c r="M200" i="70"/>
  <c r="K200" i="70"/>
  <c r="Y202" i="70"/>
  <c r="Y201" i="70"/>
  <c r="Y221" i="70" s="1"/>
  <c r="AY202" i="70"/>
  <c r="AY201" i="70"/>
  <c r="AY221" i="70" s="1"/>
  <c r="AG202" i="70"/>
  <c r="AG201" i="70"/>
  <c r="N200" i="70"/>
  <c r="I201" i="70"/>
  <c r="AR200" i="70"/>
  <c r="AT200" i="70"/>
  <c r="I200" i="70"/>
  <c r="J200" i="70"/>
  <c r="AO202" i="69"/>
  <c r="AO201" i="69"/>
  <c r="X202" i="69"/>
  <c r="X201" i="69"/>
  <c r="AY202" i="69"/>
  <c r="AY201" i="69"/>
  <c r="Y202" i="69"/>
  <c r="Y201" i="69"/>
  <c r="Y221" i="69" s="1"/>
  <c r="AB202" i="69"/>
  <c r="AB201" i="69"/>
  <c r="AB200" i="69"/>
  <c r="J200" i="69"/>
  <c r="J201" i="69"/>
  <c r="X200" i="69"/>
  <c r="H201" i="69"/>
  <c r="AO200" i="69"/>
  <c r="AA202" i="69"/>
  <c r="AA201" i="69"/>
  <c r="G202" i="69"/>
  <c r="G200" i="69"/>
  <c r="AW202" i="69"/>
  <c r="AW201" i="69"/>
  <c r="L201" i="69"/>
  <c r="I201" i="69"/>
  <c r="L200" i="69"/>
  <c r="AY200" i="69"/>
  <c r="N200" i="69"/>
  <c r="V202" i="69"/>
  <c r="V201" i="69"/>
  <c r="AG202" i="69"/>
  <c r="AG201" i="69"/>
  <c r="AM202" i="69"/>
  <c r="AM201" i="69"/>
  <c r="AP202" i="69"/>
  <c r="AP201" i="69"/>
  <c r="AK202" i="69"/>
  <c r="AK201" i="69"/>
  <c r="AK200" i="69"/>
  <c r="BA202" i="69"/>
  <c r="BA201" i="69"/>
  <c r="M200" i="69"/>
  <c r="R201" i="69"/>
  <c r="F200" i="69"/>
  <c r="T200" i="69"/>
  <c r="AC201" i="69"/>
  <c r="S201" i="69"/>
  <c r="Y200" i="69"/>
  <c r="AQ202" i="69"/>
  <c r="AQ201" i="69"/>
  <c r="AQ200" i="69"/>
  <c r="AN202" i="69"/>
  <c r="AN201" i="69"/>
  <c r="AF202" i="69"/>
  <c r="AF201" i="69"/>
  <c r="AL202" i="69"/>
  <c r="AL201" i="69"/>
  <c r="AL200" i="69"/>
  <c r="AR202" i="69"/>
  <c r="AR201" i="69"/>
  <c r="Q201" i="69"/>
  <c r="BA200" i="69"/>
  <c r="AA200" i="69"/>
  <c r="H200" i="69"/>
  <c r="M201" i="69"/>
  <c r="U202" i="69"/>
  <c r="U201" i="69"/>
  <c r="AV202" i="69"/>
  <c r="AV200" i="69"/>
  <c r="AV201" i="69"/>
  <c r="AX202" i="69"/>
  <c r="AX201" i="69"/>
  <c r="AX200" i="69"/>
  <c r="AC200" i="69"/>
  <c r="N201" i="69"/>
  <c r="K201" i="69"/>
  <c r="AN200" i="69"/>
  <c r="AN220" i="69" s="1"/>
  <c r="E202" i="69"/>
  <c r="E206" i="69" s="1"/>
  <c r="E201" i="69"/>
  <c r="AS202" i="69"/>
  <c r="AS201" i="69"/>
  <c r="AS200" i="69"/>
  <c r="AD202" i="69"/>
  <c r="AD201" i="69"/>
  <c r="W202" i="69"/>
  <c r="W222" i="69" s="1"/>
  <c r="W200" i="69"/>
  <c r="W201" i="69"/>
  <c r="W221" i="69" s="1"/>
  <c r="Z202" i="69"/>
  <c r="Z222" i="69" s="1"/>
  <c r="Z201" i="69"/>
  <c r="AT202" i="69"/>
  <c r="AT201" i="69"/>
  <c r="AH202" i="69"/>
  <c r="AH201" i="69"/>
  <c r="AW200" i="69"/>
  <c r="P200" i="69"/>
  <c r="R200" i="69"/>
  <c r="V200" i="69"/>
  <c r="T201" i="69"/>
  <c r="AR200" i="69"/>
  <c r="Q200" i="69"/>
  <c r="AP200" i="69"/>
  <c r="S200" i="69"/>
  <c r="AJ202" i="69"/>
  <c r="AJ201" i="69"/>
  <c r="AU202" i="69"/>
  <c r="AU201" i="69"/>
  <c r="AE202" i="69"/>
  <c r="AE201" i="69"/>
  <c r="AE200" i="69"/>
  <c r="P201" i="69"/>
  <c r="K200" i="69"/>
  <c r="AJ200" i="69"/>
  <c r="AF200" i="69"/>
  <c r="I200" i="69"/>
  <c r="O201" i="69"/>
  <c r="G201" i="69"/>
  <c r="AL202" i="68"/>
  <c r="AL201" i="68"/>
  <c r="AL200" i="68"/>
  <c r="AV202" i="68"/>
  <c r="AV200" i="68"/>
  <c r="AV201" i="68"/>
  <c r="AU202" i="68"/>
  <c r="AU201" i="68"/>
  <c r="AU221" i="68" s="1"/>
  <c r="AB202" i="68"/>
  <c r="AB201" i="68"/>
  <c r="AB200" i="68"/>
  <c r="L201" i="68"/>
  <c r="T200" i="68"/>
  <c r="AC200" i="68"/>
  <c r="S201" i="68"/>
  <c r="J200" i="68"/>
  <c r="E202" i="68"/>
  <c r="E206" i="68" s="1"/>
  <c r="E201" i="68"/>
  <c r="E205" i="68" s="1"/>
  <c r="AN202" i="68"/>
  <c r="AN222" i="68" s="1"/>
  <c r="AN201" i="68"/>
  <c r="AY202" i="68"/>
  <c r="AY201" i="68"/>
  <c r="AY221" i="68" s="1"/>
  <c r="Z202" i="68"/>
  <c r="Z222" i="68" s="1"/>
  <c r="Z201" i="68"/>
  <c r="J201" i="68"/>
  <c r="Q201" i="68"/>
  <c r="I200" i="68"/>
  <c r="E200" i="68"/>
  <c r="AJ202" i="68"/>
  <c r="AJ201" i="68"/>
  <c r="AJ221" i="68" s="1"/>
  <c r="AD202" i="68"/>
  <c r="AD201" i="68"/>
  <c r="AD221" i="68" s="1"/>
  <c r="AM202" i="68"/>
  <c r="AM201" i="68"/>
  <c r="V202" i="68"/>
  <c r="V201" i="68"/>
  <c r="AD200" i="68"/>
  <c r="O200" i="68"/>
  <c r="I201" i="68"/>
  <c r="H200" i="68"/>
  <c r="P201" i="68"/>
  <c r="Y202" i="68"/>
  <c r="Y201" i="68"/>
  <c r="Y221" i="68" s="1"/>
  <c r="AW202" i="68"/>
  <c r="AW201" i="68"/>
  <c r="AW221" i="68" s="1"/>
  <c r="AP202" i="68"/>
  <c r="AP201" i="68"/>
  <c r="AP221" i="68" s="1"/>
  <c r="L200" i="68"/>
  <c r="X201" i="68"/>
  <c r="O201" i="68"/>
  <c r="O221" i="68" s="1"/>
  <c r="G201" i="68"/>
  <c r="R200" i="68"/>
  <c r="AT202" i="68"/>
  <c r="AT201" i="68"/>
  <c r="AT221" i="68" s="1"/>
  <c r="AZ202" i="68"/>
  <c r="AZ201" i="68"/>
  <c r="AI202" i="68"/>
  <c r="AI201" i="68"/>
  <c r="F216" i="68"/>
  <c r="F202" i="68"/>
  <c r="R201" i="68"/>
  <c r="AN200" i="68"/>
  <c r="N200" i="68"/>
  <c r="N201" i="68"/>
  <c r="Y200" i="68"/>
  <c r="X200" i="68"/>
  <c r="G200" i="68"/>
  <c r="AT200" i="68"/>
  <c r="U202" i="68"/>
  <c r="U201" i="68"/>
  <c r="U221" i="68" s="1"/>
  <c r="AA202" i="68"/>
  <c r="AA201" i="68"/>
  <c r="AA221" i="68" s="1"/>
  <c r="AO202" i="68"/>
  <c r="AO201" i="68"/>
  <c r="AY200" i="68"/>
  <c r="S200" i="68"/>
  <c r="P200" i="68"/>
  <c r="AM200" i="68"/>
  <c r="M200" i="68"/>
  <c r="AU200" i="68"/>
  <c r="AC201" i="68"/>
  <c r="BB202" i="68"/>
  <c r="BB201" i="68"/>
  <c r="BB200" i="68"/>
  <c r="AE202" i="68"/>
  <c r="AE201" i="68"/>
  <c r="AE200" i="68"/>
  <c r="AR202" i="68"/>
  <c r="AR201" i="68"/>
  <c r="AR221" i="68" s="1"/>
  <c r="AF202" i="68"/>
  <c r="AF222" i="68" s="1"/>
  <c r="AF201" i="68"/>
  <c r="V200" i="68"/>
  <c r="Z200" i="68"/>
  <c r="Z220" i="68" s="1"/>
  <c r="U200" i="68"/>
  <c r="K201" i="68"/>
  <c r="AZ200" i="68"/>
  <c r="Q200" i="68"/>
  <c r="AP200" i="68"/>
  <c r="AI200" i="68"/>
  <c r="AR200" i="68"/>
  <c r="AU202" i="67"/>
  <c r="AU201" i="67"/>
  <c r="AU221" i="67" s="1"/>
  <c r="AK202" i="67"/>
  <c r="AK201" i="67"/>
  <c r="AK200" i="67"/>
  <c r="Y202" i="67"/>
  <c r="Y201" i="67"/>
  <c r="Y221" i="67" s="1"/>
  <c r="F216" i="67"/>
  <c r="F202" i="67"/>
  <c r="F222" i="67" s="1"/>
  <c r="AL202" i="67"/>
  <c r="AL201" i="67"/>
  <c r="AL200" i="67"/>
  <c r="X200" i="67"/>
  <c r="F200" i="67"/>
  <c r="O200" i="67"/>
  <c r="H201" i="67"/>
  <c r="T200" i="67"/>
  <c r="AB202" i="67"/>
  <c r="AB201" i="67"/>
  <c r="AB200" i="67"/>
  <c r="Z202" i="67"/>
  <c r="Z222" i="67" s="1"/>
  <c r="Z201" i="67"/>
  <c r="Z200" i="67"/>
  <c r="AF202" i="67"/>
  <c r="AF222" i="67" s="1"/>
  <c r="AF201" i="67"/>
  <c r="AA202" i="67"/>
  <c r="AA201" i="67"/>
  <c r="AA221" i="67" s="1"/>
  <c r="T201" i="67"/>
  <c r="S200" i="67"/>
  <c r="AX202" i="67"/>
  <c r="AX201" i="67"/>
  <c r="AX200" i="67"/>
  <c r="V202" i="67"/>
  <c r="V201" i="67"/>
  <c r="AH202" i="67"/>
  <c r="AH201" i="67"/>
  <c r="U202" i="67"/>
  <c r="U201" i="67"/>
  <c r="P200" i="67"/>
  <c r="R200" i="67"/>
  <c r="L201" i="67"/>
  <c r="L200" i="67"/>
  <c r="V200" i="67"/>
  <c r="W202" i="67"/>
  <c r="W200" i="67"/>
  <c r="W220" i="67" s="1"/>
  <c r="W201" i="67"/>
  <c r="M200" i="67"/>
  <c r="BB202" i="67"/>
  <c r="BB201" i="67"/>
  <c r="BB200" i="67"/>
  <c r="AP202" i="67"/>
  <c r="AP201" i="67"/>
  <c r="AP221" i="67" s="1"/>
  <c r="AZ202" i="67"/>
  <c r="AZ201" i="67"/>
  <c r="AQ202" i="67"/>
  <c r="AQ201" i="67"/>
  <c r="E202" i="67"/>
  <c r="E201" i="67"/>
  <c r="E205" i="67" s="1"/>
  <c r="Y200" i="67"/>
  <c r="AU200" i="67"/>
  <c r="AF200" i="67"/>
  <c r="AF220" i="67" s="1"/>
  <c r="F201" i="67"/>
  <c r="F221" i="67" s="1"/>
  <c r="Q201" i="67"/>
  <c r="AS202" i="67"/>
  <c r="AS201" i="67"/>
  <c r="AS200" i="67"/>
  <c r="AE202" i="67"/>
  <c r="AE201" i="67"/>
  <c r="AE200" i="67"/>
  <c r="AG202" i="67"/>
  <c r="AG201" i="67"/>
  <c r="BA202" i="67"/>
  <c r="BA201" i="67"/>
  <c r="BA221" i="67" s="1"/>
  <c r="AT202" i="67"/>
  <c r="AT201" i="67"/>
  <c r="AT221" i="67" s="1"/>
  <c r="AD202" i="67"/>
  <c r="AD201" i="67"/>
  <c r="AD221" i="67" s="1"/>
  <c r="AD200" i="67"/>
  <c r="AO202" i="67"/>
  <c r="AO201" i="67"/>
  <c r="P201" i="67"/>
  <c r="AA200" i="67"/>
  <c r="G201" i="67"/>
  <c r="I201" i="67"/>
  <c r="N200" i="67"/>
  <c r="G200" i="67"/>
  <c r="I200" i="67"/>
  <c r="Q200" i="67"/>
  <c r="AW202" i="67"/>
  <c r="AW201" i="67"/>
  <c r="AW221" i="67" s="1"/>
  <c r="AI202" i="67"/>
  <c r="AI201" i="67"/>
  <c r="AR202" i="67"/>
  <c r="AR201" i="67"/>
  <c r="AN202" i="67"/>
  <c r="AN201" i="67"/>
  <c r="K202" i="67"/>
  <c r="K222" i="67" s="1"/>
  <c r="K201" i="67"/>
  <c r="AY202" i="67"/>
  <c r="AY201" i="67"/>
  <c r="AY221" i="67" s="1"/>
  <c r="M201" i="67"/>
  <c r="AC200" i="67"/>
  <c r="AW200" i="67"/>
  <c r="O201" i="67"/>
  <c r="O221" i="67" s="1"/>
  <c r="AQ200" i="67"/>
  <c r="AC201" i="67"/>
  <c r="N201" i="67"/>
  <c r="R201" i="67"/>
  <c r="E202" i="88"/>
  <c r="E206" i="88" s="1"/>
  <c r="E201" i="88"/>
  <c r="E200" i="88"/>
  <c r="Q216" i="88"/>
  <c r="E200" i="63"/>
  <c r="E202" i="63"/>
  <c r="AK201" i="63"/>
  <c r="AK200" i="63"/>
  <c r="Q220" i="75"/>
  <c r="H201" i="63"/>
  <c r="Y200" i="63"/>
  <c r="J202" i="63"/>
  <c r="AT200" i="63"/>
  <c r="AA202" i="63"/>
  <c r="AU202" i="63"/>
  <c r="AU222" i="72" s="1"/>
  <c r="L200" i="63"/>
  <c r="L201" i="63"/>
  <c r="N201" i="63"/>
  <c r="N200" i="63"/>
  <c r="BA200" i="63"/>
  <c r="X202" i="63"/>
  <c r="X222" i="72" s="1"/>
  <c r="R201" i="63"/>
  <c r="AR202" i="63"/>
  <c r="AG216" i="68"/>
  <c r="AG201" i="63"/>
  <c r="AG202" i="63"/>
  <c r="AX201" i="63"/>
  <c r="AX200" i="63"/>
  <c r="AX220" i="68" s="1"/>
  <c r="AM202" i="63"/>
  <c r="AU200" i="63"/>
  <c r="AZ202" i="63"/>
  <c r="I200" i="63"/>
  <c r="AM200" i="63"/>
  <c r="AM220" i="69" s="1"/>
  <c r="AQ200" i="63"/>
  <c r="K200" i="63"/>
  <c r="U202" i="63"/>
  <c r="M201" i="63"/>
  <c r="AH200" i="63"/>
  <c r="G202" i="63"/>
  <c r="G222" i="72" s="1"/>
  <c r="AX202" i="63"/>
  <c r="AX222" i="71" s="1"/>
  <c r="BA202" i="63"/>
  <c r="AH202" i="63"/>
  <c r="P202" i="63"/>
  <c r="P222" i="68" s="1"/>
  <c r="AD200" i="63"/>
  <c r="I202" i="63"/>
  <c r="I222" i="69" s="1"/>
  <c r="Q202" i="63"/>
  <c r="Q222" i="71" s="1"/>
  <c r="T202" i="63"/>
  <c r="T222" i="68" s="1"/>
  <c r="U200" i="63"/>
  <c r="Q221" i="75"/>
  <c r="Q222" i="75"/>
  <c r="V200" i="63"/>
  <c r="K201" i="63"/>
  <c r="AT202" i="63"/>
  <c r="AD202" i="63"/>
  <c r="AJ202" i="63"/>
  <c r="AW200" i="63"/>
  <c r="M200" i="63"/>
  <c r="AQ202" i="63"/>
  <c r="T201" i="63"/>
  <c r="H200" i="63"/>
  <c r="AO202" i="63"/>
  <c r="AE216" i="74"/>
  <c r="AE201" i="63"/>
  <c r="AE200" i="63"/>
  <c r="AS216" i="68"/>
  <c r="AS201" i="63"/>
  <c r="AS200" i="63"/>
  <c r="AV216" i="67"/>
  <c r="AV201" i="63"/>
  <c r="AV200" i="63"/>
  <c r="AV202" i="63"/>
  <c r="AC202" i="63"/>
  <c r="AC222" i="73" s="1"/>
  <c r="Y202" i="63"/>
  <c r="AZ200" i="63"/>
  <c r="V202" i="63"/>
  <c r="S200" i="63"/>
  <c r="S220" i="72" s="1"/>
  <c r="R202" i="63"/>
  <c r="R222" i="69" s="1"/>
  <c r="AG200" i="63"/>
  <c r="J200" i="63"/>
  <c r="X201" i="63"/>
  <c r="AO200" i="63"/>
  <c r="AO220" i="71" s="1"/>
  <c r="AL216" i="72"/>
  <c r="AL202" i="63"/>
  <c r="AL201" i="63"/>
  <c r="AL200" i="63"/>
  <c r="AP200" i="63"/>
  <c r="Q200" i="63"/>
  <c r="Q220" i="70" s="1"/>
  <c r="S202" i="63"/>
  <c r="AS202" i="63"/>
  <c r="AY202" i="63"/>
  <c r="O200" i="63"/>
  <c r="O220" i="70" s="1"/>
  <c r="AP202" i="63"/>
  <c r="AC201" i="63"/>
  <c r="BB201" i="63"/>
  <c r="BB202" i="63"/>
  <c r="BB200" i="63"/>
  <c r="AB216" i="88"/>
  <c r="AB201" i="63"/>
  <c r="AB202" i="63"/>
  <c r="AB200" i="63"/>
  <c r="G200" i="63"/>
  <c r="AI202" i="63"/>
  <c r="O202" i="63"/>
  <c r="O222" i="69" s="1"/>
  <c r="AK202" i="63"/>
  <c r="AI200" i="63"/>
  <c r="AW202" i="63"/>
  <c r="J201" i="63"/>
  <c r="AJ200" i="63"/>
  <c r="P201" i="63"/>
  <c r="AR200" i="63"/>
  <c r="AY200" i="63"/>
  <c r="AA200" i="63"/>
  <c r="Q201" i="63"/>
  <c r="M222" i="68"/>
  <c r="AY216" i="74"/>
  <c r="BA216" i="68"/>
  <c r="AQ216" i="68"/>
  <c r="M216" i="88"/>
  <c r="AU216" i="75"/>
  <c r="AU221" i="75" s="1"/>
  <c r="O221" i="69"/>
  <c r="N202" i="75"/>
  <c r="O201" i="75"/>
  <c r="Z200" i="75"/>
  <c r="AF220" i="72"/>
  <c r="H202" i="75"/>
  <c r="AY200" i="75"/>
  <c r="K200" i="75"/>
  <c r="O221" i="72"/>
  <c r="E216" i="70"/>
  <c r="E206" i="70"/>
  <c r="F206" i="70" s="1"/>
  <c r="G206" i="70" s="1"/>
  <c r="H206" i="70" s="1"/>
  <c r="E204" i="70"/>
  <c r="F204" i="70" s="1"/>
  <c r="AN216" i="71"/>
  <c r="AN220" i="71"/>
  <c r="U216" i="75"/>
  <c r="U221" i="75" s="1"/>
  <c r="N216" i="88"/>
  <c r="N216" i="73"/>
  <c r="AK216" i="68"/>
  <c r="P216" i="69"/>
  <c r="AN216" i="74"/>
  <c r="AI216" i="67"/>
  <c r="BA216" i="75"/>
  <c r="BA221" i="75" s="1"/>
  <c r="BA201" i="75"/>
  <c r="BA200" i="75"/>
  <c r="Q216" i="68"/>
  <c r="X216" i="72"/>
  <c r="AH216" i="67"/>
  <c r="BA202" i="75"/>
  <c r="BB216" i="75"/>
  <c r="BB202" i="75"/>
  <c r="BB201" i="75"/>
  <c r="BB200" i="75"/>
  <c r="AX216" i="67"/>
  <c r="E216" i="72"/>
  <c r="E206" i="72"/>
  <c r="E205" i="72"/>
  <c r="AO216" i="75"/>
  <c r="AO221" i="75" s="1"/>
  <c r="AO201" i="75"/>
  <c r="AO200" i="75"/>
  <c r="AN216" i="69"/>
  <c r="AG216" i="74"/>
  <c r="Z216" i="70"/>
  <c r="AP216" i="75"/>
  <c r="AP221" i="75" s="1"/>
  <c r="AP201" i="75"/>
  <c r="AP200" i="75"/>
  <c r="AP202" i="75"/>
  <c r="AO216" i="70"/>
  <c r="AT216" i="88"/>
  <c r="BB216" i="74"/>
  <c r="BB216" i="69"/>
  <c r="AO216" i="88"/>
  <c r="AB216" i="74"/>
  <c r="AJ216" i="69"/>
  <c r="AD216" i="71"/>
  <c r="AZ216" i="73"/>
  <c r="AQ216" i="73"/>
  <c r="AW216" i="68"/>
  <c r="AS216" i="72"/>
  <c r="H216" i="69"/>
  <c r="V216" i="67"/>
  <c r="AR216" i="67"/>
  <c r="AR221" i="67"/>
  <c r="AS216" i="73"/>
  <c r="AW216" i="74"/>
  <c r="AW216" i="67"/>
  <c r="AN216" i="75"/>
  <c r="AN221" i="75" s="1"/>
  <c r="AN201" i="75"/>
  <c r="AN200" i="75"/>
  <c r="AN202" i="75"/>
  <c r="AN216" i="73"/>
  <c r="H216" i="70"/>
  <c r="H216" i="73"/>
  <c r="AI216" i="69"/>
  <c r="AI216" i="75"/>
  <c r="AI221" i="75" s="1"/>
  <c r="AI216" i="70"/>
  <c r="AM216" i="67"/>
  <c r="AM216" i="70"/>
  <c r="AM216" i="74"/>
  <c r="AT216" i="74"/>
  <c r="AP216" i="69"/>
  <c r="AP221" i="69"/>
  <c r="AD216" i="69"/>
  <c r="AD221" i="69"/>
  <c r="AS216" i="75"/>
  <c r="AS222" i="75" s="1"/>
  <c r="AS201" i="75"/>
  <c r="AS200" i="75"/>
  <c r="AB216" i="72"/>
  <c r="AT216" i="73"/>
  <c r="E216" i="69"/>
  <c r="E205" i="69"/>
  <c r="F205" i="69" s="1"/>
  <c r="E204" i="69"/>
  <c r="F204" i="69" s="1"/>
  <c r="W216" i="74"/>
  <c r="P216" i="68"/>
  <c r="U216" i="71"/>
  <c r="AR216" i="73"/>
  <c r="S216" i="73"/>
  <c r="AU216" i="74"/>
  <c r="N216" i="70"/>
  <c r="AI216" i="71"/>
  <c r="AY216" i="72"/>
  <c r="S216" i="72"/>
  <c r="Y216" i="74"/>
  <c r="AO202" i="75"/>
  <c r="AY216" i="68"/>
  <c r="AG216" i="69"/>
  <c r="AX216" i="70"/>
  <c r="AI216" i="72"/>
  <c r="AS216" i="67"/>
  <c r="AA216" i="71"/>
  <c r="R216" i="68"/>
  <c r="P216" i="75"/>
  <c r="P222" i="75" s="1"/>
  <c r="P201" i="75"/>
  <c r="P202" i="75"/>
  <c r="P200" i="75"/>
  <c r="H216" i="74"/>
  <c r="R216" i="75"/>
  <c r="R221" i="75" s="1"/>
  <c r="AX216" i="68"/>
  <c r="F216" i="75"/>
  <c r="F222" i="75" s="1"/>
  <c r="F202" i="75"/>
  <c r="F200" i="75"/>
  <c r="F204" i="75" s="1"/>
  <c r="G204" i="75" s="1"/>
  <c r="H204" i="75" s="1"/>
  <c r="AH216" i="68"/>
  <c r="AH216" i="74"/>
  <c r="AZ221" i="73"/>
  <c r="AZ216" i="69"/>
  <c r="I216" i="74"/>
  <c r="S216" i="74"/>
  <c r="S216" i="70"/>
  <c r="P216" i="67"/>
  <c r="S216" i="75"/>
  <c r="S220" i="75" s="1"/>
  <c r="S200" i="75"/>
  <c r="S202" i="75"/>
  <c r="P216" i="73"/>
  <c r="T216" i="68"/>
  <c r="AH216" i="72"/>
  <c r="AS202" i="75"/>
  <c r="X216" i="73"/>
  <c r="V216" i="71"/>
  <c r="AK216" i="74"/>
  <c r="AB216" i="70"/>
  <c r="AK216" i="67"/>
  <c r="E216" i="68"/>
  <c r="BB216" i="67"/>
  <c r="AV216" i="69"/>
  <c r="AS216" i="74"/>
  <c r="T216" i="72"/>
  <c r="AY216" i="69"/>
  <c r="AY221" i="69"/>
  <c r="AS216" i="71"/>
  <c r="AT216" i="71"/>
  <c r="AT221" i="71"/>
  <c r="U216" i="68"/>
  <c r="AW216" i="75"/>
  <c r="AW221" i="75" s="1"/>
  <c r="AW201" i="75"/>
  <c r="AD216" i="72"/>
  <c r="AD221" i="72"/>
  <c r="BA216" i="74"/>
  <c r="AU216" i="69"/>
  <c r="O216" i="69"/>
  <c r="AN216" i="67"/>
  <c r="U216" i="73"/>
  <c r="P216" i="71"/>
  <c r="F216" i="74"/>
  <c r="Q216" i="73"/>
  <c r="AH216" i="70"/>
  <c r="T216" i="73"/>
  <c r="K216" i="67"/>
  <c r="AF216" i="68"/>
  <c r="AT216" i="70"/>
  <c r="Y216" i="72"/>
  <c r="BA216" i="67"/>
  <c r="X216" i="68"/>
  <c r="AE216" i="71"/>
  <c r="E204" i="68"/>
  <c r="F204" i="68" s="1"/>
  <c r="U216" i="72"/>
  <c r="J216" i="73"/>
  <c r="Q216" i="67"/>
  <c r="AF216" i="71"/>
  <c r="K216" i="69"/>
  <c r="O216" i="75"/>
  <c r="O222" i="75" s="1"/>
  <c r="O200" i="75"/>
  <c r="G216" i="69"/>
  <c r="P216" i="72"/>
  <c r="AL216" i="69"/>
  <c r="AA216" i="67"/>
  <c r="BB216" i="71"/>
  <c r="AA216" i="73"/>
  <c r="L216" i="73"/>
  <c r="X201" i="75"/>
  <c r="AD216" i="75"/>
  <c r="AD221" i="75" s="1"/>
  <c r="AD201" i="75"/>
  <c r="Y216" i="69"/>
  <c r="M216" i="67"/>
  <c r="E216" i="75"/>
  <c r="E221" i="75" s="1"/>
  <c r="E202" i="75"/>
  <c r="E206" i="75" s="1"/>
  <c r="E201" i="75"/>
  <c r="E205" i="75" s="1"/>
  <c r="F205" i="75" s="1"/>
  <c r="G205" i="75" s="1"/>
  <c r="H205" i="75" s="1"/>
  <c r="I205" i="75" s="1"/>
  <c r="J205" i="75" s="1"/>
  <c r="K205" i="75" s="1"/>
  <c r="L205" i="75" s="1"/>
  <c r="M205" i="75" s="1"/>
  <c r="D13" i="75" s="1"/>
  <c r="AT216" i="75"/>
  <c r="AT221" i="75" s="1"/>
  <c r="AT201" i="75"/>
  <c r="F216" i="70"/>
  <c r="AP216" i="67"/>
  <c r="AS216" i="70"/>
  <c r="AZ216" i="68"/>
  <c r="H216" i="68"/>
  <c r="AG216" i="67"/>
  <c r="G216" i="74"/>
  <c r="AP216" i="71"/>
  <c r="AA216" i="72"/>
  <c r="AA221" i="72"/>
  <c r="BA216" i="73"/>
  <c r="S216" i="68"/>
  <c r="AP216" i="68"/>
  <c r="V216" i="69"/>
  <c r="AC216" i="70"/>
  <c r="AV216" i="71"/>
  <c r="BA216" i="70"/>
  <c r="AK216" i="69"/>
  <c r="AV216" i="70"/>
  <c r="I216" i="75"/>
  <c r="I220" i="75" s="1"/>
  <c r="AD216" i="70"/>
  <c r="H216" i="67"/>
  <c r="Y216" i="71"/>
  <c r="Y216" i="75"/>
  <c r="Y221" i="75" s="1"/>
  <c r="Y201" i="75"/>
  <c r="AF216" i="69"/>
  <c r="BB216" i="70"/>
  <c r="Z216" i="69"/>
  <c r="AT216" i="69"/>
  <c r="AF216" i="75"/>
  <c r="AF221" i="75" s="1"/>
  <c r="AF201" i="75"/>
  <c r="AX216" i="72"/>
  <c r="AO216" i="67"/>
  <c r="AK216" i="72"/>
  <c r="BA216" i="72"/>
  <c r="BA221" i="72"/>
  <c r="U216" i="69"/>
  <c r="AF216" i="74"/>
  <c r="AF216" i="70"/>
  <c r="X216" i="70"/>
  <c r="O216" i="73"/>
  <c r="I200" i="75"/>
  <c r="AM216" i="75"/>
  <c r="AM221" i="75" s="1"/>
  <c r="AM201" i="75"/>
  <c r="AQ216" i="70"/>
  <c r="AQ221" i="70"/>
  <c r="AZ216" i="75"/>
  <c r="AZ221" i="75" s="1"/>
  <c r="AZ201" i="75"/>
  <c r="K216" i="73"/>
  <c r="AI216" i="73"/>
  <c r="M216" i="73"/>
  <c r="X216" i="74"/>
  <c r="AR216" i="70"/>
  <c r="AR221" i="70"/>
  <c r="K216" i="71"/>
  <c r="AK216" i="71"/>
  <c r="F204" i="71"/>
  <c r="AX216" i="74"/>
  <c r="N216" i="72"/>
  <c r="O216" i="67"/>
  <c r="K216" i="72"/>
  <c r="AK216" i="75"/>
  <c r="AK222" i="75" s="1"/>
  <c r="AK201" i="75"/>
  <c r="AK200" i="75"/>
  <c r="K222" i="72"/>
  <c r="S216" i="71"/>
  <c r="AB216" i="69"/>
  <c r="AX216" i="73"/>
  <c r="K216" i="88"/>
  <c r="AO216" i="69"/>
  <c r="M216" i="70"/>
  <c r="AC216" i="68"/>
  <c r="Q216" i="70"/>
  <c r="AE216" i="70"/>
  <c r="Z216" i="73"/>
  <c r="AV216" i="74"/>
  <c r="R216" i="73"/>
  <c r="S216" i="67"/>
  <c r="R216" i="72"/>
  <c r="M216" i="75"/>
  <c r="M221" i="75" s="1"/>
  <c r="AE216" i="67"/>
  <c r="N216" i="69"/>
  <c r="AA216" i="69"/>
  <c r="AA221" i="69"/>
  <c r="AC216" i="75"/>
  <c r="AC222" i="75" s="1"/>
  <c r="T216" i="75"/>
  <c r="T220" i="75" s="1"/>
  <c r="G216" i="75"/>
  <c r="G220" i="75" s="1"/>
  <c r="V216" i="72"/>
  <c r="V221" i="72"/>
  <c r="AJ216" i="70"/>
  <c r="AJ221" i="70"/>
  <c r="AY216" i="71"/>
  <c r="AY221" i="71"/>
  <c r="R216" i="67"/>
  <c r="AK216" i="70"/>
  <c r="I216" i="72"/>
  <c r="F135" i="88"/>
  <c r="AR216" i="72"/>
  <c r="AR221" i="72"/>
  <c r="AX216" i="71"/>
  <c r="AF216" i="72"/>
  <c r="AU216" i="68"/>
  <c r="I202" i="75"/>
  <c r="AZ216" i="67"/>
  <c r="AD216" i="73"/>
  <c r="AD221" i="73"/>
  <c r="AU216" i="70"/>
  <c r="AU221" i="70"/>
  <c r="AW216" i="73"/>
  <c r="AH216" i="71"/>
  <c r="Z216" i="74"/>
  <c r="I216" i="73"/>
  <c r="Q216" i="69"/>
  <c r="BB216" i="73"/>
  <c r="X216" i="71"/>
  <c r="M216" i="74"/>
  <c r="AB216" i="68"/>
  <c r="BB216" i="68"/>
  <c r="R216" i="69"/>
  <c r="AA216" i="68"/>
  <c r="AK216" i="73"/>
  <c r="AP216" i="74"/>
  <c r="AW216" i="69"/>
  <c r="AW221" i="69"/>
  <c r="AE216" i="69"/>
  <c r="AL216" i="70"/>
  <c r="W216" i="73"/>
  <c r="W221" i="73"/>
  <c r="AM200" i="75"/>
  <c r="AJ216" i="71"/>
  <c r="T216" i="74"/>
  <c r="M216" i="69"/>
  <c r="W216" i="71"/>
  <c r="W220" i="71"/>
  <c r="I216" i="71"/>
  <c r="AO216" i="71"/>
  <c r="AJ216" i="68"/>
  <c r="K216" i="75"/>
  <c r="K221" i="75" s="1"/>
  <c r="AS216" i="69"/>
  <c r="AV216" i="73"/>
  <c r="G216" i="73"/>
  <c r="H216" i="72"/>
  <c r="S216" i="69"/>
  <c r="AN216" i="68"/>
  <c r="Q216" i="74"/>
  <c r="J216" i="70"/>
  <c r="K202" i="75"/>
  <c r="AX216" i="69"/>
  <c r="Z216" i="75"/>
  <c r="Z221" i="75" s="1"/>
  <c r="Z201" i="75"/>
  <c r="AG216" i="73"/>
  <c r="AP216" i="73"/>
  <c r="AP221" i="73"/>
  <c r="AQ216" i="71"/>
  <c r="BB216" i="72"/>
  <c r="X216" i="69"/>
  <c r="W216" i="69"/>
  <c r="W220" i="69"/>
  <c r="AM216" i="71"/>
  <c r="AF216" i="73"/>
  <c r="AZ200" i="75"/>
  <c r="H129" i="88"/>
  <c r="H131" i="88" s="1"/>
  <c r="G130" i="88"/>
  <c r="G132" i="88" s="1"/>
  <c r="G133" i="88" s="1"/>
  <c r="G190" i="88" s="1"/>
  <c r="AE216" i="68"/>
  <c r="AL216" i="73"/>
  <c r="AJ216" i="73"/>
  <c r="AZ216" i="72"/>
  <c r="AW216" i="70"/>
  <c r="Z220" i="72"/>
  <c r="AQ216" i="74"/>
  <c r="AE216" i="73"/>
  <c r="I216" i="70"/>
  <c r="V216" i="75"/>
  <c r="V221" i="75" s="1"/>
  <c r="V201" i="75"/>
  <c r="AC216" i="71"/>
  <c r="M216" i="68"/>
  <c r="Z216" i="67"/>
  <c r="AH216" i="73"/>
  <c r="AT216" i="68"/>
  <c r="R216" i="70"/>
  <c r="AQ216" i="67"/>
  <c r="G216" i="71"/>
  <c r="AB216" i="75"/>
  <c r="AB201" i="75"/>
  <c r="AB202" i="75"/>
  <c r="AB200" i="75"/>
  <c r="AZ216" i="70"/>
  <c r="R216" i="71"/>
  <c r="AH216" i="75"/>
  <c r="AH221" i="75" s="1"/>
  <c r="AH201" i="75"/>
  <c r="AE216" i="72"/>
  <c r="P216" i="70"/>
  <c r="J216" i="69"/>
  <c r="G216" i="72"/>
  <c r="L216" i="74"/>
  <c r="N216" i="71"/>
  <c r="AW216" i="71"/>
  <c r="AW221" i="71"/>
  <c r="G216" i="67"/>
  <c r="AH216" i="69"/>
  <c r="Y216" i="68"/>
  <c r="AP216" i="70"/>
  <c r="AP221" i="70"/>
  <c r="O221" i="73"/>
  <c r="Z220" i="69"/>
  <c r="Q216" i="71"/>
  <c r="M222" i="70"/>
  <c r="AC216" i="74"/>
  <c r="AR216" i="75"/>
  <c r="AR221" i="75" s="1"/>
  <c r="AR201" i="75"/>
  <c r="V202" i="75"/>
  <c r="N216" i="68"/>
  <c r="AY216" i="73"/>
  <c r="L216" i="71"/>
  <c r="Z216" i="68"/>
  <c r="AO216" i="68"/>
  <c r="AO216" i="72"/>
  <c r="J216" i="74"/>
  <c r="AU216" i="72"/>
  <c r="AU221" i="72"/>
  <c r="Y216" i="73"/>
  <c r="AQ216" i="72"/>
  <c r="O216" i="71"/>
  <c r="F216" i="69"/>
  <c r="F222" i="69"/>
  <c r="R216" i="74"/>
  <c r="N216" i="67"/>
  <c r="AG216" i="72"/>
  <c r="J216" i="68"/>
  <c r="N216" i="75"/>
  <c r="N222" i="75" s="1"/>
  <c r="AN216" i="72"/>
  <c r="E216" i="74"/>
  <c r="X216" i="67"/>
  <c r="AP216" i="72"/>
  <c r="T216" i="69"/>
  <c r="U216" i="67"/>
  <c r="AC216" i="69"/>
  <c r="V216" i="74"/>
  <c r="AM216" i="73"/>
  <c r="AJ216" i="67"/>
  <c r="X216" i="75"/>
  <c r="X222" i="75" s="1"/>
  <c r="U216" i="70"/>
  <c r="AU216" i="73"/>
  <c r="AU221" i="73"/>
  <c r="AT216" i="67"/>
  <c r="O216" i="72"/>
  <c r="X200" i="75"/>
  <c r="U216" i="74"/>
  <c r="AD216" i="67"/>
  <c r="AW202" i="75"/>
  <c r="E216" i="73"/>
  <c r="E205" i="73"/>
  <c r="W216" i="75"/>
  <c r="W222" i="75" s="1"/>
  <c r="W200" i="75"/>
  <c r="W201" i="75"/>
  <c r="AL216" i="74"/>
  <c r="AL216" i="67"/>
  <c r="AR202" i="75"/>
  <c r="AV216" i="75"/>
  <c r="AV201" i="75"/>
  <c r="AV200" i="75"/>
  <c r="AV202" i="75"/>
  <c r="AE216" i="75"/>
  <c r="AE222" i="75" s="1"/>
  <c r="AE201" i="75"/>
  <c r="AE200" i="75"/>
  <c r="E216" i="67"/>
  <c r="E206" i="67"/>
  <c r="W216" i="72"/>
  <c r="W220" i="72"/>
  <c r="W221" i="72"/>
  <c r="AL216" i="75"/>
  <c r="AL202" i="75"/>
  <c r="AL201" i="75"/>
  <c r="AL200" i="75"/>
  <c r="K216" i="74"/>
  <c r="I216" i="67"/>
  <c r="AL216" i="68"/>
  <c r="M216" i="71"/>
  <c r="Y216" i="70"/>
  <c r="AM216" i="69"/>
  <c r="H216" i="71"/>
  <c r="AJ216" i="74"/>
  <c r="V216" i="70"/>
  <c r="V221" i="70"/>
  <c r="L216" i="75"/>
  <c r="L221" i="75" s="1"/>
  <c r="M216" i="72"/>
  <c r="AV216" i="72"/>
  <c r="J216" i="72"/>
  <c r="AY216" i="70"/>
  <c r="L216" i="68"/>
  <c r="AA216" i="74"/>
  <c r="AA216" i="75"/>
  <c r="AA221" i="75" s="1"/>
  <c r="AA201" i="75"/>
  <c r="AC216" i="73"/>
  <c r="AV216" i="68"/>
  <c r="N200" i="75"/>
  <c r="AC201" i="75"/>
  <c r="W216" i="67"/>
  <c r="W221" i="67"/>
  <c r="AI216" i="74"/>
  <c r="T216" i="71"/>
  <c r="AG216" i="75"/>
  <c r="AG220" i="75" s="1"/>
  <c r="AG201" i="75"/>
  <c r="AG202" i="75"/>
  <c r="O216" i="68"/>
  <c r="K216" i="70"/>
  <c r="AB216" i="67"/>
  <c r="AO216" i="73"/>
  <c r="AR216" i="68"/>
  <c r="N216" i="74"/>
  <c r="W216" i="70"/>
  <c r="W220" i="70"/>
  <c r="AC216" i="72"/>
  <c r="AQ216" i="69"/>
  <c r="AQ221" i="69"/>
  <c r="AF216" i="67"/>
  <c r="V216" i="73"/>
  <c r="P216" i="74"/>
  <c r="M200" i="75"/>
  <c r="T216" i="70"/>
  <c r="L216" i="70"/>
  <c r="AR216" i="71"/>
  <c r="K216" i="68"/>
  <c r="AD216" i="74"/>
  <c r="J216" i="75"/>
  <c r="J220" i="75" s="1"/>
  <c r="AZ216" i="71"/>
  <c r="L216" i="67"/>
  <c r="AI216" i="68"/>
  <c r="AR216" i="69"/>
  <c r="O216" i="74"/>
  <c r="AF220" i="69"/>
  <c r="H216" i="75"/>
  <c r="H222" i="75" s="1"/>
  <c r="E216" i="71"/>
  <c r="E206" i="71"/>
  <c r="E205" i="71"/>
  <c r="AJ216" i="72"/>
  <c r="AJ221" i="72"/>
  <c r="G216" i="68"/>
  <c r="AX216" i="75"/>
  <c r="AX222" i="75" s="1"/>
  <c r="AX201" i="75"/>
  <c r="AX200" i="75"/>
  <c r="AY216" i="75"/>
  <c r="AY221" i="75" s="1"/>
  <c r="AY201" i="75"/>
  <c r="Y216" i="67"/>
  <c r="AC216" i="67"/>
  <c r="AR216" i="74"/>
  <c r="AD216" i="68"/>
  <c r="AT216" i="72"/>
  <c r="AT221" i="72"/>
  <c r="AN216" i="70"/>
  <c r="AG216" i="71"/>
  <c r="AZ216" i="74"/>
  <c r="Z216" i="72"/>
  <c r="G216" i="70"/>
  <c r="AU216" i="67"/>
  <c r="AL216" i="71"/>
  <c r="AG200" i="75"/>
  <c r="AU216" i="71"/>
  <c r="AU221" i="71"/>
  <c r="BA216" i="71"/>
  <c r="AQ216" i="75"/>
  <c r="AQ221" i="75" s="1"/>
  <c r="AQ201" i="75"/>
  <c r="O216" i="70"/>
  <c r="AW216" i="72"/>
  <c r="AW221" i="72"/>
  <c r="L216" i="72"/>
  <c r="AB216" i="71"/>
  <c r="J216" i="71"/>
  <c r="AA202" i="75"/>
  <c r="Y200" i="75"/>
  <c r="AN222" i="70"/>
  <c r="AO216" i="74"/>
  <c r="I216" i="68"/>
  <c r="Q216" i="72"/>
  <c r="AJ216" i="75"/>
  <c r="AJ221" i="75" s="1"/>
  <c r="AJ201" i="75"/>
  <c r="AM216" i="68"/>
  <c r="AY216" i="67"/>
  <c r="AB216" i="73"/>
  <c r="AA216" i="70"/>
  <c r="AA221" i="70"/>
  <c r="V216" i="68"/>
  <c r="V221" i="68"/>
  <c r="I216" i="69"/>
  <c r="T216" i="67"/>
  <c r="BA216" i="69"/>
  <c r="BA221" i="69"/>
  <c r="AG216" i="70"/>
  <c r="L216" i="69"/>
  <c r="AM216" i="72"/>
  <c r="AJ221" i="67"/>
  <c r="Z220" i="71"/>
  <c r="F221" i="73"/>
  <c r="F221" i="69"/>
  <c r="F221" i="71"/>
  <c r="AF220" i="73"/>
  <c r="K222" i="68"/>
  <c r="K222" i="73"/>
  <c r="K222" i="70"/>
  <c r="K222" i="69"/>
  <c r="K222" i="71"/>
  <c r="Z222" i="71"/>
  <c r="Z222" i="70"/>
  <c r="Z222" i="72"/>
  <c r="M222" i="73"/>
  <c r="M222" i="69"/>
  <c r="M222" i="71"/>
  <c r="M222" i="72"/>
  <c r="M222" i="67"/>
  <c r="AQ221" i="68"/>
  <c r="AQ221" i="73"/>
  <c r="AQ221" i="72"/>
  <c r="AD221" i="70"/>
  <c r="F220" i="72"/>
  <c r="F220" i="69"/>
  <c r="F220" i="70"/>
  <c r="F220" i="68"/>
  <c r="BA221" i="73"/>
  <c r="BA221" i="68"/>
  <c r="L222" i="67"/>
  <c r="L222" i="71"/>
  <c r="L222" i="72"/>
  <c r="L222" i="70"/>
  <c r="L222" i="69"/>
  <c r="L222" i="68"/>
  <c r="L222" i="73"/>
  <c r="E205" i="63"/>
  <c r="AT221" i="69"/>
  <c r="AT221" i="70"/>
  <c r="W221" i="68"/>
  <c r="AU221" i="69"/>
  <c r="AF222" i="71"/>
  <c r="AF222" i="69"/>
  <c r="AF222" i="72"/>
  <c r="F222" i="70"/>
  <c r="F222" i="68"/>
  <c r="W220" i="68"/>
  <c r="AY221" i="73"/>
  <c r="V221" i="71"/>
  <c r="V221" i="69"/>
  <c r="V221" i="67"/>
  <c r="AN220" i="67"/>
  <c r="AN220" i="72"/>
  <c r="L216" i="88"/>
  <c r="AJ216" i="88"/>
  <c r="I216" i="88"/>
  <c r="E216" i="88"/>
  <c r="AA216" i="88"/>
  <c r="W216" i="88"/>
  <c r="AW216" i="88"/>
  <c r="BB216" i="88"/>
  <c r="AS216" i="88"/>
  <c r="AH216" i="88"/>
  <c r="J216" i="88"/>
  <c r="AN216" i="88"/>
  <c r="AX216" i="88"/>
  <c r="AK216" i="88"/>
  <c r="Y216" i="88"/>
  <c r="BA216" i="88"/>
  <c r="U216" i="88"/>
  <c r="AZ216" i="88"/>
  <c r="AL216" i="88"/>
  <c r="T216" i="88"/>
  <c r="AI216" i="88"/>
  <c r="O216" i="88"/>
  <c r="AF216" i="88"/>
  <c r="G216" i="88"/>
  <c r="AG216" i="88"/>
  <c r="AY216" i="88"/>
  <c r="X216" i="88"/>
  <c r="AM216" i="88"/>
  <c r="AR216" i="88"/>
  <c r="R216" i="88"/>
  <c r="V216" i="88"/>
  <c r="AE216" i="88"/>
  <c r="S216" i="88"/>
  <c r="AP216" i="88"/>
  <c r="AV216" i="88"/>
  <c r="P216" i="88"/>
  <c r="AQ216" i="88"/>
  <c r="H216" i="88"/>
  <c r="AD216" i="88"/>
  <c r="AC216" i="88"/>
  <c r="AU216" i="88"/>
  <c r="T222" i="69" l="1"/>
  <c r="AN222" i="71"/>
  <c r="AN222" i="72"/>
  <c r="AF220" i="71"/>
  <c r="V220" i="67"/>
  <c r="AF220" i="68"/>
  <c r="AN222" i="67"/>
  <c r="AN220" i="68"/>
  <c r="AN220" i="70"/>
  <c r="AN222" i="73"/>
  <c r="F205" i="68"/>
  <c r="G205" i="68" s="1"/>
  <c r="H205" i="68" s="1"/>
  <c r="I205" i="68" s="1"/>
  <c r="J205" i="68" s="1"/>
  <c r="K205" i="68" s="1"/>
  <c r="L205" i="68" s="1"/>
  <c r="M205" i="68" s="1"/>
  <c r="D13" i="68" s="1"/>
  <c r="F205" i="67"/>
  <c r="G205" i="67" s="1"/>
  <c r="H205" i="67" s="1"/>
  <c r="I205" i="67" s="1"/>
  <c r="J205" i="67" s="1"/>
  <c r="K205" i="67" s="1"/>
  <c r="L205" i="67" s="1"/>
  <c r="M205" i="67" s="1"/>
  <c r="D13" i="67" s="1"/>
  <c r="AM220" i="70"/>
  <c r="AM220" i="72"/>
  <c r="AM220" i="73"/>
  <c r="AM220" i="67"/>
  <c r="Q221" i="68"/>
  <c r="E221" i="68"/>
  <c r="F206" i="68"/>
  <c r="G206" i="68" s="1"/>
  <c r="H206" i="68" s="1"/>
  <c r="I206" i="68" s="1"/>
  <c r="J206" i="68" s="1"/>
  <c r="K206" i="68" s="1"/>
  <c r="L206" i="68" s="1"/>
  <c r="M206" i="68" s="1"/>
  <c r="F13" i="68" s="1"/>
  <c r="G204" i="68"/>
  <c r="H204" i="68" s="1"/>
  <c r="I204" i="68" s="1"/>
  <c r="J204" i="68" s="1"/>
  <c r="K204" i="68" s="1"/>
  <c r="L204" i="68" s="1"/>
  <c r="M204" i="68" s="1"/>
  <c r="B13" i="68" s="1"/>
  <c r="AU222" i="67"/>
  <c r="AX222" i="72"/>
  <c r="G204" i="70"/>
  <c r="H204" i="70" s="1"/>
  <c r="I204" i="70" s="1"/>
  <c r="H220" i="71"/>
  <c r="G204" i="71"/>
  <c r="H204" i="71" s="1"/>
  <c r="I204" i="71" s="1"/>
  <c r="J204" i="71" s="1"/>
  <c r="K204" i="71" s="1"/>
  <c r="L204" i="71" s="1"/>
  <c r="M204" i="71" s="1"/>
  <c r="B13" i="71" s="1"/>
  <c r="AU222" i="73"/>
  <c r="G222" i="69"/>
  <c r="G222" i="71"/>
  <c r="F204" i="72"/>
  <c r="G204" i="72" s="1"/>
  <c r="AK222" i="70"/>
  <c r="G222" i="68"/>
  <c r="T222" i="73"/>
  <c r="AU222" i="71"/>
  <c r="O222" i="72"/>
  <c r="G222" i="70"/>
  <c r="T222" i="72"/>
  <c r="AU222" i="69"/>
  <c r="T222" i="70"/>
  <c r="G222" i="73"/>
  <c r="T222" i="67"/>
  <c r="T222" i="71"/>
  <c r="G222" i="67"/>
  <c r="AM220" i="68"/>
  <c r="Q220" i="73"/>
  <c r="AM222" i="73"/>
  <c r="Y220" i="72"/>
  <c r="K221" i="67"/>
  <c r="K221" i="72"/>
  <c r="S220" i="68"/>
  <c r="H220" i="70"/>
  <c r="S220" i="69"/>
  <c r="K221" i="69"/>
  <c r="S220" i="71"/>
  <c r="H220" i="73"/>
  <c r="S220" i="73"/>
  <c r="K221" i="70"/>
  <c r="S220" i="67"/>
  <c r="H220" i="67"/>
  <c r="S220" i="70"/>
  <c r="AM220" i="71"/>
  <c r="Q221" i="72"/>
  <c r="Q222" i="67"/>
  <c r="AO222" i="71"/>
  <c r="K221" i="71"/>
  <c r="Q222" i="68"/>
  <c r="K221" i="73"/>
  <c r="AM222" i="67"/>
  <c r="Q222" i="73"/>
  <c r="Q222" i="69"/>
  <c r="F204" i="73"/>
  <c r="F205" i="72"/>
  <c r="G205" i="72" s="1"/>
  <c r="H205" i="72" s="1"/>
  <c r="F205" i="70"/>
  <c r="G205" i="70" s="1"/>
  <c r="H205" i="70" s="1"/>
  <c r="I205" i="70" s="1"/>
  <c r="J205" i="70" s="1"/>
  <c r="K205" i="70" s="1"/>
  <c r="L205" i="70" s="1"/>
  <c r="M205" i="70" s="1"/>
  <c r="D13" i="70" s="1"/>
  <c r="AX222" i="69"/>
  <c r="K221" i="68"/>
  <c r="AU222" i="68"/>
  <c r="Q220" i="71"/>
  <c r="AX222" i="70"/>
  <c r="AX222" i="67"/>
  <c r="AX222" i="68"/>
  <c r="AX222" i="73"/>
  <c r="F206" i="73"/>
  <c r="G206" i="73" s="1"/>
  <c r="H206" i="73" s="1"/>
  <c r="I206" i="73" s="1"/>
  <c r="J206" i="73" s="1"/>
  <c r="K206" i="73" s="1"/>
  <c r="L206" i="73" s="1"/>
  <c r="M206" i="73" s="1"/>
  <c r="F13" i="73" s="1"/>
  <c r="E221" i="70"/>
  <c r="Y220" i="70"/>
  <c r="O220" i="69"/>
  <c r="R222" i="75"/>
  <c r="Y220" i="71"/>
  <c r="Q221" i="69"/>
  <c r="Y220" i="73"/>
  <c r="Y220" i="68"/>
  <c r="Y220" i="69"/>
  <c r="Y220" i="67"/>
  <c r="AZ220" i="75"/>
  <c r="Q221" i="70"/>
  <c r="E222" i="75"/>
  <c r="E220" i="75"/>
  <c r="I222" i="70"/>
  <c r="AM222" i="68"/>
  <c r="P221" i="75"/>
  <c r="BA220" i="75"/>
  <c r="L220" i="75"/>
  <c r="AR220" i="75"/>
  <c r="X222" i="73"/>
  <c r="AZ222" i="75"/>
  <c r="AW220" i="75"/>
  <c r="O222" i="67"/>
  <c r="X222" i="68"/>
  <c r="O222" i="70"/>
  <c r="O222" i="73"/>
  <c r="X222" i="70"/>
  <c r="X222" i="67"/>
  <c r="O222" i="71"/>
  <c r="AF222" i="75"/>
  <c r="O222" i="68"/>
  <c r="AM222" i="70"/>
  <c r="X222" i="71"/>
  <c r="AP222" i="75"/>
  <c r="P222" i="71"/>
  <c r="Q221" i="71"/>
  <c r="AC222" i="69"/>
  <c r="Q220" i="72"/>
  <c r="Q220" i="69"/>
  <c r="AC222" i="71"/>
  <c r="AX220" i="72"/>
  <c r="AC222" i="67"/>
  <c r="Q220" i="68"/>
  <c r="AC222" i="72"/>
  <c r="AC222" i="68"/>
  <c r="Q221" i="73"/>
  <c r="AC222" i="70"/>
  <c r="Q220" i="67"/>
  <c r="Q221" i="67"/>
  <c r="R222" i="73"/>
  <c r="U220" i="75"/>
  <c r="AM222" i="75"/>
  <c r="N221" i="75"/>
  <c r="S221" i="75"/>
  <c r="T222" i="75"/>
  <c r="X221" i="75"/>
  <c r="AJ220" i="75"/>
  <c r="AD222" i="75"/>
  <c r="BA222" i="75"/>
  <c r="AO222" i="75"/>
  <c r="AY220" i="75"/>
  <c r="R222" i="71"/>
  <c r="AL222" i="75"/>
  <c r="AL221" i="75"/>
  <c r="AL220" i="75"/>
  <c r="R222" i="67"/>
  <c r="AK221" i="75"/>
  <c r="AK220" i="75"/>
  <c r="G222" i="75"/>
  <c r="P220" i="75"/>
  <c r="AU220" i="75"/>
  <c r="Y222" i="75"/>
  <c r="T221" i="75"/>
  <c r="AQ220" i="75"/>
  <c r="K222" i="75"/>
  <c r="J222" i="75"/>
  <c r="AM222" i="71"/>
  <c r="Q222" i="70"/>
  <c r="AE221" i="75"/>
  <c r="AE220" i="75"/>
  <c r="AT222" i="75"/>
  <c r="J221" i="75"/>
  <c r="F221" i="75"/>
  <c r="AF220" i="75"/>
  <c r="AP220" i="75"/>
  <c r="AR222" i="75"/>
  <c r="H221" i="75"/>
  <c r="U222" i="75"/>
  <c r="F220" i="75"/>
  <c r="AC221" i="75"/>
  <c r="AM222" i="69"/>
  <c r="BB222" i="75"/>
  <c r="BB220" i="75"/>
  <c r="BB221" i="75"/>
  <c r="V220" i="75"/>
  <c r="V222" i="75"/>
  <c r="I221" i="75"/>
  <c r="G221" i="75"/>
  <c r="M222" i="75"/>
  <c r="AW222" i="75"/>
  <c r="AY222" i="75"/>
  <c r="L222" i="75"/>
  <c r="I222" i="75"/>
  <c r="AA220" i="75"/>
  <c r="Y220" i="75"/>
  <c r="AJ222" i="75"/>
  <c r="AH222" i="75"/>
  <c r="R222" i="70"/>
  <c r="AG221" i="75"/>
  <c r="AG222" i="75"/>
  <c r="W220" i="75"/>
  <c r="W221" i="75"/>
  <c r="AB221" i="75"/>
  <c r="AB222" i="75"/>
  <c r="AB220" i="75"/>
  <c r="AD220" i="75"/>
  <c r="O220" i="75"/>
  <c r="M220" i="75"/>
  <c r="X220" i="75"/>
  <c r="H220" i="75"/>
  <c r="AI220" i="75"/>
  <c r="AQ222" i="75"/>
  <c r="AO220" i="75"/>
  <c r="R220" i="75"/>
  <c r="N220" i="75"/>
  <c r="S222" i="75"/>
  <c r="O221" i="75"/>
  <c r="AM222" i="72"/>
  <c r="Q222" i="72"/>
  <c r="R222" i="68"/>
  <c r="AV221" i="75"/>
  <c r="AV220" i="75"/>
  <c r="AV222" i="75"/>
  <c r="AC220" i="75"/>
  <c r="Z222" i="75"/>
  <c r="AH220" i="75"/>
  <c r="AN222" i="75"/>
  <c r="AM220" i="75"/>
  <c r="AS221" i="75"/>
  <c r="AS220" i="75"/>
  <c r="AX221" i="75"/>
  <c r="AX220" i="75"/>
  <c r="K220" i="75"/>
  <c r="AN220" i="75"/>
  <c r="Z220" i="75"/>
  <c r="AU222" i="75"/>
  <c r="AI222" i="75"/>
  <c r="AA222" i="75"/>
  <c r="AT220" i="75"/>
  <c r="F202" i="88"/>
  <c r="F222" i="88" s="1"/>
  <c r="F201" i="88"/>
  <c r="F221" i="88" s="1"/>
  <c r="F200" i="88"/>
  <c r="F220" i="88" s="1"/>
  <c r="F221" i="72"/>
  <c r="P222" i="67"/>
  <c r="AI222" i="70"/>
  <c r="AH221" i="68"/>
  <c r="AI222" i="72"/>
  <c r="AI222" i="73"/>
  <c r="AI222" i="71"/>
  <c r="I222" i="68"/>
  <c r="I222" i="71"/>
  <c r="H220" i="69"/>
  <c r="P222" i="70"/>
  <c r="P222" i="69"/>
  <c r="P222" i="73"/>
  <c r="P222" i="72"/>
  <c r="AZ221" i="71"/>
  <c r="AI221" i="68"/>
  <c r="G204" i="73"/>
  <c r="H204" i="73" s="1"/>
  <c r="I204" i="73" s="1"/>
  <c r="J204" i="73" s="1"/>
  <c r="K204" i="73" s="1"/>
  <c r="L204" i="73" s="1"/>
  <c r="M204" i="73" s="1"/>
  <c r="B13" i="73" s="1"/>
  <c r="H204" i="72"/>
  <c r="I204" i="72" s="1"/>
  <c r="J204" i="72" s="1"/>
  <c r="K204" i="72" s="1"/>
  <c r="L204" i="72" s="1"/>
  <c r="M204" i="72" s="1"/>
  <c r="B13" i="72" s="1"/>
  <c r="E221" i="72"/>
  <c r="F206" i="72"/>
  <c r="G206" i="72" s="1"/>
  <c r="H206" i="72" s="1"/>
  <c r="I206" i="72" s="1"/>
  <c r="J206" i="72" s="1"/>
  <c r="K206" i="72" s="1"/>
  <c r="L206" i="72" s="1"/>
  <c r="M206" i="72" s="1"/>
  <c r="F13" i="72" s="1"/>
  <c r="U221" i="69"/>
  <c r="AO221" i="68"/>
  <c r="V220" i="68"/>
  <c r="AX220" i="71"/>
  <c r="AI221" i="70"/>
  <c r="AI221" i="72"/>
  <c r="AI221" i="69"/>
  <c r="U221" i="71"/>
  <c r="AI221" i="73"/>
  <c r="AI221" i="71"/>
  <c r="AX220" i="67"/>
  <c r="U221" i="73"/>
  <c r="AX220" i="70"/>
  <c r="U221" i="72"/>
  <c r="AX220" i="69"/>
  <c r="AX221" i="71"/>
  <c r="V220" i="70"/>
  <c r="AZ221" i="72"/>
  <c r="AZ221" i="69"/>
  <c r="F221" i="70"/>
  <c r="I206" i="70"/>
  <c r="J206" i="70" s="1"/>
  <c r="K206" i="70" s="1"/>
  <c r="L206" i="70" s="1"/>
  <c r="M206" i="70" s="1"/>
  <c r="F13" i="70" s="1"/>
  <c r="S221" i="72"/>
  <c r="F220" i="71"/>
  <c r="V220" i="73"/>
  <c r="T221" i="70"/>
  <c r="T221" i="72"/>
  <c r="V220" i="72"/>
  <c r="T221" i="69"/>
  <c r="AM221" i="71"/>
  <c r="AO221" i="71"/>
  <c r="AH221" i="67"/>
  <c r="AI222" i="67"/>
  <c r="AI222" i="69"/>
  <c r="S221" i="71"/>
  <c r="AK222" i="71"/>
  <c r="AO221" i="70"/>
  <c r="AO221" i="69"/>
  <c r="AK222" i="69"/>
  <c r="AK222" i="68"/>
  <c r="AK222" i="72"/>
  <c r="R220" i="71"/>
  <c r="R220" i="72"/>
  <c r="S221" i="68"/>
  <c r="R220" i="67"/>
  <c r="R220" i="69"/>
  <c r="R220" i="70"/>
  <c r="S221" i="69"/>
  <c r="R220" i="68"/>
  <c r="S221" i="70"/>
  <c r="R220" i="73"/>
  <c r="S221" i="73"/>
  <c r="S221" i="67"/>
  <c r="T221" i="67"/>
  <c r="AM221" i="72"/>
  <c r="T221" i="73"/>
  <c r="H220" i="68"/>
  <c r="AM221" i="67"/>
  <c r="AO221" i="73"/>
  <c r="AK222" i="67"/>
  <c r="V220" i="71"/>
  <c r="T221" i="71"/>
  <c r="AM221" i="70"/>
  <c r="AM221" i="69"/>
  <c r="T221" i="68"/>
  <c r="AM221" i="73"/>
  <c r="AM221" i="68"/>
  <c r="AO221" i="72"/>
  <c r="V220" i="69"/>
  <c r="AO221" i="67"/>
  <c r="AO222" i="69"/>
  <c r="I222" i="67"/>
  <c r="AZ221" i="68"/>
  <c r="I222" i="72"/>
  <c r="AO220" i="73"/>
  <c r="I222" i="73"/>
  <c r="AX221" i="68"/>
  <c r="AO220" i="72"/>
  <c r="AX221" i="73"/>
  <c r="AX221" i="67"/>
  <c r="AO220" i="70"/>
  <c r="AO220" i="69"/>
  <c r="AX221" i="72"/>
  <c r="AO220" i="67"/>
  <c r="AX221" i="70"/>
  <c r="AO220" i="68"/>
  <c r="G205" i="69"/>
  <c r="H205" i="69" s="1"/>
  <c r="I205" i="69" s="1"/>
  <c r="J205" i="69" s="1"/>
  <c r="K205" i="69" s="1"/>
  <c r="L205" i="69" s="1"/>
  <c r="M205" i="69" s="1"/>
  <c r="D13" i="69" s="1"/>
  <c r="E221" i="69"/>
  <c r="H220" i="72"/>
  <c r="F222" i="72"/>
  <c r="E221" i="71"/>
  <c r="O220" i="71"/>
  <c r="O220" i="67"/>
  <c r="AH221" i="71"/>
  <c r="AI221" i="67"/>
  <c r="O220" i="72"/>
  <c r="AH221" i="69"/>
  <c r="AH221" i="72"/>
  <c r="AO222" i="72"/>
  <c r="O220" i="68"/>
  <c r="AO222" i="73"/>
  <c r="O220" i="73"/>
  <c r="AH221" i="70"/>
  <c r="AO222" i="70"/>
  <c r="AH221" i="73"/>
  <c r="E221" i="73"/>
  <c r="E221" i="67"/>
  <c r="N205" i="75"/>
  <c r="O205" i="75" s="1"/>
  <c r="P205" i="75" s="1"/>
  <c r="Q205" i="75" s="1"/>
  <c r="R205" i="75" s="1"/>
  <c r="D14" i="75" s="1"/>
  <c r="BA221" i="71"/>
  <c r="AU222" i="70"/>
  <c r="AO222" i="67"/>
  <c r="AI222" i="68"/>
  <c r="AR221" i="71"/>
  <c r="AJ221" i="69"/>
  <c r="AN221" i="70"/>
  <c r="AR221" i="69"/>
  <c r="X222" i="69"/>
  <c r="U221" i="67"/>
  <c r="F206" i="69"/>
  <c r="G206" i="69" s="1"/>
  <c r="H206" i="69" s="1"/>
  <c r="I206" i="69" s="1"/>
  <c r="J206" i="69" s="1"/>
  <c r="K206" i="69" s="1"/>
  <c r="L206" i="69" s="1"/>
  <c r="M206" i="69" s="1"/>
  <c r="F13" i="69" s="1"/>
  <c r="F204" i="67"/>
  <c r="G204" i="67" s="1"/>
  <c r="H204" i="67" s="1"/>
  <c r="I204" i="67" s="1"/>
  <c r="J204" i="67" s="1"/>
  <c r="K204" i="67" s="1"/>
  <c r="L204" i="67" s="1"/>
  <c r="M204" i="67" s="1"/>
  <c r="B13" i="67" s="1"/>
  <c r="F220" i="67"/>
  <c r="AA221" i="73"/>
  <c r="H130" i="88"/>
  <c r="H132" i="88" s="1"/>
  <c r="H133" i="88" s="1"/>
  <c r="H190" i="88" s="1"/>
  <c r="I129" i="88"/>
  <c r="I131" i="88" s="1"/>
  <c r="U221" i="70"/>
  <c r="AQ221" i="67"/>
  <c r="Z220" i="67"/>
  <c r="AK222" i="73"/>
  <c r="R222" i="72"/>
  <c r="AO222" i="68"/>
  <c r="AZ221" i="70"/>
  <c r="AX220" i="73"/>
  <c r="AN221" i="67"/>
  <c r="W222" i="67"/>
  <c r="AF221" i="67"/>
  <c r="F210" i="88"/>
  <c r="F205" i="71"/>
  <c r="G205" i="71" s="1"/>
  <c r="H205" i="71" s="1"/>
  <c r="I205" i="71" s="1"/>
  <c r="J205" i="71" s="1"/>
  <c r="K205" i="71" s="1"/>
  <c r="L205" i="71" s="1"/>
  <c r="M205" i="71" s="1"/>
  <c r="D13" i="71" s="1"/>
  <c r="AF221" i="72"/>
  <c r="F206" i="75"/>
  <c r="G206" i="75" s="1"/>
  <c r="H206" i="75" s="1"/>
  <c r="I206" i="75" s="1"/>
  <c r="J206" i="75" s="1"/>
  <c r="K206" i="75" s="1"/>
  <c r="L206" i="75" s="1"/>
  <c r="M206" i="75" s="1"/>
  <c r="F13" i="75" s="1"/>
  <c r="AQ221" i="71"/>
  <c r="Z221" i="72"/>
  <c r="F206" i="71"/>
  <c r="G206" i="71" s="1"/>
  <c r="H206" i="71" s="1"/>
  <c r="I206" i="71" s="1"/>
  <c r="J206" i="71" s="1"/>
  <c r="K206" i="71" s="1"/>
  <c r="L206" i="71" s="1"/>
  <c r="M206" i="71" s="1"/>
  <c r="F13" i="71" s="1"/>
  <c r="Z221" i="68"/>
  <c r="AF221" i="73"/>
  <c r="AF221" i="70"/>
  <c r="AF221" i="69"/>
  <c r="F205" i="73"/>
  <c r="G205" i="73" s="1"/>
  <c r="H205" i="73" s="1"/>
  <c r="I205" i="73" s="1"/>
  <c r="J205" i="73" s="1"/>
  <c r="K205" i="73" s="1"/>
  <c r="L205" i="73" s="1"/>
  <c r="M205" i="73" s="1"/>
  <c r="D13" i="73" s="1"/>
  <c r="AN221" i="69"/>
  <c r="AN221" i="72"/>
  <c r="I205" i="72"/>
  <c r="J205" i="72" s="1"/>
  <c r="K205" i="72" s="1"/>
  <c r="L205" i="72" s="1"/>
  <c r="M205" i="72" s="1"/>
  <c r="D13" i="72" s="1"/>
  <c r="Z221" i="73"/>
  <c r="AF221" i="68"/>
  <c r="AN221" i="73"/>
  <c r="Z221" i="70"/>
  <c r="AN221" i="71"/>
  <c r="Z221" i="69"/>
  <c r="AF221" i="71"/>
  <c r="AX221" i="69"/>
  <c r="AZ221" i="67"/>
  <c r="Z221" i="67"/>
  <c r="AN221" i="68"/>
  <c r="G204" i="69"/>
  <c r="H204" i="69" s="1"/>
  <c r="I204" i="69" s="1"/>
  <c r="J204" i="69" s="1"/>
  <c r="K204" i="69" s="1"/>
  <c r="L204" i="69" s="1"/>
  <c r="M204" i="69" s="1"/>
  <c r="B13" i="69" s="1"/>
  <c r="F206" i="67"/>
  <c r="G206" i="67" s="1"/>
  <c r="H206" i="67" s="1"/>
  <c r="I206" i="67" s="1"/>
  <c r="J206" i="67" s="1"/>
  <c r="K206" i="67" s="1"/>
  <c r="L206" i="67" s="1"/>
  <c r="M206" i="67" s="1"/>
  <c r="F13" i="67" s="1"/>
  <c r="G135" i="88"/>
  <c r="J204" i="70"/>
  <c r="K204" i="70" s="1"/>
  <c r="L204" i="70" s="1"/>
  <c r="M204" i="70" s="1"/>
  <c r="B13" i="70" s="1"/>
  <c r="I204" i="75"/>
  <c r="J204" i="75" s="1"/>
  <c r="K204" i="75" s="1"/>
  <c r="L204" i="75" s="1"/>
  <c r="M204" i="75" s="1"/>
  <c r="B13" i="75" s="1"/>
  <c r="AG221" i="73"/>
  <c r="AG221" i="71"/>
  <c r="AG221" i="69"/>
  <c r="AG221" i="72"/>
  <c r="AG221" i="70"/>
  <c r="AG221" i="68"/>
  <c r="AG221" i="67"/>
  <c r="V222" i="72"/>
  <c r="V222" i="71"/>
  <c r="V222" i="70"/>
  <c r="V222" i="69"/>
  <c r="V222" i="73"/>
  <c r="V222" i="67"/>
  <c r="V222" i="68"/>
  <c r="AG222" i="71"/>
  <c r="AG222" i="69"/>
  <c r="AG222" i="70"/>
  <c r="AG222" i="72"/>
  <c r="AG222" i="68"/>
  <c r="AG222" i="73"/>
  <c r="AG222" i="67"/>
  <c r="AT220" i="71"/>
  <c r="AT220" i="69"/>
  <c r="AT220" i="67"/>
  <c r="AT220" i="73"/>
  <c r="AT220" i="68"/>
  <c r="AT220" i="70"/>
  <c r="AT220" i="72"/>
  <c r="N220" i="68"/>
  <c r="N220" i="71"/>
  <c r="N220" i="73"/>
  <c r="N220" i="72"/>
  <c r="N220" i="69"/>
  <c r="N220" i="70"/>
  <c r="N220" i="67"/>
  <c r="AW220" i="71"/>
  <c r="AW220" i="67"/>
  <c r="AW220" i="72"/>
  <c r="AW220" i="68"/>
  <c r="AW220" i="73"/>
  <c r="AW220" i="69"/>
  <c r="AW220" i="70"/>
  <c r="K220" i="68"/>
  <c r="K220" i="71"/>
  <c r="K220" i="70"/>
  <c r="K220" i="69"/>
  <c r="K220" i="73"/>
  <c r="K220" i="72"/>
  <c r="K220" i="67"/>
  <c r="AS220" i="71"/>
  <c r="AS220" i="68"/>
  <c r="AS220" i="67"/>
  <c r="AS220" i="70"/>
  <c r="AS220" i="69"/>
  <c r="AS220" i="72"/>
  <c r="AS220" i="73"/>
  <c r="N221" i="72"/>
  <c r="N221" i="70"/>
  <c r="N221" i="71"/>
  <c r="N221" i="73"/>
  <c r="N221" i="67"/>
  <c r="N221" i="68"/>
  <c r="N221" i="69"/>
  <c r="AG220" i="69"/>
  <c r="AG220" i="73"/>
  <c r="AG220" i="70"/>
  <c r="AG220" i="71"/>
  <c r="AG220" i="72"/>
  <c r="AG220" i="68"/>
  <c r="AG220" i="67"/>
  <c r="L221" i="67"/>
  <c r="L221" i="73"/>
  <c r="L221" i="72"/>
  <c r="L221" i="70"/>
  <c r="L221" i="68"/>
  <c r="L221" i="71"/>
  <c r="L221" i="69"/>
  <c r="AT222" i="71"/>
  <c r="AT222" i="69"/>
  <c r="AT222" i="68"/>
  <c r="AT222" i="70"/>
  <c r="AT222" i="67"/>
  <c r="AT222" i="73"/>
  <c r="AT222" i="72"/>
  <c r="T220" i="67"/>
  <c r="T220" i="71"/>
  <c r="T220" i="68"/>
  <c r="T220" i="72"/>
  <c r="T220" i="73"/>
  <c r="T220" i="70"/>
  <c r="T220" i="69"/>
  <c r="AR222" i="71"/>
  <c r="AR222" i="69"/>
  <c r="AR222" i="67"/>
  <c r="AR222" i="72"/>
  <c r="AR222" i="70"/>
  <c r="AR222" i="73"/>
  <c r="AR222" i="68"/>
  <c r="AP222" i="71"/>
  <c r="AP222" i="72"/>
  <c r="AP222" i="70"/>
  <c r="AP222" i="69"/>
  <c r="AP222" i="68"/>
  <c r="AP222" i="73"/>
  <c r="AP222" i="67"/>
  <c r="AD220" i="70"/>
  <c r="AD220" i="68"/>
  <c r="AD220" i="72"/>
  <c r="AD220" i="71"/>
  <c r="AD220" i="69"/>
  <c r="AD220" i="73"/>
  <c r="AD220" i="67"/>
  <c r="AE222" i="73"/>
  <c r="AE222" i="71"/>
  <c r="AE222" i="70"/>
  <c r="AE222" i="69"/>
  <c r="AE222" i="72"/>
  <c r="AE222" i="67"/>
  <c r="AE222" i="68"/>
  <c r="Y222" i="73"/>
  <c r="Y222" i="69"/>
  <c r="Y222" i="72"/>
  <c r="Y222" i="70"/>
  <c r="Y222" i="71"/>
  <c r="Y222" i="67"/>
  <c r="Y222" i="68"/>
  <c r="AS222" i="71"/>
  <c r="AS222" i="69"/>
  <c r="AS222" i="67"/>
  <c r="AS222" i="68"/>
  <c r="AS222" i="72"/>
  <c r="AS222" i="70"/>
  <c r="AS222" i="73"/>
  <c r="AA220" i="68"/>
  <c r="AA220" i="72"/>
  <c r="AA220" i="71"/>
  <c r="AA220" i="70"/>
  <c r="AA220" i="73"/>
  <c r="AA220" i="69"/>
  <c r="AA220" i="67"/>
  <c r="AB220" i="73"/>
  <c r="AB220" i="67"/>
  <c r="AB220" i="72"/>
  <c r="AB220" i="69"/>
  <c r="AB220" i="70"/>
  <c r="AB220" i="71"/>
  <c r="AB220" i="68"/>
  <c r="AK220" i="71"/>
  <c r="AK220" i="73"/>
  <c r="AK220" i="70"/>
  <c r="AK220" i="67"/>
  <c r="AK220" i="68"/>
  <c r="AK220" i="72"/>
  <c r="AK220" i="69"/>
  <c r="J221" i="71"/>
  <c r="J221" i="69"/>
  <c r="J221" i="70"/>
  <c r="J221" i="73"/>
  <c r="J221" i="72"/>
  <c r="J221" i="67"/>
  <c r="J221" i="68"/>
  <c r="AD222" i="73"/>
  <c r="AD222" i="70"/>
  <c r="AD222" i="72"/>
  <c r="AD222" i="69"/>
  <c r="AD222" i="71"/>
  <c r="AD222" i="67"/>
  <c r="AD222" i="68"/>
  <c r="AQ222" i="71"/>
  <c r="AQ222" i="70"/>
  <c r="AQ222" i="69"/>
  <c r="AQ222" i="67"/>
  <c r="AQ222" i="68"/>
  <c r="AQ222" i="72"/>
  <c r="AQ222" i="73"/>
  <c r="AS221" i="71"/>
  <c r="AS221" i="67"/>
  <c r="AS221" i="73"/>
  <c r="AS221" i="69"/>
  <c r="AS221" i="68"/>
  <c r="AS221" i="70"/>
  <c r="AS221" i="72"/>
  <c r="E220" i="70"/>
  <c r="E220" i="69"/>
  <c r="E220" i="73"/>
  <c r="E220" i="67"/>
  <c r="E220" i="71"/>
  <c r="E220" i="68"/>
  <c r="E220" i="72"/>
  <c r="E204" i="63"/>
  <c r="I220" i="72"/>
  <c r="I220" i="71"/>
  <c r="I220" i="73"/>
  <c r="I220" i="68"/>
  <c r="I220" i="67"/>
  <c r="I220" i="70"/>
  <c r="I220" i="69"/>
  <c r="AZ220" i="71"/>
  <c r="AZ220" i="67"/>
  <c r="AZ220" i="73"/>
  <c r="AZ220" i="70"/>
  <c r="AZ220" i="68"/>
  <c r="AZ220" i="69"/>
  <c r="AZ220" i="72"/>
  <c r="AB222" i="67"/>
  <c r="AB222" i="72"/>
  <c r="AB222" i="69"/>
  <c r="AB222" i="73"/>
  <c r="AB222" i="71"/>
  <c r="AB222" i="70"/>
  <c r="AB222" i="68"/>
  <c r="AK221" i="71"/>
  <c r="AK221" i="70"/>
  <c r="AK221" i="67"/>
  <c r="AK221" i="69"/>
  <c r="AK221" i="73"/>
  <c r="AK221" i="68"/>
  <c r="AK221" i="72"/>
  <c r="AH222" i="71"/>
  <c r="AH222" i="69"/>
  <c r="AH222" i="72"/>
  <c r="AH222" i="70"/>
  <c r="AH222" i="73"/>
  <c r="AH222" i="68"/>
  <c r="AH222" i="67"/>
  <c r="H221" i="69"/>
  <c r="H221" i="71"/>
  <c r="H221" i="73"/>
  <c r="H221" i="72"/>
  <c r="H221" i="70"/>
  <c r="H221" i="68"/>
  <c r="H221" i="67"/>
  <c r="H222" i="73"/>
  <c r="H222" i="71"/>
  <c r="H222" i="69"/>
  <c r="H222" i="72"/>
  <c r="H222" i="70"/>
  <c r="H222" i="68"/>
  <c r="H222" i="67"/>
  <c r="U220" i="73"/>
  <c r="U220" i="68"/>
  <c r="U220" i="69"/>
  <c r="U220" i="70"/>
  <c r="U220" i="71"/>
  <c r="U220" i="72"/>
  <c r="U220" i="67"/>
  <c r="N222" i="68"/>
  <c r="N222" i="73"/>
  <c r="N222" i="69"/>
  <c r="N222" i="70"/>
  <c r="N222" i="72"/>
  <c r="N222" i="71"/>
  <c r="N222" i="67"/>
  <c r="X220" i="69"/>
  <c r="X220" i="71"/>
  <c r="X220" i="72"/>
  <c r="X220" i="73"/>
  <c r="X220" i="70"/>
  <c r="X220" i="67"/>
  <c r="X220" i="68"/>
  <c r="AZ222" i="71"/>
  <c r="AZ222" i="73"/>
  <c r="AZ222" i="67"/>
  <c r="AZ222" i="70"/>
  <c r="AZ222" i="68"/>
  <c r="AZ222" i="72"/>
  <c r="AZ222" i="69"/>
  <c r="AJ222" i="71"/>
  <c r="AJ222" i="68"/>
  <c r="AJ222" i="72"/>
  <c r="AJ222" i="67"/>
  <c r="AJ222" i="70"/>
  <c r="AJ222" i="69"/>
  <c r="AJ222" i="73"/>
  <c r="AU220" i="71"/>
  <c r="AU220" i="73"/>
  <c r="AU220" i="68"/>
  <c r="AU220" i="70"/>
  <c r="AU220" i="67"/>
  <c r="AU220" i="69"/>
  <c r="AU220" i="72"/>
  <c r="M220" i="69"/>
  <c r="M220" i="73"/>
  <c r="M220" i="70"/>
  <c r="M220" i="72"/>
  <c r="M220" i="71"/>
  <c r="M220" i="68"/>
  <c r="M220" i="67"/>
  <c r="AV221" i="71"/>
  <c r="AV221" i="72"/>
  <c r="AV221" i="70"/>
  <c r="AV221" i="69"/>
  <c r="AV221" i="68"/>
  <c r="AV221" i="73"/>
  <c r="AV221" i="67"/>
  <c r="AR220" i="71"/>
  <c r="AR220" i="70"/>
  <c r="AR220" i="72"/>
  <c r="AR220" i="67"/>
  <c r="AR220" i="73"/>
  <c r="AR220" i="68"/>
  <c r="AR220" i="69"/>
  <c r="AA222" i="72"/>
  <c r="AA222" i="69"/>
  <c r="AA222" i="73"/>
  <c r="AA222" i="71"/>
  <c r="AA222" i="68"/>
  <c r="AA222" i="67"/>
  <c r="AA222" i="70"/>
  <c r="AP220" i="71"/>
  <c r="AP220" i="73"/>
  <c r="AP220" i="72"/>
  <c r="AP220" i="70"/>
  <c r="AP220" i="69"/>
  <c r="AP220" i="68"/>
  <c r="AP220" i="67"/>
  <c r="E225" i="75"/>
  <c r="E225" i="69"/>
  <c r="E225" i="70"/>
  <c r="E225" i="68"/>
  <c r="E225" i="71"/>
  <c r="E225" i="73"/>
  <c r="E225" i="72"/>
  <c r="E225" i="67"/>
  <c r="AL220" i="71"/>
  <c r="AL220" i="67"/>
  <c r="AL220" i="68"/>
  <c r="AL220" i="69"/>
  <c r="AL220" i="70"/>
  <c r="AL220" i="73"/>
  <c r="AL220" i="72"/>
  <c r="AB221" i="67"/>
  <c r="AB221" i="73"/>
  <c r="AB221" i="70"/>
  <c r="AB221" i="71"/>
  <c r="AB221" i="69"/>
  <c r="AB221" i="72"/>
  <c r="AB221" i="68"/>
  <c r="BB220" i="71"/>
  <c r="BB220" i="70"/>
  <c r="BB220" i="68"/>
  <c r="BB220" i="67"/>
  <c r="BB220" i="73"/>
  <c r="BB220" i="72"/>
  <c r="BB220" i="69"/>
  <c r="AJ220" i="71"/>
  <c r="AJ220" i="70"/>
  <c r="AJ220" i="68"/>
  <c r="AJ220" i="69"/>
  <c r="AJ220" i="67"/>
  <c r="AJ220" i="73"/>
  <c r="AJ220" i="72"/>
  <c r="J220" i="72"/>
  <c r="J220" i="71"/>
  <c r="J220" i="67"/>
  <c r="J220" i="69"/>
  <c r="J220" i="73"/>
  <c r="J220" i="70"/>
  <c r="J220" i="68"/>
  <c r="AC221" i="68"/>
  <c r="AC221" i="70"/>
  <c r="AC221" i="72"/>
  <c r="AC221" i="71"/>
  <c r="AC221" i="69"/>
  <c r="AC221" i="67"/>
  <c r="AC221" i="73"/>
  <c r="L220" i="67"/>
  <c r="L220" i="73"/>
  <c r="L220" i="72"/>
  <c r="L220" i="70"/>
  <c r="L220" i="71"/>
  <c r="L220" i="69"/>
  <c r="L220" i="68"/>
  <c r="AI220" i="68"/>
  <c r="AI220" i="71"/>
  <c r="AI220" i="72"/>
  <c r="AI220" i="69"/>
  <c r="AI220" i="70"/>
  <c r="AI220" i="73"/>
  <c r="AI220" i="67"/>
  <c r="S222" i="70"/>
  <c r="S222" i="69"/>
  <c r="S222" i="73"/>
  <c r="S222" i="72"/>
  <c r="S222" i="71"/>
  <c r="S222" i="68"/>
  <c r="S222" i="67"/>
  <c r="AY220" i="71"/>
  <c r="AY220" i="69"/>
  <c r="AY220" i="68"/>
  <c r="AY220" i="70"/>
  <c r="AY220" i="67"/>
  <c r="AY220" i="72"/>
  <c r="AY220" i="73"/>
  <c r="M221" i="69"/>
  <c r="M221" i="68"/>
  <c r="M221" i="70"/>
  <c r="M221" i="73"/>
  <c r="M221" i="72"/>
  <c r="M221" i="71"/>
  <c r="M221" i="67"/>
  <c r="AW222" i="71"/>
  <c r="AW222" i="72"/>
  <c r="AW222" i="68"/>
  <c r="AW222" i="67"/>
  <c r="AW222" i="69"/>
  <c r="AW222" i="70"/>
  <c r="AW222" i="73"/>
  <c r="AE220" i="67"/>
  <c r="AE220" i="71"/>
  <c r="AE220" i="70"/>
  <c r="AE220" i="69"/>
  <c r="AE220" i="73"/>
  <c r="AE220" i="72"/>
  <c r="AE220" i="68"/>
  <c r="U222" i="69"/>
  <c r="U222" i="73"/>
  <c r="U222" i="70"/>
  <c r="U222" i="72"/>
  <c r="U222" i="71"/>
  <c r="U222" i="68"/>
  <c r="U222" i="67"/>
  <c r="AL221" i="71"/>
  <c r="AL221" i="70"/>
  <c r="AL221" i="68"/>
  <c r="AL221" i="73"/>
  <c r="AL221" i="69"/>
  <c r="AL221" i="67"/>
  <c r="AL221" i="72"/>
  <c r="AV222" i="71"/>
  <c r="AV222" i="72"/>
  <c r="AV222" i="70"/>
  <c r="AV222" i="69"/>
  <c r="AV222" i="73"/>
  <c r="AV222" i="67"/>
  <c r="AV222" i="68"/>
  <c r="AQ220" i="71"/>
  <c r="AQ220" i="69"/>
  <c r="AQ220" i="68"/>
  <c r="AQ220" i="73"/>
  <c r="AQ220" i="70"/>
  <c r="AQ220" i="67"/>
  <c r="AQ220" i="72"/>
  <c r="BB221" i="71"/>
  <c r="BB221" i="67"/>
  <c r="BB221" i="68"/>
  <c r="BB221" i="73"/>
  <c r="BB221" i="72"/>
  <c r="BB221" i="69"/>
  <c r="BB221" i="70"/>
  <c r="X221" i="70"/>
  <c r="X221" i="72"/>
  <c r="X221" i="71"/>
  <c r="X221" i="68"/>
  <c r="X221" i="73"/>
  <c r="X221" i="67"/>
  <c r="X221" i="69"/>
  <c r="I221" i="70"/>
  <c r="I221" i="69"/>
  <c r="I221" i="72"/>
  <c r="I221" i="68"/>
  <c r="I221" i="71"/>
  <c r="I221" i="67"/>
  <c r="I221" i="73"/>
  <c r="BA222" i="71"/>
  <c r="BA222" i="67"/>
  <c r="BA222" i="70"/>
  <c r="BA222" i="73"/>
  <c r="BA222" i="72"/>
  <c r="BA222" i="69"/>
  <c r="BA222" i="68"/>
  <c r="BA220" i="71"/>
  <c r="BA220" i="73"/>
  <c r="BA220" i="68"/>
  <c r="BA220" i="69"/>
  <c r="BA220" i="67"/>
  <c r="BA220" i="72"/>
  <c r="BA220" i="70"/>
  <c r="AY222" i="71"/>
  <c r="AY222" i="70"/>
  <c r="AY222" i="68"/>
  <c r="AY222" i="69"/>
  <c r="AY222" i="73"/>
  <c r="AY222" i="72"/>
  <c r="AY222" i="67"/>
  <c r="P220" i="71"/>
  <c r="P220" i="69"/>
  <c r="P220" i="72"/>
  <c r="P220" i="70"/>
  <c r="P220" i="73"/>
  <c r="P220" i="68"/>
  <c r="P220" i="67"/>
  <c r="AE221" i="67"/>
  <c r="AE221" i="72"/>
  <c r="AE221" i="70"/>
  <c r="AE221" i="69"/>
  <c r="AE221" i="68"/>
  <c r="AE221" i="71"/>
  <c r="AE221" i="73"/>
  <c r="AL222" i="71"/>
  <c r="AL222" i="67"/>
  <c r="AL222" i="70"/>
  <c r="AL222" i="68"/>
  <c r="AL222" i="72"/>
  <c r="AL222" i="69"/>
  <c r="AL222" i="73"/>
  <c r="AV220" i="71"/>
  <c r="AV220" i="73"/>
  <c r="AV220" i="69"/>
  <c r="AV220" i="72"/>
  <c r="AV220" i="67"/>
  <c r="AV220" i="70"/>
  <c r="AV220" i="68"/>
  <c r="BB222" i="71"/>
  <c r="BB222" i="70"/>
  <c r="BB222" i="73"/>
  <c r="BB222" i="72"/>
  <c r="BB222" i="68"/>
  <c r="BB222" i="67"/>
  <c r="BB222" i="69"/>
  <c r="R221" i="67"/>
  <c r="R221" i="71"/>
  <c r="R221" i="72"/>
  <c r="R221" i="70"/>
  <c r="R221" i="73"/>
  <c r="R221" i="69"/>
  <c r="R221" i="68"/>
  <c r="J222" i="71"/>
  <c r="J222" i="69"/>
  <c r="J222" i="70"/>
  <c r="J222" i="72"/>
  <c r="J222" i="73"/>
  <c r="J222" i="68"/>
  <c r="J222" i="67"/>
  <c r="AC220" i="69"/>
  <c r="AC220" i="73"/>
  <c r="AC220" i="72"/>
  <c r="AC220" i="70"/>
  <c r="AC220" i="71"/>
  <c r="AC220" i="68"/>
  <c r="AC220" i="67"/>
  <c r="AH220" i="69"/>
  <c r="AH220" i="71"/>
  <c r="AH220" i="67"/>
  <c r="AH220" i="73"/>
  <c r="AH220" i="72"/>
  <c r="AH220" i="68"/>
  <c r="AH220" i="70"/>
  <c r="E222" i="69"/>
  <c r="E222" i="73"/>
  <c r="E222" i="70"/>
  <c r="E222" i="72"/>
  <c r="E222" i="68"/>
  <c r="E222" i="67"/>
  <c r="E222" i="71"/>
  <c r="E206" i="63"/>
  <c r="E226" i="88" s="1"/>
  <c r="G221" i="73"/>
  <c r="G221" i="69"/>
  <c r="G221" i="70"/>
  <c r="G221" i="71"/>
  <c r="G221" i="72"/>
  <c r="G221" i="68"/>
  <c r="G221" i="67"/>
  <c r="G220" i="72"/>
  <c r="G220" i="69"/>
  <c r="G220" i="73"/>
  <c r="G220" i="71"/>
  <c r="G220" i="70"/>
  <c r="G220" i="68"/>
  <c r="G220" i="67"/>
  <c r="P221" i="73"/>
  <c r="P221" i="69"/>
  <c r="P221" i="68"/>
  <c r="P221" i="70"/>
  <c r="P221" i="72"/>
  <c r="P221" i="71"/>
  <c r="P221" i="67"/>
  <c r="F205" i="63"/>
  <c r="G205" i="63" s="1"/>
  <c r="E220" i="88"/>
  <c r="E204" i="88"/>
  <c r="E221" i="88"/>
  <c r="E205" i="88"/>
  <c r="E222" i="88"/>
  <c r="I12" i="2" a="1"/>
  <c r="W12" i="2" a="1"/>
  <c r="W11" i="2" a="1"/>
  <c r="P12" i="2" a="1"/>
  <c r="I11" i="2" a="1"/>
  <c r="P11" i="2" a="1"/>
  <c r="P12" i="2" l="1"/>
  <c r="I12" i="2"/>
  <c r="W12" i="2"/>
  <c r="P11" i="2"/>
  <c r="W11" i="2"/>
  <c r="I11" i="2"/>
  <c r="N204" i="72"/>
  <c r="O204" i="72" s="1"/>
  <c r="P204" i="72" s="1"/>
  <c r="Q204" i="72" s="1"/>
  <c r="R204" i="72" s="1"/>
  <c r="B14" i="72" s="1"/>
  <c r="G202" i="88"/>
  <c r="G222" i="88" s="1"/>
  <c r="G201" i="88"/>
  <c r="G221" i="88" s="1"/>
  <c r="G200" i="88"/>
  <c r="G220" i="88" s="1"/>
  <c r="N204" i="67"/>
  <c r="O204" i="67" s="1"/>
  <c r="P204" i="67" s="1"/>
  <c r="Q204" i="67" s="1"/>
  <c r="R204" i="67" s="1"/>
  <c r="B14" i="67" s="1"/>
  <c r="F206" i="88"/>
  <c r="N206" i="75"/>
  <c r="O206" i="75" s="1"/>
  <c r="P206" i="75" s="1"/>
  <c r="Q206" i="75" s="1"/>
  <c r="R206" i="75" s="1"/>
  <c r="F14" i="75" s="1"/>
  <c r="N206" i="72"/>
  <c r="O206" i="72" s="1"/>
  <c r="P206" i="72" s="1"/>
  <c r="Q206" i="72" s="1"/>
  <c r="R206" i="72" s="1"/>
  <c r="F14" i="72" s="1"/>
  <c r="N206" i="71"/>
  <c r="O206" i="71" s="1"/>
  <c r="P206" i="71" s="1"/>
  <c r="Q206" i="71" s="1"/>
  <c r="R206" i="71" s="1"/>
  <c r="F14" i="71" s="1"/>
  <c r="N205" i="70"/>
  <c r="O205" i="70" s="1"/>
  <c r="P205" i="70" s="1"/>
  <c r="Q205" i="70" s="1"/>
  <c r="R205" i="70" s="1"/>
  <c r="D14" i="70" s="1"/>
  <c r="N204" i="73"/>
  <c r="O204" i="73" s="1"/>
  <c r="P204" i="73" s="1"/>
  <c r="Q204" i="73" s="1"/>
  <c r="R204" i="73" s="1"/>
  <c r="B14" i="73" s="1"/>
  <c r="N205" i="68"/>
  <c r="O205" i="68" s="1"/>
  <c r="P205" i="68" s="1"/>
  <c r="Q205" i="68" s="1"/>
  <c r="R205" i="68" s="1"/>
  <c r="D14" i="68" s="1"/>
  <c r="N204" i="69"/>
  <c r="O204" i="69" s="1"/>
  <c r="P204" i="69" s="1"/>
  <c r="Q204" i="69" s="1"/>
  <c r="R204" i="69" s="1"/>
  <c r="B14" i="69" s="1"/>
  <c r="N206" i="67"/>
  <c r="O206" i="67" s="1"/>
  <c r="P206" i="67" s="1"/>
  <c r="Q206" i="67" s="1"/>
  <c r="R206" i="67" s="1"/>
  <c r="F14" i="67" s="1"/>
  <c r="N205" i="72"/>
  <c r="O205" i="72" s="1"/>
  <c r="P205" i="72" s="1"/>
  <c r="Q205" i="72" s="1"/>
  <c r="R205" i="72" s="1"/>
  <c r="D14" i="72" s="1"/>
  <c r="N205" i="71"/>
  <c r="O205" i="71" s="1"/>
  <c r="P205" i="71" s="1"/>
  <c r="Q205" i="71" s="1"/>
  <c r="R205" i="71" s="1"/>
  <c r="D14" i="71" s="1"/>
  <c r="N206" i="69"/>
  <c r="O206" i="69" s="1"/>
  <c r="P206" i="69" s="1"/>
  <c r="Q206" i="69" s="1"/>
  <c r="R206" i="69" s="1"/>
  <c r="F14" i="69" s="1"/>
  <c r="N206" i="68"/>
  <c r="O206" i="68" s="1"/>
  <c r="P206" i="68" s="1"/>
  <c r="Q206" i="68" s="1"/>
  <c r="R206" i="68" s="1"/>
  <c r="F14" i="68" s="1"/>
  <c r="N205" i="69"/>
  <c r="O205" i="69" s="1"/>
  <c r="P205" i="69" s="1"/>
  <c r="Q205" i="69" s="1"/>
  <c r="R205" i="69" s="1"/>
  <c r="D14" i="69" s="1"/>
  <c r="N205" i="67"/>
  <c r="O205" i="67" s="1"/>
  <c r="P205" i="67" s="1"/>
  <c r="Q205" i="67" s="1"/>
  <c r="R205" i="67" s="1"/>
  <c r="D14" i="67" s="1"/>
  <c r="N205" i="73"/>
  <c r="O205" i="73" s="1"/>
  <c r="P205" i="73" s="1"/>
  <c r="Q205" i="73" s="1"/>
  <c r="R205" i="73" s="1"/>
  <c r="D14" i="73" s="1"/>
  <c r="J129" i="88"/>
  <c r="J131" i="88" s="1"/>
  <c r="I130" i="88"/>
  <c r="I132" i="88" s="1"/>
  <c r="I133" i="88" s="1"/>
  <c r="I190" i="88" s="1"/>
  <c r="S205" i="75"/>
  <c r="T205" i="75" s="1"/>
  <c r="U205" i="75" s="1"/>
  <c r="V205" i="75" s="1"/>
  <c r="W205" i="75" s="1"/>
  <c r="D15" i="75" s="1"/>
  <c r="N204" i="75"/>
  <c r="O204" i="75" s="1"/>
  <c r="P204" i="75" s="1"/>
  <c r="Q204" i="75" s="1"/>
  <c r="R204" i="75" s="1"/>
  <c r="B14" i="75" s="1"/>
  <c r="N204" i="70"/>
  <c r="O204" i="70" s="1"/>
  <c r="P204" i="70" s="1"/>
  <c r="Q204" i="70" s="1"/>
  <c r="R204" i="70" s="1"/>
  <c r="B14" i="70" s="1"/>
  <c r="G210" i="88"/>
  <c r="N204" i="71"/>
  <c r="O204" i="71" s="1"/>
  <c r="P204" i="71" s="1"/>
  <c r="Q204" i="71" s="1"/>
  <c r="R204" i="71" s="1"/>
  <c r="B14" i="71" s="1"/>
  <c r="N204" i="68"/>
  <c r="O204" i="68" s="1"/>
  <c r="P204" i="68" s="1"/>
  <c r="Q204" i="68" s="1"/>
  <c r="R204" i="68" s="1"/>
  <c r="B14" i="68" s="1"/>
  <c r="H135" i="88"/>
  <c r="N206" i="73"/>
  <c r="O206" i="73" s="1"/>
  <c r="P206" i="73" s="1"/>
  <c r="Q206" i="73" s="1"/>
  <c r="R206" i="73" s="1"/>
  <c r="F14" i="73" s="1"/>
  <c r="N206" i="70"/>
  <c r="O206" i="70" s="1"/>
  <c r="P206" i="70" s="1"/>
  <c r="Q206" i="70" s="1"/>
  <c r="R206" i="70" s="1"/>
  <c r="F14" i="70" s="1"/>
  <c r="H205" i="63"/>
  <c r="G225" i="67"/>
  <c r="G225" i="71"/>
  <c r="G225" i="70"/>
  <c r="G225" i="72"/>
  <c r="G225" i="75"/>
  <c r="G225" i="68"/>
  <c r="G225" i="69"/>
  <c r="G225" i="73"/>
  <c r="E226" i="69"/>
  <c r="E226" i="70"/>
  <c r="E226" i="67"/>
  <c r="E226" i="72"/>
  <c r="E226" i="73"/>
  <c r="E226" i="68"/>
  <c r="E226" i="71"/>
  <c r="E226" i="75"/>
  <c r="F206" i="63"/>
  <c r="E224" i="68"/>
  <c r="E224" i="75"/>
  <c r="E224" i="69"/>
  <c r="E224" i="67"/>
  <c r="E224" i="71"/>
  <c r="E224" i="73"/>
  <c r="E224" i="72"/>
  <c r="E224" i="70"/>
  <c r="F204" i="63"/>
  <c r="F225" i="72"/>
  <c r="F225" i="71"/>
  <c r="F225" i="75"/>
  <c r="F225" i="70"/>
  <c r="F225" i="67"/>
  <c r="F225" i="69"/>
  <c r="F225" i="68"/>
  <c r="F225" i="73"/>
  <c r="F205" i="88"/>
  <c r="E225" i="88"/>
  <c r="F204" i="88"/>
  <c r="E224" i="88"/>
  <c r="Q12" i="2" a="1"/>
  <c r="X12" i="2" a="1"/>
  <c r="J12" i="2" a="1"/>
  <c r="X11" i="2" a="1"/>
  <c r="J11" i="2" a="1"/>
  <c r="Q11" i="2" a="1"/>
  <c r="X12" i="2" l="1"/>
  <c r="J12" i="2"/>
  <c r="Q12" i="2"/>
  <c r="Q11" i="2"/>
  <c r="J11" i="2"/>
  <c r="X11" i="2"/>
  <c r="S204" i="72"/>
  <c r="T204" i="72" s="1"/>
  <c r="U204" i="72" s="1"/>
  <c r="V204" i="72" s="1"/>
  <c r="W204" i="72" s="1"/>
  <c r="B15" i="72" s="1"/>
  <c r="S204" i="67"/>
  <c r="T204" i="67" s="1"/>
  <c r="U204" i="67" s="1"/>
  <c r="V204" i="67" s="1"/>
  <c r="W204" i="67" s="1"/>
  <c r="B15" i="67" s="1"/>
  <c r="F226" i="88"/>
  <c r="H201" i="88"/>
  <c r="H221" i="88" s="1"/>
  <c r="H200" i="88"/>
  <c r="H220" i="88" s="1"/>
  <c r="H202" i="88"/>
  <c r="H222" i="88" s="1"/>
  <c r="G206" i="88"/>
  <c r="S206" i="73"/>
  <c r="T206" i="73" s="1"/>
  <c r="U206" i="73" s="1"/>
  <c r="V206" i="73" s="1"/>
  <c r="W206" i="73" s="1"/>
  <c r="F15" i="73" s="1"/>
  <c r="S206" i="67"/>
  <c r="T206" i="67" s="1"/>
  <c r="U206" i="67" s="1"/>
  <c r="V206" i="67" s="1"/>
  <c r="W206" i="67" s="1"/>
  <c r="F15" i="67" s="1"/>
  <c r="S206" i="72"/>
  <c r="T206" i="72" s="1"/>
  <c r="U206" i="72" s="1"/>
  <c r="V206" i="72" s="1"/>
  <c r="W206" i="72" s="1"/>
  <c r="F15" i="72" s="1"/>
  <c r="I135" i="88"/>
  <c r="S206" i="68"/>
  <c r="T206" i="68" s="1"/>
  <c r="U206" i="68" s="1"/>
  <c r="V206" i="68" s="1"/>
  <c r="W206" i="68" s="1"/>
  <c r="F15" i="68" s="1"/>
  <c r="S204" i="73"/>
  <c r="T204" i="73" s="1"/>
  <c r="U204" i="73" s="1"/>
  <c r="V204" i="73" s="1"/>
  <c r="W204" i="73" s="1"/>
  <c r="B15" i="73" s="1"/>
  <c r="H210" i="88"/>
  <c r="K129" i="88"/>
  <c r="K131" i="88" s="1"/>
  <c r="J130" i="88"/>
  <c r="J132" i="88" s="1"/>
  <c r="J133" i="88" s="1"/>
  <c r="J190" i="88" s="1"/>
  <c r="S206" i="69"/>
  <c r="T206" i="69" s="1"/>
  <c r="U206" i="69" s="1"/>
  <c r="V206" i="69" s="1"/>
  <c r="W206" i="69" s="1"/>
  <c r="F15" i="69" s="1"/>
  <c r="S205" i="70"/>
  <c r="T205" i="70" s="1"/>
  <c r="U205" i="70" s="1"/>
  <c r="V205" i="70" s="1"/>
  <c r="W205" i="70" s="1"/>
  <c r="D15" i="70" s="1"/>
  <c r="S206" i="75"/>
  <c r="T206" i="75" s="1"/>
  <c r="U206" i="75" s="1"/>
  <c r="V206" i="75" s="1"/>
  <c r="W206" i="75" s="1"/>
  <c r="F15" i="75" s="1"/>
  <c r="S205" i="73"/>
  <c r="T205" i="73" s="1"/>
  <c r="U205" i="73" s="1"/>
  <c r="V205" i="73" s="1"/>
  <c r="W205" i="73" s="1"/>
  <c r="D15" i="73" s="1"/>
  <c r="S204" i="68"/>
  <c r="T204" i="68" s="1"/>
  <c r="U204" i="68" s="1"/>
  <c r="V204" i="68" s="1"/>
  <c r="W204" i="68" s="1"/>
  <c r="B15" i="68" s="1"/>
  <c r="S204" i="70"/>
  <c r="T204" i="70" s="1"/>
  <c r="U204" i="70" s="1"/>
  <c r="V204" i="70" s="1"/>
  <c r="W204" i="70" s="1"/>
  <c r="B15" i="70" s="1"/>
  <c r="S205" i="71"/>
  <c r="T205" i="71" s="1"/>
  <c r="U205" i="71" s="1"/>
  <c r="V205" i="71" s="1"/>
  <c r="W205" i="71" s="1"/>
  <c r="D15" i="71" s="1"/>
  <c r="S204" i="69"/>
  <c r="T204" i="69" s="1"/>
  <c r="U204" i="69" s="1"/>
  <c r="V204" i="69" s="1"/>
  <c r="W204" i="69" s="1"/>
  <c r="B15" i="69" s="1"/>
  <c r="X204" i="72"/>
  <c r="Y204" i="72" s="1"/>
  <c r="Z204" i="72" s="1"/>
  <c r="AA204" i="72" s="1"/>
  <c r="AB204" i="72" s="1"/>
  <c r="B16" i="72" s="1"/>
  <c r="S205" i="67"/>
  <c r="T205" i="67" s="1"/>
  <c r="U205" i="67" s="1"/>
  <c r="V205" i="67" s="1"/>
  <c r="W205" i="67" s="1"/>
  <c r="D15" i="67" s="1"/>
  <c r="S206" i="70"/>
  <c r="T206" i="70" s="1"/>
  <c r="U206" i="70" s="1"/>
  <c r="V206" i="70" s="1"/>
  <c r="W206" i="70" s="1"/>
  <c r="F15" i="70" s="1"/>
  <c r="S204" i="71"/>
  <c r="T204" i="71" s="1"/>
  <c r="U204" i="71" s="1"/>
  <c r="V204" i="71" s="1"/>
  <c r="W204" i="71" s="1"/>
  <c r="B15" i="71" s="1"/>
  <c r="S204" i="75"/>
  <c r="T204" i="75" s="1"/>
  <c r="U204" i="75" s="1"/>
  <c r="V204" i="75" s="1"/>
  <c r="W204" i="75" s="1"/>
  <c r="B15" i="75" s="1"/>
  <c r="S205" i="72"/>
  <c r="T205" i="72" s="1"/>
  <c r="U205" i="72" s="1"/>
  <c r="V205" i="72" s="1"/>
  <c r="W205" i="72" s="1"/>
  <c r="D15" i="72" s="1"/>
  <c r="S205" i="68"/>
  <c r="T205" i="68" s="1"/>
  <c r="U205" i="68" s="1"/>
  <c r="V205" i="68" s="1"/>
  <c r="W205" i="68" s="1"/>
  <c r="D15" i="68" s="1"/>
  <c r="S206" i="71"/>
  <c r="T206" i="71" s="1"/>
  <c r="U206" i="71" s="1"/>
  <c r="V206" i="71" s="1"/>
  <c r="W206" i="71" s="1"/>
  <c r="F15" i="71" s="1"/>
  <c r="X205" i="75"/>
  <c r="Y205" i="75" s="1"/>
  <c r="Z205" i="75" s="1"/>
  <c r="AA205" i="75" s="1"/>
  <c r="AB205" i="75" s="1"/>
  <c r="D16" i="75" s="1"/>
  <c r="S205" i="69"/>
  <c r="T205" i="69" s="1"/>
  <c r="U205" i="69" s="1"/>
  <c r="V205" i="69" s="1"/>
  <c r="W205" i="69" s="1"/>
  <c r="D15" i="69" s="1"/>
  <c r="F226" i="67"/>
  <c r="F226" i="72"/>
  <c r="F226" i="69"/>
  <c r="F226" i="73"/>
  <c r="F226" i="75"/>
  <c r="F226" i="68"/>
  <c r="F226" i="71"/>
  <c r="F226" i="70"/>
  <c r="G206" i="63"/>
  <c r="F224" i="68"/>
  <c r="F224" i="72"/>
  <c r="F224" i="73"/>
  <c r="F224" i="71"/>
  <c r="F224" i="67"/>
  <c r="F224" i="75"/>
  <c r="F224" i="69"/>
  <c r="F224" i="70"/>
  <c r="G204" i="63"/>
  <c r="I205" i="63"/>
  <c r="H225" i="67"/>
  <c r="H225" i="71"/>
  <c r="H225" i="75"/>
  <c r="H225" i="72"/>
  <c r="H225" i="70"/>
  <c r="H225" i="69"/>
  <c r="H225" i="73"/>
  <c r="H225" i="68"/>
  <c r="G205" i="88"/>
  <c r="F225" i="88"/>
  <c r="G204" i="88"/>
  <c r="F224" i="88"/>
  <c r="K11" i="2" a="1"/>
  <c r="K12" i="2" a="1"/>
  <c r="Y11" i="2" a="1"/>
  <c r="Y12" i="2" a="1"/>
  <c r="R11" i="2" a="1"/>
  <c r="R12" i="2" a="1"/>
  <c r="R12" i="2" l="1"/>
  <c r="Y12" i="2"/>
  <c r="K12" i="2"/>
  <c r="K11" i="2"/>
  <c r="Y11" i="2"/>
  <c r="R11" i="2"/>
  <c r="X204" i="67"/>
  <c r="Y204" i="67" s="1"/>
  <c r="Z204" i="67" s="1"/>
  <c r="AA204" i="67" s="1"/>
  <c r="AB204" i="67" s="1"/>
  <c r="B16" i="67" s="1"/>
  <c r="G226" i="88"/>
  <c r="I201" i="88"/>
  <c r="I221" i="88" s="1"/>
  <c r="I200" i="88"/>
  <c r="I220" i="88" s="1"/>
  <c r="I202" i="88"/>
  <c r="I222" i="88" s="1"/>
  <c r="H206" i="88"/>
  <c r="X205" i="70"/>
  <c r="Y205" i="70" s="1"/>
  <c r="Z205" i="70" s="1"/>
  <c r="AA205" i="70" s="1"/>
  <c r="AB205" i="70" s="1"/>
  <c r="D16" i="70" s="1"/>
  <c r="I210" i="88"/>
  <c r="X204" i="75"/>
  <c r="Y204" i="75" s="1"/>
  <c r="Z204" i="75" s="1"/>
  <c r="AA204" i="75" s="1"/>
  <c r="AB204" i="75" s="1"/>
  <c r="B16" i="75" s="1"/>
  <c r="X204" i="70"/>
  <c r="Y204" i="70" s="1"/>
  <c r="Z204" i="70" s="1"/>
  <c r="AA204" i="70" s="1"/>
  <c r="AB204" i="70" s="1"/>
  <c r="B16" i="70" s="1"/>
  <c r="X206" i="71"/>
  <c r="Y206" i="71" s="1"/>
  <c r="Z206" i="71" s="1"/>
  <c r="AA206" i="71" s="1"/>
  <c r="AB206" i="71" s="1"/>
  <c r="F16" i="71" s="1"/>
  <c r="X204" i="71"/>
  <c r="Y204" i="71" s="1"/>
  <c r="Z204" i="71" s="1"/>
  <c r="AA204" i="71" s="1"/>
  <c r="AB204" i="71" s="1"/>
  <c r="B16" i="71" s="1"/>
  <c r="AC204" i="72"/>
  <c r="AD204" i="72" s="1"/>
  <c r="AE204" i="72" s="1"/>
  <c r="AF204" i="72" s="1"/>
  <c r="AG204" i="72" s="1"/>
  <c r="AH204" i="72" s="1"/>
  <c r="AI204" i="72" s="1"/>
  <c r="AJ204" i="72" s="1"/>
  <c r="AK204" i="72" s="1"/>
  <c r="AL204" i="72" s="1"/>
  <c r="B17" i="72" s="1"/>
  <c r="X204" i="68"/>
  <c r="Y204" i="68" s="1"/>
  <c r="Z204" i="68" s="1"/>
  <c r="AA204" i="68" s="1"/>
  <c r="AB204" i="68" s="1"/>
  <c r="B16" i="68" s="1"/>
  <c r="X206" i="72"/>
  <c r="Y206" i="72" s="1"/>
  <c r="Z206" i="72" s="1"/>
  <c r="AA206" i="72" s="1"/>
  <c r="AB206" i="72" s="1"/>
  <c r="F16" i="72" s="1"/>
  <c r="X205" i="68"/>
  <c r="Y205" i="68" s="1"/>
  <c r="Z205" i="68" s="1"/>
  <c r="AA205" i="68" s="1"/>
  <c r="AB205" i="68" s="1"/>
  <c r="D16" i="68" s="1"/>
  <c r="X206" i="70"/>
  <c r="Y206" i="70" s="1"/>
  <c r="Z206" i="70" s="1"/>
  <c r="AA206" i="70" s="1"/>
  <c r="AB206" i="70" s="1"/>
  <c r="F16" i="70" s="1"/>
  <c r="X204" i="69"/>
  <c r="Y204" i="69" s="1"/>
  <c r="Z204" i="69" s="1"/>
  <c r="AA204" i="69" s="1"/>
  <c r="AB204" i="69" s="1"/>
  <c r="B16" i="69" s="1"/>
  <c r="X205" i="73"/>
  <c r="Y205" i="73" s="1"/>
  <c r="Z205" i="73" s="1"/>
  <c r="AA205" i="73" s="1"/>
  <c r="AB205" i="73" s="1"/>
  <c r="D16" i="73" s="1"/>
  <c r="X206" i="69"/>
  <c r="Y206" i="69" s="1"/>
  <c r="Z206" i="69" s="1"/>
  <c r="AA206" i="69" s="1"/>
  <c r="AB206" i="69" s="1"/>
  <c r="F16" i="69" s="1"/>
  <c r="X204" i="73"/>
  <c r="Y204" i="73" s="1"/>
  <c r="Z204" i="73" s="1"/>
  <c r="AA204" i="73" s="1"/>
  <c r="AB204" i="73" s="1"/>
  <c r="B16" i="73" s="1"/>
  <c r="X206" i="67"/>
  <c r="Y206" i="67" s="1"/>
  <c r="Z206" i="67" s="1"/>
  <c r="AA206" i="67" s="1"/>
  <c r="AB206" i="67" s="1"/>
  <c r="F16" i="67" s="1"/>
  <c r="AC205" i="75"/>
  <c r="AD205" i="75" s="1"/>
  <c r="AE205" i="75" s="1"/>
  <c r="AF205" i="75" s="1"/>
  <c r="AG205" i="75" s="1"/>
  <c r="AH205" i="75" s="1"/>
  <c r="AI205" i="75" s="1"/>
  <c r="AJ205" i="75" s="1"/>
  <c r="AK205" i="75" s="1"/>
  <c r="AL205" i="75" s="1"/>
  <c r="D17" i="75" s="1"/>
  <c r="X205" i="72"/>
  <c r="Y205" i="72" s="1"/>
  <c r="Z205" i="72" s="1"/>
  <c r="AA205" i="72" s="1"/>
  <c r="AB205" i="72" s="1"/>
  <c r="D16" i="72" s="1"/>
  <c r="X205" i="67"/>
  <c r="Y205" i="67" s="1"/>
  <c r="Z205" i="67" s="1"/>
  <c r="AA205" i="67" s="1"/>
  <c r="AB205" i="67" s="1"/>
  <c r="D16" i="67" s="1"/>
  <c r="X205" i="71"/>
  <c r="Y205" i="71" s="1"/>
  <c r="Z205" i="71" s="1"/>
  <c r="AA205" i="71" s="1"/>
  <c r="AB205" i="71" s="1"/>
  <c r="D16" i="71" s="1"/>
  <c r="X206" i="75"/>
  <c r="Y206" i="75" s="1"/>
  <c r="Z206" i="75" s="1"/>
  <c r="AA206" i="75" s="1"/>
  <c r="AB206" i="75" s="1"/>
  <c r="F16" i="75" s="1"/>
  <c r="J135" i="88"/>
  <c r="X206" i="68"/>
  <c r="Y206" i="68" s="1"/>
  <c r="Z206" i="68" s="1"/>
  <c r="AA206" i="68" s="1"/>
  <c r="AB206" i="68" s="1"/>
  <c r="F16" i="68" s="1"/>
  <c r="X206" i="73"/>
  <c r="Y206" i="73" s="1"/>
  <c r="Z206" i="73" s="1"/>
  <c r="AA206" i="73" s="1"/>
  <c r="AB206" i="73" s="1"/>
  <c r="F16" i="73" s="1"/>
  <c r="X205" i="69"/>
  <c r="Y205" i="69" s="1"/>
  <c r="Z205" i="69" s="1"/>
  <c r="AA205" i="69" s="1"/>
  <c r="AB205" i="69" s="1"/>
  <c r="D16" i="69" s="1"/>
  <c r="K130" i="88"/>
  <c r="K132" i="88" s="1"/>
  <c r="K133" i="88" s="1"/>
  <c r="K190" i="88" s="1"/>
  <c r="L129" i="88"/>
  <c r="L131" i="88" s="1"/>
  <c r="J205" i="63"/>
  <c r="I225" i="67"/>
  <c r="I225" i="71"/>
  <c r="I225" i="72"/>
  <c r="I225" i="70"/>
  <c r="I225" i="75"/>
  <c r="I225" i="73"/>
  <c r="I225" i="69"/>
  <c r="I225" i="68"/>
  <c r="H204" i="63"/>
  <c r="G224" i="71"/>
  <c r="G224" i="72"/>
  <c r="G224" i="68"/>
  <c r="G224" i="67"/>
  <c r="G224" i="73"/>
  <c r="G224" i="75"/>
  <c r="G224" i="69"/>
  <c r="G224" i="70"/>
  <c r="H206" i="63"/>
  <c r="G226" i="75"/>
  <c r="G226" i="73"/>
  <c r="G226" i="72"/>
  <c r="G226" i="71"/>
  <c r="G226" i="67"/>
  <c r="G226" i="68"/>
  <c r="G226" i="69"/>
  <c r="G226" i="70"/>
  <c r="H204" i="88"/>
  <c r="G224" i="88"/>
  <c r="H205" i="88"/>
  <c r="G225" i="88"/>
  <c r="L11" i="2" a="1"/>
  <c r="L12" i="2" a="1"/>
  <c r="Z12" i="2" a="1"/>
  <c r="S12" i="2" a="1"/>
  <c r="S11" i="2" a="1"/>
  <c r="Z11" i="2" a="1"/>
  <c r="S12" i="2" l="1"/>
  <c r="Z12" i="2"/>
  <c r="L12" i="2"/>
  <c r="S11" i="2"/>
  <c r="L11" i="2"/>
  <c r="Z11" i="2"/>
  <c r="AC204" i="67"/>
  <c r="AD204" i="67" s="1"/>
  <c r="AE204" i="67" s="1"/>
  <c r="AF204" i="67" s="1"/>
  <c r="AG204" i="67" s="1"/>
  <c r="AH204" i="67" s="1"/>
  <c r="AI204" i="67" s="1"/>
  <c r="AJ204" i="67" s="1"/>
  <c r="AK204" i="67" s="1"/>
  <c r="AL204" i="67" s="1"/>
  <c r="B17" i="67" s="1"/>
  <c r="H226" i="88"/>
  <c r="J200" i="88"/>
  <c r="J220" i="88" s="1"/>
  <c r="J201" i="88"/>
  <c r="J221" i="88" s="1"/>
  <c r="J202" i="88"/>
  <c r="J222" i="88" s="1"/>
  <c r="I206" i="88"/>
  <c r="AC206" i="73"/>
  <c r="AD206" i="73" s="1"/>
  <c r="AE206" i="73" s="1"/>
  <c r="AF206" i="73" s="1"/>
  <c r="AG206" i="73" s="1"/>
  <c r="AH206" i="73" s="1"/>
  <c r="AI206" i="73" s="1"/>
  <c r="AJ206" i="73" s="1"/>
  <c r="AK206" i="73" s="1"/>
  <c r="AL206" i="73" s="1"/>
  <c r="F17" i="73" s="1"/>
  <c r="AC204" i="69"/>
  <c r="AD204" i="69" s="1"/>
  <c r="AE204" i="69" s="1"/>
  <c r="AF204" i="69" s="1"/>
  <c r="AG204" i="69" s="1"/>
  <c r="AH204" i="69" s="1"/>
  <c r="AI204" i="69" s="1"/>
  <c r="AJ204" i="69" s="1"/>
  <c r="AK204" i="69" s="1"/>
  <c r="AL204" i="69" s="1"/>
  <c r="B17" i="69" s="1"/>
  <c r="AC206" i="71"/>
  <c r="AD206" i="71" s="1"/>
  <c r="AE206" i="71" s="1"/>
  <c r="AF206" i="71" s="1"/>
  <c r="AG206" i="71" s="1"/>
  <c r="AH206" i="71" s="1"/>
  <c r="AI206" i="71" s="1"/>
  <c r="AJ206" i="71" s="1"/>
  <c r="AK206" i="71" s="1"/>
  <c r="AL206" i="71" s="1"/>
  <c r="F17" i="71" s="1"/>
  <c r="AC206" i="68"/>
  <c r="AD206" i="68" s="1"/>
  <c r="AE206" i="68" s="1"/>
  <c r="AF206" i="68" s="1"/>
  <c r="AG206" i="68" s="1"/>
  <c r="AH206" i="68" s="1"/>
  <c r="AI206" i="68" s="1"/>
  <c r="AJ206" i="68" s="1"/>
  <c r="AK206" i="68" s="1"/>
  <c r="AL206" i="68" s="1"/>
  <c r="F17" i="68" s="1"/>
  <c r="AC205" i="67"/>
  <c r="AD205" i="67" s="1"/>
  <c r="AE205" i="67" s="1"/>
  <c r="AF205" i="67" s="1"/>
  <c r="AG205" i="67" s="1"/>
  <c r="AH205" i="67" s="1"/>
  <c r="AI205" i="67" s="1"/>
  <c r="AJ205" i="67" s="1"/>
  <c r="AK205" i="67" s="1"/>
  <c r="AL205" i="67" s="1"/>
  <c r="D17" i="67" s="1"/>
  <c r="AC204" i="73"/>
  <c r="AD204" i="73" s="1"/>
  <c r="AE204" i="73" s="1"/>
  <c r="AF204" i="73" s="1"/>
  <c r="AG204" i="73" s="1"/>
  <c r="AH204" i="73" s="1"/>
  <c r="AI204" i="73" s="1"/>
  <c r="AJ204" i="73" s="1"/>
  <c r="AK204" i="73" s="1"/>
  <c r="AL204" i="73" s="1"/>
  <c r="B17" i="73" s="1"/>
  <c r="AC206" i="70"/>
  <c r="AD206" i="70" s="1"/>
  <c r="AE206" i="70" s="1"/>
  <c r="AF206" i="70" s="1"/>
  <c r="AG206" i="70" s="1"/>
  <c r="AH206" i="70" s="1"/>
  <c r="AI206" i="70" s="1"/>
  <c r="AJ206" i="70" s="1"/>
  <c r="AK206" i="70" s="1"/>
  <c r="AL206" i="70" s="1"/>
  <c r="F17" i="70" s="1"/>
  <c r="AC204" i="68"/>
  <c r="AD204" i="68" s="1"/>
  <c r="AE204" i="68" s="1"/>
  <c r="AF204" i="68" s="1"/>
  <c r="AG204" i="68" s="1"/>
  <c r="AH204" i="68" s="1"/>
  <c r="AI204" i="68" s="1"/>
  <c r="AJ204" i="68" s="1"/>
  <c r="AK204" i="68" s="1"/>
  <c r="AL204" i="68" s="1"/>
  <c r="B17" i="68" s="1"/>
  <c r="AC204" i="70"/>
  <c r="AD204" i="70" s="1"/>
  <c r="AE204" i="70" s="1"/>
  <c r="AF204" i="70" s="1"/>
  <c r="AG204" i="70" s="1"/>
  <c r="AH204" i="70" s="1"/>
  <c r="AI204" i="70" s="1"/>
  <c r="AJ204" i="70" s="1"/>
  <c r="AK204" i="70" s="1"/>
  <c r="AL204" i="70" s="1"/>
  <c r="B17" i="70" s="1"/>
  <c r="AC205" i="70"/>
  <c r="AD205" i="70" s="1"/>
  <c r="AE205" i="70" s="1"/>
  <c r="AF205" i="70" s="1"/>
  <c r="AG205" i="70" s="1"/>
  <c r="AH205" i="70" s="1"/>
  <c r="AI205" i="70" s="1"/>
  <c r="AJ205" i="70" s="1"/>
  <c r="AK205" i="70" s="1"/>
  <c r="AL205" i="70" s="1"/>
  <c r="D17" i="70" s="1"/>
  <c r="AC205" i="71"/>
  <c r="AD205" i="71" s="1"/>
  <c r="AE205" i="71" s="1"/>
  <c r="AF205" i="71" s="1"/>
  <c r="AG205" i="71" s="1"/>
  <c r="AH205" i="71" s="1"/>
  <c r="AI205" i="71" s="1"/>
  <c r="AJ205" i="71" s="1"/>
  <c r="AK205" i="71" s="1"/>
  <c r="AL205" i="71" s="1"/>
  <c r="D17" i="71" s="1"/>
  <c r="AC206" i="67"/>
  <c r="AD206" i="67" s="1"/>
  <c r="AE206" i="67" s="1"/>
  <c r="AF206" i="67" s="1"/>
  <c r="AG206" i="67" s="1"/>
  <c r="AH206" i="67" s="1"/>
  <c r="AI206" i="67" s="1"/>
  <c r="AJ206" i="67" s="1"/>
  <c r="AK206" i="67" s="1"/>
  <c r="AL206" i="67" s="1"/>
  <c r="F17" i="67" s="1"/>
  <c r="L130" i="88"/>
  <c r="L132" i="88" s="1"/>
  <c r="L133" i="88" s="1"/>
  <c r="L190" i="88" s="1"/>
  <c r="M129" i="88"/>
  <c r="M131" i="88" s="1"/>
  <c r="J210" i="88"/>
  <c r="AC205" i="72"/>
  <c r="AD205" i="72" s="1"/>
  <c r="AE205" i="72" s="1"/>
  <c r="AF205" i="72" s="1"/>
  <c r="AG205" i="72" s="1"/>
  <c r="AH205" i="72" s="1"/>
  <c r="AI205" i="72" s="1"/>
  <c r="AJ205" i="72" s="1"/>
  <c r="AK205" i="72" s="1"/>
  <c r="AL205" i="72" s="1"/>
  <c r="D17" i="72" s="1"/>
  <c r="AC206" i="69"/>
  <c r="AD206" i="69" s="1"/>
  <c r="AE206" i="69" s="1"/>
  <c r="AF206" i="69" s="1"/>
  <c r="AG206" i="69" s="1"/>
  <c r="AH206" i="69" s="1"/>
  <c r="AI206" i="69" s="1"/>
  <c r="AJ206" i="69" s="1"/>
  <c r="AK206" i="69" s="1"/>
  <c r="AL206" i="69" s="1"/>
  <c r="F17" i="69" s="1"/>
  <c r="AC205" i="68"/>
  <c r="AD205" i="68" s="1"/>
  <c r="AE205" i="68" s="1"/>
  <c r="AF205" i="68" s="1"/>
  <c r="AG205" i="68" s="1"/>
  <c r="AH205" i="68" s="1"/>
  <c r="AI205" i="68" s="1"/>
  <c r="AJ205" i="68" s="1"/>
  <c r="AK205" i="68" s="1"/>
  <c r="AL205" i="68" s="1"/>
  <c r="D17" i="68" s="1"/>
  <c r="AM204" i="72"/>
  <c r="AN204" i="72" s="1"/>
  <c r="AO204" i="72" s="1"/>
  <c r="AP204" i="72" s="1"/>
  <c r="AQ204" i="72" s="1"/>
  <c r="AR204" i="72" s="1"/>
  <c r="AS204" i="72" s="1"/>
  <c r="AT204" i="72" s="1"/>
  <c r="AU204" i="72" s="1"/>
  <c r="AV204" i="72" s="1"/>
  <c r="B18" i="72" s="1"/>
  <c r="AC204" i="75"/>
  <c r="AD204" i="75" s="1"/>
  <c r="AE204" i="75" s="1"/>
  <c r="AF204" i="75" s="1"/>
  <c r="AG204" i="75" s="1"/>
  <c r="AH204" i="75" s="1"/>
  <c r="AI204" i="75" s="1"/>
  <c r="AJ204" i="75" s="1"/>
  <c r="AK204" i="75" s="1"/>
  <c r="AL204" i="75" s="1"/>
  <c r="B17" i="75" s="1"/>
  <c r="K135" i="88"/>
  <c r="AC205" i="69"/>
  <c r="AD205" i="69" s="1"/>
  <c r="AE205" i="69" s="1"/>
  <c r="AF205" i="69" s="1"/>
  <c r="AG205" i="69" s="1"/>
  <c r="AH205" i="69" s="1"/>
  <c r="AI205" i="69" s="1"/>
  <c r="AJ205" i="69" s="1"/>
  <c r="AK205" i="69" s="1"/>
  <c r="AL205" i="69" s="1"/>
  <c r="D17" i="69" s="1"/>
  <c r="AC206" i="75"/>
  <c r="AD206" i="75" s="1"/>
  <c r="AE206" i="75" s="1"/>
  <c r="AF206" i="75" s="1"/>
  <c r="AG206" i="75" s="1"/>
  <c r="AH206" i="75" s="1"/>
  <c r="AI206" i="75" s="1"/>
  <c r="AJ206" i="75" s="1"/>
  <c r="AK206" i="75" s="1"/>
  <c r="AL206" i="75" s="1"/>
  <c r="F17" i="75" s="1"/>
  <c r="AM205" i="75"/>
  <c r="AN205" i="75" s="1"/>
  <c r="AO205" i="75" s="1"/>
  <c r="AP205" i="75" s="1"/>
  <c r="AQ205" i="75" s="1"/>
  <c r="AR205" i="75" s="1"/>
  <c r="AS205" i="75" s="1"/>
  <c r="AT205" i="75" s="1"/>
  <c r="AU205" i="75" s="1"/>
  <c r="AV205" i="75" s="1"/>
  <c r="D18" i="75" s="1"/>
  <c r="AC205" i="73"/>
  <c r="AD205" i="73" s="1"/>
  <c r="AE205" i="73" s="1"/>
  <c r="AF205" i="73" s="1"/>
  <c r="AG205" i="73" s="1"/>
  <c r="AH205" i="73" s="1"/>
  <c r="AI205" i="73" s="1"/>
  <c r="AJ205" i="73" s="1"/>
  <c r="AK205" i="73" s="1"/>
  <c r="AL205" i="73" s="1"/>
  <c r="D17" i="73" s="1"/>
  <c r="AC206" i="72"/>
  <c r="AD206" i="72" s="1"/>
  <c r="AE206" i="72" s="1"/>
  <c r="AF206" i="72" s="1"/>
  <c r="AG206" i="72" s="1"/>
  <c r="AH206" i="72" s="1"/>
  <c r="AI206" i="72" s="1"/>
  <c r="AJ206" i="72" s="1"/>
  <c r="AK206" i="72" s="1"/>
  <c r="AL206" i="72" s="1"/>
  <c r="F17" i="72" s="1"/>
  <c r="AC204" i="71"/>
  <c r="AD204" i="71" s="1"/>
  <c r="AE204" i="71" s="1"/>
  <c r="AF204" i="71" s="1"/>
  <c r="AG204" i="71" s="1"/>
  <c r="AH204" i="71" s="1"/>
  <c r="AI204" i="71" s="1"/>
  <c r="AJ204" i="71" s="1"/>
  <c r="AK204" i="71" s="1"/>
  <c r="AL204" i="71" s="1"/>
  <c r="B17" i="71" s="1"/>
  <c r="I206" i="63"/>
  <c r="H226" i="72"/>
  <c r="H226" i="67"/>
  <c r="H226" i="68"/>
  <c r="H226" i="71"/>
  <c r="H226" i="75"/>
  <c r="H226" i="73"/>
  <c r="H226" i="69"/>
  <c r="H226" i="70"/>
  <c r="I204" i="63"/>
  <c r="H224" i="71"/>
  <c r="H224" i="73"/>
  <c r="H224" i="72"/>
  <c r="H224" i="67"/>
  <c r="H224" i="68"/>
  <c r="H224" i="69"/>
  <c r="H224" i="75"/>
  <c r="H224" i="70"/>
  <c r="K205" i="63"/>
  <c r="J225" i="67"/>
  <c r="J225" i="71"/>
  <c r="J225" i="72"/>
  <c r="J225" i="75"/>
  <c r="J225" i="70"/>
  <c r="J225" i="68"/>
  <c r="J225" i="73"/>
  <c r="J225" i="69"/>
  <c r="I205" i="88"/>
  <c r="H225" i="88"/>
  <c r="I204" i="88"/>
  <c r="H224" i="88"/>
  <c r="M12" i="2" a="1"/>
  <c r="AA12" i="2" a="1"/>
  <c r="T12" i="2" a="1"/>
  <c r="M11" i="2" a="1"/>
  <c r="T11" i="2" a="1"/>
  <c r="AA11" i="2" a="1"/>
  <c r="AA12" i="2" l="1"/>
  <c r="M12" i="2"/>
  <c r="T12" i="2"/>
  <c r="T11" i="2"/>
  <c r="AA11" i="2"/>
  <c r="M11" i="2"/>
  <c r="AM204" i="67"/>
  <c r="AN204" i="67" s="1"/>
  <c r="AO204" i="67" s="1"/>
  <c r="AP204" i="67" s="1"/>
  <c r="AQ204" i="67" s="1"/>
  <c r="AR204" i="67" s="1"/>
  <c r="AS204" i="67" s="1"/>
  <c r="AT204" i="67" s="1"/>
  <c r="AU204" i="67" s="1"/>
  <c r="AV204" i="67" s="1"/>
  <c r="B18" i="67" s="1"/>
  <c r="K200" i="88"/>
  <c r="K220" i="88" s="1"/>
  <c r="K202" i="88"/>
  <c r="K222" i="88" s="1"/>
  <c r="K201" i="88"/>
  <c r="K221" i="88" s="1"/>
  <c r="I226" i="88"/>
  <c r="J206" i="88"/>
  <c r="AW204" i="72"/>
  <c r="AX204" i="72" s="1"/>
  <c r="AY204" i="72" s="1"/>
  <c r="AZ204" i="72" s="1"/>
  <c r="BA204" i="72" s="1"/>
  <c r="BB204" i="72" s="1"/>
  <c r="AM205" i="68"/>
  <c r="AN205" i="68" s="1"/>
  <c r="AO205" i="68" s="1"/>
  <c r="AP205" i="68" s="1"/>
  <c r="AQ205" i="68" s="1"/>
  <c r="AR205" i="68" s="1"/>
  <c r="AS205" i="68" s="1"/>
  <c r="AT205" i="68" s="1"/>
  <c r="AU205" i="68" s="1"/>
  <c r="AV205" i="68" s="1"/>
  <c r="D18" i="68" s="1"/>
  <c r="AM205" i="71"/>
  <c r="AN205" i="71" s="1"/>
  <c r="AO205" i="71" s="1"/>
  <c r="AP205" i="71" s="1"/>
  <c r="AQ205" i="71" s="1"/>
  <c r="AR205" i="71" s="1"/>
  <c r="AS205" i="71" s="1"/>
  <c r="AT205" i="71" s="1"/>
  <c r="AU205" i="71" s="1"/>
  <c r="AV205" i="71" s="1"/>
  <c r="D18" i="71" s="1"/>
  <c r="AM206" i="70"/>
  <c r="AN206" i="70" s="1"/>
  <c r="AO206" i="70" s="1"/>
  <c r="AP206" i="70" s="1"/>
  <c r="AQ206" i="70" s="1"/>
  <c r="AR206" i="70" s="1"/>
  <c r="AS206" i="70" s="1"/>
  <c r="AT206" i="70" s="1"/>
  <c r="AU206" i="70" s="1"/>
  <c r="AV206" i="70" s="1"/>
  <c r="F18" i="70" s="1"/>
  <c r="AM206" i="71"/>
  <c r="AN206" i="71" s="1"/>
  <c r="AO206" i="71" s="1"/>
  <c r="AP206" i="71" s="1"/>
  <c r="AQ206" i="71" s="1"/>
  <c r="AR206" i="71" s="1"/>
  <c r="AS206" i="71" s="1"/>
  <c r="AT206" i="71" s="1"/>
  <c r="AU206" i="71" s="1"/>
  <c r="AV206" i="71" s="1"/>
  <c r="F18" i="71" s="1"/>
  <c r="AM206" i="68"/>
  <c r="AN206" i="68" s="1"/>
  <c r="AO206" i="68" s="1"/>
  <c r="AP206" i="68" s="1"/>
  <c r="AQ206" i="68" s="1"/>
  <c r="AR206" i="68" s="1"/>
  <c r="AS206" i="68" s="1"/>
  <c r="AT206" i="68" s="1"/>
  <c r="AU206" i="68" s="1"/>
  <c r="AV206" i="68" s="1"/>
  <c r="F18" i="68" s="1"/>
  <c r="AM206" i="67"/>
  <c r="AN206" i="67" s="1"/>
  <c r="AO206" i="67" s="1"/>
  <c r="AP206" i="67" s="1"/>
  <c r="AQ206" i="67" s="1"/>
  <c r="AR206" i="67" s="1"/>
  <c r="AS206" i="67" s="1"/>
  <c r="AT206" i="67" s="1"/>
  <c r="AU206" i="67" s="1"/>
  <c r="AV206" i="67" s="1"/>
  <c r="F18" i="67" s="1"/>
  <c r="K210" i="88"/>
  <c r="AW205" i="75"/>
  <c r="AX205" i="75" s="1"/>
  <c r="AY205" i="75" s="1"/>
  <c r="AZ205" i="75" s="1"/>
  <c r="BA205" i="75" s="1"/>
  <c r="BB205" i="75" s="1"/>
  <c r="AM206" i="69"/>
  <c r="AN206" i="69" s="1"/>
  <c r="AO206" i="69" s="1"/>
  <c r="AP206" i="69" s="1"/>
  <c r="AQ206" i="69" s="1"/>
  <c r="AR206" i="69" s="1"/>
  <c r="AS206" i="69" s="1"/>
  <c r="AT206" i="69" s="1"/>
  <c r="AU206" i="69" s="1"/>
  <c r="AV206" i="69" s="1"/>
  <c r="F18" i="69" s="1"/>
  <c r="N129" i="88"/>
  <c r="N131" i="88" s="1"/>
  <c r="M130" i="88"/>
  <c r="M132" i="88" s="1"/>
  <c r="M133" i="88" s="1"/>
  <c r="M190" i="88" s="1"/>
  <c r="AM205" i="70"/>
  <c r="AN205" i="70" s="1"/>
  <c r="AO205" i="70" s="1"/>
  <c r="AP205" i="70" s="1"/>
  <c r="AQ205" i="70" s="1"/>
  <c r="AR205" i="70" s="1"/>
  <c r="AS205" i="70" s="1"/>
  <c r="AT205" i="70" s="1"/>
  <c r="AU205" i="70" s="1"/>
  <c r="AV205" i="70" s="1"/>
  <c r="D18" i="70" s="1"/>
  <c r="AM204" i="73"/>
  <c r="AN204" i="73" s="1"/>
  <c r="AO204" i="73" s="1"/>
  <c r="AP204" i="73" s="1"/>
  <c r="AQ204" i="73" s="1"/>
  <c r="AR204" i="73" s="1"/>
  <c r="AS204" i="73" s="1"/>
  <c r="AT204" i="73" s="1"/>
  <c r="AU204" i="73" s="1"/>
  <c r="AV204" i="73" s="1"/>
  <c r="B18" i="73" s="1"/>
  <c r="AM204" i="69"/>
  <c r="AN204" i="69" s="1"/>
  <c r="AO204" i="69" s="1"/>
  <c r="AP204" i="69" s="1"/>
  <c r="AQ204" i="69" s="1"/>
  <c r="AR204" i="69" s="1"/>
  <c r="AS204" i="69" s="1"/>
  <c r="AT204" i="69" s="1"/>
  <c r="AU204" i="69" s="1"/>
  <c r="AV204" i="69" s="1"/>
  <c r="B18" i="69" s="1"/>
  <c r="L135" i="88"/>
  <c r="AM206" i="72"/>
  <c r="AN206" i="72" s="1"/>
  <c r="AO206" i="72" s="1"/>
  <c r="AP206" i="72" s="1"/>
  <c r="AQ206" i="72" s="1"/>
  <c r="AR206" i="72" s="1"/>
  <c r="AS206" i="72" s="1"/>
  <c r="AT206" i="72" s="1"/>
  <c r="AU206" i="72" s="1"/>
  <c r="AV206" i="72" s="1"/>
  <c r="F18" i="72" s="1"/>
  <c r="AM205" i="69"/>
  <c r="AN205" i="69" s="1"/>
  <c r="AO205" i="69" s="1"/>
  <c r="AP205" i="69" s="1"/>
  <c r="AQ205" i="69" s="1"/>
  <c r="AR205" i="69" s="1"/>
  <c r="AS205" i="69" s="1"/>
  <c r="AT205" i="69" s="1"/>
  <c r="AU205" i="69" s="1"/>
  <c r="AV205" i="69" s="1"/>
  <c r="D18" i="69" s="1"/>
  <c r="AM206" i="75"/>
  <c r="AN206" i="75" s="1"/>
  <c r="AO206" i="75" s="1"/>
  <c r="AP206" i="75" s="1"/>
  <c r="AQ206" i="75" s="1"/>
  <c r="AR206" i="75" s="1"/>
  <c r="AS206" i="75" s="1"/>
  <c r="AT206" i="75" s="1"/>
  <c r="AU206" i="75" s="1"/>
  <c r="AV206" i="75" s="1"/>
  <c r="F18" i="75" s="1"/>
  <c r="AM205" i="72"/>
  <c r="AN205" i="72" s="1"/>
  <c r="AO205" i="72" s="1"/>
  <c r="AP205" i="72" s="1"/>
  <c r="AQ205" i="72" s="1"/>
  <c r="AR205" i="72" s="1"/>
  <c r="AS205" i="72" s="1"/>
  <c r="AT205" i="72" s="1"/>
  <c r="AU205" i="72" s="1"/>
  <c r="AV205" i="72" s="1"/>
  <c r="D18" i="72" s="1"/>
  <c r="AM204" i="70"/>
  <c r="AN204" i="70" s="1"/>
  <c r="AO204" i="70" s="1"/>
  <c r="AP204" i="70" s="1"/>
  <c r="AQ204" i="70" s="1"/>
  <c r="AR204" i="70" s="1"/>
  <c r="AS204" i="70" s="1"/>
  <c r="AT204" i="70" s="1"/>
  <c r="AU204" i="70" s="1"/>
  <c r="AV204" i="70" s="1"/>
  <c r="B18" i="70" s="1"/>
  <c r="AM205" i="67"/>
  <c r="AN205" i="67" s="1"/>
  <c r="AO205" i="67" s="1"/>
  <c r="AP205" i="67" s="1"/>
  <c r="AQ205" i="67" s="1"/>
  <c r="AR205" i="67" s="1"/>
  <c r="AS205" i="67" s="1"/>
  <c r="AT205" i="67" s="1"/>
  <c r="AU205" i="67" s="1"/>
  <c r="AV205" i="67" s="1"/>
  <c r="D18" i="67" s="1"/>
  <c r="AM206" i="73"/>
  <c r="AN206" i="73" s="1"/>
  <c r="AO206" i="73" s="1"/>
  <c r="AP206" i="73" s="1"/>
  <c r="AQ206" i="73" s="1"/>
  <c r="AR206" i="73" s="1"/>
  <c r="AS206" i="73" s="1"/>
  <c r="AT206" i="73" s="1"/>
  <c r="AU206" i="73" s="1"/>
  <c r="AV206" i="73" s="1"/>
  <c r="F18" i="73" s="1"/>
  <c r="AM204" i="68"/>
  <c r="AN204" i="68" s="1"/>
  <c r="AO204" i="68" s="1"/>
  <c r="AP204" i="68" s="1"/>
  <c r="AQ204" i="68" s="1"/>
  <c r="AR204" i="68" s="1"/>
  <c r="AS204" i="68" s="1"/>
  <c r="AT204" i="68" s="1"/>
  <c r="AU204" i="68" s="1"/>
  <c r="AV204" i="68" s="1"/>
  <c r="B18" i="68" s="1"/>
  <c r="AM205" i="73"/>
  <c r="AN205" i="73" s="1"/>
  <c r="AO205" i="73" s="1"/>
  <c r="AP205" i="73" s="1"/>
  <c r="AQ205" i="73" s="1"/>
  <c r="AR205" i="73" s="1"/>
  <c r="AS205" i="73" s="1"/>
  <c r="AT205" i="73" s="1"/>
  <c r="AU205" i="73" s="1"/>
  <c r="AV205" i="73" s="1"/>
  <c r="D18" i="73" s="1"/>
  <c r="AM204" i="71"/>
  <c r="AN204" i="71" s="1"/>
  <c r="AO204" i="71" s="1"/>
  <c r="AP204" i="71" s="1"/>
  <c r="AQ204" i="71" s="1"/>
  <c r="AR204" i="71" s="1"/>
  <c r="AS204" i="71" s="1"/>
  <c r="AT204" i="71" s="1"/>
  <c r="AU204" i="71" s="1"/>
  <c r="AV204" i="71" s="1"/>
  <c r="B18" i="71" s="1"/>
  <c r="AM204" i="75"/>
  <c r="AN204" i="75" s="1"/>
  <c r="AO204" i="75" s="1"/>
  <c r="AP204" i="75" s="1"/>
  <c r="AQ204" i="75" s="1"/>
  <c r="AR204" i="75" s="1"/>
  <c r="AS204" i="75" s="1"/>
  <c r="AT204" i="75" s="1"/>
  <c r="AU204" i="75" s="1"/>
  <c r="AV204" i="75" s="1"/>
  <c r="B18" i="75" s="1"/>
  <c r="L205" i="63"/>
  <c r="K225" i="67"/>
  <c r="K225" i="71"/>
  <c r="K225" i="75"/>
  <c r="K225" i="70"/>
  <c r="K225" i="72"/>
  <c r="K225" i="68"/>
  <c r="K225" i="73"/>
  <c r="K225" i="69"/>
  <c r="J204" i="63"/>
  <c r="I224" i="71"/>
  <c r="I224" i="73"/>
  <c r="I224" i="68"/>
  <c r="I224" i="67"/>
  <c r="I224" i="72"/>
  <c r="I224" i="70"/>
  <c r="I224" i="69"/>
  <c r="I224" i="75"/>
  <c r="J206" i="63"/>
  <c r="I226" i="68"/>
  <c r="I226" i="67"/>
  <c r="I226" i="71"/>
  <c r="I226" i="72"/>
  <c r="I226" i="69"/>
  <c r="I226" i="73"/>
  <c r="I226" i="75"/>
  <c r="I226" i="70"/>
  <c r="J204" i="88"/>
  <c r="I224" i="88"/>
  <c r="J205" i="88"/>
  <c r="I225" i="88"/>
  <c r="U11" i="2" a="1"/>
  <c r="N12" i="2" a="1"/>
  <c r="AB12" i="2" a="1"/>
  <c r="N11" i="2" a="1"/>
  <c r="U12" i="2" a="1"/>
  <c r="AB11" i="2" a="1"/>
  <c r="U12" i="2" l="1"/>
  <c r="N12" i="2"/>
  <c r="AB12" i="2"/>
  <c r="AB11" i="2"/>
  <c r="U11" i="2"/>
  <c r="N11" i="2"/>
  <c r="AW204" i="67"/>
  <c r="AX204" i="67" s="1"/>
  <c r="AY204" i="67" s="1"/>
  <c r="AZ204" i="67" s="1"/>
  <c r="BA204" i="67" s="1"/>
  <c r="BB204" i="67" s="1"/>
  <c r="J226" i="88"/>
  <c r="L202" i="88"/>
  <c r="L222" i="88" s="1"/>
  <c r="L201" i="88"/>
  <c r="L221" i="88" s="1"/>
  <c r="L200" i="88"/>
  <c r="L220" i="88" s="1"/>
  <c r="K206" i="88"/>
  <c r="AW204" i="70"/>
  <c r="AX204" i="70" s="1"/>
  <c r="AY204" i="70" s="1"/>
  <c r="AZ204" i="70" s="1"/>
  <c r="BA204" i="70" s="1"/>
  <c r="BB204" i="70" s="1"/>
  <c r="AW205" i="69"/>
  <c r="AX205" i="69" s="1"/>
  <c r="AY205" i="69" s="1"/>
  <c r="AZ205" i="69" s="1"/>
  <c r="BA205" i="69" s="1"/>
  <c r="BB205" i="69" s="1"/>
  <c r="AW204" i="68"/>
  <c r="AX204" i="68" s="1"/>
  <c r="AY204" i="68" s="1"/>
  <c r="AZ204" i="68" s="1"/>
  <c r="BA204" i="68" s="1"/>
  <c r="BB204" i="68" s="1"/>
  <c r="AW206" i="72"/>
  <c r="AX206" i="72" s="1"/>
  <c r="AY206" i="72" s="1"/>
  <c r="AZ206" i="72" s="1"/>
  <c r="BA206" i="72" s="1"/>
  <c r="BB206" i="72" s="1"/>
  <c r="AW205" i="70"/>
  <c r="AX205" i="70" s="1"/>
  <c r="AY205" i="70" s="1"/>
  <c r="AZ205" i="70" s="1"/>
  <c r="BA205" i="70" s="1"/>
  <c r="BB205" i="70" s="1"/>
  <c r="AW206" i="67"/>
  <c r="AX206" i="67" s="1"/>
  <c r="AY206" i="67" s="1"/>
  <c r="AZ206" i="67" s="1"/>
  <c r="BA206" i="67" s="1"/>
  <c r="BB206" i="67" s="1"/>
  <c r="AW205" i="71"/>
  <c r="AX205" i="71" s="1"/>
  <c r="AY205" i="71" s="1"/>
  <c r="AZ205" i="71" s="1"/>
  <c r="BA205" i="71" s="1"/>
  <c r="BB205" i="71" s="1"/>
  <c r="AW206" i="70"/>
  <c r="AX206" i="70" s="1"/>
  <c r="AY206" i="70" s="1"/>
  <c r="AZ206" i="70" s="1"/>
  <c r="BA206" i="70" s="1"/>
  <c r="BB206" i="70" s="1"/>
  <c r="AW204" i="75"/>
  <c r="AX204" i="75" s="1"/>
  <c r="AY204" i="75" s="1"/>
  <c r="AZ204" i="75" s="1"/>
  <c r="BA204" i="75" s="1"/>
  <c r="BB204" i="75" s="1"/>
  <c r="AW206" i="73"/>
  <c r="AX206" i="73" s="1"/>
  <c r="AY206" i="73" s="1"/>
  <c r="AZ206" i="73" s="1"/>
  <c r="BA206" i="73" s="1"/>
  <c r="BB206" i="73" s="1"/>
  <c r="AW205" i="72"/>
  <c r="AX205" i="72" s="1"/>
  <c r="AY205" i="72" s="1"/>
  <c r="AZ205" i="72" s="1"/>
  <c r="BA205" i="72" s="1"/>
  <c r="BB205" i="72" s="1"/>
  <c r="M135" i="88"/>
  <c r="AW206" i="68"/>
  <c r="AX206" i="68" s="1"/>
  <c r="AY206" i="68" s="1"/>
  <c r="AZ206" i="68" s="1"/>
  <c r="BA206" i="68" s="1"/>
  <c r="BB206" i="68" s="1"/>
  <c r="AW205" i="68"/>
  <c r="AX205" i="68" s="1"/>
  <c r="AY205" i="68" s="1"/>
  <c r="AZ205" i="68" s="1"/>
  <c r="BA205" i="68" s="1"/>
  <c r="BB205" i="68" s="1"/>
  <c r="L210" i="88"/>
  <c r="O129" i="88"/>
  <c r="O131" i="88" s="1"/>
  <c r="N130" i="88"/>
  <c r="N132" i="88" s="1"/>
  <c r="N133" i="88" s="1"/>
  <c r="N190" i="88" s="1"/>
  <c r="AW204" i="73"/>
  <c r="AX204" i="73" s="1"/>
  <c r="AY204" i="73" s="1"/>
  <c r="AZ204" i="73" s="1"/>
  <c r="BA204" i="73" s="1"/>
  <c r="BB204" i="73" s="1"/>
  <c r="AW204" i="71"/>
  <c r="AX204" i="71" s="1"/>
  <c r="AY204" i="71" s="1"/>
  <c r="AZ204" i="71" s="1"/>
  <c r="BA204" i="71" s="1"/>
  <c r="BB204" i="71" s="1"/>
  <c r="AW205" i="67"/>
  <c r="AX205" i="67" s="1"/>
  <c r="AY205" i="67" s="1"/>
  <c r="AZ205" i="67" s="1"/>
  <c r="BA205" i="67" s="1"/>
  <c r="BB205" i="67" s="1"/>
  <c r="AW206" i="75"/>
  <c r="AX206" i="75" s="1"/>
  <c r="AY206" i="75" s="1"/>
  <c r="AZ206" i="75" s="1"/>
  <c r="BA206" i="75" s="1"/>
  <c r="BB206" i="75" s="1"/>
  <c r="AW204" i="69"/>
  <c r="AX204" i="69" s="1"/>
  <c r="AY204" i="69" s="1"/>
  <c r="AZ204" i="69" s="1"/>
  <c r="BA204" i="69" s="1"/>
  <c r="BB204" i="69" s="1"/>
  <c r="AW206" i="69"/>
  <c r="AX206" i="69" s="1"/>
  <c r="AY206" i="69" s="1"/>
  <c r="AZ206" i="69" s="1"/>
  <c r="BA206" i="69" s="1"/>
  <c r="BB206" i="69" s="1"/>
  <c r="AW206" i="71"/>
  <c r="AX206" i="71" s="1"/>
  <c r="AY206" i="71" s="1"/>
  <c r="AZ206" i="71" s="1"/>
  <c r="BA206" i="71" s="1"/>
  <c r="BB206" i="71" s="1"/>
  <c r="AW205" i="73"/>
  <c r="AX205" i="73" s="1"/>
  <c r="AY205" i="73" s="1"/>
  <c r="AZ205" i="73" s="1"/>
  <c r="BA205" i="73" s="1"/>
  <c r="BB205" i="73" s="1"/>
  <c r="K206" i="63"/>
  <c r="J226" i="75"/>
  <c r="J226" i="68"/>
  <c r="J226" i="71"/>
  <c r="J226" i="67"/>
  <c r="J226" i="72"/>
  <c r="J226" i="73"/>
  <c r="J226" i="69"/>
  <c r="J226" i="70"/>
  <c r="K204" i="63"/>
  <c r="J224" i="71"/>
  <c r="J224" i="72"/>
  <c r="J224" i="68"/>
  <c r="J224" i="73"/>
  <c r="J224" i="67"/>
  <c r="J224" i="69"/>
  <c r="J224" i="70"/>
  <c r="J224" i="75"/>
  <c r="M205" i="63"/>
  <c r="D13" i="63" s="1"/>
  <c r="L225" i="67"/>
  <c r="L225" i="71"/>
  <c r="L225" i="72"/>
  <c r="L225" i="75"/>
  <c r="L225" i="70"/>
  <c r="L225" i="73"/>
  <c r="L225" i="68"/>
  <c r="L225" i="69"/>
  <c r="K205" i="88"/>
  <c r="J225" i="88"/>
  <c r="K204" i="88"/>
  <c r="J224" i="88"/>
  <c r="K226" i="88" l="1"/>
  <c r="M202" i="88"/>
  <c r="M222" i="88" s="1"/>
  <c r="M201" i="88"/>
  <c r="M221" i="88" s="1"/>
  <c r="M200" i="88"/>
  <c r="M220" i="88" s="1"/>
  <c r="L206" i="88"/>
  <c r="N135" i="88"/>
  <c r="O130" i="88"/>
  <c r="O132" i="88" s="1"/>
  <c r="O133" i="88" s="1"/>
  <c r="O190" i="88" s="1"/>
  <c r="P129" i="88"/>
  <c r="P131" i="88" s="1"/>
  <c r="M210" i="88"/>
  <c r="N205" i="63"/>
  <c r="M225" i="67"/>
  <c r="M225" i="71"/>
  <c r="M225" i="70"/>
  <c r="M225" i="75"/>
  <c r="M225" i="72"/>
  <c r="M225" i="68"/>
  <c r="M225" i="73"/>
  <c r="M225" i="69"/>
  <c r="L204" i="63"/>
  <c r="K224" i="71"/>
  <c r="K224" i="68"/>
  <c r="K224" i="73"/>
  <c r="K224" i="72"/>
  <c r="K224" i="67"/>
  <c r="K224" i="70"/>
  <c r="K224" i="75"/>
  <c r="K224" i="69"/>
  <c r="L206" i="63"/>
  <c r="K226" i="75"/>
  <c r="K226" i="69"/>
  <c r="K226" i="68"/>
  <c r="K226" i="67"/>
  <c r="K226" i="73"/>
  <c r="K226" i="71"/>
  <c r="K226" i="72"/>
  <c r="K226" i="70"/>
  <c r="L204" i="88"/>
  <c r="K224" i="88"/>
  <c r="L205" i="88"/>
  <c r="K225" i="88"/>
  <c r="P9" i="2" a="1"/>
  <c r="N202" i="88" l="1"/>
  <c r="N222" i="88" s="1"/>
  <c r="N201" i="88"/>
  <c r="N221" i="88" s="1"/>
  <c r="N200" i="88"/>
  <c r="N220" i="88" s="1"/>
  <c r="M206" i="88"/>
  <c r="F13" i="88" s="1"/>
  <c r="P130" i="88"/>
  <c r="P132" i="88" s="1"/>
  <c r="P133" i="88" s="1"/>
  <c r="P190" i="88" s="1"/>
  <c r="Q129" i="88"/>
  <c r="Q131" i="88" s="1"/>
  <c r="O135" i="88"/>
  <c r="N210" i="88"/>
  <c r="P9" i="2"/>
  <c r="M206" i="63"/>
  <c r="F13" i="63" s="1"/>
  <c r="L226" i="67"/>
  <c r="L226" i="68"/>
  <c r="L226" i="69"/>
  <c r="L226" i="75"/>
  <c r="L226" i="73"/>
  <c r="L226" i="72"/>
  <c r="L226" i="71"/>
  <c r="L226" i="70"/>
  <c r="M204" i="63"/>
  <c r="B13" i="63" s="1"/>
  <c r="L224" i="71"/>
  <c r="L224" i="73"/>
  <c r="L224" i="72"/>
  <c r="L224" i="68"/>
  <c r="L224" i="67"/>
  <c r="L224" i="69"/>
  <c r="L224" i="75"/>
  <c r="L224" i="70"/>
  <c r="E13" i="63"/>
  <c r="E13" i="69"/>
  <c r="E13" i="71"/>
  <c r="E13" i="70"/>
  <c r="E13" i="73"/>
  <c r="E13" i="68"/>
  <c r="E13" i="72"/>
  <c r="E13" i="67"/>
  <c r="E13" i="75"/>
  <c r="L226" i="88"/>
  <c r="O205" i="63"/>
  <c r="N225" i="67"/>
  <c r="N225" i="71"/>
  <c r="N225" i="75"/>
  <c r="N225" i="70"/>
  <c r="N225" i="72"/>
  <c r="N225" i="69"/>
  <c r="N225" i="68"/>
  <c r="N225" i="73"/>
  <c r="M205" i="88"/>
  <c r="L225" i="88"/>
  <c r="M204" i="88"/>
  <c r="B13" i="88" s="1"/>
  <c r="L224" i="88"/>
  <c r="I10" i="2" a="1"/>
  <c r="W10" i="2" a="1"/>
  <c r="W10" i="2" l="1"/>
  <c r="I10" i="2"/>
  <c r="O202" i="88"/>
  <c r="O222" i="88" s="1"/>
  <c r="O201" i="88"/>
  <c r="O221" i="88" s="1"/>
  <c r="O200" i="88"/>
  <c r="O220" i="88" s="1"/>
  <c r="D13" i="88"/>
  <c r="M226" i="88"/>
  <c r="N206" i="88"/>
  <c r="O210" i="88"/>
  <c r="R129" i="88"/>
  <c r="R131" i="88" s="1"/>
  <c r="Q130" i="88"/>
  <c r="Q132" i="88" s="1"/>
  <c r="Q133" i="88" s="1"/>
  <c r="Q190" i="88" s="1"/>
  <c r="P135" i="88"/>
  <c r="N204" i="63"/>
  <c r="M224" i="71"/>
  <c r="M224" i="73"/>
  <c r="M224" i="72"/>
  <c r="M224" i="67"/>
  <c r="M224" i="68"/>
  <c r="M224" i="70"/>
  <c r="M224" i="69"/>
  <c r="M224" i="75"/>
  <c r="P205" i="63"/>
  <c r="O225" i="67"/>
  <c r="O225" i="71"/>
  <c r="O225" i="70"/>
  <c r="O225" i="72"/>
  <c r="O225" i="75"/>
  <c r="O225" i="68"/>
  <c r="O225" i="73"/>
  <c r="O225" i="69"/>
  <c r="N206" i="63"/>
  <c r="M226" i="71"/>
  <c r="M226" i="68"/>
  <c r="M226" i="67"/>
  <c r="M226" i="75"/>
  <c r="M226" i="73"/>
  <c r="M226" i="72"/>
  <c r="M226" i="69"/>
  <c r="M226" i="70"/>
  <c r="P33" i="2"/>
  <c r="P32" i="2"/>
  <c r="P30" i="2"/>
  <c r="P31" i="2"/>
  <c r="P26" i="2"/>
  <c r="P34" i="2"/>
  <c r="P28" i="2"/>
  <c r="P29" i="2"/>
  <c r="P27" i="2"/>
  <c r="N204" i="88"/>
  <c r="M224" i="88"/>
  <c r="N205" i="88"/>
  <c r="M225" i="88"/>
  <c r="W9" i="2" a="1"/>
  <c r="I9" i="2" a="1"/>
  <c r="P10" i="2" a="1"/>
  <c r="P10" i="2" l="1"/>
  <c r="P25" i="2" s="1"/>
  <c r="E13" i="88"/>
  <c r="P201" i="88"/>
  <c r="P221" i="88" s="1"/>
  <c r="P200" i="88"/>
  <c r="P220" i="88" s="1"/>
  <c r="P202" i="88"/>
  <c r="P222" i="88" s="1"/>
  <c r="N226" i="88"/>
  <c r="O206" i="88"/>
  <c r="P210" i="88"/>
  <c r="R130" i="88"/>
  <c r="R132" i="88" s="1"/>
  <c r="R133" i="88" s="1"/>
  <c r="R190" i="88" s="1"/>
  <c r="S129" i="88"/>
  <c r="S131" i="88" s="1"/>
  <c r="Q135" i="88"/>
  <c r="W9" i="2"/>
  <c r="I9" i="2"/>
  <c r="G13" i="63"/>
  <c r="G13" i="73"/>
  <c r="G13" i="69"/>
  <c r="G13" i="71"/>
  <c r="G13" i="70"/>
  <c r="G13" i="68"/>
  <c r="G13" i="88"/>
  <c r="G13" i="72"/>
  <c r="G13" i="67"/>
  <c r="G13" i="75"/>
  <c r="O206" i="63"/>
  <c r="N226" i="69"/>
  <c r="N226" i="67"/>
  <c r="N226" i="75"/>
  <c r="N226" i="72"/>
  <c r="N226" i="68"/>
  <c r="N226" i="73"/>
  <c r="N226" i="71"/>
  <c r="N226" i="70"/>
  <c r="Q205" i="63"/>
  <c r="P225" i="67"/>
  <c r="P225" i="71"/>
  <c r="P225" i="75"/>
  <c r="P225" i="72"/>
  <c r="P225" i="70"/>
  <c r="P225" i="69"/>
  <c r="P225" i="73"/>
  <c r="P225" i="68"/>
  <c r="C13" i="68"/>
  <c r="C13" i="63"/>
  <c r="C13" i="70"/>
  <c r="C13" i="88"/>
  <c r="C13" i="67"/>
  <c r="C13" i="72"/>
  <c r="C13" i="69"/>
  <c r="C13" i="71"/>
  <c r="C13" i="73"/>
  <c r="C13" i="75"/>
  <c r="O204" i="63"/>
  <c r="N224" i="71"/>
  <c r="N224" i="72"/>
  <c r="N224" i="67"/>
  <c r="N224" i="73"/>
  <c r="N224" i="68"/>
  <c r="N224" i="75"/>
  <c r="N224" i="69"/>
  <c r="N224" i="70"/>
  <c r="O205" i="88"/>
  <c r="N225" i="88"/>
  <c r="O204" i="88"/>
  <c r="N224" i="88"/>
  <c r="Q201" i="88" l="1"/>
  <c r="Q221" i="88" s="1"/>
  <c r="Q200" i="88"/>
  <c r="Q220" i="88" s="1"/>
  <c r="Q202" i="88"/>
  <c r="Q222" i="88" s="1"/>
  <c r="O226" i="88"/>
  <c r="P206" i="88"/>
  <c r="Q210" i="88"/>
  <c r="S130" i="88"/>
  <c r="S132" i="88" s="1"/>
  <c r="S133" i="88" s="1"/>
  <c r="S190" i="88" s="1"/>
  <c r="T129" i="88"/>
  <c r="T131" i="88" s="1"/>
  <c r="R135" i="88"/>
  <c r="R205" i="63"/>
  <c r="D14" i="63" s="1"/>
  <c r="Q225" i="67"/>
  <c r="Q225" i="71"/>
  <c r="Q225" i="70"/>
  <c r="Q225" i="75"/>
  <c r="Q225" i="72"/>
  <c r="Q225" i="68"/>
  <c r="Q225" i="73"/>
  <c r="Q225" i="69"/>
  <c r="P206" i="63"/>
  <c r="O226" i="72"/>
  <c r="O226" i="67"/>
  <c r="O226" i="75"/>
  <c r="O226" i="73"/>
  <c r="O226" i="69"/>
  <c r="O226" i="68"/>
  <c r="O226" i="71"/>
  <c r="O226" i="70"/>
  <c r="P204" i="63"/>
  <c r="O224" i="71"/>
  <c r="O224" i="72"/>
  <c r="O224" i="67"/>
  <c r="O224" i="68"/>
  <c r="O224" i="73"/>
  <c r="O224" i="70"/>
  <c r="O224" i="69"/>
  <c r="O224" i="75"/>
  <c r="I29" i="2"/>
  <c r="I34" i="2"/>
  <c r="I27" i="2"/>
  <c r="I25" i="2"/>
  <c r="I28" i="2"/>
  <c r="I31" i="2"/>
  <c r="I30" i="2"/>
  <c r="I33" i="2"/>
  <c r="I32" i="2"/>
  <c r="I26" i="2"/>
  <c r="W26" i="2"/>
  <c r="W30" i="2"/>
  <c r="W27" i="2"/>
  <c r="W31" i="2"/>
  <c r="W34" i="2"/>
  <c r="W29" i="2"/>
  <c r="W25" i="2"/>
  <c r="W28" i="2"/>
  <c r="W32" i="2"/>
  <c r="W33" i="2"/>
  <c r="P204" i="88"/>
  <c r="O224" i="88"/>
  <c r="P205" i="88"/>
  <c r="O225" i="88"/>
  <c r="P226" i="88" l="1"/>
  <c r="R200" i="88"/>
  <c r="R220" i="88" s="1"/>
  <c r="R202" i="88"/>
  <c r="R222" i="88" s="1"/>
  <c r="R201" i="88"/>
  <c r="R221" i="88" s="1"/>
  <c r="Q206" i="88"/>
  <c r="R210" i="88"/>
  <c r="U129" i="88"/>
  <c r="U131" i="88" s="1"/>
  <c r="T130" i="88"/>
  <c r="T132" i="88" s="1"/>
  <c r="T133" i="88" s="1"/>
  <c r="T190" i="88" s="1"/>
  <c r="S135" i="88"/>
  <c r="Q204" i="63"/>
  <c r="P224" i="71"/>
  <c r="P224" i="68"/>
  <c r="P224" i="72"/>
  <c r="P224" i="67"/>
  <c r="P224" i="73"/>
  <c r="P224" i="70"/>
  <c r="P224" i="69"/>
  <c r="P224" i="75"/>
  <c r="Q206" i="63"/>
  <c r="P226" i="73"/>
  <c r="P226" i="71"/>
  <c r="P226" i="69"/>
  <c r="P226" i="75"/>
  <c r="P226" i="68"/>
  <c r="P226" i="67"/>
  <c r="P226" i="72"/>
  <c r="P226" i="70"/>
  <c r="S205" i="63"/>
  <c r="R225" i="67"/>
  <c r="R225" i="71"/>
  <c r="R225" i="70"/>
  <c r="R225" i="75"/>
  <c r="R225" i="72"/>
  <c r="R225" i="73"/>
  <c r="R225" i="68"/>
  <c r="R225" i="69"/>
  <c r="Q205" i="88"/>
  <c r="P225" i="88"/>
  <c r="Q204" i="88"/>
  <c r="P224" i="88"/>
  <c r="Q9" i="2" a="1"/>
  <c r="Q226" i="88" l="1"/>
  <c r="S200" i="88"/>
  <c r="S220" i="88" s="1"/>
  <c r="S202" i="88"/>
  <c r="S222" i="88" s="1"/>
  <c r="S201" i="88"/>
  <c r="S221" i="88" s="1"/>
  <c r="R206" i="88"/>
  <c r="F14" i="88" s="1"/>
  <c r="S210" i="88"/>
  <c r="U130" i="88"/>
  <c r="U132" i="88" s="1"/>
  <c r="U133" i="88" s="1"/>
  <c r="U190" i="88" s="1"/>
  <c r="V129" i="88"/>
  <c r="V131" i="88" s="1"/>
  <c r="T135" i="88"/>
  <c r="Q9" i="2"/>
  <c r="E14" i="63"/>
  <c r="E14" i="70"/>
  <c r="E14" i="68"/>
  <c r="E14" i="69"/>
  <c r="E14" i="72"/>
  <c r="E14" i="71"/>
  <c r="E14" i="73"/>
  <c r="E14" i="67"/>
  <c r="E14" i="75"/>
  <c r="T205" i="63"/>
  <c r="S225" i="67"/>
  <c r="S225" i="71"/>
  <c r="S225" i="75"/>
  <c r="S225" i="70"/>
  <c r="S225" i="72"/>
  <c r="S225" i="69"/>
  <c r="S225" i="68"/>
  <c r="S225" i="73"/>
  <c r="R206" i="63"/>
  <c r="F14" i="63" s="1"/>
  <c r="Q226" i="67"/>
  <c r="Q226" i="75"/>
  <c r="Q226" i="73"/>
  <c r="Q226" i="69"/>
  <c r="Q226" i="71"/>
  <c r="Q226" i="68"/>
  <c r="Q226" i="72"/>
  <c r="Q226" i="70"/>
  <c r="R204" i="63"/>
  <c r="B14" i="63" s="1"/>
  <c r="Q224" i="71"/>
  <c r="Q224" i="68"/>
  <c r="Q224" i="67"/>
  <c r="Q224" i="73"/>
  <c r="Q224" i="72"/>
  <c r="Q224" i="75"/>
  <c r="Q224" i="70"/>
  <c r="Q224" i="69"/>
  <c r="R204" i="88"/>
  <c r="B14" i="88" s="1"/>
  <c r="Q224" i="88"/>
  <c r="R205" i="88"/>
  <c r="Q225" i="88"/>
  <c r="J10" i="2" a="1"/>
  <c r="X10" i="2" a="1"/>
  <c r="J10" i="2" l="1"/>
  <c r="X10" i="2"/>
  <c r="T202" i="88"/>
  <c r="T222" i="88" s="1"/>
  <c r="T201" i="88"/>
  <c r="T221" i="88" s="1"/>
  <c r="T200" i="88"/>
  <c r="T220" i="88" s="1"/>
  <c r="D14" i="88"/>
  <c r="T210" i="88"/>
  <c r="W129" i="88"/>
  <c r="W131" i="88" s="1"/>
  <c r="V130" i="88"/>
  <c r="V132" i="88" s="1"/>
  <c r="V133" i="88" s="1"/>
  <c r="V190" i="88" s="1"/>
  <c r="U135" i="88"/>
  <c r="S206" i="88"/>
  <c r="S206" i="63"/>
  <c r="R226" i="73"/>
  <c r="R226" i="68"/>
  <c r="R226" i="71"/>
  <c r="R226" i="72"/>
  <c r="R226" i="69"/>
  <c r="R226" i="75"/>
  <c r="R226" i="67"/>
  <c r="R226" i="70"/>
  <c r="U205" i="63"/>
  <c r="T225" i="67"/>
  <c r="T225" i="71"/>
  <c r="T225" i="70"/>
  <c r="T225" i="75"/>
  <c r="T225" i="72"/>
  <c r="T225" i="68"/>
  <c r="T225" i="73"/>
  <c r="T225" i="69"/>
  <c r="R226" i="88"/>
  <c r="S204" i="63"/>
  <c r="R224" i="71"/>
  <c r="R224" i="73"/>
  <c r="R224" i="68"/>
  <c r="R224" i="72"/>
  <c r="R224" i="67"/>
  <c r="R224" i="69"/>
  <c r="R224" i="75"/>
  <c r="R224" i="70"/>
  <c r="Q32" i="2"/>
  <c r="Q29" i="2"/>
  <c r="Q28" i="2"/>
  <c r="Q31" i="2"/>
  <c r="Q33" i="2"/>
  <c r="Q26" i="2"/>
  <c r="Q34" i="2"/>
  <c r="Q30" i="2"/>
  <c r="Q27" i="2"/>
  <c r="S205" i="88"/>
  <c r="R225" i="88"/>
  <c r="S204" i="88"/>
  <c r="R224" i="88"/>
  <c r="Q10" i="2" a="1"/>
  <c r="J9" i="2" a="1"/>
  <c r="X9" i="2" a="1"/>
  <c r="Q10" i="2" l="1"/>
  <c r="Q25" i="2" s="1"/>
  <c r="E14" i="88"/>
  <c r="S226" i="88"/>
  <c r="U202" i="88"/>
  <c r="U222" i="88" s="1"/>
  <c r="U201" i="88"/>
  <c r="U221" i="88" s="1"/>
  <c r="U200" i="88"/>
  <c r="U220" i="88" s="1"/>
  <c r="T206" i="88"/>
  <c r="V135" i="88"/>
  <c r="X129" i="88"/>
  <c r="X131" i="88" s="1"/>
  <c r="W130" i="88"/>
  <c r="W132" i="88" s="1"/>
  <c r="W133" i="88" s="1"/>
  <c r="W190" i="88" s="1"/>
  <c r="U210" i="88"/>
  <c r="J9" i="2"/>
  <c r="X9" i="2"/>
  <c r="C14" i="68"/>
  <c r="C14" i="72"/>
  <c r="C14" i="63"/>
  <c r="C14" i="73"/>
  <c r="C14" i="88"/>
  <c r="C14" i="70"/>
  <c r="C14" i="67"/>
  <c r="C14" i="69"/>
  <c r="C14" i="71"/>
  <c r="C14" i="75"/>
  <c r="T204" i="63"/>
  <c r="S224" i="71"/>
  <c r="S224" i="67"/>
  <c r="S224" i="72"/>
  <c r="S224" i="68"/>
  <c r="S224" i="73"/>
  <c r="S224" i="70"/>
  <c r="S224" i="69"/>
  <c r="S224" i="75"/>
  <c r="V205" i="63"/>
  <c r="U225" i="67"/>
  <c r="U225" i="71"/>
  <c r="U225" i="75"/>
  <c r="U225" i="70"/>
  <c r="U225" i="72"/>
  <c r="U225" i="68"/>
  <c r="U225" i="73"/>
  <c r="U225" i="69"/>
  <c r="G14" i="63"/>
  <c r="G14" i="70"/>
  <c r="G14" i="72"/>
  <c r="G14" i="73"/>
  <c r="G14" i="71"/>
  <c r="G14" i="69"/>
  <c r="G14" i="67"/>
  <c r="G14" i="88"/>
  <c r="G14" i="68"/>
  <c r="G14" i="75"/>
  <c r="T206" i="63"/>
  <c r="S226" i="72"/>
  <c r="S226" i="69"/>
  <c r="S226" i="73"/>
  <c r="S226" i="75"/>
  <c r="S226" i="71"/>
  <c r="S226" i="67"/>
  <c r="S226" i="68"/>
  <c r="S226" i="70"/>
  <c r="T204" i="88"/>
  <c r="S224" i="88"/>
  <c r="T205" i="88"/>
  <c r="S225" i="88"/>
  <c r="T226" i="88" l="1"/>
  <c r="V202" i="88"/>
  <c r="V201" i="88"/>
  <c r="V221" i="88" s="1"/>
  <c r="V200" i="88"/>
  <c r="V220" i="88" s="1"/>
  <c r="U206" i="88"/>
  <c r="W135" i="88"/>
  <c r="X130" i="88"/>
  <c r="X132" i="88" s="1"/>
  <c r="X133" i="88" s="1"/>
  <c r="X190" i="88" s="1"/>
  <c r="Y129" i="88"/>
  <c r="Y131" i="88" s="1"/>
  <c r="V210" i="88"/>
  <c r="V222" i="88"/>
  <c r="J32" i="2"/>
  <c r="J34" i="2"/>
  <c r="J28" i="2"/>
  <c r="J26" i="2"/>
  <c r="J30" i="2"/>
  <c r="J31" i="2"/>
  <c r="J33" i="2"/>
  <c r="J25" i="2"/>
  <c r="J29" i="2"/>
  <c r="J27" i="2"/>
  <c r="W205" i="63"/>
  <c r="D15" i="63" s="1"/>
  <c r="V225" i="67"/>
  <c r="V225" i="71"/>
  <c r="V225" i="75"/>
  <c r="V225" i="72"/>
  <c r="V225" i="70"/>
  <c r="V225" i="68"/>
  <c r="V225" i="73"/>
  <c r="V225" i="69"/>
  <c r="U204" i="63"/>
  <c r="T224" i="71"/>
  <c r="T224" i="73"/>
  <c r="T224" i="72"/>
  <c r="T224" i="67"/>
  <c r="T224" i="68"/>
  <c r="T224" i="69"/>
  <c r="T224" i="75"/>
  <c r="T224" i="70"/>
  <c r="U206" i="63"/>
  <c r="T226" i="69"/>
  <c r="T226" i="68"/>
  <c r="T226" i="72"/>
  <c r="T226" i="71"/>
  <c r="T226" i="67"/>
  <c r="T226" i="75"/>
  <c r="T226" i="73"/>
  <c r="T226" i="70"/>
  <c r="X33" i="2"/>
  <c r="X30" i="2"/>
  <c r="X32" i="2"/>
  <c r="X27" i="2"/>
  <c r="X28" i="2"/>
  <c r="X25" i="2"/>
  <c r="X34" i="2"/>
  <c r="X29" i="2"/>
  <c r="X31" i="2"/>
  <c r="X26" i="2"/>
  <c r="U205" i="88"/>
  <c r="T225" i="88"/>
  <c r="U204" i="88"/>
  <c r="T224" i="88"/>
  <c r="U226" i="88" l="1"/>
  <c r="W202" i="88"/>
  <c r="W222" i="88" s="1"/>
  <c r="W201" i="88"/>
  <c r="W221" i="88" s="1"/>
  <c r="W200" i="88"/>
  <c r="W220" i="88" s="1"/>
  <c r="V206" i="88"/>
  <c r="Z129" i="88"/>
  <c r="Z131" i="88" s="1"/>
  <c r="Y130" i="88"/>
  <c r="Y132" i="88" s="1"/>
  <c r="Y133" i="88" s="1"/>
  <c r="Y190" i="88" s="1"/>
  <c r="X135" i="88"/>
  <c r="W210" i="88"/>
  <c r="V206" i="63"/>
  <c r="U226" i="71"/>
  <c r="U226" i="67"/>
  <c r="U226" i="75"/>
  <c r="U226" i="72"/>
  <c r="U226" i="69"/>
  <c r="U226" i="73"/>
  <c r="U226" i="68"/>
  <c r="U226" i="70"/>
  <c r="V204" i="63"/>
  <c r="U224" i="71"/>
  <c r="U224" i="68"/>
  <c r="U224" i="67"/>
  <c r="U224" i="72"/>
  <c r="U224" i="73"/>
  <c r="U224" i="75"/>
  <c r="U224" i="70"/>
  <c r="U224" i="69"/>
  <c r="X205" i="63"/>
  <c r="W225" i="67"/>
  <c r="W225" i="71"/>
  <c r="W225" i="70"/>
  <c r="W225" i="72"/>
  <c r="W225" i="75"/>
  <c r="W225" i="69"/>
  <c r="W225" i="68"/>
  <c r="W225" i="73"/>
  <c r="V204" i="88"/>
  <c r="U224" i="88"/>
  <c r="V205" i="88"/>
  <c r="U225" i="88"/>
  <c r="R9" i="2" a="1"/>
  <c r="X201" i="88" l="1"/>
  <c r="X221" i="88" s="1"/>
  <c r="X202" i="88"/>
  <c r="X222" i="88" s="1"/>
  <c r="X200" i="88"/>
  <c r="X220" i="88" s="1"/>
  <c r="V226" i="88"/>
  <c r="X210" i="88"/>
  <c r="Y135" i="88"/>
  <c r="Z130" i="88"/>
  <c r="Z132" i="88" s="1"/>
  <c r="Z133" i="88" s="1"/>
  <c r="Z190" i="88" s="1"/>
  <c r="AA129" i="88"/>
  <c r="AA131" i="88" s="1"/>
  <c r="W206" i="88"/>
  <c r="F15" i="88" s="1"/>
  <c r="R9" i="2"/>
  <c r="E15" i="68"/>
  <c r="E15" i="63"/>
  <c r="E15" i="72"/>
  <c r="E15" i="70"/>
  <c r="E15" i="71"/>
  <c r="E15" i="73"/>
  <c r="E15" i="67"/>
  <c r="E15" i="69"/>
  <c r="E15" i="75"/>
  <c r="Y205" i="63"/>
  <c r="X225" i="67"/>
  <c r="X225" i="71"/>
  <c r="X225" i="72"/>
  <c r="X225" i="70"/>
  <c r="X225" i="75"/>
  <c r="X225" i="68"/>
  <c r="X225" i="69"/>
  <c r="X225" i="73"/>
  <c r="W206" i="63"/>
  <c r="F15" i="63" s="1"/>
  <c r="V226" i="71"/>
  <c r="V226" i="68"/>
  <c r="V226" i="69"/>
  <c r="V226" i="75"/>
  <c r="V226" i="72"/>
  <c r="V226" i="73"/>
  <c r="V226" i="67"/>
  <c r="V226" i="70"/>
  <c r="W204" i="63"/>
  <c r="B15" i="63" s="1"/>
  <c r="V224" i="71"/>
  <c r="V224" i="68"/>
  <c r="V224" i="73"/>
  <c r="V224" i="72"/>
  <c r="V224" i="67"/>
  <c r="V224" i="75"/>
  <c r="V224" i="70"/>
  <c r="V224" i="69"/>
  <c r="W205" i="88"/>
  <c r="V225" i="88"/>
  <c r="W204" i="88"/>
  <c r="B15" i="88" s="1"/>
  <c r="V224" i="88"/>
  <c r="Y10" i="2" a="1"/>
  <c r="K10" i="2" a="1"/>
  <c r="Y10" i="2" l="1"/>
  <c r="K10" i="2"/>
  <c r="Y201" i="88"/>
  <c r="Y221" i="88" s="1"/>
  <c r="Y200" i="88"/>
  <c r="Y220" i="88" s="1"/>
  <c r="Y202" i="88"/>
  <c r="Y222" i="88" s="1"/>
  <c r="D15" i="88"/>
  <c r="W226" i="88"/>
  <c r="X206" i="88"/>
  <c r="AA130" i="88"/>
  <c r="AA132" i="88" s="1"/>
  <c r="AA133" i="88" s="1"/>
  <c r="AA190" i="88" s="1"/>
  <c r="AB129" i="88"/>
  <c r="AB131" i="88" s="1"/>
  <c r="Z135" i="88"/>
  <c r="Y210" i="88"/>
  <c r="X206" i="63"/>
  <c r="W226" i="72"/>
  <c r="W226" i="69"/>
  <c r="W226" i="68"/>
  <c r="W226" i="75"/>
  <c r="W226" i="71"/>
  <c r="W226" i="73"/>
  <c r="W226" i="67"/>
  <c r="W226" i="70"/>
  <c r="Z205" i="63"/>
  <c r="Y225" i="67"/>
  <c r="Y225" i="71"/>
  <c r="Y225" i="75"/>
  <c r="Y225" i="70"/>
  <c r="Y225" i="72"/>
  <c r="Y225" i="69"/>
  <c r="Y225" i="68"/>
  <c r="Y225" i="73"/>
  <c r="X204" i="63"/>
  <c r="W224" i="71"/>
  <c r="W224" i="68"/>
  <c r="W224" i="73"/>
  <c r="W224" i="72"/>
  <c r="W224" i="67"/>
  <c r="W224" i="69"/>
  <c r="W224" i="70"/>
  <c r="W224" i="75"/>
  <c r="R33" i="2"/>
  <c r="R29" i="2"/>
  <c r="R28" i="2"/>
  <c r="R30" i="2"/>
  <c r="R31" i="2"/>
  <c r="R27" i="2"/>
  <c r="R26" i="2"/>
  <c r="R34" i="2"/>
  <c r="R32" i="2"/>
  <c r="X204" i="88"/>
  <c r="W224" i="88"/>
  <c r="X205" i="88"/>
  <c r="W225" i="88"/>
  <c r="K9" i="2" a="1"/>
  <c r="R10" i="2" a="1"/>
  <c r="Y9" i="2" a="1"/>
  <c r="R10" i="2" l="1"/>
  <c r="R25" i="2" s="1"/>
  <c r="E15" i="88"/>
  <c r="X226" i="88"/>
  <c r="Z200" i="88"/>
  <c r="Z220" i="88" s="1"/>
  <c r="Z201" i="88"/>
  <c r="Z221" i="88" s="1"/>
  <c r="Z202" i="88"/>
  <c r="Z222" i="88" s="1"/>
  <c r="Z210" i="88"/>
  <c r="Y206" i="88"/>
  <c r="AC129" i="88"/>
  <c r="AC131" i="88" s="1"/>
  <c r="AB130" i="88"/>
  <c r="AB132" i="88" s="1"/>
  <c r="AB133" i="88" s="1"/>
  <c r="AB190" i="88" s="1"/>
  <c r="AA135" i="88"/>
  <c r="K9" i="2"/>
  <c r="Y9" i="2"/>
  <c r="C15" i="63"/>
  <c r="C15" i="67"/>
  <c r="C15" i="73"/>
  <c r="C15" i="72"/>
  <c r="C15" i="70"/>
  <c r="C15" i="69"/>
  <c r="C15" i="88"/>
  <c r="C15" i="71"/>
  <c r="C15" i="68"/>
  <c r="C15" i="75"/>
  <c r="AA205" i="63"/>
  <c r="Z225" i="67"/>
  <c r="Z225" i="71"/>
  <c r="Z225" i="75"/>
  <c r="Z225" i="72"/>
  <c r="Z225" i="70"/>
  <c r="Z225" i="68"/>
  <c r="Z225" i="69"/>
  <c r="Z225" i="73"/>
  <c r="Y204" i="63"/>
  <c r="X224" i="71"/>
  <c r="X224" i="73"/>
  <c r="X224" i="68"/>
  <c r="X224" i="67"/>
  <c r="X224" i="72"/>
  <c r="X224" i="69"/>
  <c r="X224" i="75"/>
  <c r="X224" i="70"/>
  <c r="G15" i="68"/>
  <c r="G15" i="63"/>
  <c r="G15" i="70"/>
  <c r="G15" i="88"/>
  <c r="G15" i="67"/>
  <c r="G15" i="69"/>
  <c r="G15" i="71"/>
  <c r="G15" i="72"/>
  <c r="G15" i="73"/>
  <c r="G15" i="75"/>
  <c r="Y206" i="63"/>
  <c r="X226" i="71"/>
  <c r="X226" i="67"/>
  <c r="X226" i="72"/>
  <c r="X226" i="69"/>
  <c r="X226" i="68"/>
  <c r="X226" i="75"/>
  <c r="X226" i="73"/>
  <c r="X226" i="70"/>
  <c r="Y205" i="88"/>
  <c r="X225" i="88"/>
  <c r="Y204" i="88"/>
  <c r="X224" i="88"/>
  <c r="AA200" i="88" l="1"/>
  <c r="AA202" i="88"/>
  <c r="AA222" i="88" s="1"/>
  <c r="AA201" i="88"/>
  <c r="AA221" i="88" s="1"/>
  <c r="Y226" i="88"/>
  <c r="Z206" i="88"/>
  <c r="AB135" i="88"/>
  <c r="AD129" i="88"/>
  <c r="AD131" i="88" s="1"/>
  <c r="AC130" i="88"/>
  <c r="AC132" i="88" s="1"/>
  <c r="AC133" i="88" s="1"/>
  <c r="AC190" i="88" s="1"/>
  <c r="AA210" i="88"/>
  <c r="AA220" i="88"/>
  <c r="Z204" i="63"/>
  <c r="Y224" i="71"/>
  <c r="Y224" i="73"/>
  <c r="Y224" i="68"/>
  <c r="Y224" i="72"/>
  <c r="Y224" i="67"/>
  <c r="Y224" i="70"/>
  <c r="Y224" i="69"/>
  <c r="Y224" i="75"/>
  <c r="Z206" i="63"/>
  <c r="Y226" i="69"/>
  <c r="Y226" i="67"/>
  <c r="Y226" i="72"/>
  <c r="Y226" i="71"/>
  <c r="Y226" i="75"/>
  <c r="Y226" i="73"/>
  <c r="Y226" i="68"/>
  <c r="Y226" i="70"/>
  <c r="AB205" i="63"/>
  <c r="D16" i="63" s="1"/>
  <c r="AA225" i="67"/>
  <c r="AA225" i="71"/>
  <c r="AA225" i="75"/>
  <c r="AA225" i="72"/>
  <c r="AA225" i="70"/>
  <c r="AA225" i="69"/>
  <c r="AA225" i="68"/>
  <c r="AA225" i="73"/>
  <c r="Y28" i="2"/>
  <c r="Y25" i="2"/>
  <c r="Y26" i="2"/>
  <c r="Y27" i="2"/>
  <c r="Y34" i="2"/>
  <c r="Y29" i="2"/>
  <c r="Y32" i="2"/>
  <c r="Y31" i="2"/>
  <c r="Y33" i="2"/>
  <c r="Y30" i="2"/>
  <c r="K27" i="2"/>
  <c r="K34" i="2"/>
  <c r="K25" i="2"/>
  <c r="K33" i="2"/>
  <c r="K29" i="2"/>
  <c r="K26" i="2"/>
  <c r="K28" i="2"/>
  <c r="K30" i="2"/>
  <c r="K31" i="2"/>
  <c r="K32" i="2"/>
  <c r="Z204" i="88"/>
  <c r="Y224" i="88"/>
  <c r="Z205" i="88"/>
  <c r="Y225" i="88"/>
  <c r="Z226" i="88" l="1"/>
  <c r="AB202" i="88"/>
  <c r="AB222" i="88" s="1"/>
  <c r="AB201" i="88"/>
  <c r="AB221" i="88" s="1"/>
  <c r="AB200" i="88"/>
  <c r="AB220" i="88" s="1"/>
  <c r="AA206" i="88"/>
  <c r="AC135" i="88"/>
  <c r="AE129" i="88"/>
  <c r="AE131" i="88" s="1"/>
  <c r="AD130" i="88"/>
  <c r="AD132" i="88" s="1"/>
  <c r="AD133" i="88" s="1"/>
  <c r="AD190" i="88" s="1"/>
  <c r="AB210" i="88"/>
  <c r="AC205" i="63"/>
  <c r="AB225" i="67"/>
  <c r="AB225" i="71"/>
  <c r="AB225" i="70"/>
  <c r="AB225" i="72"/>
  <c r="AB225" i="75"/>
  <c r="AB225" i="68"/>
  <c r="AB225" i="69"/>
  <c r="AB225" i="73"/>
  <c r="AA206" i="63"/>
  <c r="Z226" i="73"/>
  <c r="Z226" i="75"/>
  <c r="Z226" i="69"/>
  <c r="Z226" i="68"/>
  <c r="Z226" i="67"/>
  <c r="Z226" i="71"/>
  <c r="Z226" i="72"/>
  <c r="Z226" i="70"/>
  <c r="AA204" i="63"/>
  <c r="Z224" i="71"/>
  <c r="Z224" i="67"/>
  <c r="Z224" i="72"/>
  <c r="Z224" i="68"/>
  <c r="Z224" i="73"/>
  <c r="Z224" i="70"/>
  <c r="Z224" i="69"/>
  <c r="Z224" i="75"/>
  <c r="AA205" i="88"/>
  <c r="Z225" i="88"/>
  <c r="AA204" i="88"/>
  <c r="Z224" i="88"/>
  <c r="S9" i="2" a="1"/>
  <c r="AC202" i="88" l="1"/>
  <c r="AC222" i="88" s="1"/>
  <c r="AC201" i="88"/>
  <c r="AC221" i="88" s="1"/>
  <c r="AC200" i="88"/>
  <c r="AC220" i="88" s="1"/>
  <c r="AA226" i="88"/>
  <c r="AB206" i="88"/>
  <c r="F16" i="88" s="1"/>
  <c r="AD135" i="88"/>
  <c r="AF129" i="88"/>
  <c r="AF131" i="88" s="1"/>
  <c r="AE130" i="88"/>
  <c r="AE132" i="88" s="1"/>
  <c r="AE133" i="88" s="1"/>
  <c r="AE190" i="88" s="1"/>
  <c r="AC210" i="88"/>
  <c r="S9" i="2"/>
  <c r="AB206" i="63"/>
  <c r="AA226" i="71"/>
  <c r="AA226" i="69"/>
  <c r="AA226" i="72"/>
  <c r="AA226" i="67"/>
  <c r="AA226" i="75"/>
  <c r="AA226" i="68"/>
  <c r="AA226" i="73"/>
  <c r="AA226" i="70"/>
  <c r="AB204" i="63"/>
  <c r="B16" i="63" s="1"/>
  <c r="AA224" i="71"/>
  <c r="AA224" i="73"/>
  <c r="AA224" i="67"/>
  <c r="AA224" i="68"/>
  <c r="AA224" i="72"/>
  <c r="AA224" i="75"/>
  <c r="AA224" i="69"/>
  <c r="AA224" i="70"/>
  <c r="E16" i="63"/>
  <c r="E16" i="70"/>
  <c r="E16" i="67"/>
  <c r="E16" i="68"/>
  <c r="E16" i="69"/>
  <c r="E16" i="71"/>
  <c r="E16" i="72"/>
  <c r="E16" i="73"/>
  <c r="E16" i="75"/>
  <c r="AD205" i="63"/>
  <c r="AC225" i="67"/>
  <c r="AC225" i="71"/>
  <c r="AC225" i="75"/>
  <c r="AC225" i="72"/>
  <c r="AC225" i="70"/>
  <c r="AC225" i="69"/>
  <c r="AC225" i="68"/>
  <c r="AC225" i="73"/>
  <c r="AB204" i="88"/>
  <c r="B16" i="88" s="1"/>
  <c r="AA224" i="88"/>
  <c r="AB205" i="88"/>
  <c r="AA225" i="88"/>
  <c r="L10" i="2" a="1"/>
  <c r="Z10" i="2" a="1"/>
  <c r="Z10" i="2" l="1"/>
  <c r="L10" i="2"/>
  <c r="AD202" i="88"/>
  <c r="AD222" i="88" s="1"/>
  <c r="AD201" i="88"/>
  <c r="AD221" i="88" s="1"/>
  <c r="AD200" i="88"/>
  <c r="AD220" i="88" s="1"/>
  <c r="D16" i="88"/>
  <c r="AB226" i="88"/>
  <c r="F16" i="63"/>
  <c r="AE135" i="88"/>
  <c r="AG129" i="88"/>
  <c r="AG131" i="88" s="1"/>
  <c r="AF130" i="88"/>
  <c r="AF132" i="88" s="1"/>
  <c r="AF133" i="88" s="1"/>
  <c r="AF190" i="88" s="1"/>
  <c r="AC206" i="88"/>
  <c r="AD210" i="88"/>
  <c r="AC204" i="63"/>
  <c r="AB224" i="71"/>
  <c r="AB224" i="72"/>
  <c r="AB224" i="68"/>
  <c r="AB224" i="67"/>
  <c r="AB224" i="73"/>
  <c r="AB224" i="70"/>
  <c r="AB224" i="69"/>
  <c r="AB224" i="75"/>
  <c r="AC206" i="63"/>
  <c r="AB226" i="75"/>
  <c r="AB226" i="73"/>
  <c r="AB226" i="71"/>
  <c r="AB226" i="67"/>
  <c r="AB226" i="72"/>
  <c r="AB226" i="69"/>
  <c r="AB226" i="68"/>
  <c r="AB226" i="70"/>
  <c r="AE205" i="63"/>
  <c r="AD225" i="67"/>
  <c r="AD225" i="71"/>
  <c r="AD225" i="72"/>
  <c r="AD225" i="75"/>
  <c r="AD225" i="70"/>
  <c r="AD225" i="73"/>
  <c r="AD225" i="68"/>
  <c r="AD225" i="69"/>
  <c r="S27" i="2"/>
  <c r="S33" i="2"/>
  <c r="S28" i="2"/>
  <c r="S34" i="2"/>
  <c r="S29" i="2"/>
  <c r="S32" i="2"/>
  <c r="S30" i="2"/>
  <c r="S31" i="2"/>
  <c r="S26" i="2"/>
  <c r="AC205" i="88"/>
  <c r="AB225" i="88"/>
  <c r="AC204" i="88"/>
  <c r="AB224" i="88"/>
  <c r="L9" i="2" a="1"/>
  <c r="Z9" i="2" a="1"/>
  <c r="S10" i="2" a="1"/>
  <c r="S10" i="2" l="1"/>
  <c r="S25" i="2" s="1"/>
  <c r="E16" i="88"/>
  <c r="AE202" i="88"/>
  <c r="AE222" i="88" s="1"/>
  <c r="AE201" i="88"/>
  <c r="AE221" i="88" s="1"/>
  <c r="AE200" i="88"/>
  <c r="AE220" i="88" s="1"/>
  <c r="AC226" i="88"/>
  <c r="AD206" i="88"/>
  <c r="AF135" i="88"/>
  <c r="AH129" i="88"/>
  <c r="AH131" i="88" s="1"/>
  <c r="AG130" i="88"/>
  <c r="AG132" i="88" s="1"/>
  <c r="AG133" i="88" s="1"/>
  <c r="AG190" i="88" s="1"/>
  <c r="AE210" i="88"/>
  <c r="Z9" i="2"/>
  <c r="L9" i="2"/>
  <c r="AF205" i="63"/>
  <c r="AE225" i="67"/>
  <c r="AE225" i="71"/>
  <c r="AE225" i="75"/>
  <c r="AE225" i="70"/>
  <c r="AE225" i="72"/>
  <c r="AE225" i="69"/>
  <c r="AE225" i="68"/>
  <c r="AE225" i="73"/>
  <c r="G16" i="72"/>
  <c r="G16" i="68"/>
  <c r="G16" i="63"/>
  <c r="G16" i="71"/>
  <c r="G16" i="73"/>
  <c r="G16" i="88"/>
  <c r="G16" i="67"/>
  <c r="G16" i="70"/>
  <c r="G16" i="69"/>
  <c r="G16" i="75"/>
  <c r="AD206" i="63"/>
  <c r="AC226" i="75"/>
  <c r="AC226" i="72"/>
  <c r="AC226" i="67"/>
  <c r="AC226" i="71"/>
  <c r="AC226" i="69"/>
  <c r="AC226" i="73"/>
  <c r="AC226" i="68"/>
  <c r="AC226" i="70"/>
  <c r="C16" i="63"/>
  <c r="C16" i="70"/>
  <c r="C16" i="68"/>
  <c r="C16" i="72"/>
  <c r="C16" i="69"/>
  <c r="C16" i="73"/>
  <c r="C16" i="71"/>
  <c r="C16" i="88"/>
  <c r="C16" i="67"/>
  <c r="C16" i="75"/>
  <c r="AD204" i="63"/>
  <c r="AC224" i="71"/>
  <c r="AC224" i="73"/>
  <c r="AC224" i="67"/>
  <c r="AC224" i="72"/>
  <c r="AC224" i="68"/>
  <c r="AC224" i="75"/>
  <c r="AC224" i="70"/>
  <c r="AC224" i="69"/>
  <c r="AD204" i="88"/>
  <c r="AC224" i="88"/>
  <c r="AD205" i="88"/>
  <c r="AC225" i="88"/>
  <c r="AF201" i="88" l="1"/>
  <c r="AF221" i="88" s="1"/>
  <c r="AF200" i="88"/>
  <c r="AF202" i="88"/>
  <c r="AF222" i="88" s="1"/>
  <c r="AD226" i="88"/>
  <c r="AE206" i="88"/>
  <c r="AG135" i="88"/>
  <c r="AH130" i="88"/>
  <c r="AH132" i="88" s="1"/>
  <c r="AH133" i="88" s="1"/>
  <c r="AH190" i="88" s="1"/>
  <c r="AI129" i="88"/>
  <c r="AI131" i="88" s="1"/>
  <c r="AF210" i="88"/>
  <c r="AF220" i="88"/>
  <c r="AE206" i="63"/>
  <c r="AD226" i="73"/>
  <c r="AD226" i="68"/>
  <c r="AD226" i="71"/>
  <c r="AD226" i="67"/>
  <c r="AD226" i="72"/>
  <c r="AD226" i="75"/>
  <c r="AD226" i="69"/>
  <c r="AD226" i="70"/>
  <c r="AG205" i="63"/>
  <c r="AF225" i="67"/>
  <c r="AF225" i="71"/>
  <c r="AF225" i="75"/>
  <c r="AF225" i="70"/>
  <c r="AF225" i="72"/>
  <c r="AF225" i="73"/>
  <c r="AF225" i="68"/>
  <c r="AF225" i="69"/>
  <c r="AE204" i="63"/>
  <c r="AD224" i="71"/>
  <c r="AD224" i="67"/>
  <c r="AD224" i="73"/>
  <c r="AD224" i="72"/>
  <c r="AD224" i="68"/>
  <c r="AD224" i="70"/>
  <c r="AD224" i="69"/>
  <c r="AD224" i="75"/>
  <c r="L29" i="2"/>
  <c r="L30" i="2"/>
  <c r="L27" i="2"/>
  <c r="L33" i="2"/>
  <c r="L26" i="2"/>
  <c r="L25" i="2"/>
  <c r="L31" i="2"/>
  <c r="L32" i="2"/>
  <c r="L34" i="2"/>
  <c r="L28" i="2"/>
  <c r="Z30" i="2"/>
  <c r="Z27" i="2"/>
  <c r="Z31" i="2"/>
  <c r="Z32" i="2"/>
  <c r="Z25" i="2"/>
  <c r="Z28" i="2"/>
  <c r="Z29" i="2"/>
  <c r="Z33" i="2"/>
  <c r="Z26" i="2"/>
  <c r="Z34" i="2"/>
  <c r="AE205" i="88"/>
  <c r="AD225" i="88"/>
  <c r="AE204" i="88"/>
  <c r="AD224" i="88"/>
  <c r="AG201" i="88" l="1"/>
  <c r="AG221" i="88" s="1"/>
  <c r="AG200" i="88"/>
  <c r="AG220" i="88" s="1"/>
  <c r="AG202" i="88"/>
  <c r="AG222" i="88" s="1"/>
  <c r="AE226" i="88"/>
  <c r="AF206" i="88"/>
  <c r="AI130" i="88"/>
  <c r="AI132" i="88" s="1"/>
  <c r="AI133" i="88" s="1"/>
  <c r="AI190" i="88" s="1"/>
  <c r="AJ129" i="88"/>
  <c r="AJ131" i="88" s="1"/>
  <c r="AH135" i="88"/>
  <c r="AG210" i="88"/>
  <c r="AF204" i="63"/>
  <c r="AE224" i="71"/>
  <c r="AE224" i="68"/>
  <c r="AE224" i="73"/>
  <c r="AE224" i="72"/>
  <c r="AE224" i="67"/>
  <c r="AE224" i="70"/>
  <c r="AE224" i="69"/>
  <c r="AE224" i="75"/>
  <c r="AH205" i="63"/>
  <c r="AG225" i="67"/>
  <c r="AG225" i="71"/>
  <c r="AG225" i="72"/>
  <c r="AG225" i="70"/>
  <c r="AG225" i="75"/>
  <c r="AG225" i="69"/>
  <c r="AG225" i="68"/>
  <c r="AG225" i="73"/>
  <c r="AF206" i="63"/>
  <c r="AE226" i="71"/>
  <c r="AE226" i="67"/>
  <c r="AE226" i="75"/>
  <c r="AE226" i="68"/>
  <c r="AE226" i="73"/>
  <c r="AE226" i="72"/>
  <c r="AE226" i="69"/>
  <c r="AE226" i="70"/>
  <c r="AF204" i="88"/>
  <c r="AE224" i="88"/>
  <c r="AF205" i="88"/>
  <c r="AE225" i="88"/>
  <c r="AH200" i="88" l="1"/>
  <c r="AH220" i="88" s="1"/>
  <c r="AH202" i="88"/>
  <c r="AH222" i="88" s="1"/>
  <c r="AH201" i="88"/>
  <c r="AH221" i="88" s="1"/>
  <c r="AF226" i="88"/>
  <c r="AG206" i="88"/>
  <c r="AH210" i="88"/>
  <c r="AK129" i="88"/>
  <c r="AK131" i="88" s="1"/>
  <c r="AJ130" i="88"/>
  <c r="AJ132" i="88" s="1"/>
  <c r="AJ133" i="88" s="1"/>
  <c r="AJ190" i="88" s="1"/>
  <c r="AI135" i="88"/>
  <c r="AG206" i="63"/>
  <c r="AF226" i="67"/>
  <c r="AF226" i="75"/>
  <c r="AF226" i="72"/>
  <c r="AF226" i="68"/>
  <c r="AF226" i="71"/>
  <c r="AF226" i="73"/>
  <c r="AF226" i="69"/>
  <c r="AF226" i="70"/>
  <c r="AI205" i="63"/>
  <c r="AH225" i="67"/>
  <c r="AH225" i="71"/>
  <c r="AH225" i="70"/>
  <c r="AH225" i="75"/>
  <c r="AH225" i="72"/>
  <c r="AH225" i="69"/>
  <c r="AH225" i="73"/>
  <c r="AH225" i="68"/>
  <c r="AG204" i="63"/>
  <c r="AF224" i="71"/>
  <c r="AF224" i="73"/>
  <c r="AF224" i="67"/>
  <c r="AF224" i="72"/>
  <c r="AF224" i="68"/>
  <c r="AF224" i="75"/>
  <c r="AF224" i="70"/>
  <c r="AF224" i="69"/>
  <c r="AG205" i="88"/>
  <c r="AF225" i="88"/>
  <c r="AG204" i="88"/>
  <c r="AF224" i="88"/>
  <c r="AI200" i="88" l="1"/>
  <c r="AI220" i="88" s="1"/>
  <c r="AI202" i="88"/>
  <c r="AI222" i="88" s="1"/>
  <c r="AI201" i="88"/>
  <c r="AI221" i="88" s="1"/>
  <c r="AG226" i="88"/>
  <c r="AH206" i="88"/>
  <c r="AI210" i="88"/>
  <c r="AL129" i="88"/>
  <c r="AL131" i="88" s="1"/>
  <c r="AK130" i="88"/>
  <c r="AK132" i="88" s="1"/>
  <c r="AK133" i="88" s="1"/>
  <c r="AK190" i="88" s="1"/>
  <c r="AJ135" i="88"/>
  <c r="AH204" i="63"/>
  <c r="AG224" i="71"/>
  <c r="AG224" i="67"/>
  <c r="AG224" i="68"/>
  <c r="AG224" i="72"/>
  <c r="AG224" i="73"/>
  <c r="AG224" i="75"/>
  <c r="AG224" i="70"/>
  <c r="AG224" i="69"/>
  <c r="AJ205" i="63"/>
  <c r="AI225" i="67"/>
  <c r="AI225" i="71"/>
  <c r="AI225" i="70"/>
  <c r="AI225" i="75"/>
  <c r="AI225" i="72"/>
  <c r="AI225" i="73"/>
  <c r="AI225" i="69"/>
  <c r="AI225" i="68"/>
  <c r="AH206" i="63"/>
  <c r="AG226" i="67"/>
  <c r="AG226" i="71"/>
  <c r="AG226" i="75"/>
  <c r="AG226" i="68"/>
  <c r="AG226" i="72"/>
  <c r="AG226" i="73"/>
  <c r="AG226" i="69"/>
  <c r="AG226" i="70"/>
  <c r="AH204" i="88"/>
  <c r="AG224" i="88"/>
  <c r="AH205" i="88"/>
  <c r="AG225" i="88"/>
  <c r="AJ202" i="88" l="1"/>
  <c r="AJ222" i="88" s="1"/>
  <c r="AJ201" i="88"/>
  <c r="AJ221" i="88" s="1"/>
  <c r="AJ200" i="88"/>
  <c r="AJ220" i="88" s="1"/>
  <c r="AH226" i="88"/>
  <c r="AI206" i="88"/>
  <c r="AK135" i="88"/>
  <c r="AL130" i="88"/>
  <c r="AL132" i="88" s="1"/>
  <c r="AL133" i="88" s="1"/>
  <c r="AL190" i="88" s="1"/>
  <c r="AM129" i="88"/>
  <c r="AM131" i="88" s="1"/>
  <c r="AJ210" i="88"/>
  <c r="AI206" i="63"/>
  <c r="AH226" i="73"/>
  <c r="AH226" i="67"/>
  <c r="AH226" i="69"/>
  <c r="AH226" i="75"/>
  <c r="AH226" i="71"/>
  <c r="AH226" i="68"/>
  <c r="AH226" i="72"/>
  <c r="AH226" i="70"/>
  <c r="AK205" i="63"/>
  <c r="AJ225" i="67"/>
  <c r="AJ225" i="71"/>
  <c r="AJ225" i="70"/>
  <c r="AJ225" i="72"/>
  <c r="AJ225" i="75"/>
  <c r="AJ225" i="69"/>
  <c r="AJ225" i="68"/>
  <c r="AJ225" i="73"/>
  <c r="AI204" i="63"/>
  <c r="AH224" i="71"/>
  <c r="AH224" i="67"/>
  <c r="AH224" i="72"/>
  <c r="AH224" i="73"/>
  <c r="AH224" i="68"/>
  <c r="AH224" i="69"/>
  <c r="AH224" i="70"/>
  <c r="AH224" i="75"/>
  <c r="AI205" i="88"/>
  <c r="AH225" i="88"/>
  <c r="AI204" i="88"/>
  <c r="AH224" i="88"/>
  <c r="AK202" i="88" l="1"/>
  <c r="AK201" i="88"/>
  <c r="AK221" i="88" s="1"/>
  <c r="AK200" i="88"/>
  <c r="AK220" i="88" s="1"/>
  <c r="AI226" i="88"/>
  <c r="AN129" i="88"/>
  <c r="AN131" i="88" s="1"/>
  <c r="AM130" i="88"/>
  <c r="AM132" i="88" s="1"/>
  <c r="AM133" i="88" s="1"/>
  <c r="AM190" i="88" s="1"/>
  <c r="AL135" i="88"/>
  <c r="AJ206" i="88"/>
  <c r="AK210" i="88"/>
  <c r="AK222" i="88"/>
  <c r="AJ204" i="63"/>
  <c r="AI224" i="71"/>
  <c r="AI224" i="73"/>
  <c r="AI224" i="68"/>
  <c r="AI224" i="67"/>
  <c r="AI224" i="72"/>
  <c r="AI224" i="75"/>
  <c r="AI224" i="69"/>
  <c r="AI224" i="70"/>
  <c r="AL205" i="63"/>
  <c r="D17" i="63" s="1"/>
  <c r="AK225" i="67"/>
  <c r="AK225" i="71"/>
  <c r="AK225" i="75"/>
  <c r="AK225" i="72"/>
  <c r="AK225" i="70"/>
  <c r="AK225" i="73"/>
  <c r="AK225" i="69"/>
  <c r="AK225" i="68"/>
  <c r="AJ206" i="63"/>
  <c r="AI226" i="75"/>
  <c r="AI226" i="72"/>
  <c r="AI226" i="67"/>
  <c r="AI226" i="71"/>
  <c r="AI226" i="68"/>
  <c r="AI226" i="73"/>
  <c r="AI226" i="69"/>
  <c r="AI226" i="70"/>
  <c r="AJ204" i="88"/>
  <c r="AI224" i="88"/>
  <c r="AJ205" i="88"/>
  <c r="AI225" i="88"/>
  <c r="AL202" i="88" l="1"/>
  <c r="AL222" i="88" s="1"/>
  <c r="AL201" i="88"/>
  <c r="AL221" i="88" s="1"/>
  <c r="AL200" i="88"/>
  <c r="AL220" i="88" s="1"/>
  <c r="AJ226" i="88"/>
  <c r="AK206" i="88"/>
  <c r="AL210" i="88"/>
  <c r="AM135" i="88"/>
  <c r="AO129" i="88"/>
  <c r="AO131" i="88" s="1"/>
  <c r="AN130" i="88"/>
  <c r="AN132" i="88" s="1"/>
  <c r="AN133" i="88" s="1"/>
  <c r="AN190" i="88" s="1"/>
  <c r="AM205" i="63"/>
  <c r="AL225" i="67"/>
  <c r="AL225" i="71"/>
  <c r="AL225" i="70"/>
  <c r="AL225" i="75"/>
  <c r="AL225" i="72"/>
  <c r="AL225" i="73"/>
  <c r="AL225" i="69"/>
  <c r="AL225" i="68"/>
  <c r="AK206" i="63"/>
  <c r="AJ226" i="75"/>
  <c r="AJ226" i="67"/>
  <c r="AJ226" i="68"/>
  <c r="AJ226" i="69"/>
  <c r="AJ226" i="72"/>
  <c r="AJ226" i="73"/>
  <c r="AJ226" i="71"/>
  <c r="AJ226" i="70"/>
  <c r="AK204" i="63"/>
  <c r="AJ224" i="71"/>
  <c r="AJ224" i="67"/>
  <c r="AJ224" i="72"/>
  <c r="AJ224" i="68"/>
  <c r="AJ224" i="73"/>
  <c r="AJ224" i="70"/>
  <c r="AJ224" i="69"/>
  <c r="AJ224" i="75"/>
  <c r="AK205" i="88"/>
  <c r="AJ225" i="88"/>
  <c r="AK204" i="88"/>
  <c r="AJ224" i="88"/>
  <c r="T9" i="2" a="1"/>
  <c r="AM202" i="88" l="1"/>
  <c r="AM222" i="88" s="1"/>
  <c r="AM201" i="88"/>
  <c r="AM221" i="88" s="1"/>
  <c r="AM200" i="88"/>
  <c r="AM220" i="88" s="1"/>
  <c r="AK226" i="88"/>
  <c r="AL206" i="88"/>
  <c r="F17" i="88" s="1"/>
  <c r="AN135" i="88"/>
  <c r="AP129" i="88"/>
  <c r="AP131" i="88" s="1"/>
  <c r="AO130" i="88"/>
  <c r="AO132" i="88" s="1"/>
  <c r="AO133" i="88" s="1"/>
  <c r="AO190" i="88" s="1"/>
  <c r="AM210" i="88"/>
  <c r="T9" i="2"/>
  <c r="E17" i="63"/>
  <c r="E17" i="72"/>
  <c r="E17" i="69"/>
  <c r="E17" i="71"/>
  <c r="E17" i="67"/>
  <c r="E17" i="68"/>
  <c r="E17" i="70"/>
  <c r="E17" i="73"/>
  <c r="E17" i="75"/>
  <c r="AL204" i="63"/>
  <c r="B17" i="63" s="1"/>
  <c r="AK224" i="71"/>
  <c r="AK224" i="68"/>
  <c r="AK224" i="67"/>
  <c r="AK224" i="72"/>
  <c r="AK224" i="73"/>
  <c r="AK224" i="70"/>
  <c r="AK224" i="75"/>
  <c r="AK224" i="69"/>
  <c r="AL206" i="63"/>
  <c r="F17" i="63" s="1"/>
  <c r="AK226" i="75"/>
  <c r="AK226" i="73"/>
  <c r="AK226" i="71"/>
  <c r="AK226" i="72"/>
  <c r="AK226" i="67"/>
  <c r="AK226" i="69"/>
  <c r="AK226" i="68"/>
  <c r="AK226" i="70"/>
  <c r="AN205" i="63"/>
  <c r="AM225" i="67"/>
  <c r="AM225" i="71"/>
  <c r="AM225" i="70"/>
  <c r="AM225" i="75"/>
  <c r="AM225" i="72"/>
  <c r="AM225" i="73"/>
  <c r="AM225" i="68"/>
  <c r="AM225" i="69"/>
  <c r="AL204" i="88"/>
  <c r="B17" i="88" s="1"/>
  <c r="AK224" i="88"/>
  <c r="AL205" i="88"/>
  <c r="AK225" i="88"/>
  <c r="M10" i="2" a="1"/>
  <c r="AA10" i="2" a="1"/>
  <c r="AA10" i="2" l="1"/>
  <c r="M10" i="2"/>
  <c r="AN201" i="88"/>
  <c r="AN221" i="88" s="1"/>
  <c r="AN200" i="88"/>
  <c r="AN202" i="88"/>
  <c r="AN222" i="88" s="1"/>
  <c r="D17" i="88"/>
  <c r="AO135" i="88"/>
  <c r="AQ129" i="88"/>
  <c r="AQ131" i="88" s="1"/>
  <c r="AP130" i="88"/>
  <c r="AP132" i="88" s="1"/>
  <c r="AP133" i="88" s="1"/>
  <c r="AP190" i="88" s="1"/>
  <c r="AM206" i="88"/>
  <c r="AN210" i="88"/>
  <c r="AN220" i="88"/>
  <c r="AM206" i="63"/>
  <c r="AL226" i="75"/>
  <c r="AL226" i="67"/>
  <c r="AL226" i="71"/>
  <c r="AL226" i="69"/>
  <c r="AL226" i="72"/>
  <c r="AL226" i="68"/>
  <c r="AL226" i="73"/>
  <c r="AL226" i="70"/>
  <c r="AM204" i="63"/>
  <c r="AL224" i="71"/>
  <c r="AL224" i="67"/>
  <c r="AL224" i="72"/>
  <c r="AL224" i="68"/>
  <c r="AL224" i="73"/>
  <c r="AL224" i="69"/>
  <c r="AL224" i="70"/>
  <c r="AL224" i="75"/>
  <c r="AL226" i="88"/>
  <c r="AO205" i="63"/>
  <c r="AN225" i="67"/>
  <c r="AN225" i="71"/>
  <c r="AN225" i="72"/>
  <c r="AN225" i="75"/>
  <c r="AN225" i="70"/>
  <c r="AN225" i="68"/>
  <c r="AN225" i="73"/>
  <c r="AN225" i="69"/>
  <c r="T33" i="2"/>
  <c r="T29" i="2"/>
  <c r="T32" i="2"/>
  <c r="T27" i="2"/>
  <c r="T26" i="2"/>
  <c r="T30" i="2"/>
  <c r="T34" i="2"/>
  <c r="T31" i="2"/>
  <c r="T28" i="2"/>
  <c r="AM205" i="88"/>
  <c r="AL225" i="88"/>
  <c r="AM204" i="88"/>
  <c r="AL224" i="88"/>
  <c r="AA9" i="2" a="1"/>
  <c r="M9" i="2" a="1"/>
  <c r="T10" i="2" a="1"/>
  <c r="T10" i="2" l="1"/>
  <c r="T25" i="2" s="1"/>
  <c r="E17" i="88"/>
  <c r="AO201" i="88"/>
  <c r="AO221" i="88" s="1"/>
  <c r="AO200" i="88"/>
  <c r="AO220" i="88" s="1"/>
  <c r="AO202" i="88"/>
  <c r="AO222" i="88" s="1"/>
  <c r="AM226" i="88"/>
  <c r="AP135" i="88"/>
  <c r="AQ130" i="88"/>
  <c r="AQ132" i="88" s="1"/>
  <c r="AQ133" i="88" s="1"/>
  <c r="AQ190" i="88" s="1"/>
  <c r="AR129" i="88"/>
  <c r="AR131" i="88" s="1"/>
  <c r="AN206" i="88"/>
  <c r="AO210" i="88"/>
  <c r="M9" i="2"/>
  <c r="AA9" i="2"/>
  <c r="AP205" i="63"/>
  <c r="AO225" i="67"/>
  <c r="AO225" i="71"/>
  <c r="AO225" i="75"/>
  <c r="AO225" i="70"/>
  <c r="AO225" i="72"/>
  <c r="AO225" i="73"/>
  <c r="AO225" i="69"/>
  <c r="AO225" i="68"/>
  <c r="C17" i="70"/>
  <c r="C17" i="63"/>
  <c r="C17" i="68"/>
  <c r="C17" i="67"/>
  <c r="C17" i="71"/>
  <c r="C17" i="69"/>
  <c r="C17" i="72"/>
  <c r="C17" i="73"/>
  <c r="C17" i="88"/>
  <c r="C17" i="75"/>
  <c r="AN204" i="63"/>
  <c r="AM224" i="71"/>
  <c r="AM224" i="72"/>
  <c r="AM224" i="67"/>
  <c r="AM224" i="68"/>
  <c r="AM224" i="73"/>
  <c r="AM224" i="75"/>
  <c r="AM224" i="70"/>
  <c r="AM224" i="69"/>
  <c r="G17" i="63"/>
  <c r="G17" i="70"/>
  <c r="G17" i="68"/>
  <c r="G17" i="67"/>
  <c r="G17" i="69"/>
  <c r="G17" i="88"/>
  <c r="G17" i="73"/>
  <c r="G17" i="72"/>
  <c r="G17" i="71"/>
  <c r="G17" i="75"/>
  <c r="AN206" i="63"/>
  <c r="AM226" i="75"/>
  <c r="AM226" i="73"/>
  <c r="AM226" i="71"/>
  <c r="AM226" i="68"/>
  <c r="AM226" i="67"/>
  <c r="AM226" i="72"/>
  <c r="AM226" i="69"/>
  <c r="AM226" i="70"/>
  <c r="AN204" i="88"/>
  <c r="AM224" i="88"/>
  <c r="AN205" i="88"/>
  <c r="AM225" i="88"/>
  <c r="AP200" i="88" l="1"/>
  <c r="AP220" i="88" s="1"/>
  <c r="AP202" i="88"/>
  <c r="AP222" i="88" s="1"/>
  <c r="AP201" i="88"/>
  <c r="AP221" i="88" s="1"/>
  <c r="AO206" i="88"/>
  <c r="AN226" i="88"/>
  <c r="AS129" i="88"/>
  <c r="AS131" i="88" s="1"/>
  <c r="AR130" i="88"/>
  <c r="AR132" i="88" s="1"/>
  <c r="AR133" i="88" s="1"/>
  <c r="AR190" i="88" s="1"/>
  <c r="AQ135" i="88"/>
  <c r="AP210" i="88"/>
  <c r="AO204" i="63"/>
  <c r="AN224" i="71"/>
  <c r="AN224" i="67"/>
  <c r="AN224" i="68"/>
  <c r="AN224" i="73"/>
  <c r="AN224" i="72"/>
  <c r="AN224" i="70"/>
  <c r="AN224" i="75"/>
  <c r="AN224" i="69"/>
  <c r="AO206" i="63"/>
  <c r="AN226" i="69"/>
  <c r="AN226" i="72"/>
  <c r="AN226" i="67"/>
  <c r="AN226" i="75"/>
  <c r="AN226" i="68"/>
  <c r="AN226" i="73"/>
  <c r="AN226" i="71"/>
  <c r="AN226" i="70"/>
  <c r="AQ205" i="63"/>
  <c r="AP225" i="67"/>
  <c r="AP225" i="71"/>
  <c r="AP225" i="75"/>
  <c r="AP225" i="72"/>
  <c r="AP225" i="70"/>
  <c r="AP225" i="68"/>
  <c r="AP225" i="73"/>
  <c r="AP225" i="69"/>
  <c r="AA34" i="2"/>
  <c r="AA25" i="2"/>
  <c r="AA33" i="2"/>
  <c r="AA26" i="2"/>
  <c r="AA32" i="2"/>
  <c r="AA27" i="2"/>
  <c r="AA28" i="2"/>
  <c r="AA29" i="2"/>
  <c r="AA31" i="2"/>
  <c r="AA30" i="2"/>
  <c r="M32" i="2"/>
  <c r="M28" i="2"/>
  <c r="M30" i="2"/>
  <c r="M25" i="2"/>
  <c r="M31" i="2"/>
  <c r="M27" i="2"/>
  <c r="M29" i="2"/>
  <c r="M34" i="2"/>
  <c r="M26" i="2"/>
  <c r="M33" i="2"/>
  <c r="AO205" i="88"/>
  <c r="AN225" i="88"/>
  <c r="AO204" i="88"/>
  <c r="AN224" i="88"/>
  <c r="AQ200" i="88" l="1"/>
  <c r="AQ220" i="88" s="1"/>
  <c r="AQ202" i="88"/>
  <c r="AQ222" i="88" s="1"/>
  <c r="AQ201" i="88"/>
  <c r="AQ221" i="88" s="1"/>
  <c r="AO226" i="88"/>
  <c r="AP206" i="88"/>
  <c r="AQ210" i="88"/>
  <c r="AR135" i="88"/>
  <c r="AS130" i="88"/>
  <c r="AS132" i="88" s="1"/>
  <c r="AS133" i="88" s="1"/>
  <c r="AS190" i="88" s="1"/>
  <c r="AT129" i="88"/>
  <c r="AT131" i="88" s="1"/>
  <c r="AR205" i="63"/>
  <c r="AQ225" i="67"/>
  <c r="AQ225" i="71"/>
  <c r="AQ225" i="70"/>
  <c r="AQ225" i="72"/>
  <c r="AQ225" i="75"/>
  <c r="AQ225" i="69"/>
  <c r="AQ225" i="68"/>
  <c r="AQ225" i="73"/>
  <c r="AP206" i="63"/>
  <c r="AO226" i="75"/>
  <c r="AO226" i="73"/>
  <c r="AO226" i="71"/>
  <c r="AO226" i="67"/>
  <c r="AO226" i="72"/>
  <c r="AO226" i="68"/>
  <c r="AO226" i="69"/>
  <c r="AO226" i="70"/>
  <c r="AP204" i="63"/>
  <c r="AO224" i="71"/>
  <c r="AO224" i="72"/>
  <c r="AO224" i="67"/>
  <c r="AO224" i="73"/>
  <c r="AO224" i="68"/>
  <c r="AO224" i="75"/>
  <c r="AO224" i="70"/>
  <c r="AO224" i="69"/>
  <c r="AP204" i="88"/>
  <c r="AO224" i="88"/>
  <c r="AP205" i="88"/>
  <c r="AO225" i="88"/>
  <c r="AR202" i="88" l="1"/>
  <c r="AR201" i="88"/>
  <c r="AR221" i="88" s="1"/>
  <c r="AR200" i="88"/>
  <c r="AR220" i="88" s="1"/>
  <c r="AP226" i="88"/>
  <c r="AQ206" i="88"/>
  <c r="AS135" i="88"/>
  <c r="AR210" i="88"/>
  <c r="AR222" i="88"/>
  <c r="AT130" i="88"/>
  <c r="AT132" i="88" s="1"/>
  <c r="AT133" i="88" s="1"/>
  <c r="AT190" i="88" s="1"/>
  <c r="AU129" i="88"/>
  <c r="AU131" i="88" s="1"/>
  <c r="AQ204" i="63"/>
  <c r="AP224" i="71"/>
  <c r="AP224" i="67"/>
  <c r="AP224" i="73"/>
  <c r="AP224" i="72"/>
  <c r="AP224" i="68"/>
  <c r="AP224" i="75"/>
  <c r="AP224" i="69"/>
  <c r="AP224" i="70"/>
  <c r="AQ206" i="63"/>
  <c r="AP226" i="69"/>
  <c r="AP226" i="71"/>
  <c r="AP226" i="67"/>
  <c r="AP226" i="72"/>
  <c r="AP226" i="75"/>
  <c r="AP226" i="73"/>
  <c r="AP226" i="68"/>
  <c r="AP226" i="70"/>
  <c r="AS205" i="63"/>
  <c r="AR225" i="67"/>
  <c r="AR225" i="71"/>
  <c r="AR225" i="70"/>
  <c r="AR225" i="72"/>
  <c r="AR225" i="75"/>
  <c r="AR225" i="69"/>
  <c r="AR225" i="68"/>
  <c r="AR225" i="73"/>
  <c r="AQ205" i="88"/>
  <c r="AP225" i="88"/>
  <c r="AQ204" i="88"/>
  <c r="AP224" i="88"/>
  <c r="AS202" i="88" l="1"/>
  <c r="AS201" i="88"/>
  <c r="AS221" i="88" s="1"/>
  <c r="AS200" i="88"/>
  <c r="AS220" i="88" s="1"/>
  <c r="AQ226" i="88"/>
  <c r="AR206" i="88"/>
  <c r="AU130" i="88"/>
  <c r="AU132" i="88" s="1"/>
  <c r="AU133" i="88" s="1"/>
  <c r="AU190" i="88" s="1"/>
  <c r="AV129" i="88"/>
  <c r="AV131" i="88" s="1"/>
  <c r="AT135" i="88"/>
  <c r="AS210" i="88"/>
  <c r="AS222" i="88"/>
  <c r="AT205" i="63"/>
  <c r="AS225" i="67"/>
  <c r="AS225" i="71"/>
  <c r="AS225" i="72"/>
  <c r="AS225" i="70"/>
  <c r="AS225" i="75"/>
  <c r="AS225" i="68"/>
  <c r="AS225" i="69"/>
  <c r="AS225" i="73"/>
  <c r="AR206" i="63"/>
  <c r="AQ226" i="71"/>
  <c r="AQ226" i="67"/>
  <c r="AQ226" i="75"/>
  <c r="AQ226" i="72"/>
  <c r="AQ226" i="68"/>
  <c r="AQ226" i="69"/>
  <c r="AQ226" i="73"/>
  <c r="AQ226" i="70"/>
  <c r="AR204" i="63"/>
  <c r="AQ224" i="71"/>
  <c r="AQ224" i="73"/>
  <c r="AQ224" i="67"/>
  <c r="AQ224" i="68"/>
  <c r="AQ224" i="72"/>
  <c r="AQ224" i="75"/>
  <c r="AQ224" i="69"/>
  <c r="AQ224" i="70"/>
  <c r="AR204" i="88"/>
  <c r="AQ224" i="88"/>
  <c r="AR205" i="88"/>
  <c r="AQ225" i="88"/>
  <c r="AR226" i="88" l="1"/>
  <c r="AT202" i="88"/>
  <c r="AT201" i="88"/>
  <c r="AT200" i="88"/>
  <c r="AT220" i="88" s="1"/>
  <c r="AS206" i="88"/>
  <c r="AT210" i="88"/>
  <c r="AT222" i="88"/>
  <c r="AT221" i="88"/>
  <c r="AW129" i="88"/>
  <c r="AW131" i="88" s="1"/>
  <c r="AV130" i="88"/>
  <c r="AV132" i="88" s="1"/>
  <c r="AV133" i="88" s="1"/>
  <c r="AV190" i="88" s="1"/>
  <c r="AU135" i="88"/>
  <c r="AS206" i="63"/>
  <c r="AR226" i="73"/>
  <c r="AR226" i="69"/>
  <c r="AR226" i="67"/>
  <c r="AR226" i="71"/>
  <c r="AR226" i="75"/>
  <c r="AR226" i="72"/>
  <c r="AR226" i="68"/>
  <c r="AR226" i="70"/>
  <c r="AS204" i="63"/>
  <c r="AR224" i="71"/>
  <c r="AR224" i="67"/>
  <c r="AR224" i="72"/>
  <c r="AR224" i="68"/>
  <c r="AR224" i="73"/>
  <c r="AR224" i="70"/>
  <c r="AR224" i="75"/>
  <c r="AR224" i="69"/>
  <c r="AU205" i="63"/>
  <c r="AT225" i="67"/>
  <c r="AT225" i="71"/>
  <c r="AT225" i="75"/>
  <c r="AT225" i="72"/>
  <c r="AT225" i="70"/>
  <c r="AT225" i="73"/>
  <c r="AT225" i="69"/>
  <c r="AT225" i="68"/>
  <c r="AS205" i="88"/>
  <c r="AR225" i="88"/>
  <c r="AS204" i="88"/>
  <c r="AR224" i="88"/>
  <c r="AU202" i="88" l="1"/>
  <c r="AU201" i="88"/>
  <c r="AU221" i="88" s="1"/>
  <c r="AU200" i="88"/>
  <c r="AU220" i="88" s="1"/>
  <c r="AS226" i="88"/>
  <c r="AT206" i="88"/>
  <c r="AW130" i="88"/>
  <c r="AW132" i="88" s="1"/>
  <c r="AW133" i="88" s="1"/>
  <c r="AW190" i="88" s="1"/>
  <c r="AX129" i="88"/>
  <c r="AX131" i="88" s="1"/>
  <c r="AU210" i="88"/>
  <c r="AU222" i="88"/>
  <c r="AV135" i="88"/>
  <c r="AT204" i="63"/>
  <c r="AS224" i="71"/>
  <c r="AS224" i="73"/>
  <c r="AS224" i="72"/>
  <c r="AS224" i="68"/>
  <c r="AS224" i="67"/>
  <c r="AS224" i="70"/>
  <c r="AS224" i="69"/>
  <c r="AS224" i="75"/>
  <c r="AV205" i="63"/>
  <c r="D18" i="63" s="1"/>
  <c r="AU225" i="67"/>
  <c r="AU225" i="71"/>
  <c r="AU225" i="75"/>
  <c r="AU225" i="72"/>
  <c r="AU225" i="70"/>
  <c r="AU225" i="68"/>
  <c r="AU225" i="69"/>
  <c r="AU225" i="73"/>
  <c r="AT206" i="63"/>
  <c r="AS226" i="75"/>
  <c r="AS226" i="71"/>
  <c r="AS226" i="69"/>
  <c r="AS226" i="67"/>
  <c r="AS226" i="68"/>
  <c r="AS226" i="72"/>
  <c r="AS226" i="73"/>
  <c r="AS226" i="70"/>
  <c r="AT204" i="88"/>
  <c r="AS224" i="88"/>
  <c r="AT205" i="88"/>
  <c r="AS225" i="88"/>
  <c r="AV201" i="88" l="1"/>
  <c r="AV200" i="88"/>
  <c r="AV202" i="88"/>
  <c r="AV222" i="88" s="1"/>
  <c r="AT226" i="88"/>
  <c r="AU206" i="88"/>
  <c r="AV210" i="88"/>
  <c r="AV220" i="88"/>
  <c r="AV221" i="88"/>
  <c r="AY129" i="88"/>
  <c r="AY131" i="88" s="1"/>
  <c r="AX130" i="88"/>
  <c r="AX132" i="88" s="1"/>
  <c r="AX133" i="88" s="1"/>
  <c r="AX190" i="88" s="1"/>
  <c r="AW135" i="88"/>
  <c r="AU206" i="63"/>
  <c r="AT226" i="73"/>
  <c r="AT226" i="71"/>
  <c r="AT226" i="75"/>
  <c r="AT226" i="72"/>
  <c r="AT226" i="69"/>
  <c r="AT226" i="67"/>
  <c r="AT226" i="68"/>
  <c r="AT226" i="70"/>
  <c r="AW205" i="63"/>
  <c r="AV225" i="67"/>
  <c r="AV225" i="71"/>
  <c r="AV225" i="75"/>
  <c r="AV225" i="70"/>
  <c r="AV225" i="72"/>
  <c r="AV225" i="68"/>
  <c r="AV225" i="73"/>
  <c r="AV225" i="69"/>
  <c r="AU204" i="63"/>
  <c r="AT224" i="71"/>
  <c r="AT224" i="67"/>
  <c r="AT224" i="68"/>
  <c r="AT224" i="73"/>
  <c r="AT224" i="72"/>
  <c r="AT224" i="70"/>
  <c r="AT224" i="75"/>
  <c r="AT224" i="69"/>
  <c r="AU205" i="88"/>
  <c r="AT225" i="88"/>
  <c r="AU204" i="88"/>
  <c r="AT224" i="88"/>
  <c r="U9" i="2" a="1"/>
  <c r="AW201" i="88" l="1"/>
  <c r="AW200" i="88"/>
  <c r="AW220" i="88" s="1"/>
  <c r="AW202" i="88"/>
  <c r="AW222" i="88" s="1"/>
  <c r="AU226" i="88"/>
  <c r="AV206" i="88"/>
  <c r="F18" i="88" s="1"/>
  <c r="AY130" i="88"/>
  <c r="AY132" i="88" s="1"/>
  <c r="AY133" i="88" s="1"/>
  <c r="AY190" i="88" s="1"/>
  <c r="AZ129" i="88"/>
  <c r="AZ131" i="88" s="1"/>
  <c r="AW210" i="88"/>
  <c r="AW221" i="88"/>
  <c r="AX135" i="88"/>
  <c r="U9" i="2"/>
  <c r="E18" i="68"/>
  <c r="E18" i="63"/>
  <c r="E18" i="70"/>
  <c r="E18" i="72"/>
  <c r="E18" i="71"/>
  <c r="E18" i="73"/>
  <c r="E18" i="67"/>
  <c r="E18" i="69"/>
  <c r="E18" i="75"/>
  <c r="AX205" i="63"/>
  <c r="AW225" i="67"/>
  <c r="AW225" i="71"/>
  <c r="AW225" i="72"/>
  <c r="AW225" i="70"/>
  <c r="AW225" i="75"/>
  <c r="AW225" i="73"/>
  <c r="AW225" i="68"/>
  <c r="AW225" i="69"/>
  <c r="AV204" i="63"/>
  <c r="B18" i="63" s="1"/>
  <c r="AU224" i="71"/>
  <c r="AU224" i="67"/>
  <c r="AU224" i="72"/>
  <c r="AU224" i="68"/>
  <c r="AU224" i="73"/>
  <c r="AU224" i="69"/>
  <c r="AU224" i="75"/>
  <c r="AU224" i="70"/>
  <c r="AV206" i="63"/>
  <c r="F18" i="63" s="1"/>
  <c r="AU226" i="71"/>
  <c r="AU226" i="69"/>
  <c r="AU226" i="72"/>
  <c r="AU226" i="68"/>
  <c r="AU226" i="67"/>
  <c r="AU226" i="75"/>
  <c r="AU226" i="73"/>
  <c r="AU226" i="70"/>
  <c r="AV204" i="88"/>
  <c r="B18" i="88" s="1"/>
  <c r="AU224" i="88"/>
  <c r="AV205" i="88"/>
  <c r="AU225" i="88"/>
  <c r="N10" i="2" a="1"/>
  <c r="AB10" i="2" a="1"/>
  <c r="AB10" i="2" l="1"/>
  <c r="N10" i="2"/>
  <c r="AX200" i="88"/>
  <c r="AX220" i="88" s="1"/>
  <c r="AX201" i="88"/>
  <c r="AX221" i="88" s="1"/>
  <c r="AX202" i="88"/>
  <c r="AX222" i="88" s="1"/>
  <c r="D18" i="88"/>
  <c r="AV226" i="88"/>
  <c r="AW206" i="88"/>
  <c r="AZ130" i="88"/>
  <c r="AZ132" i="88" s="1"/>
  <c r="AZ133" i="88" s="1"/>
  <c r="AZ190" i="88" s="1"/>
  <c r="BA129" i="88"/>
  <c r="BA131" i="88" s="1"/>
  <c r="AX210" i="88"/>
  <c r="AY135" i="88"/>
  <c r="AW204" i="63"/>
  <c r="AV224" i="71"/>
  <c r="AV224" i="68"/>
  <c r="AV224" i="67"/>
  <c r="AV224" i="72"/>
  <c r="AV224" i="73"/>
  <c r="AV224" i="75"/>
  <c r="AV224" i="70"/>
  <c r="AV224" i="69"/>
  <c r="AY205" i="63"/>
  <c r="AX225" i="67"/>
  <c r="AX225" i="71"/>
  <c r="AX225" i="75"/>
  <c r="AX225" i="70"/>
  <c r="AX225" i="72"/>
  <c r="AX225" i="68"/>
  <c r="AX225" i="73"/>
  <c r="AX225" i="69"/>
  <c r="AW206" i="63"/>
  <c r="AV226" i="73"/>
  <c r="AV226" i="67"/>
  <c r="AV226" i="72"/>
  <c r="AV226" i="69"/>
  <c r="AV226" i="75"/>
  <c r="AV226" i="71"/>
  <c r="AV226" i="68"/>
  <c r="AV226" i="70"/>
  <c r="U31" i="2"/>
  <c r="U32" i="2"/>
  <c r="U29" i="2"/>
  <c r="U27" i="2"/>
  <c r="U26" i="2"/>
  <c r="U28" i="2"/>
  <c r="U34" i="2"/>
  <c r="U33" i="2"/>
  <c r="U30" i="2"/>
  <c r="AW205" i="88"/>
  <c r="AV225" i="88"/>
  <c r="AW204" i="88"/>
  <c r="AV224" i="88"/>
  <c r="N9" i="2" a="1"/>
  <c r="U10" i="2" a="1"/>
  <c r="AB9" i="2" a="1"/>
  <c r="U10" i="2" l="1"/>
  <c r="U25" i="2" s="1"/>
  <c r="E18" i="88"/>
  <c r="AY200" i="88"/>
  <c r="AY220" i="88" s="1"/>
  <c r="AY202" i="88"/>
  <c r="AY222" i="88" s="1"/>
  <c r="AY201" i="88"/>
  <c r="AY221" i="88" s="1"/>
  <c r="AW226" i="88"/>
  <c r="AX206" i="88"/>
  <c r="AY210" i="88"/>
  <c r="BA130" i="88"/>
  <c r="BA132" i="88" s="1"/>
  <c r="BA133" i="88" s="1"/>
  <c r="BA190" i="88" s="1"/>
  <c r="BB129" i="88"/>
  <c r="BB131" i="88" s="1"/>
  <c r="BB130" i="88" s="1"/>
  <c r="BB132" i="88" s="1"/>
  <c r="BB133" i="88" s="1"/>
  <c r="BB190" i="88" s="1"/>
  <c r="AZ135" i="88"/>
  <c r="AB9" i="2"/>
  <c r="N9" i="2"/>
  <c r="AX206" i="63"/>
  <c r="AW226" i="71"/>
  <c r="AW226" i="69"/>
  <c r="AW226" i="72"/>
  <c r="AW226" i="73"/>
  <c r="AW226" i="75"/>
  <c r="AW226" i="67"/>
  <c r="AW226" i="68"/>
  <c r="AW226" i="70"/>
  <c r="G18" i="63"/>
  <c r="G18" i="73"/>
  <c r="G18" i="69"/>
  <c r="G18" i="88"/>
  <c r="G18" i="67"/>
  <c r="G18" i="70"/>
  <c r="G18" i="68"/>
  <c r="G18" i="71"/>
  <c r="G18" i="72"/>
  <c r="G18" i="75"/>
  <c r="AZ205" i="63"/>
  <c r="AY225" i="67"/>
  <c r="AY225" i="71"/>
  <c r="AY225" i="72"/>
  <c r="AY225" i="75"/>
  <c r="AY225" i="70"/>
  <c r="AY225" i="73"/>
  <c r="AY225" i="68"/>
  <c r="AY225" i="69"/>
  <c r="C18" i="68"/>
  <c r="C18" i="63"/>
  <c r="C18" i="72"/>
  <c r="C18" i="88"/>
  <c r="C18" i="71"/>
  <c r="C18" i="73"/>
  <c r="C18" i="67"/>
  <c r="C18" i="70"/>
  <c r="C18" i="69"/>
  <c r="C18" i="75"/>
  <c r="AX204" i="63"/>
  <c r="AW224" i="71"/>
  <c r="AW224" i="73"/>
  <c r="AW224" i="67"/>
  <c r="AW224" i="68"/>
  <c r="AW224" i="72"/>
  <c r="AW224" i="69"/>
  <c r="AW224" i="70"/>
  <c r="AW224" i="75"/>
  <c r="AX204" i="88"/>
  <c r="AW224" i="88"/>
  <c r="AX205" i="88"/>
  <c r="AW225" i="88"/>
  <c r="AX226" i="88" l="1"/>
  <c r="AZ202" i="88"/>
  <c r="AZ222" i="88" s="1"/>
  <c r="AZ201" i="88"/>
  <c r="AZ221" i="88" s="1"/>
  <c r="AZ200" i="88"/>
  <c r="AZ220" i="88" s="1"/>
  <c r="AY206" i="88"/>
  <c r="BB135" i="88"/>
  <c r="BA135" i="88"/>
  <c r="AZ210" i="88"/>
  <c r="AY204" i="63"/>
  <c r="AX224" i="71"/>
  <c r="AX224" i="67"/>
  <c r="AX224" i="72"/>
  <c r="AX224" i="68"/>
  <c r="AX224" i="73"/>
  <c r="AX224" i="75"/>
  <c r="AX224" i="70"/>
  <c r="AX224" i="69"/>
  <c r="AY206" i="63"/>
  <c r="AX226" i="67"/>
  <c r="AX226" i="73"/>
  <c r="AX226" i="75"/>
  <c r="AX226" i="68"/>
  <c r="AX226" i="71"/>
  <c r="AX226" i="72"/>
  <c r="AX226" i="69"/>
  <c r="AX226" i="70"/>
  <c r="BA205" i="63"/>
  <c r="AZ225" i="67"/>
  <c r="AZ225" i="71"/>
  <c r="AZ225" i="75"/>
  <c r="AZ225" i="70"/>
  <c r="AZ225" i="72"/>
  <c r="AZ225" i="73"/>
  <c r="AZ225" i="68"/>
  <c r="AZ225" i="69"/>
  <c r="N29" i="2"/>
  <c r="N28" i="2"/>
  <c r="N26" i="2"/>
  <c r="N31" i="2"/>
  <c r="N33" i="2"/>
  <c r="N30" i="2"/>
  <c r="N25" i="2"/>
  <c r="N32" i="2"/>
  <c r="N34" i="2"/>
  <c r="N27" i="2"/>
  <c r="AB26" i="2"/>
  <c r="AB25" i="2"/>
  <c r="AB28" i="2"/>
  <c r="AB31" i="2"/>
  <c r="AB27" i="2"/>
  <c r="AB30" i="2"/>
  <c r="AB32" i="2"/>
  <c r="AB34" i="2"/>
  <c r="AB29" i="2"/>
  <c r="AB33" i="2"/>
  <c r="AY205" i="88"/>
  <c r="AX225" i="88"/>
  <c r="AY204" i="88"/>
  <c r="AX224" i="88"/>
  <c r="BA202" i="88" l="1"/>
  <c r="BA222" i="88" s="1"/>
  <c r="BA201" i="88"/>
  <c r="BA221" i="88" s="1"/>
  <c r="BA200" i="88"/>
  <c r="BA220" i="88" s="1"/>
  <c r="BB202" i="88"/>
  <c r="BB222" i="88" s="1"/>
  <c r="BB201" i="88"/>
  <c r="BB221" i="88" s="1"/>
  <c r="BB200" i="88"/>
  <c r="BB220" i="88" s="1"/>
  <c r="AY226" i="88"/>
  <c r="AZ206" i="88"/>
  <c r="BA210" i="88"/>
  <c r="BB210" i="88"/>
  <c r="BB205" i="63"/>
  <c r="BA225" i="67"/>
  <c r="BA225" i="71"/>
  <c r="BA225" i="75"/>
  <c r="BA225" i="70"/>
  <c r="BA225" i="72"/>
  <c r="BA225" i="68"/>
  <c r="BA225" i="69"/>
  <c r="BA225" i="73"/>
  <c r="AZ206" i="63"/>
  <c r="AY226" i="71"/>
  <c r="AY226" i="69"/>
  <c r="AY226" i="72"/>
  <c r="AY226" i="67"/>
  <c r="AY226" i="73"/>
  <c r="AY226" i="75"/>
  <c r="AY226" i="68"/>
  <c r="AY226" i="70"/>
  <c r="AZ204" i="63"/>
  <c r="AY224" i="71"/>
  <c r="AY224" i="72"/>
  <c r="AY224" i="73"/>
  <c r="AY224" i="67"/>
  <c r="AY224" i="68"/>
  <c r="AY224" i="69"/>
  <c r="AY224" i="70"/>
  <c r="AY224" i="75"/>
  <c r="AZ204" i="88"/>
  <c r="AY224" i="88"/>
  <c r="AZ205" i="88"/>
  <c r="AY225" i="88"/>
  <c r="BA206" i="88" l="1"/>
  <c r="BB206" i="88" s="1"/>
  <c r="AZ226" i="88"/>
  <c r="BA204" i="63"/>
  <c r="AZ224" i="71"/>
  <c r="AZ224" i="68"/>
  <c r="AZ224" i="72"/>
  <c r="AZ224" i="67"/>
  <c r="AZ224" i="73"/>
  <c r="AZ224" i="69"/>
  <c r="AZ224" i="75"/>
  <c r="AZ224" i="70"/>
  <c r="BA206" i="63"/>
  <c r="AZ226" i="67"/>
  <c r="AZ226" i="72"/>
  <c r="AZ226" i="71"/>
  <c r="AZ226" i="68"/>
  <c r="AZ226" i="75"/>
  <c r="AZ226" i="69"/>
  <c r="AZ226" i="73"/>
  <c r="AZ226" i="70"/>
  <c r="BB225" i="67"/>
  <c r="BB225" i="71"/>
  <c r="BB225" i="72"/>
  <c r="BB225" i="70"/>
  <c r="BB225" i="75"/>
  <c r="BB225" i="73"/>
  <c r="BB225" i="69"/>
  <c r="BB225" i="68"/>
  <c r="BA205" i="88"/>
  <c r="AZ225" i="88"/>
  <c r="BA204" i="88"/>
  <c r="AZ224" i="88"/>
  <c r="BA226" i="88" l="1"/>
  <c r="BB206" i="63"/>
  <c r="BB226" i="88" s="1"/>
  <c r="BA226" i="67"/>
  <c r="BA226" i="71"/>
  <c r="BA226" i="72"/>
  <c r="BA226" i="68"/>
  <c r="BA226" i="73"/>
  <c r="BA226" i="75"/>
  <c r="BA226" i="69"/>
  <c r="BA226" i="70"/>
  <c r="BB204" i="63"/>
  <c r="BA224" i="71"/>
  <c r="BA224" i="72"/>
  <c r="BA224" i="67"/>
  <c r="BA224" i="68"/>
  <c r="BA224" i="73"/>
  <c r="BA224" i="70"/>
  <c r="BA224" i="69"/>
  <c r="BA224" i="75"/>
  <c r="BB204" i="88"/>
  <c r="BA224" i="88"/>
  <c r="BB205" i="88"/>
  <c r="BB225" i="88" s="1"/>
  <c r="BA225" i="88"/>
  <c r="BB224" i="88" l="1"/>
  <c r="BB224" i="71"/>
  <c r="BB224" i="67"/>
  <c r="BB224" i="72"/>
  <c r="BB224" i="68"/>
  <c r="BB224" i="73"/>
  <c r="BB224" i="75"/>
  <c r="BB224" i="69"/>
  <c r="BB224" i="70"/>
  <c r="BB226" i="75"/>
  <c r="BB226" i="69"/>
  <c r="BB226" i="71"/>
  <c r="BB226" i="73"/>
  <c r="BB226" i="67"/>
  <c r="BB226" i="72"/>
  <c r="BB226" i="68"/>
  <c r="BB226" i="70"/>
  <c r="L75" i="74"/>
  <c r="L77" i="74" s="1"/>
  <c r="AB75" i="74"/>
  <c r="AB77" i="74" s="1"/>
  <c r="AJ75" i="74"/>
  <c r="AJ77" i="74" s="1"/>
  <c r="AJ134" i="74" s="1"/>
  <c r="AJ135" i="74" s="1"/>
  <c r="T75" i="74"/>
  <c r="T77" i="74"/>
  <c r="F75" i="74"/>
  <c r="F77" i="74" s="1"/>
  <c r="C27" i="74" s="1"/>
  <c r="N75" i="74"/>
  <c r="N77" i="74" s="1"/>
  <c r="V75" i="74"/>
  <c r="V77" i="74" s="1"/>
  <c r="AD75" i="74"/>
  <c r="AD77" i="74"/>
  <c r="AD134" i="74" s="1"/>
  <c r="AD135" i="74" s="1"/>
  <c r="AL75" i="74"/>
  <c r="AL77" i="74" s="1"/>
  <c r="G75" i="74"/>
  <c r="G77" i="74" s="1"/>
  <c r="O75" i="74"/>
  <c r="O77" i="74"/>
  <c r="O134" i="74"/>
  <c r="O135" i="74" s="1"/>
  <c r="W75" i="74"/>
  <c r="W77" i="74"/>
  <c r="AE75" i="74"/>
  <c r="AE77" i="74" s="1"/>
  <c r="AM75" i="74"/>
  <c r="AM77" i="74" s="1"/>
  <c r="AU75" i="74"/>
  <c r="AU77" i="74" s="1"/>
  <c r="H75" i="74"/>
  <c r="H77" i="74"/>
  <c r="H134" i="74"/>
  <c r="H135" i="74" s="1"/>
  <c r="P75" i="74"/>
  <c r="P77" i="74" s="1"/>
  <c r="X75" i="74"/>
  <c r="X77" i="74" s="1"/>
  <c r="AF75" i="74"/>
  <c r="AF77" i="74"/>
  <c r="AF134" i="74" s="1"/>
  <c r="AF135" i="74" s="1"/>
  <c r="AN75" i="74"/>
  <c r="AN77" i="74"/>
  <c r="AV75" i="74"/>
  <c r="AV77" i="74" s="1"/>
  <c r="J75" i="74"/>
  <c r="J77" i="74" s="1"/>
  <c r="R75" i="74"/>
  <c r="R77" i="74" s="1"/>
  <c r="Z75" i="74"/>
  <c r="Z77" i="74" s="1"/>
  <c r="Z134" i="74" s="1"/>
  <c r="Z135" i="74" s="1"/>
  <c r="AH75" i="74"/>
  <c r="AH77" i="74" s="1"/>
  <c r="AP75" i="74"/>
  <c r="AP77" i="74" s="1"/>
  <c r="AX75" i="74"/>
  <c r="AX77" i="74" s="1"/>
  <c r="AX134" i="74" s="1"/>
  <c r="AX135" i="74" s="1"/>
  <c r="I75" i="74"/>
  <c r="I77" i="74" s="1"/>
  <c r="Q75" i="74"/>
  <c r="Q77" i="74" s="1"/>
  <c r="Y75" i="74"/>
  <c r="Y77" i="74" s="1"/>
  <c r="AG75" i="74"/>
  <c r="AG77" i="74" s="1"/>
  <c r="AO75" i="74"/>
  <c r="AO77" i="74" s="1"/>
  <c r="AO134" i="74" s="1"/>
  <c r="AO135" i="74" s="1"/>
  <c r="AW75" i="74"/>
  <c r="AW77" i="74" s="1"/>
  <c r="AR75" i="74"/>
  <c r="AR77" i="74" s="1"/>
  <c r="AZ77" i="74"/>
  <c r="AZ134" i="74" s="1"/>
  <c r="AZ135" i="74" s="1"/>
  <c r="K75" i="74"/>
  <c r="K77" i="74"/>
  <c r="S75" i="74"/>
  <c r="S77" i="74" s="1"/>
  <c r="AA75" i="74"/>
  <c r="AA77" i="74"/>
  <c r="AI75" i="74"/>
  <c r="AI77" i="74" s="1"/>
  <c r="AQ75" i="74"/>
  <c r="AQ77" i="74"/>
  <c r="AQ134" i="74"/>
  <c r="AQ135" i="74" s="1"/>
  <c r="AY75" i="74"/>
  <c r="AY77" i="74" s="1"/>
  <c r="E75" i="74"/>
  <c r="E77" i="74" s="1"/>
  <c r="E192" i="74" s="1"/>
  <c r="M75" i="74"/>
  <c r="M77" i="74" s="1"/>
  <c r="U75" i="74"/>
  <c r="U77" i="74"/>
  <c r="AC75" i="74"/>
  <c r="AC77" i="74" s="1"/>
  <c r="AK75" i="74"/>
  <c r="AK77" i="74"/>
  <c r="AS75" i="74"/>
  <c r="AS77" i="74" s="1"/>
  <c r="BA77" i="74"/>
  <c r="AT75" i="74"/>
  <c r="AT77" i="74" s="1"/>
  <c r="BB77" i="74"/>
  <c r="E202" i="74" l="1"/>
  <c r="E201" i="74"/>
  <c r="E200" i="74"/>
  <c r="BA192" i="74"/>
  <c r="BA212" i="74"/>
  <c r="BA134" i="74"/>
  <c r="BA135" i="74" s="1"/>
  <c r="AP134" i="74"/>
  <c r="AP135" i="74" s="1"/>
  <c r="AP192" i="74"/>
  <c r="AP212" i="74"/>
  <c r="AM134" i="74"/>
  <c r="AM135" i="74" s="1"/>
  <c r="AM192" i="74"/>
  <c r="AM212" i="74"/>
  <c r="G134" i="74"/>
  <c r="G135" i="74" s="1"/>
  <c r="G192" i="74"/>
  <c r="G212" i="74"/>
  <c r="D27" i="74"/>
  <c r="AL192" i="74"/>
  <c r="AL212" i="74"/>
  <c r="AB212" i="74"/>
  <c r="AB192" i="74"/>
  <c r="Y212" i="74"/>
  <c r="Y192" i="74"/>
  <c r="M192" i="74"/>
  <c r="M212" i="74"/>
  <c r="M134" i="74"/>
  <c r="M135" i="74" s="1"/>
  <c r="N212" i="74"/>
  <c r="N192" i="74"/>
  <c r="S212" i="74"/>
  <c r="S192" i="74"/>
  <c r="AC192" i="74"/>
  <c r="AC212" i="74"/>
  <c r="P212" i="74"/>
  <c r="P192" i="74"/>
  <c r="AY192" i="74"/>
  <c r="AY212" i="74"/>
  <c r="AF212" i="74"/>
  <c r="AF192" i="74"/>
  <c r="AU192" i="74"/>
  <c r="AU212" i="74"/>
  <c r="V212" i="74"/>
  <c r="V192" i="74"/>
  <c r="AJ212" i="74"/>
  <c r="AJ192" i="74"/>
  <c r="AS192" i="74"/>
  <c r="AS212" i="74"/>
  <c r="AR134" i="74"/>
  <c r="AR135" i="74" s="1"/>
  <c r="AR212" i="74"/>
  <c r="AR192" i="74"/>
  <c r="W192" i="74"/>
  <c r="W212" i="74"/>
  <c r="AK134" i="74"/>
  <c r="AK135" i="74" s="1"/>
  <c r="AK192" i="74"/>
  <c r="AK212" i="74"/>
  <c r="AH212" i="74"/>
  <c r="AH192" i="74"/>
  <c r="T212" i="74"/>
  <c r="T192" i="74"/>
  <c r="BB192" i="74"/>
  <c r="BB212" i="74"/>
  <c r="I192" i="74"/>
  <c r="I212" i="74"/>
  <c r="K212" i="74"/>
  <c r="K192" i="74"/>
  <c r="Z212" i="74"/>
  <c r="Z192" i="74"/>
  <c r="O212" i="74"/>
  <c r="O192" i="74"/>
  <c r="U212" i="74"/>
  <c r="U192" i="74"/>
  <c r="AX212" i="74"/>
  <c r="AX192" i="74"/>
  <c r="R212" i="74"/>
  <c r="R192" i="74"/>
  <c r="AV192" i="74"/>
  <c r="AV212" i="74"/>
  <c r="F212" i="74"/>
  <c r="F192" i="74"/>
  <c r="E212" i="74"/>
  <c r="Q212" i="74"/>
  <c r="Q192" i="74"/>
  <c r="AZ192" i="74"/>
  <c r="AZ212" i="74"/>
  <c r="AG212" i="74"/>
  <c r="AG192" i="74"/>
  <c r="J192" i="74"/>
  <c r="J212" i="74"/>
  <c r="X134" i="74"/>
  <c r="X135" i="74" s="1"/>
  <c r="X212" i="74"/>
  <c r="X192" i="74"/>
  <c r="AA212" i="74"/>
  <c r="AA192" i="74"/>
  <c r="AN192" i="74"/>
  <c r="AN212" i="74"/>
  <c r="AW212" i="74"/>
  <c r="AW192" i="74"/>
  <c r="H212" i="74"/>
  <c r="H192" i="74"/>
  <c r="AD192" i="74"/>
  <c r="AD212" i="74"/>
  <c r="AT192" i="74"/>
  <c r="AT212" i="74"/>
  <c r="AO212" i="74"/>
  <c r="AO192" i="74"/>
  <c r="AQ212" i="74"/>
  <c r="AQ192" i="74"/>
  <c r="AI192" i="74"/>
  <c r="AI212" i="74"/>
  <c r="AE212" i="74"/>
  <c r="AE192" i="74"/>
  <c r="F134" i="74"/>
  <c r="F135" i="74" s="1"/>
  <c r="L212" i="74"/>
  <c r="L192" i="74"/>
  <c r="L134" i="74"/>
  <c r="L135" i="74" s="1"/>
  <c r="AC134" i="74"/>
  <c r="AC135" i="74" s="1"/>
  <c r="AY134" i="74"/>
  <c r="AY135" i="74" s="1"/>
  <c r="S134" i="74"/>
  <c r="S135" i="74" s="1"/>
  <c r="R134" i="74"/>
  <c r="R135" i="74" s="1"/>
  <c r="AT134" i="74"/>
  <c r="AT135" i="74" s="1"/>
  <c r="AE134" i="74"/>
  <c r="AE135" i="74" s="1"/>
  <c r="AU134" i="74"/>
  <c r="AU135" i="74" s="1"/>
  <c r="AS134" i="74"/>
  <c r="AS135" i="74" s="1"/>
  <c r="P134" i="74"/>
  <c r="P135" i="74" s="1"/>
  <c r="AW134" i="74"/>
  <c r="AW135" i="74" s="1"/>
  <c r="AG134" i="74"/>
  <c r="AG135" i="74" s="1"/>
  <c r="AI134" i="74"/>
  <c r="AI135" i="74" s="1"/>
  <c r="AV134" i="74"/>
  <c r="AV135" i="74" s="1"/>
  <c r="Q134" i="74"/>
  <c r="Q135" i="74" s="1"/>
  <c r="AH134" i="74"/>
  <c r="AH135" i="74" s="1"/>
  <c r="AA134" i="74"/>
  <c r="AA135" i="74" s="1"/>
  <c r="Y134" i="74"/>
  <c r="Y135" i="74" s="1"/>
  <c r="J134" i="74"/>
  <c r="J135" i="74" s="1"/>
  <c r="AL134" i="74"/>
  <c r="AL135" i="74" s="1"/>
  <c r="N134" i="74"/>
  <c r="N135" i="74" s="1"/>
  <c r="G27" i="74"/>
  <c r="T134" i="74"/>
  <c r="T135" i="74" s="1"/>
  <c r="E27" i="74"/>
  <c r="AB134" i="74"/>
  <c r="AB135" i="74" s="1"/>
  <c r="B27" i="74"/>
  <c r="BB134" i="74"/>
  <c r="BB135" i="74" s="1"/>
  <c r="E134" i="74"/>
  <c r="E135" i="74" s="1"/>
  <c r="F27" i="74"/>
  <c r="U134" i="74"/>
  <c r="U135" i="74" s="1"/>
  <c r="K134" i="74"/>
  <c r="K135" i="74" s="1"/>
  <c r="I134" i="74"/>
  <c r="I135" i="74" s="1"/>
  <c r="AN134" i="74"/>
  <c r="AN135" i="74" s="1"/>
  <c r="W134" i="74"/>
  <c r="W135" i="74" s="1"/>
  <c r="V134" i="74"/>
  <c r="V135" i="74" s="1"/>
  <c r="P200" i="74" l="1"/>
  <c r="P201" i="74"/>
  <c r="P221" i="74" s="1"/>
  <c r="P202" i="74"/>
  <c r="P222" i="74" s="1"/>
  <c r="Q202" i="74"/>
  <c r="Q222" i="74" s="1"/>
  <c r="Q201" i="74"/>
  <c r="Q221" i="74" s="1"/>
  <c r="Q200" i="74"/>
  <c r="AR202" i="74"/>
  <c r="AR222" i="74" s="1"/>
  <c r="AR201" i="74"/>
  <c r="AR221" i="74" s="1"/>
  <c r="AR200" i="74"/>
  <c r="AP202" i="74"/>
  <c r="AP222" i="74" s="1"/>
  <c r="AP201" i="74"/>
  <c r="AP221" i="74" s="1"/>
  <c r="AP200" i="74"/>
  <c r="AO202" i="74"/>
  <c r="AO222" i="74" s="1"/>
  <c r="AO200" i="74"/>
  <c r="AO201" i="74"/>
  <c r="AO221" i="74" s="1"/>
  <c r="AW202" i="74"/>
  <c r="AW201" i="74"/>
  <c r="AW200" i="74"/>
  <c r="AX202" i="74"/>
  <c r="AX222" i="74" s="1"/>
  <c r="AX201" i="74"/>
  <c r="AX221" i="74" s="1"/>
  <c r="AX200" i="74"/>
  <c r="K202" i="74"/>
  <c r="K222" i="74" s="1"/>
  <c r="K201" i="74"/>
  <c r="K221" i="74" s="1"/>
  <c r="K200" i="74"/>
  <c r="K220" i="74" s="1"/>
  <c r="AH202" i="74"/>
  <c r="AH222" i="74" s="1"/>
  <c r="AH201" i="74"/>
  <c r="AH221" i="74" s="1"/>
  <c r="AH200" i="74"/>
  <c r="M201" i="74"/>
  <c r="M221" i="74" s="1"/>
  <c r="M202" i="74"/>
  <c r="M222" i="74" s="1"/>
  <c r="M200" i="74"/>
  <c r="AQ202" i="74"/>
  <c r="AQ222" i="74" s="1"/>
  <c r="AQ200" i="74"/>
  <c r="AQ220" i="74" s="1"/>
  <c r="AQ201" i="74"/>
  <c r="AQ221" i="74" s="1"/>
  <c r="Z202" i="74"/>
  <c r="Z222" i="74" s="1"/>
  <c r="Z200" i="74"/>
  <c r="Z201" i="74"/>
  <c r="Z221" i="74" s="1"/>
  <c r="AU200" i="74"/>
  <c r="AU201" i="74"/>
  <c r="AU221" i="74" s="1"/>
  <c r="AU202" i="74"/>
  <c r="AU222" i="74" s="1"/>
  <c r="AC201" i="74"/>
  <c r="AC200" i="74"/>
  <c r="AC202" i="74"/>
  <c r="Y202" i="74"/>
  <c r="Y222" i="74" s="1"/>
  <c r="Y201" i="74"/>
  <c r="Y221" i="74" s="1"/>
  <c r="Y200" i="74"/>
  <c r="G200" i="74"/>
  <c r="G201" i="74"/>
  <c r="G221" i="74" s="1"/>
  <c r="G202" i="74"/>
  <c r="G222" i="74" s="1"/>
  <c r="H200" i="74"/>
  <c r="H202" i="74"/>
  <c r="H222" i="74" s="1"/>
  <c r="H201" i="74"/>
  <c r="H221" i="74" s="1"/>
  <c r="T202" i="74"/>
  <c r="T222" i="74" s="1"/>
  <c r="T201" i="74"/>
  <c r="T221" i="74" s="1"/>
  <c r="T200" i="74"/>
  <c r="AE200" i="74"/>
  <c r="AE220" i="74" s="1"/>
  <c r="AE202" i="74"/>
  <c r="AE222" i="74" s="1"/>
  <c r="AE201" i="74"/>
  <c r="AE221" i="74" s="1"/>
  <c r="J202" i="74"/>
  <c r="J222" i="74" s="1"/>
  <c r="J201" i="74"/>
  <c r="J221" i="74" s="1"/>
  <c r="J200" i="74"/>
  <c r="J220" i="74" s="1"/>
  <c r="F201" i="74"/>
  <c r="F202" i="74"/>
  <c r="F200" i="74"/>
  <c r="F220" i="74" s="1"/>
  <c r="U201" i="74"/>
  <c r="U221" i="74" s="1"/>
  <c r="U200" i="74"/>
  <c r="U202" i="74"/>
  <c r="U222" i="74" s="1"/>
  <c r="AF200" i="74"/>
  <c r="AF201" i="74"/>
  <c r="AF221" i="74" s="1"/>
  <c r="AF202" i="74"/>
  <c r="AF222" i="74" s="1"/>
  <c r="S202" i="74"/>
  <c r="S201" i="74"/>
  <c r="S200" i="74"/>
  <c r="S220" i="74" s="1"/>
  <c r="V201" i="74"/>
  <c r="V221" i="74" s="1"/>
  <c r="V200" i="74"/>
  <c r="V202" i="74"/>
  <c r="V222" i="74" s="1"/>
  <c r="AT201" i="74"/>
  <c r="AT221" i="74" s="1"/>
  <c r="AT200" i="74"/>
  <c r="AT202" i="74"/>
  <c r="AT222" i="74" s="1"/>
  <c r="AN200" i="74"/>
  <c r="AN201" i="74"/>
  <c r="AN221" i="74" s="1"/>
  <c r="AN202" i="74"/>
  <c r="AN222" i="74" s="1"/>
  <c r="AG202" i="74"/>
  <c r="AG222" i="74" s="1"/>
  <c r="AG201" i="74"/>
  <c r="AG221" i="74" s="1"/>
  <c r="AG200" i="74"/>
  <c r="AG220" i="74" s="1"/>
  <c r="I202" i="74"/>
  <c r="I222" i="74" s="1"/>
  <c r="I200" i="74"/>
  <c r="I201" i="74"/>
  <c r="I221" i="74" s="1"/>
  <c r="AK201" i="74"/>
  <c r="AK221" i="74" s="1"/>
  <c r="AK200" i="74"/>
  <c r="AK202" i="74"/>
  <c r="AK222" i="74" s="1"/>
  <c r="AS201" i="74"/>
  <c r="AS221" i="74" s="1"/>
  <c r="AS200" i="74"/>
  <c r="AS202" i="74"/>
  <c r="AS222" i="74" s="1"/>
  <c r="AB202" i="74"/>
  <c r="AB222" i="74" s="1"/>
  <c r="AB201" i="74"/>
  <c r="AB221" i="74" s="1"/>
  <c r="AB200" i="74"/>
  <c r="AB220" i="74" s="1"/>
  <c r="X200" i="74"/>
  <c r="X201" i="74"/>
  <c r="X202" i="74"/>
  <c r="R202" i="74"/>
  <c r="R222" i="74" s="1"/>
  <c r="R201" i="74"/>
  <c r="R221" i="74" s="1"/>
  <c r="R200" i="74"/>
  <c r="L202" i="74"/>
  <c r="L222" i="74" s="1"/>
  <c r="L201" i="74"/>
  <c r="L221" i="74" s="1"/>
  <c r="L200" i="74"/>
  <c r="L220" i="74" s="1"/>
  <c r="AA202" i="74"/>
  <c r="AA222" i="74" s="1"/>
  <c r="AA201" i="74"/>
  <c r="AA221" i="74" s="1"/>
  <c r="AA200" i="74"/>
  <c r="AA220" i="74" s="1"/>
  <c r="O200" i="74"/>
  <c r="O202" i="74"/>
  <c r="O222" i="74" s="1"/>
  <c r="O201" i="74"/>
  <c r="O221" i="74" s="1"/>
  <c r="AJ202" i="74"/>
  <c r="AJ222" i="74" s="1"/>
  <c r="AJ201" i="74"/>
  <c r="AJ221" i="74" s="1"/>
  <c r="AJ200" i="74"/>
  <c r="N201" i="74"/>
  <c r="N202" i="74"/>
  <c r="N200" i="74"/>
  <c r="N220" i="74" s="1"/>
  <c r="AM200" i="74"/>
  <c r="AM202" i="74"/>
  <c r="AM201" i="74"/>
  <c r="W200" i="74"/>
  <c r="W202" i="74"/>
  <c r="W222" i="74" s="1"/>
  <c r="W201" i="74"/>
  <c r="W221" i="74" s="1"/>
  <c r="AI202" i="74"/>
  <c r="AI222" i="74" s="1"/>
  <c r="AI201" i="74"/>
  <c r="AI221" i="74" s="1"/>
  <c r="AI200" i="74"/>
  <c r="AD201" i="74"/>
  <c r="AD221" i="74" s="1"/>
  <c r="AD202" i="74"/>
  <c r="AD222" i="74" s="1"/>
  <c r="AD200" i="74"/>
  <c r="AD220" i="74" s="1"/>
  <c r="AV200" i="74"/>
  <c r="AV202" i="74"/>
  <c r="AV222" i="74" s="1"/>
  <c r="AV201" i="74"/>
  <c r="AV221" i="74" s="1"/>
  <c r="AY202" i="74"/>
  <c r="AY222" i="74" s="1"/>
  <c r="AY201" i="74"/>
  <c r="AY221" i="74" s="1"/>
  <c r="AY200" i="74"/>
  <c r="AY220" i="74" s="1"/>
  <c r="E205" i="74"/>
  <c r="E225" i="74" s="1"/>
  <c r="E221" i="74"/>
  <c r="AL201" i="74"/>
  <c r="AL221" i="74" s="1"/>
  <c r="AL200" i="74"/>
  <c r="AL220" i="74" s="1"/>
  <c r="AL202" i="74"/>
  <c r="AL222" i="74" s="1"/>
  <c r="E206" i="74"/>
  <c r="E226" i="74" s="1"/>
  <c r="E222" i="74"/>
  <c r="BB201" i="74"/>
  <c r="BB221" i="74" s="1"/>
  <c r="BB202" i="74"/>
  <c r="BB222" i="74" s="1"/>
  <c r="BB200" i="74"/>
  <c r="AZ202" i="74"/>
  <c r="AZ201" i="74"/>
  <c r="AZ200" i="74"/>
  <c r="AZ220" i="74" s="1"/>
  <c r="BA201" i="74"/>
  <c r="BA221" i="74" s="1"/>
  <c r="BA202" i="74"/>
  <c r="BA222" i="74" s="1"/>
  <c r="BA200" i="74"/>
  <c r="BA220" i="74" s="1"/>
  <c r="AM220" i="74"/>
  <c r="P220" i="74"/>
  <c r="AW220" i="74"/>
  <c r="AR220" i="74"/>
  <c r="AP220" i="74"/>
  <c r="O220" i="74"/>
  <c r="Z220" i="74"/>
  <c r="AH220" i="74"/>
  <c r="M220" i="74"/>
  <c r="AJ220" i="74"/>
  <c r="AV220" i="74"/>
  <c r="W220" i="74"/>
  <c r="AO220" i="74"/>
  <c r="AX220" i="74"/>
  <c r="AU220" i="74"/>
  <c r="AC220" i="74"/>
  <c r="Y220" i="74"/>
  <c r="G220" i="74"/>
  <c r="AI220" i="74"/>
  <c r="H220" i="74"/>
  <c r="BB220" i="74"/>
  <c r="Q220" i="74"/>
  <c r="T220" i="74"/>
  <c r="E204" i="74"/>
  <c r="E224" i="74" s="1"/>
  <c r="E220" i="74"/>
  <c r="AT220" i="74"/>
  <c r="AN220" i="74"/>
  <c r="U220" i="74"/>
  <c r="AF220" i="74"/>
  <c r="X220" i="74"/>
  <c r="R220" i="74"/>
  <c r="V220" i="74"/>
  <c r="I220" i="74"/>
  <c r="AK220" i="74"/>
  <c r="AS220" i="74"/>
  <c r="AM222" i="74" l="1"/>
  <c r="S221" i="74"/>
  <c r="AW222" i="74"/>
  <c r="S222" i="74"/>
  <c r="F222" i="74"/>
  <c r="F206" i="74"/>
  <c r="F221" i="74"/>
  <c r="F205" i="74"/>
  <c r="N222" i="74"/>
  <c r="N221" i="74"/>
  <c r="X222" i="74"/>
  <c r="X221" i="74"/>
  <c r="AC222" i="74"/>
  <c r="AM221" i="74"/>
  <c r="AC221" i="74"/>
  <c r="AW221" i="74"/>
  <c r="AZ222" i="74"/>
  <c r="AZ221" i="74"/>
  <c r="F204" i="74"/>
  <c r="G205" i="74" l="1"/>
  <c r="F225" i="74"/>
  <c r="G206" i="74"/>
  <c r="F226" i="74"/>
  <c r="F224" i="74"/>
  <c r="G204" i="74"/>
  <c r="H206" i="74" l="1"/>
  <c r="G226" i="74"/>
  <c r="H205" i="74"/>
  <c r="G225" i="74"/>
  <c r="G224" i="74"/>
  <c r="H204" i="74"/>
  <c r="I205" i="74" l="1"/>
  <c r="H225" i="74"/>
  <c r="I206" i="74"/>
  <c r="H226" i="74"/>
  <c r="H224" i="74"/>
  <c r="I204" i="74"/>
  <c r="J206" i="74" l="1"/>
  <c r="I226" i="74"/>
  <c r="J205" i="74"/>
  <c r="I225" i="74"/>
  <c r="I224" i="74"/>
  <c r="J204" i="74"/>
  <c r="K205" i="74" l="1"/>
  <c r="J225" i="74"/>
  <c r="K206" i="74"/>
  <c r="J226" i="74"/>
  <c r="J224" i="74"/>
  <c r="K204" i="74"/>
  <c r="L206" i="74" l="1"/>
  <c r="K226" i="74"/>
  <c r="L205" i="74"/>
  <c r="K225" i="74"/>
  <c r="K224" i="74"/>
  <c r="L204" i="74"/>
  <c r="M205" i="74" l="1"/>
  <c r="L225" i="74"/>
  <c r="M206" i="74"/>
  <c r="L226" i="74"/>
  <c r="L224" i="74"/>
  <c r="M204" i="74"/>
  <c r="B13" i="74" s="1"/>
  <c r="F13" i="74" l="1"/>
  <c r="G13" i="74" s="1"/>
  <c r="M226" i="74"/>
  <c r="N206" i="74"/>
  <c r="D13" i="74"/>
  <c r="E13" i="74" s="1"/>
  <c r="M225" i="74"/>
  <c r="N205" i="74"/>
  <c r="C13" i="74"/>
  <c r="M224" i="74"/>
  <c r="N204" i="74"/>
  <c r="O205" i="74" l="1"/>
  <c r="N225" i="74"/>
  <c r="O206" i="74"/>
  <c r="N226" i="74"/>
  <c r="N224" i="74"/>
  <c r="O204" i="74"/>
  <c r="P206" i="74" l="1"/>
  <c r="O226" i="74"/>
  <c r="P205" i="74"/>
  <c r="O225" i="74"/>
  <c r="O224" i="74"/>
  <c r="P204" i="74"/>
  <c r="Q205" i="74" l="1"/>
  <c r="P225" i="74"/>
  <c r="Q206" i="74"/>
  <c r="P226" i="74"/>
  <c r="P224" i="74"/>
  <c r="Q204" i="74"/>
  <c r="R206" i="74" l="1"/>
  <c r="Q226" i="74"/>
  <c r="R205" i="74"/>
  <c r="Q225" i="74"/>
  <c r="Q224" i="74"/>
  <c r="R204" i="74"/>
  <c r="B14" i="74" s="1"/>
  <c r="D14" i="74" l="1"/>
  <c r="E14" i="74" s="1"/>
  <c r="R225" i="74"/>
  <c r="S205" i="74"/>
  <c r="F14" i="74"/>
  <c r="G14" i="74" s="1"/>
  <c r="R226" i="74"/>
  <c r="S206" i="74"/>
  <c r="C14" i="74"/>
  <c r="R224" i="74"/>
  <c r="S204" i="74"/>
  <c r="T206" i="74" l="1"/>
  <c r="S226" i="74"/>
  <c r="T205" i="74"/>
  <c r="S225" i="74"/>
  <c r="S224" i="74"/>
  <c r="T204" i="74"/>
  <c r="U205" i="74" l="1"/>
  <c r="T225" i="74"/>
  <c r="U206" i="74"/>
  <c r="T226" i="74"/>
  <c r="T224" i="74"/>
  <c r="U204" i="74"/>
  <c r="V206" i="74" l="1"/>
  <c r="U226" i="74"/>
  <c r="V205" i="74"/>
  <c r="U225" i="74"/>
  <c r="U224" i="74"/>
  <c r="V204" i="74"/>
  <c r="W205" i="74" l="1"/>
  <c r="V225" i="74"/>
  <c r="W206" i="74"/>
  <c r="V226" i="74"/>
  <c r="V224" i="74"/>
  <c r="W204" i="74"/>
  <c r="B15" i="74" s="1"/>
  <c r="F15" i="74" l="1"/>
  <c r="G15" i="74" s="1"/>
  <c r="W226" i="74"/>
  <c r="X206" i="74"/>
  <c r="D15" i="74"/>
  <c r="E15" i="74" s="1"/>
  <c r="W225" i="74"/>
  <c r="X205" i="74"/>
  <c r="C15" i="74"/>
  <c r="W224" i="74"/>
  <c r="X204" i="74"/>
  <c r="Y205" i="74" l="1"/>
  <c r="X225" i="74"/>
  <c r="Y206" i="74"/>
  <c r="X226" i="74"/>
  <c r="X224" i="74"/>
  <c r="Y204" i="74"/>
  <c r="Z206" i="74" l="1"/>
  <c r="Y226" i="74"/>
  <c r="Z205" i="74"/>
  <c r="Y225" i="74"/>
  <c r="Y224" i="74"/>
  <c r="Z204" i="74"/>
  <c r="AA205" i="74" l="1"/>
  <c r="Z225" i="74"/>
  <c r="AA206" i="74"/>
  <c r="Z226" i="74"/>
  <c r="Z224" i="74"/>
  <c r="AA204" i="74"/>
  <c r="AB206" i="74" l="1"/>
  <c r="AA226" i="74"/>
  <c r="AB205" i="74"/>
  <c r="AA225" i="74"/>
  <c r="AA224" i="74"/>
  <c r="AB204" i="74"/>
  <c r="B16" i="74" s="1"/>
  <c r="D16" i="74" l="1"/>
  <c r="E16" i="74" s="1"/>
  <c r="AB225" i="74"/>
  <c r="AC205" i="74"/>
  <c r="F16" i="74"/>
  <c r="G16" i="74" s="1"/>
  <c r="AB226" i="74"/>
  <c r="AC206" i="74"/>
  <c r="C16" i="74"/>
  <c r="AB224" i="74"/>
  <c r="AC204" i="74"/>
  <c r="AD205" i="74" l="1"/>
  <c r="AC225" i="74"/>
  <c r="AD206" i="74"/>
  <c r="AC226" i="74"/>
  <c r="AC224" i="74"/>
  <c r="AD204" i="74"/>
  <c r="AE206" i="74" l="1"/>
  <c r="AD226" i="74"/>
  <c r="AE205" i="74"/>
  <c r="AD225" i="74"/>
  <c r="AD224" i="74"/>
  <c r="AE204" i="74"/>
  <c r="AF205" i="74" l="1"/>
  <c r="AE225" i="74"/>
  <c r="AF206" i="74"/>
  <c r="AE226" i="74"/>
  <c r="AE224" i="74"/>
  <c r="AF204" i="74"/>
  <c r="AG206" i="74" l="1"/>
  <c r="AF226" i="74"/>
  <c r="AG205" i="74"/>
  <c r="AF225" i="74"/>
  <c r="AF224" i="74"/>
  <c r="AG204" i="74"/>
  <c r="AH205" i="74" l="1"/>
  <c r="AG225" i="74"/>
  <c r="AH206" i="74"/>
  <c r="AG226" i="74"/>
  <c r="AG224" i="74"/>
  <c r="AH204" i="74"/>
  <c r="AI206" i="74" l="1"/>
  <c r="AH226" i="74"/>
  <c r="AI205" i="74"/>
  <c r="AH225" i="74"/>
  <c r="AH224" i="74"/>
  <c r="AI204" i="74"/>
  <c r="AJ205" i="74" l="1"/>
  <c r="AI225" i="74"/>
  <c r="AJ206" i="74"/>
  <c r="AI226" i="74"/>
  <c r="AI224" i="74"/>
  <c r="AJ204" i="74"/>
  <c r="AK206" i="74" l="1"/>
  <c r="AJ226" i="74"/>
  <c r="AK205" i="74"/>
  <c r="AJ225" i="74"/>
  <c r="AJ224" i="74"/>
  <c r="AK204" i="74"/>
  <c r="AL205" i="74" l="1"/>
  <c r="AK225" i="74"/>
  <c r="AL206" i="74"/>
  <c r="AK226" i="74"/>
  <c r="AK224" i="74"/>
  <c r="AL204" i="74"/>
  <c r="B17" i="74" s="1"/>
  <c r="F17" i="74" l="1"/>
  <c r="G17" i="74" s="1"/>
  <c r="AL226" i="74"/>
  <c r="AM206" i="74"/>
  <c r="D17" i="74"/>
  <c r="E17" i="74" s="1"/>
  <c r="AL225" i="74"/>
  <c r="AM205" i="74"/>
  <c r="C17" i="74"/>
  <c r="AL224" i="74"/>
  <c r="AM204" i="74"/>
  <c r="AN206" i="74" l="1"/>
  <c r="AM226" i="74"/>
  <c r="AN205" i="74"/>
  <c r="AM225" i="74"/>
  <c r="AM224" i="74"/>
  <c r="AN204" i="74"/>
  <c r="AO205" i="74" l="1"/>
  <c r="AN225" i="74"/>
  <c r="AO206" i="74"/>
  <c r="AN226" i="74"/>
  <c r="AN224" i="74"/>
  <c r="AO204" i="74"/>
  <c r="AP206" i="74" l="1"/>
  <c r="AO226" i="74"/>
  <c r="AP205" i="74"/>
  <c r="AO225" i="74"/>
  <c r="AO224" i="74"/>
  <c r="AP204" i="74"/>
  <c r="AQ205" i="74" l="1"/>
  <c r="AP225" i="74"/>
  <c r="AQ206" i="74"/>
  <c r="AP226" i="74"/>
  <c r="AP224" i="74"/>
  <c r="AQ204" i="74"/>
  <c r="AR206" i="74" l="1"/>
  <c r="AQ226" i="74"/>
  <c r="AR205" i="74"/>
  <c r="AQ225" i="74"/>
  <c r="AQ224" i="74"/>
  <c r="AR204" i="74"/>
  <c r="AS205" i="74" l="1"/>
  <c r="AR225" i="74"/>
  <c r="AS206" i="74"/>
  <c r="AR226" i="74"/>
  <c r="AR224" i="74"/>
  <c r="AS204" i="74"/>
  <c r="AT206" i="74" l="1"/>
  <c r="AS226" i="74"/>
  <c r="AT205" i="74"/>
  <c r="AS225" i="74"/>
  <c r="AS224" i="74"/>
  <c r="AT204" i="74"/>
  <c r="AU205" i="74" l="1"/>
  <c r="AT225" i="74"/>
  <c r="AU206" i="74"/>
  <c r="AT226" i="74"/>
  <c r="AT224" i="74"/>
  <c r="AU204" i="74"/>
  <c r="AV206" i="74" l="1"/>
  <c r="AU226" i="74"/>
  <c r="AV205" i="74"/>
  <c r="AU225" i="74"/>
  <c r="AU224" i="74"/>
  <c r="AV204" i="74"/>
  <c r="B18" i="74" s="1"/>
  <c r="D18" i="74" l="1"/>
  <c r="E18" i="74" s="1"/>
  <c r="AV225" i="74"/>
  <c r="AW205" i="74"/>
  <c r="F18" i="74"/>
  <c r="G18" i="74" s="1"/>
  <c r="AV226" i="74"/>
  <c r="AW206" i="74"/>
  <c r="C18" i="74"/>
  <c r="AV224" i="74"/>
  <c r="AW204" i="74"/>
  <c r="AX206" i="74" l="1"/>
  <c r="AW226" i="74"/>
  <c r="AX205" i="74"/>
  <c r="AW225" i="74"/>
  <c r="AW224" i="74"/>
  <c r="AX204" i="74"/>
  <c r="AY205" i="74" l="1"/>
  <c r="AX225" i="74"/>
  <c r="AY206" i="74"/>
  <c r="AX226" i="74"/>
  <c r="AX224" i="74"/>
  <c r="AY204" i="74"/>
  <c r="AY226" i="74" l="1"/>
  <c r="AZ206" i="74"/>
  <c r="AY225" i="74"/>
  <c r="AZ205" i="74"/>
  <c r="AY224" i="74"/>
  <c r="AZ204" i="74"/>
  <c r="BA205" i="74" l="1"/>
  <c r="AZ225" i="74"/>
  <c r="BA206" i="74"/>
  <c r="AZ226" i="74"/>
  <c r="AZ224" i="74"/>
  <c r="BA204" i="74"/>
  <c r="BB206" i="74" l="1"/>
  <c r="BB226" i="74" s="1"/>
  <c r="BA226" i="74"/>
  <c r="BB205" i="74"/>
  <c r="BB225" i="74" s="1"/>
  <c r="BA225" i="74"/>
  <c r="BA224" i="74"/>
  <c r="BB204" i="74"/>
  <c r="BB224" i="7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Callum Mayfield</author>
    <author>Duncan Innes</author>
  </authors>
  <commentList>
    <comment ref="B10" authorId="0" shapeId="0" xr:uid="{00000000-0006-0000-0C00-000001000000}">
      <text>
        <r>
          <rPr>
            <b/>
            <sz val="9"/>
            <color indexed="81"/>
            <rFont val="Tahoma"/>
            <family val="2"/>
          </rPr>
          <t>Ofgem:</t>
        </r>
        <r>
          <rPr>
            <sz val="9"/>
            <color indexed="81"/>
            <rFont val="Tahoma"/>
            <family val="2"/>
          </rPr>
          <t xml:space="preserve">
Enter as year (eg 2027)
</t>
        </r>
      </text>
    </comment>
    <comment ref="C158" authorId="1" shapeId="0" xr:uid="{A711075D-BB83-487F-9149-68F54728F31A}">
      <text>
        <r>
          <rPr>
            <b/>
            <sz val="9"/>
            <color indexed="81"/>
            <rFont val="Tahoma"/>
            <family val="2"/>
          </rPr>
          <t>Duncan Innes:GT/GD</t>
        </r>
      </text>
    </comment>
    <comment ref="C161" authorId="1" shapeId="0" xr:uid="{87E845FB-C088-4677-8CA2-198BB7561556}">
      <text>
        <r>
          <rPr>
            <b/>
            <sz val="9"/>
            <color indexed="81"/>
            <rFont val="Tahoma"/>
            <family val="2"/>
          </rPr>
          <t>Duncan Innes:</t>
        </r>
        <r>
          <rPr>
            <sz val="9"/>
            <color indexed="81"/>
            <rFont val="Tahoma"/>
            <family val="2"/>
          </rPr>
          <t xml:space="preserve">
All sectors</t>
        </r>
      </text>
    </comment>
    <comment ref="C162" authorId="1" shapeId="0" xr:uid="{8B1FF8E4-4988-43B4-AC7E-1D54EEAE4745}">
      <text>
        <r>
          <rPr>
            <b/>
            <sz val="9"/>
            <color indexed="81"/>
            <rFont val="Tahoma"/>
            <family val="2"/>
          </rPr>
          <t>Duncan Innes:</t>
        </r>
        <r>
          <rPr>
            <sz val="9"/>
            <color indexed="81"/>
            <rFont val="Tahoma"/>
            <family val="2"/>
          </rPr>
          <t xml:space="preserve">
All sectors</t>
        </r>
      </text>
    </comment>
    <comment ref="B209" authorId="0" shapeId="0" xr:uid="{9407A467-1CDF-434A-A992-30A9A9FB22BF}">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Callum Mayfield</author>
    <author>Duncan Innes</author>
  </authors>
  <commentList>
    <comment ref="B10" authorId="0" shapeId="0" xr:uid="{167D0615-FA31-4002-ACED-381DE05FC567}">
      <text>
        <r>
          <rPr>
            <b/>
            <sz val="9"/>
            <color indexed="81"/>
            <rFont val="Tahoma"/>
            <family val="2"/>
          </rPr>
          <t>Ofgem:</t>
        </r>
        <r>
          <rPr>
            <sz val="9"/>
            <color indexed="81"/>
            <rFont val="Tahoma"/>
            <family val="2"/>
          </rPr>
          <t xml:space="preserve">
Enter as year (eg 2027)
</t>
        </r>
      </text>
    </comment>
    <comment ref="C158" authorId="1" shapeId="0" xr:uid="{16E95D20-DBBA-4781-AF2D-6BEE6CB7D5B1}">
      <text>
        <r>
          <rPr>
            <b/>
            <sz val="9"/>
            <color indexed="81"/>
            <rFont val="Tahoma"/>
            <family val="2"/>
          </rPr>
          <t>Duncan Innes:GT/GD</t>
        </r>
      </text>
    </comment>
    <comment ref="C161" authorId="1" shapeId="0" xr:uid="{5F818CF5-D8D5-462D-BC00-F1E1D4436198}">
      <text>
        <r>
          <rPr>
            <b/>
            <sz val="9"/>
            <color indexed="81"/>
            <rFont val="Tahoma"/>
            <family val="2"/>
          </rPr>
          <t>Duncan Innes:</t>
        </r>
        <r>
          <rPr>
            <sz val="9"/>
            <color indexed="81"/>
            <rFont val="Tahoma"/>
            <family val="2"/>
          </rPr>
          <t xml:space="preserve">
All sectors</t>
        </r>
      </text>
    </comment>
    <comment ref="C162" authorId="1" shapeId="0" xr:uid="{4C264993-C20D-4726-82E6-8D0AFD86B6C3}">
      <text>
        <r>
          <rPr>
            <b/>
            <sz val="9"/>
            <color indexed="81"/>
            <rFont val="Tahoma"/>
            <family val="2"/>
          </rPr>
          <t>Duncan Innes:</t>
        </r>
        <r>
          <rPr>
            <sz val="9"/>
            <color indexed="81"/>
            <rFont val="Tahoma"/>
            <family val="2"/>
          </rPr>
          <t xml:space="preserve">
All sectors</t>
        </r>
      </text>
    </comment>
    <comment ref="B229" authorId="0" shapeId="0" xr:uid="{E1125252-2BA8-4CE8-BF85-C3BD298A2128}">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Callum Mayfield</author>
    <author>Duncan Innes</author>
  </authors>
  <commentList>
    <comment ref="B10" authorId="0" shapeId="0" xr:uid="{27EE6888-C43A-4CA5-A23A-091873D8D7A7}">
      <text>
        <r>
          <rPr>
            <b/>
            <sz val="9"/>
            <color indexed="81"/>
            <rFont val="Tahoma"/>
            <family val="2"/>
          </rPr>
          <t>Ofgem:</t>
        </r>
        <r>
          <rPr>
            <sz val="9"/>
            <color indexed="81"/>
            <rFont val="Tahoma"/>
            <family val="2"/>
          </rPr>
          <t xml:space="preserve">
Enter as year (eg 2027)
</t>
        </r>
      </text>
    </comment>
    <comment ref="C158" authorId="1" shapeId="0" xr:uid="{DF0FA28E-E109-462E-90E9-CF4D1A83F8E3}">
      <text>
        <r>
          <rPr>
            <b/>
            <sz val="9"/>
            <color indexed="81"/>
            <rFont val="Tahoma"/>
            <family val="2"/>
          </rPr>
          <t>Duncan Innes:GT/GD</t>
        </r>
      </text>
    </comment>
    <comment ref="C161" authorId="1" shapeId="0" xr:uid="{81BAD9A3-AAAC-4784-831D-0A497ACC5F3D}">
      <text>
        <r>
          <rPr>
            <b/>
            <sz val="9"/>
            <color indexed="81"/>
            <rFont val="Tahoma"/>
            <family val="2"/>
          </rPr>
          <t>Duncan Innes:</t>
        </r>
        <r>
          <rPr>
            <sz val="9"/>
            <color indexed="81"/>
            <rFont val="Tahoma"/>
            <family val="2"/>
          </rPr>
          <t xml:space="preserve">
All sectors</t>
        </r>
      </text>
    </comment>
    <comment ref="C162" authorId="1" shapeId="0" xr:uid="{BB13BF83-D2B7-43A0-A069-5766D5CA0390}">
      <text>
        <r>
          <rPr>
            <b/>
            <sz val="9"/>
            <color indexed="81"/>
            <rFont val="Tahoma"/>
            <family val="2"/>
          </rPr>
          <t>Duncan Innes:</t>
        </r>
        <r>
          <rPr>
            <sz val="9"/>
            <color indexed="81"/>
            <rFont val="Tahoma"/>
            <family val="2"/>
          </rPr>
          <t xml:space="preserve">
All sectors</t>
        </r>
      </text>
    </comment>
    <comment ref="B229" authorId="0" shapeId="0" xr:uid="{39C5B56E-4EC4-4B80-9A9C-31859CF0228A}">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Callum Mayfield</author>
    <author>tc={8BC9122B-111C-49A1-A576-43A22F187384}</author>
    <author>tc={6D379D29-62A7-4001-80C3-2CE20B79CA22}</author>
    <author>Duncan Innes</author>
  </authors>
  <commentList>
    <comment ref="B10" authorId="0" shapeId="0" xr:uid="{AF657643-E38A-4C23-B392-323F543768F8}">
      <text>
        <r>
          <rPr>
            <b/>
            <sz val="9"/>
            <color indexed="81"/>
            <rFont val="Tahoma"/>
            <family val="2"/>
          </rPr>
          <t>Ofgem:</t>
        </r>
        <r>
          <rPr>
            <sz val="9"/>
            <color indexed="81"/>
            <rFont val="Tahoma"/>
            <family val="2"/>
          </rPr>
          <t xml:space="preserve">
Enter as year (eg 2027)
</t>
        </r>
      </text>
    </comment>
    <comment ref="C54" authorId="1" shapeId="0" xr:uid="{8BC9122B-111C-49A1-A576-43A22F187384}">
      <text>
        <t>[Threaded comment]
Your version of Excel allows you to read this threaded comment; however, any edits to it will get removed if the file is opened in a newer version of Excel. Learn more: https://go.microsoft.com/fwlink/?linkid=870924
Comment:
    Includes 1 PRS Meter replacement</t>
      </text>
    </comment>
    <comment ref="C57" authorId="2" shapeId="0" xr:uid="{6D379D29-62A7-4001-80C3-2CE20B79CA22}">
      <text>
        <t>[Threaded comment]
Your version of Excel allows you to read this threaded comment; however, any edits to it will get removed if the file is opened in a newer version of Excel. Learn more: https://go.microsoft.com/fwlink/?linkid=870924
Comment:
    Non NARMs interventions - associated building upgrades and calorimeters</t>
      </text>
    </comment>
    <comment ref="C158" authorId="3" shapeId="0" xr:uid="{02710AAF-09F4-455F-817C-FE7FB9BDD441}">
      <text>
        <r>
          <rPr>
            <b/>
            <sz val="9"/>
            <color indexed="81"/>
            <rFont val="Tahoma"/>
            <family val="2"/>
          </rPr>
          <t>Duncan Innes:GT/GD</t>
        </r>
      </text>
    </comment>
    <comment ref="C161" authorId="3" shapeId="0" xr:uid="{CB972240-B9D6-4B0F-9B31-59D97C1D08C3}">
      <text>
        <r>
          <rPr>
            <b/>
            <sz val="9"/>
            <color indexed="81"/>
            <rFont val="Tahoma"/>
            <family val="2"/>
          </rPr>
          <t>Duncan Innes:</t>
        </r>
        <r>
          <rPr>
            <sz val="9"/>
            <color indexed="81"/>
            <rFont val="Tahoma"/>
            <family val="2"/>
          </rPr>
          <t xml:space="preserve">
All sectors</t>
        </r>
      </text>
    </comment>
    <comment ref="C162" authorId="3" shapeId="0" xr:uid="{CFE0CA30-918A-48F1-B93C-FD63B0E9F87B}">
      <text>
        <r>
          <rPr>
            <b/>
            <sz val="9"/>
            <color indexed="81"/>
            <rFont val="Tahoma"/>
            <family val="2"/>
          </rPr>
          <t>Duncan Innes:</t>
        </r>
        <r>
          <rPr>
            <sz val="9"/>
            <color indexed="81"/>
            <rFont val="Tahoma"/>
            <family val="2"/>
          </rPr>
          <t xml:space="preserve">
All sectors</t>
        </r>
      </text>
    </comment>
    <comment ref="B229" authorId="0" shapeId="0" xr:uid="{65D72BD5-1BFC-475E-A656-16F49160D49F}">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Callum Mayfield</author>
    <author>tc={405D00B0-BFEB-4EA0-BBAB-CD4398BCCFC9}</author>
    <author>tc={46A3D985-D9CA-40D5-BFA2-14475693006A}</author>
    <author>Duncan Innes</author>
  </authors>
  <commentList>
    <comment ref="B10" authorId="0" shapeId="0" xr:uid="{81205443-588A-4CE6-9515-10F9A32918B1}">
      <text>
        <r>
          <rPr>
            <b/>
            <sz val="9"/>
            <color indexed="81"/>
            <rFont val="Tahoma"/>
            <family val="2"/>
          </rPr>
          <t>Ofgem:</t>
        </r>
        <r>
          <rPr>
            <sz val="9"/>
            <color indexed="81"/>
            <rFont val="Tahoma"/>
            <family val="2"/>
          </rPr>
          <t xml:space="preserve">
Enter as year (eg 2027)
</t>
        </r>
      </text>
    </comment>
    <comment ref="C54" authorId="1" shapeId="0" xr:uid="{405D00B0-BFEB-4EA0-BBAB-CD4398BCCFC9}">
      <text>
        <t>[Threaded comment]
Your version of Excel allows you to read this threaded comment; however, any edits to it will get removed if the file is opened in a newer version of Excel. Learn more: https://go.microsoft.com/fwlink/?linkid=870924
Comment:
    Includes 1 PRS Meter replacement</t>
      </text>
    </comment>
    <comment ref="C57" authorId="2" shapeId="0" xr:uid="{46A3D985-D9CA-40D5-BFA2-14475693006A}">
      <text>
        <t>[Threaded comment]
Your version of Excel allows you to read this threaded comment; however, any edits to it will get removed if the file is opened in a newer version of Excel. Learn more: https://go.microsoft.com/fwlink/?linkid=870924
Comment:
    Non NARMs interventions - associated building upgrades and calorimeters</t>
      </text>
    </comment>
    <comment ref="C158" authorId="3" shapeId="0" xr:uid="{824C2138-C15B-460B-AF3C-D536DCD4DECD}">
      <text>
        <r>
          <rPr>
            <b/>
            <sz val="9"/>
            <color indexed="81"/>
            <rFont val="Tahoma"/>
            <family val="2"/>
          </rPr>
          <t>Duncan Innes:GT/GD</t>
        </r>
      </text>
    </comment>
    <comment ref="C161" authorId="3" shapeId="0" xr:uid="{F08C223E-5B99-4807-9920-4B54C8464499}">
      <text>
        <r>
          <rPr>
            <b/>
            <sz val="9"/>
            <color indexed="81"/>
            <rFont val="Tahoma"/>
            <family val="2"/>
          </rPr>
          <t>Duncan Innes:</t>
        </r>
        <r>
          <rPr>
            <sz val="9"/>
            <color indexed="81"/>
            <rFont val="Tahoma"/>
            <family val="2"/>
          </rPr>
          <t xml:space="preserve">
All sectors</t>
        </r>
      </text>
    </comment>
    <comment ref="C162" authorId="3" shapeId="0" xr:uid="{A00FFA34-83BA-4D64-9105-FCF131B95DEC}">
      <text>
        <r>
          <rPr>
            <b/>
            <sz val="9"/>
            <color indexed="81"/>
            <rFont val="Tahoma"/>
            <family val="2"/>
          </rPr>
          <t>Duncan Innes:</t>
        </r>
        <r>
          <rPr>
            <sz val="9"/>
            <color indexed="81"/>
            <rFont val="Tahoma"/>
            <family val="2"/>
          </rPr>
          <t xml:space="preserve">
All sectors</t>
        </r>
      </text>
    </comment>
    <comment ref="B229" authorId="0" shapeId="0" xr:uid="{ED24D2EE-1EDD-4B21-AF6C-9FC503A099DC}">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Callum Mayfield</author>
    <author>tc={07EC117C-91DC-4681-A31A-D9B5576E24AB}</author>
    <author>Duncan Innes</author>
  </authors>
  <commentList>
    <comment ref="B10" authorId="0" shapeId="0" xr:uid="{B42188F6-36A6-47E3-A399-6DF3323C4F21}">
      <text>
        <r>
          <rPr>
            <b/>
            <sz val="9"/>
            <color indexed="81"/>
            <rFont val="Tahoma"/>
            <family val="2"/>
          </rPr>
          <t>Ofgem:</t>
        </r>
        <r>
          <rPr>
            <sz val="9"/>
            <color indexed="81"/>
            <rFont val="Tahoma"/>
            <family val="2"/>
          </rPr>
          <t xml:space="preserve">
Enter as year (eg 2027)
</t>
        </r>
      </text>
    </comment>
    <comment ref="C55" authorId="1" shapeId="0" xr:uid="{07EC117C-91DC-4681-A31A-D9B5576E24AB}">
      <text>
        <t>[Threaded comment]
Your version of Excel allows you to read this threaded comment; however, any edits to it will get removed if the file is opened in a newer version of Excel. Learn more: https://go.microsoft.com/fwlink/?linkid=870924
Comment:
    Calorimeter - Non NARMs</t>
      </text>
    </comment>
    <comment ref="C158" authorId="2" shapeId="0" xr:uid="{BED2D0BD-D07D-4A50-8ADF-AEC86E5081B4}">
      <text>
        <r>
          <rPr>
            <b/>
            <sz val="9"/>
            <color indexed="81"/>
            <rFont val="Tahoma"/>
            <family val="2"/>
          </rPr>
          <t>Duncan Innes:GT/GD</t>
        </r>
      </text>
    </comment>
    <comment ref="C161" authorId="2" shapeId="0" xr:uid="{2ACE8C83-1FBA-4DC7-ACE6-505E21DE9C53}">
      <text>
        <r>
          <rPr>
            <b/>
            <sz val="9"/>
            <color indexed="81"/>
            <rFont val="Tahoma"/>
            <family val="2"/>
          </rPr>
          <t>Duncan Innes:</t>
        </r>
        <r>
          <rPr>
            <sz val="9"/>
            <color indexed="81"/>
            <rFont val="Tahoma"/>
            <family val="2"/>
          </rPr>
          <t xml:space="preserve">
All sectors</t>
        </r>
      </text>
    </comment>
    <comment ref="C162" authorId="2" shapeId="0" xr:uid="{2C1912FA-421B-4AFF-A902-424C6D945328}">
      <text>
        <r>
          <rPr>
            <b/>
            <sz val="9"/>
            <color indexed="81"/>
            <rFont val="Tahoma"/>
            <family val="2"/>
          </rPr>
          <t>Duncan Innes:</t>
        </r>
        <r>
          <rPr>
            <sz val="9"/>
            <color indexed="81"/>
            <rFont val="Tahoma"/>
            <family val="2"/>
          </rPr>
          <t xml:space="preserve">
All sectors</t>
        </r>
      </text>
    </comment>
    <comment ref="B229" authorId="0" shapeId="0" xr:uid="{8BC9C68C-3F9C-4A7A-9F4E-B753518A47EF}">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Callum Mayfield</author>
    <author>Duncan Innes</author>
  </authors>
  <commentList>
    <comment ref="B10" authorId="0" shapeId="0" xr:uid="{0D6613D4-37ED-41FD-AD33-39D1C2A63F5D}">
      <text>
        <r>
          <rPr>
            <b/>
            <sz val="9"/>
            <color indexed="81"/>
            <rFont val="Tahoma"/>
            <family val="2"/>
          </rPr>
          <t>Ofgem:</t>
        </r>
        <r>
          <rPr>
            <sz val="9"/>
            <color indexed="81"/>
            <rFont val="Tahoma"/>
            <family val="2"/>
          </rPr>
          <t xml:space="preserve">
Enter as year (eg 2027)
</t>
        </r>
      </text>
    </comment>
    <comment ref="C158" authorId="1" shapeId="0" xr:uid="{8F443888-38C2-496A-A82C-DFA8AB7F5D76}">
      <text>
        <r>
          <rPr>
            <b/>
            <sz val="9"/>
            <color indexed="81"/>
            <rFont val="Tahoma"/>
            <family val="2"/>
          </rPr>
          <t>Duncan Innes:GT/GD</t>
        </r>
      </text>
    </comment>
    <comment ref="C161" authorId="1" shapeId="0" xr:uid="{1D8982DF-D286-46AA-B96F-21834E8364F4}">
      <text>
        <r>
          <rPr>
            <b/>
            <sz val="9"/>
            <color indexed="81"/>
            <rFont val="Tahoma"/>
            <family val="2"/>
          </rPr>
          <t>Duncan Innes:</t>
        </r>
        <r>
          <rPr>
            <sz val="9"/>
            <color indexed="81"/>
            <rFont val="Tahoma"/>
            <family val="2"/>
          </rPr>
          <t xml:space="preserve">
All sectors</t>
        </r>
      </text>
    </comment>
    <comment ref="C162" authorId="1" shapeId="0" xr:uid="{3B275F3D-C07D-41CE-8B15-D6BBFEEBCCA9}">
      <text>
        <r>
          <rPr>
            <b/>
            <sz val="9"/>
            <color indexed="81"/>
            <rFont val="Tahoma"/>
            <family val="2"/>
          </rPr>
          <t>Duncan Innes:</t>
        </r>
        <r>
          <rPr>
            <sz val="9"/>
            <color indexed="81"/>
            <rFont val="Tahoma"/>
            <family val="2"/>
          </rPr>
          <t xml:space="preserve">
All sectors</t>
        </r>
      </text>
    </comment>
    <comment ref="B229" authorId="0" shapeId="0" xr:uid="{3BA3F6F1-4BDF-41E4-B7A4-D21BB2AD8BDD}">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Callum Mayfield</author>
    <author>Duncan Innes</author>
  </authors>
  <commentList>
    <comment ref="B10" authorId="0" shapeId="0" xr:uid="{76AF05D9-9DD2-4534-9419-E1A675BA37F0}">
      <text>
        <r>
          <rPr>
            <b/>
            <sz val="9"/>
            <color indexed="81"/>
            <rFont val="Tahoma"/>
            <family val="2"/>
          </rPr>
          <t>Ofgem:</t>
        </r>
        <r>
          <rPr>
            <sz val="9"/>
            <color indexed="81"/>
            <rFont val="Tahoma"/>
            <family val="2"/>
          </rPr>
          <t xml:space="preserve">
Enter as year (eg 2027)
</t>
        </r>
      </text>
    </comment>
    <comment ref="C158" authorId="1" shapeId="0" xr:uid="{3E7C8AB1-C807-42DB-8B72-0E04E8BD05A7}">
      <text>
        <r>
          <rPr>
            <b/>
            <sz val="9"/>
            <color indexed="81"/>
            <rFont val="Tahoma"/>
            <family val="2"/>
          </rPr>
          <t>Duncan Innes:GT/GD</t>
        </r>
      </text>
    </comment>
    <comment ref="C161" authorId="1" shapeId="0" xr:uid="{AC4424DF-030C-4B36-9169-85C91FA390C6}">
      <text>
        <r>
          <rPr>
            <b/>
            <sz val="9"/>
            <color indexed="81"/>
            <rFont val="Tahoma"/>
            <family val="2"/>
          </rPr>
          <t>Duncan Innes:</t>
        </r>
        <r>
          <rPr>
            <sz val="9"/>
            <color indexed="81"/>
            <rFont val="Tahoma"/>
            <family val="2"/>
          </rPr>
          <t xml:space="preserve">
All sectors</t>
        </r>
      </text>
    </comment>
    <comment ref="C162" authorId="1" shapeId="0" xr:uid="{E02172EB-F81C-42AB-ADF4-DCE2B1A96352}">
      <text>
        <r>
          <rPr>
            <b/>
            <sz val="9"/>
            <color indexed="81"/>
            <rFont val="Tahoma"/>
            <family val="2"/>
          </rPr>
          <t>Duncan Innes:</t>
        </r>
        <r>
          <rPr>
            <sz val="9"/>
            <color indexed="81"/>
            <rFont val="Tahoma"/>
            <family val="2"/>
          </rPr>
          <t xml:space="preserve">
All sectors</t>
        </r>
      </text>
    </comment>
    <comment ref="B229" authorId="0" shapeId="0" xr:uid="{BA10A367-C3EC-4B50-9DB0-304E1D3975FC}">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Callum Mayfield</author>
    <author>Duncan Innes</author>
  </authors>
  <commentList>
    <comment ref="B10" authorId="0" shapeId="0" xr:uid="{13A0B70E-E97C-45E0-91E6-A41DA3EE3E62}">
      <text>
        <r>
          <rPr>
            <b/>
            <sz val="9"/>
            <color indexed="81"/>
            <rFont val="Tahoma"/>
            <family val="2"/>
          </rPr>
          <t>Ofgem:</t>
        </r>
        <r>
          <rPr>
            <sz val="9"/>
            <color indexed="81"/>
            <rFont val="Tahoma"/>
            <family val="2"/>
          </rPr>
          <t xml:space="preserve">
Enter as year (eg 2027)
</t>
        </r>
      </text>
    </comment>
    <comment ref="C158" authorId="1" shapeId="0" xr:uid="{632CB992-EDD6-434F-9142-65A71D045429}">
      <text>
        <r>
          <rPr>
            <b/>
            <sz val="9"/>
            <color indexed="81"/>
            <rFont val="Tahoma"/>
            <family val="2"/>
          </rPr>
          <t>Duncan Innes:GT/GD</t>
        </r>
      </text>
    </comment>
    <comment ref="C161" authorId="1" shapeId="0" xr:uid="{D9AB8655-4BAD-4CCC-B3E3-8379DA62E693}">
      <text>
        <r>
          <rPr>
            <b/>
            <sz val="9"/>
            <color indexed="81"/>
            <rFont val="Tahoma"/>
            <family val="2"/>
          </rPr>
          <t>Duncan Innes:</t>
        </r>
        <r>
          <rPr>
            <sz val="9"/>
            <color indexed="81"/>
            <rFont val="Tahoma"/>
            <family val="2"/>
          </rPr>
          <t xml:space="preserve">
All sectors</t>
        </r>
      </text>
    </comment>
    <comment ref="C162" authorId="1" shapeId="0" xr:uid="{DED499B4-049E-4E09-8B9B-D82BB624AC08}">
      <text>
        <r>
          <rPr>
            <b/>
            <sz val="9"/>
            <color indexed="81"/>
            <rFont val="Tahoma"/>
            <family val="2"/>
          </rPr>
          <t>Duncan Innes:</t>
        </r>
        <r>
          <rPr>
            <sz val="9"/>
            <color indexed="81"/>
            <rFont val="Tahoma"/>
            <family val="2"/>
          </rPr>
          <t xml:space="preserve">
All sectors</t>
        </r>
      </text>
    </comment>
    <comment ref="B229" authorId="0" shapeId="0" xr:uid="{5C7F7A17-3A97-4785-B216-2BE0E63C9FD2}">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Callum Mayfield</author>
    <author>Duncan Innes</author>
  </authors>
  <commentList>
    <comment ref="B10" authorId="0" shapeId="0" xr:uid="{3D84D8D0-F64B-4904-9A00-C11BE689D639}">
      <text>
        <r>
          <rPr>
            <b/>
            <sz val="9"/>
            <color indexed="81"/>
            <rFont val="Tahoma"/>
            <family val="2"/>
          </rPr>
          <t>Ofgem:</t>
        </r>
        <r>
          <rPr>
            <sz val="9"/>
            <color indexed="81"/>
            <rFont val="Tahoma"/>
            <family val="2"/>
          </rPr>
          <t xml:space="preserve">
Enter as year (eg 2027)
</t>
        </r>
      </text>
    </comment>
    <comment ref="C158" authorId="1" shapeId="0" xr:uid="{E2C79054-42FA-4884-BDBA-6B72C501FC84}">
      <text>
        <r>
          <rPr>
            <b/>
            <sz val="9"/>
            <color indexed="81"/>
            <rFont val="Tahoma"/>
            <family val="2"/>
          </rPr>
          <t>Duncan Innes:GT/GD</t>
        </r>
      </text>
    </comment>
    <comment ref="C161" authorId="1" shapeId="0" xr:uid="{A7CD8F11-C890-40ED-8EE8-16A92A3F0395}">
      <text>
        <r>
          <rPr>
            <b/>
            <sz val="9"/>
            <color indexed="81"/>
            <rFont val="Tahoma"/>
            <family val="2"/>
          </rPr>
          <t>Duncan Innes:</t>
        </r>
        <r>
          <rPr>
            <sz val="9"/>
            <color indexed="81"/>
            <rFont val="Tahoma"/>
            <family val="2"/>
          </rPr>
          <t xml:space="preserve">
All sectors</t>
        </r>
      </text>
    </comment>
    <comment ref="C162" authorId="1" shapeId="0" xr:uid="{B7A7448A-FAAD-4EA5-A6E4-62F8CDABFA40}">
      <text>
        <r>
          <rPr>
            <b/>
            <sz val="9"/>
            <color indexed="81"/>
            <rFont val="Tahoma"/>
            <family val="2"/>
          </rPr>
          <t>Duncan Innes:</t>
        </r>
        <r>
          <rPr>
            <sz val="9"/>
            <color indexed="81"/>
            <rFont val="Tahoma"/>
            <family val="2"/>
          </rPr>
          <t xml:space="preserve">
All sectors</t>
        </r>
      </text>
    </comment>
    <comment ref="B229" authorId="0" shapeId="0" xr:uid="{0F0A22B7-1E7E-4EBC-94BE-05F1046EC0B3}">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Callum Mayfield</author>
    <author>Duncan Innes</author>
  </authors>
  <commentList>
    <comment ref="B10" authorId="0" shapeId="0" xr:uid="{D92F4E7C-EC91-4D8A-A5A5-2CAD0DFCAF28}">
      <text>
        <r>
          <rPr>
            <b/>
            <sz val="9"/>
            <color indexed="81"/>
            <rFont val="Tahoma"/>
            <family val="2"/>
          </rPr>
          <t>Ofgem:</t>
        </r>
        <r>
          <rPr>
            <sz val="9"/>
            <color indexed="81"/>
            <rFont val="Tahoma"/>
            <family val="2"/>
          </rPr>
          <t xml:space="preserve">
Enter as year (eg 2027)
</t>
        </r>
      </text>
    </comment>
    <comment ref="C158" authorId="1" shapeId="0" xr:uid="{1AE78018-2AF6-4F38-9DE7-2C7DBD0F3F5D}">
      <text>
        <r>
          <rPr>
            <b/>
            <sz val="9"/>
            <color indexed="81"/>
            <rFont val="Tahoma"/>
            <family val="2"/>
          </rPr>
          <t>Duncan Innes:GT/GD</t>
        </r>
      </text>
    </comment>
    <comment ref="C161" authorId="1" shapeId="0" xr:uid="{84CF88CA-78E3-4231-9527-89C57BE8454B}">
      <text>
        <r>
          <rPr>
            <b/>
            <sz val="9"/>
            <color indexed="81"/>
            <rFont val="Tahoma"/>
            <family val="2"/>
          </rPr>
          <t>Duncan Innes:</t>
        </r>
        <r>
          <rPr>
            <sz val="9"/>
            <color indexed="81"/>
            <rFont val="Tahoma"/>
            <family val="2"/>
          </rPr>
          <t xml:space="preserve">
All sectors</t>
        </r>
      </text>
    </comment>
    <comment ref="C162" authorId="1" shapeId="0" xr:uid="{47C55983-7F4D-4803-8FD4-EA7769FC506F}">
      <text>
        <r>
          <rPr>
            <b/>
            <sz val="9"/>
            <color indexed="81"/>
            <rFont val="Tahoma"/>
            <family val="2"/>
          </rPr>
          <t>Duncan Innes:</t>
        </r>
        <r>
          <rPr>
            <sz val="9"/>
            <color indexed="81"/>
            <rFont val="Tahoma"/>
            <family val="2"/>
          </rPr>
          <t xml:space="preserve">
All sectors</t>
        </r>
      </text>
    </comment>
    <comment ref="B229" authorId="0" shapeId="0" xr:uid="{F6C62201-F747-4A13-8D04-501C62A7A212}">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<sst xmlns="http://schemas.openxmlformats.org/spreadsheetml/2006/main" count="4879" uniqueCount="564">
  <si>
    <t>RIIO-GD3 Cost Benefit Analysis template</t>
  </si>
  <si>
    <t xml:space="preserve">
Publication date:</t>
  </si>
  <si>
    <t>Contact:</t>
  </si>
  <si>
    <t>Team:</t>
  </si>
  <si>
    <t>Gas Distribution Cost Assessment</t>
  </si>
  <si>
    <t>Tel:</t>
  </si>
  <si>
    <t>Email:</t>
  </si>
  <si>
    <t>CBA Version</t>
  </si>
  <si>
    <t>Sheet name</t>
  </si>
  <si>
    <t>Cell reference</t>
  </si>
  <si>
    <t>Changes made in the CBA template</t>
  </si>
  <si>
    <t>Change made by</t>
  </si>
  <si>
    <t>v2</t>
  </si>
  <si>
    <t>Fixed Data</t>
  </si>
  <si>
    <t>B10</t>
  </si>
  <si>
    <t>Safety disproportion factor revised to 10</t>
  </si>
  <si>
    <t>Duncan Innes</t>
  </si>
  <si>
    <t>Baseline/Option</t>
  </si>
  <si>
    <t>Row 146-147</t>
  </si>
  <si>
    <t>Safety disproportion factor added to calculations</t>
  </si>
  <si>
    <t>Row 75</t>
  </si>
  <si>
    <t>Calculation corrected from column F onwards (value now divides by 100)</t>
  </si>
  <si>
    <t>Row 143-154 &amp; 172-178</t>
  </si>
  <si>
    <t>Cell formatting corrected to reflect which cells contain formulae and which are user inputs</t>
  </si>
  <si>
    <t>Rows 196-197</t>
  </si>
  <si>
    <t>Sumif formulae corrected</t>
  </si>
  <si>
    <t>Rows 190-214</t>
  </si>
  <si>
    <t>Corrections for consistency: rows for pass through costs and financial cost/benefits now appear in all tabs</t>
  </si>
  <si>
    <t>v3</t>
  </si>
  <si>
    <t>Baseline/Options tabs</t>
  </si>
  <si>
    <t>Rows 211:219</t>
  </si>
  <si>
    <t>Corrections made to include both Pass-through totals and Financial totals on all tabs</t>
  </si>
  <si>
    <t>Rows 221:227</t>
  </si>
  <si>
    <t>Existing rows relabelled as Annual Totals and additional rows provided for Net Present Value</t>
  </si>
  <si>
    <t>B7</t>
  </si>
  <si>
    <t>Dropdown option added</t>
  </si>
  <si>
    <t>BF42:BH42</t>
  </si>
  <si>
    <t xml:space="preserve">Data added in </t>
  </si>
  <si>
    <t>Row 31</t>
  </si>
  <si>
    <t>Circular reference corrected</t>
  </si>
  <si>
    <t>Row 192</t>
  </si>
  <si>
    <t>Correct formula added in</t>
  </si>
  <si>
    <t>E195 &amp; E208</t>
  </si>
  <si>
    <t>Formulae corrected</t>
  </si>
  <si>
    <t>Column BI</t>
  </si>
  <si>
    <t>Fixed data extended out to 2076 to match Baseline/Options sheets</t>
  </si>
  <si>
    <t>v4</t>
  </si>
  <si>
    <t>B18:19</t>
  </si>
  <si>
    <t>RIIO3 and subsequent period Depreciation Acceleration Factors added in</t>
  </si>
  <si>
    <t>Rows 84:127</t>
  </si>
  <si>
    <t>Depreciation calculations amended to allow for Acceleration Factors. Depreciation calculations for post-2050 investments removed</t>
  </si>
  <si>
    <t xml:space="preserve">Annual Total  Low and High formula references incorrect cells </t>
  </si>
  <si>
    <t>lines 209 and 210  =SUM(E198:E200,E202,E204:E206)</t>
  </si>
  <si>
    <t>Francisco Moraiz</t>
  </si>
  <si>
    <t>Baseline/Option tabs</t>
  </si>
  <si>
    <t>B13:g18</t>
  </si>
  <si>
    <t>$E$53:$AW$53 replace with $E$53:$bb$53</t>
  </si>
  <si>
    <t>Depreciation calculation not working (F84:BB106)</t>
  </si>
  <si>
    <t>modify the formula</t>
  </si>
  <si>
    <t>v5</t>
  </si>
  <si>
    <t>Option tabs 4-10</t>
  </si>
  <si>
    <t>AZ75:BB75</t>
  </si>
  <si>
    <t>Formulae corrected to include 10^2 factor</t>
  </si>
  <si>
    <t>Summary tab</t>
  </si>
  <si>
    <t>F9:G19</t>
  </si>
  <si>
    <t>Formulae corrected to only include RIIO3 expenditure</t>
  </si>
  <si>
    <t>Rows 84:107</t>
  </si>
  <si>
    <t>Formulae corrected to reflect fact that costs should be entered as negative numbers</t>
  </si>
  <si>
    <t>Row 81</t>
  </si>
  <si>
    <t>Capitalisation rates set to 0 from 2050 onwards</t>
  </si>
  <si>
    <t>A29:G40</t>
  </si>
  <si>
    <t>Outputs table restored and instruction added to Guidance</t>
  </si>
  <si>
    <t>v6</t>
  </si>
  <si>
    <t>Row 190</t>
  </si>
  <si>
    <t>Capex formula corrected to include expensed investment</t>
  </si>
  <si>
    <t>Rows 186:187</t>
  </si>
  <si>
    <t>Discount formula corrected</t>
  </si>
  <si>
    <t>Tab Name</t>
  </si>
  <si>
    <t>Brief Description</t>
  </si>
  <si>
    <t>Instructions</t>
  </si>
  <si>
    <t>Summary</t>
  </si>
  <si>
    <t>Presents summary tables, showing the present value (PV) and net present value (NPV) of each option at different points in time and under different carbon pricing scenarios</t>
  </si>
  <si>
    <t>All cells in the summary table are automatically calculated. Please note, an Option name must be entered into cell B6 for Baseline and Option sheets in order for the summary table to populate. 
There are summary boxes provided to restate the key points from the Engineering Justification Paper, Stakeholder and GDN views that support the underlying justification for the preferred option.</t>
  </si>
  <si>
    <t>Full Opt. Considered</t>
  </si>
  <si>
    <t>A tab providing a full summary list of options considered &amp; rejected before full costing for the investment decision. Stated aim should reflect a brief summary of engineering justification.</t>
  </si>
  <si>
    <r>
      <t xml:space="preserve">Provide a description of the stated aim of the investment decision &amp; also include options that have been considered, including those which have been rejected, before full costing.
</t>
    </r>
    <r>
      <rPr>
        <b/>
        <sz val="10"/>
        <color theme="1"/>
        <rFont val="Verdana"/>
        <family val="2"/>
      </rPr>
      <t xml:space="preserve">Please </t>
    </r>
    <r>
      <rPr>
        <sz val="10"/>
        <color theme="1"/>
        <rFont val="Verdana"/>
        <family val="2"/>
      </rPr>
      <t>use the drop down list (Y/N), to select if the option is included in the CBA. 
If the option has been included, then please clarify which tab it is corresponding to. 
Each option within the short list of those options that have been considered and costed, should provide a brief description &amp; a clear rationale for including/excluding them in the comment section.</t>
    </r>
  </si>
  <si>
    <t>A tab containing all key sources of data &amp; relevant static data points. This tab also contains the depreciation calculation reference, and lists of the Investment and Output types that can be used in the Baseline/Options tabs</t>
  </si>
  <si>
    <r>
      <t xml:space="preserve">This tab contains all fixed data points and drop-down menu lists required for the CBA to function.  
</t>
    </r>
    <r>
      <rPr>
        <b/>
        <sz val="10"/>
        <color theme="1"/>
        <rFont val="Verdana"/>
        <family val="2"/>
      </rPr>
      <t xml:space="preserve">Please enter </t>
    </r>
    <r>
      <rPr>
        <sz val="10"/>
        <color theme="1"/>
        <rFont val="Verdana"/>
        <family val="2"/>
      </rPr>
      <t>pre-tax WACC consistent with your business plan in this tab.
Depreciation Acceleration Factors (as described in the SSMD Finance Annex p180-181) have been included for RIIO3 and subsequent price controls to enable users to test out the potential impact should these be applied</t>
    </r>
  </si>
  <si>
    <t>Risk Register</t>
  </si>
  <si>
    <t>A tab for documenting risks associated with the chosen investment decision, and actions to manage each risk.</t>
  </si>
  <si>
    <r>
      <t xml:space="preserve">Please fill in this tab </t>
    </r>
    <r>
      <rPr>
        <b/>
        <u/>
        <sz val="10"/>
        <color theme="1"/>
        <rFont val="Verdana"/>
        <family val="2"/>
      </rPr>
      <t>only</t>
    </r>
    <r>
      <rPr>
        <b/>
        <sz val="10"/>
        <color theme="1"/>
        <rFont val="Verdana"/>
        <family val="2"/>
      </rPr>
      <t xml:space="preserve"> </t>
    </r>
    <r>
      <rPr>
        <sz val="10"/>
        <color theme="1"/>
        <rFont val="Verdana"/>
        <family val="2"/>
      </rPr>
      <t xml:space="preserve">for the preferred option; details should be provided for all risk(s) affecting the following areas: 
(i) Delivery timeframe; (ii) Distinct variance in original forecast cost; &amp; 
(iii) Criteria which may result in the scheme being cancelled or significantly delayed. 
</t>
    </r>
    <r>
      <rPr>
        <b/>
        <sz val="10"/>
        <color theme="1"/>
        <rFont val="Verdana"/>
        <family val="2"/>
      </rPr>
      <t xml:space="preserve">Each row </t>
    </r>
    <r>
      <rPr>
        <sz val="10"/>
        <color theme="1"/>
        <rFont val="Verdana"/>
        <family val="2"/>
      </rPr>
      <t>should be treated as a single risk entry, the expectation is for relevant information on the: 
Risk Description; 
Impact; 
Liklihood; 
Mitigation/Controls 
&amp; any relevant commentary would be included as supporting evidence.</t>
    </r>
  </si>
  <si>
    <t>Baseline sheets</t>
  </si>
  <si>
    <r>
      <t xml:space="preserve">A tab which captures &amp; quantifies the Baseline approach </t>
    </r>
    <r>
      <rPr>
        <i/>
        <sz val="10"/>
        <color theme="1"/>
        <rFont val="Verdana"/>
        <family val="2"/>
      </rPr>
      <t xml:space="preserve">(your 'do minimum' or 'reference scenario' e.g. do nothing, ongoing maintenance of existing asset or the option which requires the minimim investment) </t>
    </r>
    <r>
      <rPr>
        <sz val="10"/>
        <color theme="1"/>
        <rFont val="Verdana"/>
        <family val="2"/>
      </rPr>
      <t>&amp; feeds this information back to the Summary tab.</t>
    </r>
  </si>
  <si>
    <r>
      <t xml:space="preserve">Baseline should represent your 'do minimum' or 'reference scenario' </t>
    </r>
    <r>
      <rPr>
        <i/>
        <sz val="10"/>
        <color theme="1"/>
        <rFont val="Verdana"/>
        <family val="2"/>
      </rPr>
      <t>(e.g. do nothing, ongoing maintenance of existing asset or the option which requires the minimim investment)</t>
    </r>
    <r>
      <rPr>
        <sz val="10"/>
        <color theme="1"/>
        <rFont val="Verdana"/>
        <family val="2"/>
      </rPr>
      <t xml:space="preserve">.
Rows 39-58 should capture the ongoing maintenance &amp; repair costs associated with the 'do minimum' scenario. For asset health expenditure, this should cover the whole of the asset population. 
</t>
    </r>
    <r>
      <rPr>
        <b/>
        <sz val="10"/>
        <color theme="1"/>
        <rFont val="Verdana"/>
        <family val="2"/>
      </rPr>
      <t xml:space="preserve">Please </t>
    </r>
    <r>
      <rPr>
        <sz val="10"/>
        <color theme="1"/>
        <rFont val="Verdana"/>
        <family val="2"/>
      </rPr>
      <t xml:space="preserve">refer to guidance on completing </t>
    </r>
    <r>
      <rPr>
        <i/>
        <sz val="10"/>
        <color theme="1"/>
        <rFont val="Verdana"/>
        <family val="2"/>
      </rPr>
      <t>'Option sheet'.</t>
    </r>
  </si>
  <si>
    <t>Baseline workings sheet</t>
  </si>
  <si>
    <t>A tab providing additional detail on the values entered for the Baseline</t>
  </si>
  <si>
    <t>Option sheets</t>
  </si>
  <si>
    <t>A tab which captures &amp; quantifies each potential option for investment &amp; feeds this information back to the Summary tab.</t>
  </si>
  <si>
    <r>
      <t>The user should populate the yellow cells. All other cells are either fixed or auto-populated.
Enter costs / benefits in 2023/24 prices (£m).  Expenditure and costs should be entered as negative values. Benefits should be entered as positive values. Technical inputs (e.g. GWh leakage) should be entered as positive values.  
Costs entered for the preferred option should broadly correspond to values set out in company Business Plans (i.e. should exclude RPEs and include ongoing efficiencies consistent with assumptions contained in your Business Plan submission), with any differences explained in the Company View box.
Enter costs</t>
    </r>
    <r>
      <rPr>
        <b/>
        <sz val="10"/>
        <color theme="1"/>
        <rFont val="Verdana"/>
        <family val="2"/>
      </rPr>
      <t xml:space="preserve"> </t>
    </r>
    <r>
      <rPr>
        <sz val="10"/>
        <color theme="1"/>
        <rFont val="Verdana"/>
        <family val="2"/>
      </rPr>
      <t>and benefits asociated with the option.</t>
    </r>
    <r>
      <rPr>
        <sz val="10"/>
        <color theme="1"/>
        <rFont val="Verdana"/>
        <family val="2"/>
      </rPr>
      <t xml:space="preserve">
Enter the Option Name, a Scheme Reference ID, and an Engineering Justification Reference consistent with that used in the EJP; define the Expenditure Type (consistent with the type of EJP structure used) and then use the drop down in B9 to indicate if this is the preferred option. 
The Option Description box should be used to enable Ofgem to quickly recognise the work being described, and to link it to the relevant sections of the EJP and the Business Plan. The level of detail required will vary according to the nature of the option. Please also provide a brief description of the: (i) Engineering Description; (ii) Stakeholder feedback &amp; (iii) Company view of the option.
The capitalisation rate applies only to capitalised costs and should therefore normally be set at 100%. The same capitalisation rate should be used for the baseline and each of the options. 
Enter the first year in which investment occurs. This should be the first year in which capex/repex spend occurs.
Completion of the Outputs table is optional but can be used where non-financial outputs of the proposed investment can be usefully quantified
Expenditure section: Please select the Asset Class and Intervention Type from the drop-down lists &amp; enter the corresponding volume/units. Use column C to enter any additional descriptive information, should it be required.  Enter any categories of opex spending and passthrough costs where one or more options will differ from the baseline. 
Other Costs/Benefits section: Please enter figures for the defined categories in the Inputs table, and the Calculated Values table will populate automatically. For any other relevant costs or benefits, add the value of these in the Calculated Values table, choosing an appropriate Category in column B. If useful, values may also be added to the Inputs table.  
For the Baseline and the preferred Option, enter the Monetised Risk score of the option, as calculated by your company's NARM model.
Please then highlight your chosen option by colouring the worksheet tab </t>
    </r>
    <r>
      <rPr>
        <b/>
        <sz val="10"/>
        <color theme="1"/>
        <rFont val="Verdana"/>
        <family val="2"/>
      </rPr>
      <t>yellow.</t>
    </r>
  </si>
  <si>
    <t>Option Workings sheets</t>
  </si>
  <si>
    <t>A tab associated with each option sheet that has been completed, providing additional detail on the values entered for that option</t>
  </si>
  <si>
    <t>These sheets should be used to provide additional information on how the costs and benefits entered on the Option sheet were calculated. There are two parts to this: a disaggregated view of the costs entered in the Option sheet, and a description of how longer-term costs have been forecasted. 
For the first part, we are still considering what level of disaggregation is appropriate and will engage with stakeholders on this. 
In the 'Long Term Cost/Benefit Assumptions' section the user should briefly summarise the assumptions used to calculate long-term (&gt;10 year) cost/benefit inputs (eg "Opex assumed to increase at 1%/year based on historic trends"). In most cases we would expect these to be the same across the baseline and different options. If detailed descriptions are required (eg to explain assumptions around whole life costs of assets) these should be included as part of the EJP</t>
  </si>
  <si>
    <t>Colour code</t>
  </si>
  <si>
    <t>Cell colour:</t>
  </si>
  <si>
    <t>User populated cells</t>
  </si>
  <si>
    <t>Formula/Calculation</t>
  </si>
  <si>
    <t>Comparison cells - automatically calculated</t>
  </si>
  <si>
    <t>Category description</t>
  </si>
  <si>
    <r>
      <rPr>
        <b/>
        <sz val="10"/>
        <color theme="1"/>
        <rFont val="Verdana"/>
        <family val="2"/>
      </rPr>
      <t>Title</t>
    </r>
    <r>
      <rPr>
        <sz val="10"/>
        <color theme="1"/>
        <rFont val="Verdana"/>
        <family val="2"/>
      </rPr>
      <t>, name or desciption</t>
    </r>
  </si>
  <si>
    <t>SUMMARY - BASE CASE</t>
  </si>
  <si>
    <t>Central estimate</t>
  </si>
  <si>
    <t>Low CO2 price estimate</t>
  </si>
  <si>
    <t>High CO2 price estimate</t>
  </si>
  <si>
    <t>NPV of costs and benefits</t>
  </si>
  <si>
    <t>NPVs of costs and benefits (absolute, £m)</t>
  </si>
  <si>
    <t>Option No.</t>
  </si>
  <si>
    <t>Desc. Of Option</t>
  </si>
  <si>
    <t>Preferred Option</t>
  </si>
  <si>
    <r>
      <t xml:space="preserve">Total RIIO3 Forecast Expenditure
</t>
    </r>
    <r>
      <rPr>
        <i/>
        <sz val="9"/>
        <color theme="1"/>
        <rFont val="Verdana"/>
        <family val="2"/>
      </rPr>
      <t>(£m)</t>
    </r>
  </si>
  <si>
    <r>
      <rPr>
        <b/>
        <sz val="9"/>
        <color theme="1"/>
        <rFont val="Verdana"/>
        <family val="2"/>
      </rPr>
      <t>Spend Area</t>
    </r>
    <r>
      <rPr>
        <sz val="9"/>
        <color theme="1"/>
        <rFont val="Verdana"/>
        <family val="2"/>
      </rPr>
      <t xml:space="preserve">
</t>
    </r>
    <r>
      <rPr>
        <i/>
        <sz val="9"/>
        <color theme="1"/>
        <rFont val="Verdana"/>
        <family val="2"/>
      </rPr>
      <t>(RRP Table Reference)</t>
    </r>
  </si>
  <si>
    <t>Engineering Justification</t>
  </si>
  <si>
    <t>Stakeholder Support Summary</t>
  </si>
  <si>
    <t>GDN View</t>
  </si>
  <si>
    <t>Capitalised</t>
  </si>
  <si>
    <t>Non-capitalised</t>
  </si>
  <si>
    <t>Baseline</t>
  </si>
  <si>
    <t>See Engineering Justification in Baseline tab</t>
  </si>
  <si>
    <t>See Stakeholder Support Summary in Baseline tab</t>
  </si>
  <si>
    <t>See GDN View in Baseline tab</t>
  </si>
  <si>
    <t>Option_1</t>
  </si>
  <si>
    <t>See Engineering Justification in Option_1 tab</t>
  </si>
  <si>
    <t>See Stakeholder Support Summary in Option_1 tab</t>
  </si>
  <si>
    <t>See GDN View in Option_1 tab</t>
  </si>
  <si>
    <t>Option_2</t>
  </si>
  <si>
    <t>See Engineering Justification in Option_2 tab</t>
  </si>
  <si>
    <t>See Stakeholder Support Summary in Option_2 tab</t>
  </si>
  <si>
    <t>See GDN View in Option_2 tab</t>
  </si>
  <si>
    <t>Option_3</t>
  </si>
  <si>
    <t>See Engineering Justification in Option_3 tab</t>
  </si>
  <si>
    <t>See Stakeholder Support Summary in Option_3 tab</t>
  </si>
  <si>
    <t>See GDN View in Option_3 tab</t>
  </si>
  <si>
    <t>Option_4</t>
  </si>
  <si>
    <t>Option_5</t>
  </si>
  <si>
    <t>Option_6</t>
  </si>
  <si>
    <t>Option_7</t>
  </si>
  <si>
    <t>Option_8</t>
  </si>
  <si>
    <t>Option_9</t>
  </si>
  <si>
    <t>Option_10</t>
  </si>
  <si>
    <t>NPV relative to baseline</t>
  </si>
  <si>
    <t>NPVs (relative to baseline, £m)</t>
  </si>
  <si>
    <t xml:space="preserve">Purpose of CBA: describe the stated aim of the investment decision </t>
  </si>
  <si>
    <t>To find the optimal balance between Risk, Cost and Service levels. (Compliance is discussed against each option below).</t>
  </si>
  <si>
    <t>If investment is to replace an existing asset / investment expenditure type, please state the condition of the asset / investment expenditure type</t>
  </si>
  <si>
    <t>Various assets / investment options considered</t>
  </si>
  <si>
    <t>List below all options considered to meet the stated aim</t>
  </si>
  <si>
    <r>
      <t xml:space="preserve">Included in this CBA? </t>
    </r>
    <r>
      <rPr>
        <i/>
        <sz val="9"/>
        <color theme="1"/>
        <rFont val="Verdana"/>
        <family val="2"/>
      </rPr>
      <t>(Y/N)</t>
    </r>
  </si>
  <si>
    <t>Corresponding Tab</t>
  </si>
  <si>
    <t>Option Name</t>
  </si>
  <si>
    <t>Description</t>
  </si>
  <si>
    <t>Company View</t>
  </si>
  <si>
    <t>Y</t>
  </si>
  <si>
    <t>Baseline – Do Minimum/Nothing</t>
  </si>
  <si>
    <t xml:space="preserve">This option is used as the baseline for which all other options are measured against. It does not include any capital investment but instead considers the cost of ongoing maintenance activities and repairs on failure. There are no direct benefits accrued under this option, however it does include societal impacts associated with leakage, fatality and injury. </t>
  </si>
  <si>
    <t>Given our objectives of maintaining risk and supply interruption levels, this option has been deemed to be unacceptable, but forms the option against which the following options have been measured against.</t>
  </si>
  <si>
    <t>Continue on with the Meter Upgrade Programme (Preferred)</t>
  </si>
  <si>
    <t>We are well underway with our meter replacement programme which ensures standardisation of our current metering system with an industry leading solution and provides improvements in reliability and repeatability for our shippers. We have listened to industry concerns over the potential for our existing Turbine and Orifice metering assets to become obsolete and the lack of diagnostic and preventative measurements these older technologies provide mean they need to be upgraded to remove risk to shippers and our customers. Some components of the metering system such as some of the Flow computers are now obsolete so these will be addressed by upgrading the FWACV rack to newer systems. 
In terms of non-NARMs related investment, we have also identified a need to replace sampling points on some pipelines, which is required in order to maintain compliance with ISO10715. 
The odorant injection systems are a vital part of ensuring the safety of our network, as any potential gas leaks can be more easily identified by their distinctive smell. Under our preferred strategy we will upgrade 16 of the odorant injection systems which will mean that most units are upgraded, freeing up spare components for the four sites which will not be upgraded as part of these works.</t>
  </si>
  <si>
    <t>Option 1 is the preferred option as it delivers the best-balanced programme of work combating compliance, obsolescence and end of life assets whilst minimising spends for customers. As it is a continuation of a replacement rollout programme to combat the aforementioned investment drivers, it is no surprise that the risk and service level objectives are surpassed for odorant and metering. The investment payback is 6 years, and the programme of work will ensure we can meet our licence and customer commitments around reliability, safety, compliance and value for money.</t>
  </si>
  <si>
    <t>Do More (Increase to 20 Odorant Upgrades and increase Metering by 20%)</t>
  </si>
  <si>
    <t>The second option that we have considered is to accelerate the completion of this programme of interventions and aim to increase the number of odorant injection system replacements from 16 to 20. Whilst this would mean we would have replaced all remaining odorant systems by the end of RIIO-GD3, this needs careful consideration in terms of practical deliverability alongside our other baskets of work. We noted earlier that a small number of ultrasonic meters that were installed early in the journey do not meet the standards that we have imposed on later upgrades (for example we have made use of live condition-based monitoring since RIIO-GD1, which these meters do not contain the functionality for). This option would mean that we would complete the outstanding meter upgrades and also upgrade ultra sonic meters that were originally installed which do not meet current standards.</t>
  </si>
  <si>
    <t xml:space="preserve">Option 2 the Do More has been rejected as this costs an additional £2.8m (over the preferred option) but this additional spend leads to an increased over delivery of risk and service level reductions compared to start of RIIO-GD3 levels that is not justifiable for the associated increase in cost. It is also misaligned with our customers’ expectations around keeping bills as low as possible. For these reasons it has been discounted. </t>
  </si>
  <si>
    <t>Do Less (No Metering Upgrades and no flow racks and reduce odorant to 10)</t>
  </si>
  <si>
    <t>The third option we considered was whether it would be beneficial to halt the meter replacement programme at the end of RIIO-GD2. This would leave 4 fiscal meters that would not have been upgraded – given our concerns over obsolescence of our turbine and orifice meters, this would require very careful consideration. Not replacing these 4 meters would increase the likelihood of the assets becoming obsolete but in the meantime, these existing metering assets do not provide the diagnostics capabilities that are available from ultrasonic meters and are also unlikely to be as accurate.
Whilst we would undertake 16 odorant injection system upgrades under our preferred option, under this option we considered the impact of also scaling this back to undertake only 10. Whilst this would mean a slower paced roll out of replacements to our odorant injection systems, freeing up resource, we highlighted above that the existing assets have reached the end of their serviceable life. Given the positive correlation between asset age and fault occurrences, our view is that we should intervene on these assets now in order to reduce the risk of faults. This is coupled with obsolescence issues we have on odorant systems.</t>
  </si>
  <si>
    <t>Option 3 Do Less meets or over delivers on risk and service level objectives. However, the significant cost reduction (£8.8m) compared to the preferred option comes from a cut back to the metering and odorant replacement programmes tackling end of life assets and obsolescence. Obsolescence poses significant risk to accuracy and continuing servicing and maintenance, whilst end of life assets pose the increased risk of failure and faults and associated consequences including compliance and health and safety. For this reason, this option has been discounted.</t>
  </si>
  <si>
    <t>N</t>
  </si>
  <si>
    <t>N/A</t>
  </si>
  <si>
    <t>Deferred investment</t>
  </si>
  <si>
    <t>The fourth option we considered was deferral of the investments detailed in our Preferred option (continue with Meter Upgrade programme) to RIIO-GD4.</t>
  </si>
  <si>
    <t>Option 4 Deferral has been discounted due to the risk to compliance and risk from failing and obsolete assets.</t>
  </si>
  <si>
    <t>Parameter</t>
  </si>
  <si>
    <t>Value</t>
  </si>
  <si>
    <t xml:space="preserve">Original Value </t>
  </si>
  <si>
    <t>Original Value Year</t>
  </si>
  <si>
    <t xml:space="preserve">Source </t>
  </si>
  <si>
    <t xml:space="preserve">Comments </t>
  </si>
  <si>
    <t>2023/24 prices</t>
  </si>
  <si>
    <t>Common across sectors</t>
  </si>
  <si>
    <t>Company specific values</t>
  </si>
  <si>
    <t>WACC</t>
  </si>
  <si>
    <t>Universal values</t>
  </si>
  <si>
    <t>Discount Rate &lt;= 30 years</t>
  </si>
  <si>
    <t>2023/2024</t>
  </si>
  <si>
    <t>HMRC Green Book (see Discount Factors spreadsheet 'Standard Discount Factors' tab</t>
  </si>
  <si>
    <t>assumed 2023/2024; not converted using CPIH</t>
  </si>
  <si>
    <t>Discount Rate &gt; 30 years</t>
  </si>
  <si>
    <t>Discount rate for safety &lt;= 30 years</t>
  </si>
  <si>
    <t xml:space="preserve">Discount rate for safety &gt; 30 years </t>
  </si>
  <si>
    <t>See IDP Guidance para 4.32</t>
  </si>
  <si>
    <t>Cost per Fatality (£m)</t>
  </si>
  <si>
    <t>2021/2022</t>
  </si>
  <si>
    <t>Health and Safety Executive Link (see "COSTS_Tables 21/22" under Costs to Britain; sheet "COST02" in the excel, year 2021/22, central cost of £240M)</t>
  </si>
  <si>
    <t>HSE Work-related fatality figures published (123 deaths in 2021/2022)</t>
  </si>
  <si>
    <t>value derived based on total costs (first link) and total deaths (second link)</t>
  </si>
  <si>
    <t>Cost per Non Fatal/ Major injury (£m)</t>
  </si>
  <si>
    <t>Health and Safety Executive Link (see "COSTS_Tables 21/22" under Costs to Britain; sheet "COST02" in the excel, year 2021/22, central cost of £7,415M)</t>
  </si>
  <si>
    <t>HSE Workplace injuries summary (see "Table-1" sheet, year 2021/22, 565000 injuries)</t>
  </si>
  <si>
    <t>value derived based on total costs (first link) and total injuries (second link)</t>
  </si>
  <si>
    <t>Safety Disproportion Factor</t>
  </si>
  <si>
    <t>2020/2021</t>
  </si>
  <si>
    <t>DNO Common Network Asset Indices Methodology (ofgem.gov.uk)</t>
  </si>
  <si>
    <t>Methane GWP</t>
  </si>
  <si>
    <t>Greenhouse Gas Protocol - Global Warming Potential Values</t>
  </si>
  <si>
    <t>Methane m3 to tonnes conversion</t>
  </si>
  <si>
    <t>Leakage &amp; Shrinkage Model</t>
  </si>
  <si>
    <t>Natural gas GWh to m3 conversion</t>
  </si>
  <si>
    <t>Natural gas CO2 content - tonnes per GWh</t>
  </si>
  <si>
    <t>Shrinkage gas replacement cost (p/kwh)</t>
  </si>
  <si>
    <t>2022/23</t>
  </si>
  <si>
    <t>2023 RRPs</t>
  </si>
  <si>
    <t>Real to nominal prices conversion factor</t>
  </si>
  <si>
    <t>Source:</t>
  </si>
  <si>
    <t>Ofgem ED2 PCFM V3 (published 16 October 2023)</t>
  </si>
  <si>
    <t>PCFM year ending</t>
  </si>
  <si>
    <t>Combined RPI-CPIH real to nominal prices conversion factor (financial year average)</t>
  </si>
  <si>
    <t>Year Format</t>
  </si>
  <si>
    <t>1999/2000</t>
  </si>
  <si>
    <t>2000/2001</t>
  </si>
  <si>
    <t>2001/2002</t>
  </si>
  <si>
    <t>2002/2003</t>
  </si>
  <si>
    <t>2003/2004</t>
  </si>
  <si>
    <t>2004/2005</t>
  </si>
  <si>
    <t>2005/2006</t>
  </si>
  <si>
    <t>2006/2007</t>
  </si>
  <si>
    <t>2007/2008</t>
  </si>
  <si>
    <t>2008/2009</t>
  </si>
  <si>
    <t>2009/2010</t>
  </si>
  <si>
    <t>2010/2011</t>
  </si>
  <si>
    <t>2011/2012</t>
  </si>
  <si>
    <t>2012/2013</t>
  </si>
  <si>
    <t>2013/2014</t>
  </si>
  <si>
    <t>2014/2015</t>
  </si>
  <si>
    <t>2015/2016</t>
  </si>
  <si>
    <t>2016/2017</t>
  </si>
  <si>
    <t>2017/2018</t>
  </si>
  <si>
    <t>2018/2019</t>
  </si>
  <si>
    <t>2019/2020</t>
  </si>
  <si>
    <t>2022/2023</t>
  </si>
  <si>
    <t>2024/2025</t>
  </si>
  <si>
    <t>2025/2026</t>
  </si>
  <si>
    <t>CPIH conversion factor from FY to 2023/2024</t>
  </si>
  <si>
    <t>Environmental factors and price</t>
  </si>
  <si>
    <t>Source</t>
  </si>
  <si>
    <t>Version / Date</t>
  </si>
  <si>
    <r>
      <t>gCO</t>
    </r>
    <r>
      <rPr>
        <vertAlign val="subscript"/>
        <sz val="10"/>
        <color theme="1"/>
        <rFont val="Verdana"/>
        <family val="2"/>
      </rPr>
      <t>2</t>
    </r>
    <r>
      <rPr>
        <sz val="10"/>
        <color theme="1"/>
        <rFont val="Verdana"/>
        <family val="2"/>
      </rPr>
      <t xml:space="preserve">e per kWh </t>
    </r>
    <r>
      <rPr>
        <i/>
        <sz val="10"/>
        <color theme="1"/>
        <rFont val="Verdana"/>
        <family val="2"/>
      </rPr>
      <t>(DESNZ and extrapolated)</t>
    </r>
  </si>
  <si>
    <t>2023 Government Greenhouse Gas Conversion Factors for Company Reporting (see table 9, column Total, under "For electricity CONSUMED (including grid losses)", from 2010 to 2021)</t>
  </si>
  <si>
    <t>Electricity GHG conversion factor (tonnes per MWh)</t>
  </si>
  <si>
    <t>Calculated from the above gCO2e per KWh</t>
  </si>
  <si>
    <t>Carbon price central base case (£/tCO2e 2022 base year)</t>
  </si>
  <si>
    <t>Green Book supplementary guidance: valuation of energy use and greenhouse gas emissions for appraisal (data tables 1-19, see table 3, central values); note that 2051-2100 is based on linear extrapolation</t>
  </si>
  <si>
    <t>Carbon price central base case (£/tCO2e, 2023/2024 prices)</t>
  </si>
  <si>
    <t>Converted from the above value</t>
  </si>
  <si>
    <t>Carbon price low case (£/tCO2e, 2023 base year)</t>
  </si>
  <si>
    <t>Green Book supplementary guidance: valuation of energy use and greenhouse gas emissions for appraisal (data tables 1-19, see table 3, low values); note that 2051-2100 is based on linear extrapolation</t>
  </si>
  <si>
    <t>Carbon price low case (£/tCO2e, 2023/24 prices)</t>
  </si>
  <si>
    <t>Carbon price high case (£/tCO2e, 2023 base year)</t>
  </si>
  <si>
    <t>Green Book supplementary guidance: valuation of energy use and greenhouse gas emissions for appraisal (data tables 1-19, see table 3, high values); note that 2051-2100 is based on linear extrapolation</t>
  </si>
  <si>
    <t>Carbon price high case (£/tCO2e, 2023/24 prices)</t>
  </si>
  <si>
    <t>% methane in natural gas</t>
  </si>
  <si>
    <t>Leakage model</t>
  </si>
  <si>
    <t>Depreciation Acceleration Factors</t>
  </si>
  <si>
    <t>Price Control</t>
  </si>
  <si>
    <t>RIIO3</t>
  </si>
  <si>
    <t>RIIO4</t>
  </si>
  <si>
    <t>RIIO5</t>
  </si>
  <si>
    <t>RIIO6</t>
  </si>
  <si>
    <t>Post-RIIO6</t>
  </si>
  <si>
    <t>Year</t>
  </si>
  <si>
    <t>Acceleration Factor</t>
  </si>
  <si>
    <t>Asset class</t>
  </si>
  <si>
    <t>Intervention</t>
  </si>
  <si>
    <t>Cost Type</t>
  </si>
  <si>
    <t>Mains - Iron mains - Tier 1</t>
  </si>
  <si>
    <t>Replacement</t>
  </si>
  <si>
    <t>Environmental</t>
  </si>
  <si>
    <t>Mains - Iron mains - Tier 2B</t>
  </si>
  <si>
    <t>Replacement (expanded capacity)</t>
  </si>
  <si>
    <t>Safety</t>
  </si>
  <si>
    <t>Mains - Iron mains - Tier 3</t>
  </si>
  <si>
    <t>Refurbishment - full</t>
  </si>
  <si>
    <t>Financial</t>
  </si>
  <si>
    <t>Mains - Steel mains - &lt;=2"</t>
  </si>
  <si>
    <t>Refurbishment - partial</t>
  </si>
  <si>
    <t>Private</t>
  </si>
  <si>
    <t>Mains - Steel mains - 4"-8"</t>
  </si>
  <si>
    <t>Decommissioned</t>
  </si>
  <si>
    <t>Mains - Steel mains - 9"- &lt;18"</t>
  </si>
  <si>
    <t>Mothballed</t>
  </si>
  <si>
    <t>Mains - Steel mains - 18"+</t>
  </si>
  <si>
    <t>Build new</t>
  </si>
  <si>
    <t>Mains - PE mains</t>
  </si>
  <si>
    <t>Mains - Other</t>
  </si>
  <si>
    <t>Opex type</t>
  </si>
  <si>
    <t>Services</t>
  </si>
  <si>
    <t>Maintenance &amp; repair</t>
  </si>
  <si>
    <t>Risers</t>
  </si>
  <si>
    <t>Other opex</t>
  </si>
  <si>
    <t>LTS pipelines - piggable</t>
  </si>
  <si>
    <t>LTS pipelines - non piggable</t>
  </si>
  <si>
    <t>Governors - District</t>
  </si>
  <si>
    <t>Governors - I&amp;C</t>
  </si>
  <si>
    <t>Governors - Service</t>
  </si>
  <si>
    <t>Offtakes &amp; PRS - Odorant &amp; metering - Offtake Metering System</t>
  </si>
  <si>
    <t>Offtakes &amp; PRS - Odorant &amp; metering - Offtake Odorisation System</t>
  </si>
  <si>
    <t>Offtakes &amp; PRS - Pre-heating - Offtake Pre-heating</t>
  </si>
  <si>
    <t>Offtakes &amp; PRS - Pre-heating - PRS Pre-heating</t>
  </si>
  <si>
    <t>Offtakes &amp; PRS - Filters and Pressure Control - Offtake filters</t>
  </si>
  <si>
    <t>Offtakes &amp; PRS - Filters and Pressure Control - Slam Shut &amp; Regulators</t>
  </si>
  <si>
    <t>Offtakes &amp; PRS - Filters and Pressure Control - PRS Filters</t>
  </si>
  <si>
    <t>Offtakes &amp; PRS - Filters and Pressure Control - PRS Slam Shut &amp; Regulators</t>
  </si>
  <si>
    <r>
      <t xml:space="preserve">Please fill in the below Risk Register for the selected option </t>
    </r>
    <r>
      <rPr>
        <b/>
        <sz val="10"/>
        <color theme="1"/>
        <rFont val="Verdana"/>
        <family val="2"/>
      </rPr>
      <t>only</t>
    </r>
    <r>
      <rPr>
        <sz val="10"/>
        <color theme="1"/>
        <rFont val="Verdana"/>
        <family val="2"/>
      </rPr>
      <t>.</t>
    </r>
  </si>
  <si>
    <t>Risk Description</t>
  </si>
  <si>
    <t>Impact</t>
  </si>
  <si>
    <t>Likelihood</t>
  </si>
  <si>
    <t>Mitigation/Controls</t>
  </si>
  <si>
    <t>Comments</t>
  </si>
  <si>
    <t>Risk to delivery of outputs within RIIO-GD3. There is an increase in workload for RIIO-GD3 over RIIO-GD2.</t>
  </si>
  <si>
    <t>Low</t>
  </si>
  <si>
    <t>&lt;=20%</t>
  </si>
  <si>
    <t>Experience has shown that delivery of projects of this type requires close monitoring which is why the team responsible for monitoring is also involved with delivery. There are robust controls in places to ensure delivery is tracked through period.
Our Workforce and Supply Chain Resilience Strategy discusses the likely resourcing challenges we will face during RIIO-GD3 and our plans on how to address them.</t>
  </si>
  <si>
    <t xml:space="preserve">NGN have a proven track record of delivering in this area and the preferred strategy is a continuation of the sucessful approach in RIIO-GD2. We have experienced project managers who have a proven track record of delivering this type of work.
We have consistently engaged on our preferred strategy with our SMEs and operational colleagues to ensure that our strategy is both viable and deliverable. </t>
  </si>
  <si>
    <t xml:space="preserve">Cost variability - External Project management, untimely delivery by contractors and 3rd party delays could all impact on costs. However, framework partners who deliver the Capex workload are rigorously challenged to deliver value for money and alternative partners are continually being used were cost or delivery is a challenge. </t>
  </si>
  <si>
    <t>We have a robust methodology for developing Capex unit cost rates which include an allowance for uncertainty. Further details can be found in Section 8.6 of A22.e NGN RIIO-GD3 Investment Decision Pack - Offtakes &amp; PRS - Odorant &amp; Metering EJP</t>
  </si>
  <si>
    <t>Subject matter experts have been continually engaged on unit costs to ensure these are accurate. We will continue to monitor delivery against RIIO-GD3 unit costs.</t>
  </si>
  <si>
    <t>Text Descriptions</t>
  </si>
  <si>
    <r>
      <t>Option Description -</t>
    </r>
    <r>
      <rPr>
        <b/>
        <i/>
        <sz val="10"/>
        <color theme="1"/>
        <rFont val="Verdana"/>
        <family val="2"/>
      </rPr>
      <t xml:space="preserve"> </t>
    </r>
    <r>
      <rPr>
        <i/>
        <sz val="10"/>
        <color theme="1"/>
        <rFont val="Verdana"/>
        <family val="2"/>
      </rPr>
      <t>this should allow us to quickly recognise the option being assessed (based on descriptions in the EJP and other documents) and distinguish it both from other investment areas and from other options. If appropriate, please provide sitemaps, photos or any other documents that will help with this identification (likely to be relevant for major projects rather than asset classes)</t>
    </r>
  </si>
  <si>
    <r>
      <t xml:space="preserve">Stakeholder Support Summary - </t>
    </r>
    <r>
      <rPr>
        <i/>
        <sz val="10"/>
        <color theme="1"/>
        <rFont val="Verdana"/>
        <family val="2"/>
      </rPr>
      <t>please provide a synopsis which details the feedback from stakeholder group(s)</t>
    </r>
  </si>
  <si>
    <t>Date Undertaken:</t>
  </si>
  <si>
    <t>Scheme Reference ID</t>
  </si>
  <si>
    <t>A22.e.NGN</t>
  </si>
  <si>
    <r>
      <t xml:space="preserve">The different priorities between national, local and customer stakeholders highlights tensions between short- and long-term goals and the dynamics NGN must manage throughout RIIO-GD3. Customers (especially older, low income, and digitally excluded customers) value energy affordability above all other priorities. Conversely, future customers prioritise helping the region to meet climate change targets (and not leaving anyone behind). Local stakeholders generally share this long-term view; Furthermore, national groups say they will judge our performance by how resilient the business is.
As customers are satisfied with the performance and availability of our services, they prefer us to maintain service levels at levels similar to today and asked for us to reduce future risk with targeted investments to enhance removal, reduction, resistance and recovery strategies. </t>
    </r>
    <r>
      <rPr>
        <b/>
        <sz val="10"/>
        <color theme="1"/>
        <rFont val="Verdana"/>
        <family val="2"/>
      </rPr>
      <t>(This is not delivered under this option)</t>
    </r>
    <r>
      <rPr>
        <sz val="10"/>
        <color theme="1"/>
        <rFont val="Verdana"/>
        <family val="2"/>
      </rPr>
      <t xml:space="preserve">
To balance stakeholders' priorities, we will maintain our position as the most efficient gas distribution operator, while investing in delivering continuous performance improvement. We will achieve this through targeted investment in low-regret innovation, enhanced stakeholder engagement, whole systems collaboration, data and digitalisation.</t>
    </r>
  </si>
  <si>
    <t>Expenditure Type</t>
  </si>
  <si>
    <t>Capex</t>
  </si>
  <si>
    <t>Authorised By:</t>
  </si>
  <si>
    <t>Dean Pearson</t>
  </si>
  <si>
    <r>
      <t xml:space="preserve">Preferred Option </t>
    </r>
    <r>
      <rPr>
        <i/>
        <sz val="10"/>
        <rFont val="Verdana"/>
        <family val="2"/>
      </rPr>
      <t>(Y/N)</t>
    </r>
  </si>
  <si>
    <r>
      <t>Spend Area</t>
    </r>
    <r>
      <rPr>
        <i/>
        <sz val="10"/>
        <color theme="1"/>
        <rFont val="Verdana"/>
        <family val="2"/>
      </rPr>
      <t xml:space="preserve">
(Please include relevant RRP/BPDT Table Reference)</t>
    </r>
  </si>
  <si>
    <t>CV5.01</t>
  </si>
  <si>
    <t>First year of expenditure outflow</t>
  </si>
  <si>
    <t>Payback position at year</t>
  </si>
  <si>
    <t>Central CO2 Cost - PV of costs &amp; benefits (£m)</t>
  </si>
  <si>
    <t>Central CO2 Cost - NPV relative to baseline (£m)</t>
  </si>
  <si>
    <t>Low CO2 cost - PV of costs &amp; benefits (£m)</t>
  </si>
  <si>
    <t>Low CO2 cost - NPV relative to baseline (£m)</t>
  </si>
  <si>
    <t>High CO2 cost - PV of costs &amp; benefits (£m)</t>
  </si>
  <si>
    <t>High CO2 cost - NPV relative to baseline (£m)</t>
  </si>
  <si>
    <t>Capitalisation rate</t>
  </si>
  <si>
    <r>
      <t xml:space="preserve">Engineering Justification Summary </t>
    </r>
    <r>
      <rPr>
        <i/>
        <sz val="10"/>
        <color theme="1"/>
        <rFont val="Verdana"/>
        <family val="2"/>
      </rPr>
      <t>- please provide a synopsis &amp; share the document which articulates the full detailed explanation</t>
    </r>
  </si>
  <si>
    <r>
      <t xml:space="preserve">Company View - </t>
    </r>
    <r>
      <rPr>
        <sz val="10"/>
        <color theme="1"/>
        <rFont val="Verdana"/>
        <family val="2"/>
      </rPr>
      <t>please provide a synopsis which details your view of how beneficial this option is.</t>
    </r>
  </si>
  <si>
    <t>A failure in our metering or odorant assets could result in significant issues across the NGN network. First and foremost odorant injection provides gas with its characteristic smell and is the primary safety mechanism for detecting gas escapes. If we were to stop injecting odorant at any point in the network the smell downstream would be affected, meaning gas escapes would go undetected, potentially resulting in the loss of life to members of the public in our network. Our metering assets are the primary input to the odorant injection system and provide the system with the required flow information in order for the odorant dosing to be correct meaning that it smells as it should to the general public. Along with providing inputs to the odorant system to ensure the correct amount of odorant is applied, the metering information is also used to record flow rates for energy transported through our network if the metering were to fail through put cannot be accurately determined resulting in measurement errors which have huge cost implications for gas shippers and ultimately impacts to customers’ bills.
We have listened to industry concerns over the potential for our existing Turbine and Orifice metering assets to become obsolete and do not have adequate low flow measurement capability to fully meet the more dynamic flow measurement demands of the modern gas network. New technologies like ultrasonic meters allow sites to operate over a far greater range and flow accurately at low levels which not only provides increased uncertainty to the shippers but also means sites can be controlled over a wider range allowing entry of green gas like biomethane. The lack of diagnostic and preventative measurements these older technologies provide mean they need to be upgraded to newer USMs to remove risk to shippers and our customers of costly measurement errors. A22.e NGN RIIO-GD3 Investment Decision Pack - Offtakes &amp; PRS - Odorant &amp; Metering EJP.</t>
  </si>
  <si>
    <t>Expenditure Profile - Summary</t>
  </si>
  <si>
    <t>Post RIIO3</t>
  </si>
  <si>
    <t>(£m)</t>
  </si>
  <si>
    <t>Capitalised costs</t>
  </si>
  <si>
    <t>Non-capitalised costs</t>
  </si>
  <si>
    <t>Asset Class</t>
  </si>
  <si>
    <t>Unit</t>
  </si>
  <si>
    <t>Output</t>
  </si>
  <si>
    <t>Odorant</t>
  </si>
  <si>
    <t>Ongoing maintenance</t>
  </si>
  <si>
    <t>Metering</t>
  </si>
  <si>
    <t>Financial Costs</t>
  </si>
  <si>
    <t>Inputs</t>
  </si>
  <si>
    <t>RIIO7</t>
  </si>
  <si>
    <t>RIIO8</t>
  </si>
  <si>
    <t>RIIO9</t>
  </si>
  <si>
    <t>RIIO10</t>
  </si>
  <si>
    <t>RIIO11</t>
  </si>
  <si>
    <t>RIIO12</t>
  </si>
  <si>
    <t>Intervention type</t>
  </si>
  <si>
    <t>Capex/Repex</t>
  </si>
  <si>
    <t>£m</t>
  </si>
  <si>
    <t>Total Capex</t>
  </si>
  <si>
    <t>(1)</t>
  </si>
  <si>
    <t>Associated direct opex</t>
  </si>
  <si>
    <t>Total Opex</t>
  </si>
  <si>
    <t>Pass through costs</t>
  </si>
  <si>
    <t>Leakage</t>
  </si>
  <si>
    <t>Total Pass Through Costs</t>
  </si>
  <si>
    <t>Annual cost calculations</t>
  </si>
  <si>
    <t>Capitalisation rates</t>
  </si>
  <si>
    <t>(2)</t>
  </si>
  <si>
    <t>%</t>
  </si>
  <si>
    <t>Capitalised investment</t>
  </si>
  <si>
    <t>(3)=(1)x(2)</t>
  </si>
  <si>
    <t>Investment to be expensed</t>
  </si>
  <si>
    <t>(4)=(1)-(3)</t>
  </si>
  <si>
    <t>2027 Depreciation</t>
  </si>
  <si>
    <r>
      <t>(5)</t>
    </r>
    <r>
      <rPr>
        <vertAlign val="subscript"/>
        <sz val="10"/>
        <color theme="1"/>
        <rFont val="Verdana"/>
        <family val="2"/>
      </rPr>
      <t>2027</t>
    </r>
    <r>
      <rPr>
        <sz val="10"/>
        <color theme="1"/>
        <rFont val="Verdana"/>
        <family val="2"/>
      </rPr>
      <t>=(3)</t>
    </r>
    <r>
      <rPr>
        <vertAlign val="subscript"/>
        <sz val="10"/>
        <color theme="1"/>
        <rFont val="Verdana"/>
        <family val="2"/>
      </rPr>
      <t>2027</t>
    </r>
    <r>
      <rPr>
        <sz val="10"/>
        <color theme="1"/>
        <rFont val="Verdana"/>
        <family val="2"/>
      </rPr>
      <t>*Dep_rate</t>
    </r>
    <r>
      <rPr>
        <vertAlign val="subscript"/>
        <sz val="10"/>
        <color theme="1"/>
        <rFont val="Verdana"/>
        <family val="2"/>
      </rPr>
      <t>t</t>
    </r>
  </si>
  <si>
    <t>2028 Depreciation</t>
  </si>
  <si>
    <r>
      <t>(5)</t>
    </r>
    <r>
      <rPr>
        <vertAlign val="subscript"/>
        <sz val="10"/>
        <color theme="1"/>
        <rFont val="Verdana"/>
        <family val="2"/>
      </rPr>
      <t>2028</t>
    </r>
    <r>
      <rPr>
        <sz val="10"/>
        <color theme="1"/>
        <rFont val="Verdana"/>
        <family val="2"/>
      </rPr>
      <t>=(3)</t>
    </r>
    <r>
      <rPr>
        <vertAlign val="subscript"/>
        <sz val="10"/>
        <color theme="1"/>
        <rFont val="Verdana"/>
        <family val="2"/>
      </rPr>
      <t>2028</t>
    </r>
    <r>
      <rPr>
        <sz val="10"/>
        <color theme="1"/>
        <rFont val="Verdana"/>
        <family val="2"/>
      </rPr>
      <t>*Dep_rate</t>
    </r>
    <r>
      <rPr>
        <vertAlign val="subscript"/>
        <sz val="10"/>
        <color theme="1"/>
        <rFont val="Verdana"/>
        <family val="2"/>
      </rPr>
      <t>t</t>
    </r>
  </si>
  <si>
    <t>2029 Depreciation</t>
  </si>
  <si>
    <r>
      <t>(5)</t>
    </r>
    <r>
      <rPr>
        <vertAlign val="subscript"/>
        <sz val="10"/>
        <color theme="1"/>
        <rFont val="Verdana"/>
        <family val="2"/>
      </rPr>
      <t>2029</t>
    </r>
    <r>
      <rPr>
        <sz val="10"/>
        <color theme="1"/>
        <rFont val="Verdana"/>
        <family val="2"/>
      </rPr>
      <t>=(3)</t>
    </r>
    <r>
      <rPr>
        <vertAlign val="subscript"/>
        <sz val="10"/>
        <color theme="1"/>
        <rFont val="Verdana"/>
        <family val="2"/>
      </rPr>
      <t>2029</t>
    </r>
    <r>
      <rPr>
        <sz val="10"/>
        <color theme="1"/>
        <rFont val="Verdana"/>
        <family val="2"/>
      </rPr>
      <t>*Dep_rate</t>
    </r>
    <r>
      <rPr>
        <vertAlign val="subscript"/>
        <sz val="10"/>
        <color theme="1"/>
        <rFont val="Verdana"/>
        <family val="2"/>
      </rPr>
      <t>t</t>
    </r>
  </si>
  <si>
    <t>2030 Depreciation</t>
  </si>
  <si>
    <r>
      <t>(5)</t>
    </r>
    <r>
      <rPr>
        <vertAlign val="subscript"/>
        <sz val="10"/>
        <color theme="1"/>
        <rFont val="Verdana"/>
        <family val="2"/>
      </rPr>
      <t>2030</t>
    </r>
    <r>
      <rPr>
        <sz val="10"/>
        <color theme="1"/>
        <rFont val="Verdana"/>
        <family val="2"/>
      </rPr>
      <t>=(3)</t>
    </r>
    <r>
      <rPr>
        <vertAlign val="subscript"/>
        <sz val="10"/>
        <color theme="1"/>
        <rFont val="Verdana"/>
        <family val="2"/>
      </rPr>
      <t>2030</t>
    </r>
    <r>
      <rPr>
        <sz val="10"/>
        <color theme="1"/>
        <rFont val="Verdana"/>
        <family val="2"/>
      </rPr>
      <t>*Dep_rate</t>
    </r>
    <r>
      <rPr>
        <vertAlign val="subscript"/>
        <sz val="10"/>
        <color theme="1"/>
        <rFont val="Verdana"/>
        <family val="2"/>
      </rPr>
      <t>t</t>
    </r>
  </si>
  <si>
    <t>2031 Depreciation</t>
  </si>
  <si>
    <r>
      <t>(5)</t>
    </r>
    <r>
      <rPr>
        <vertAlign val="subscript"/>
        <sz val="10"/>
        <color theme="1"/>
        <rFont val="Verdana"/>
        <family val="2"/>
      </rPr>
      <t>2031</t>
    </r>
    <r>
      <rPr>
        <sz val="10"/>
        <color theme="1"/>
        <rFont val="Verdana"/>
        <family val="2"/>
      </rPr>
      <t>=(3)</t>
    </r>
    <r>
      <rPr>
        <vertAlign val="subscript"/>
        <sz val="10"/>
        <color theme="1"/>
        <rFont val="Verdana"/>
        <family val="2"/>
      </rPr>
      <t>2031</t>
    </r>
    <r>
      <rPr>
        <sz val="10"/>
        <color theme="1"/>
        <rFont val="Verdana"/>
        <family val="2"/>
      </rPr>
      <t>*Dep_rate</t>
    </r>
    <r>
      <rPr>
        <vertAlign val="subscript"/>
        <sz val="10"/>
        <color theme="1"/>
        <rFont val="Verdana"/>
        <family val="2"/>
      </rPr>
      <t>t</t>
    </r>
  </si>
  <si>
    <t>2032 Depreciation</t>
  </si>
  <si>
    <r>
      <t>(5)</t>
    </r>
    <r>
      <rPr>
        <vertAlign val="subscript"/>
        <sz val="10"/>
        <color theme="1"/>
        <rFont val="Verdana"/>
        <family val="2"/>
      </rPr>
      <t>2032</t>
    </r>
    <r>
      <rPr>
        <sz val="10"/>
        <color theme="1"/>
        <rFont val="Verdana"/>
        <family val="2"/>
      </rPr>
      <t>=(3)</t>
    </r>
    <r>
      <rPr>
        <vertAlign val="subscript"/>
        <sz val="10"/>
        <color theme="1"/>
        <rFont val="Verdana"/>
        <family val="2"/>
      </rPr>
      <t>2032</t>
    </r>
    <r>
      <rPr>
        <sz val="10"/>
        <color theme="1"/>
        <rFont val="Verdana"/>
        <family val="2"/>
      </rPr>
      <t>*Dep_rate</t>
    </r>
    <r>
      <rPr>
        <vertAlign val="subscript"/>
        <sz val="10"/>
        <color theme="1"/>
        <rFont val="Verdana"/>
        <family val="2"/>
      </rPr>
      <t>t</t>
    </r>
  </si>
  <si>
    <t>2033 Depreciation</t>
  </si>
  <si>
    <r>
      <t>(5)</t>
    </r>
    <r>
      <rPr>
        <vertAlign val="subscript"/>
        <sz val="10"/>
        <color theme="1"/>
        <rFont val="Verdana"/>
        <family val="2"/>
      </rPr>
      <t>2033</t>
    </r>
    <r>
      <rPr>
        <sz val="10"/>
        <color theme="1"/>
        <rFont val="Verdana"/>
        <family val="2"/>
      </rPr>
      <t>=(3)</t>
    </r>
    <r>
      <rPr>
        <vertAlign val="subscript"/>
        <sz val="10"/>
        <color theme="1"/>
        <rFont val="Verdana"/>
        <family val="2"/>
      </rPr>
      <t>2033</t>
    </r>
    <r>
      <rPr>
        <sz val="10"/>
        <color theme="1"/>
        <rFont val="Verdana"/>
        <family val="2"/>
      </rPr>
      <t>*Dep_rate</t>
    </r>
    <r>
      <rPr>
        <vertAlign val="subscript"/>
        <sz val="10"/>
        <color theme="1"/>
        <rFont val="Verdana"/>
        <family val="2"/>
      </rPr>
      <t>t</t>
    </r>
  </si>
  <si>
    <t>2034 Depreciation</t>
  </si>
  <si>
    <r>
      <t>(5)</t>
    </r>
    <r>
      <rPr>
        <vertAlign val="subscript"/>
        <sz val="10"/>
        <color theme="1"/>
        <rFont val="Verdana"/>
        <family val="2"/>
      </rPr>
      <t>2034</t>
    </r>
    <r>
      <rPr>
        <sz val="10"/>
        <color theme="1"/>
        <rFont val="Verdana"/>
        <family val="2"/>
      </rPr>
      <t>=(3)</t>
    </r>
    <r>
      <rPr>
        <vertAlign val="subscript"/>
        <sz val="10"/>
        <color theme="1"/>
        <rFont val="Verdana"/>
        <family val="2"/>
      </rPr>
      <t>2034</t>
    </r>
    <r>
      <rPr>
        <sz val="10"/>
        <color theme="1"/>
        <rFont val="Verdana"/>
        <family val="2"/>
      </rPr>
      <t>*Dep_rate</t>
    </r>
    <r>
      <rPr>
        <vertAlign val="subscript"/>
        <sz val="10"/>
        <color theme="1"/>
        <rFont val="Verdana"/>
        <family val="2"/>
      </rPr>
      <t>t</t>
    </r>
  </si>
  <si>
    <t>2035 Depreciation</t>
  </si>
  <si>
    <r>
      <t>(5)</t>
    </r>
    <r>
      <rPr>
        <vertAlign val="subscript"/>
        <sz val="10"/>
        <color theme="1"/>
        <rFont val="Verdana"/>
        <family val="2"/>
      </rPr>
      <t>2035</t>
    </r>
    <r>
      <rPr>
        <sz val="10"/>
        <color theme="1"/>
        <rFont val="Verdana"/>
        <family val="2"/>
      </rPr>
      <t>=(3)</t>
    </r>
    <r>
      <rPr>
        <vertAlign val="subscript"/>
        <sz val="10"/>
        <color theme="1"/>
        <rFont val="Verdana"/>
        <family val="2"/>
      </rPr>
      <t>2035</t>
    </r>
    <r>
      <rPr>
        <sz val="10"/>
        <color theme="1"/>
        <rFont val="Verdana"/>
        <family val="2"/>
      </rPr>
      <t>*Dep_rate</t>
    </r>
    <r>
      <rPr>
        <vertAlign val="subscript"/>
        <sz val="10"/>
        <color theme="1"/>
        <rFont val="Verdana"/>
        <family val="2"/>
      </rPr>
      <t>t</t>
    </r>
  </si>
  <si>
    <t>2036 Depreciation</t>
  </si>
  <si>
    <r>
      <t>(5)</t>
    </r>
    <r>
      <rPr>
        <vertAlign val="subscript"/>
        <sz val="10"/>
        <color theme="1"/>
        <rFont val="Verdana"/>
        <family val="2"/>
      </rPr>
      <t>2036</t>
    </r>
    <r>
      <rPr>
        <sz val="10"/>
        <color theme="1"/>
        <rFont val="Verdana"/>
        <family val="2"/>
      </rPr>
      <t>=(3)</t>
    </r>
    <r>
      <rPr>
        <vertAlign val="subscript"/>
        <sz val="10"/>
        <color theme="1"/>
        <rFont val="Verdana"/>
        <family val="2"/>
      </rPr>
      <t>2036</t>
    </r>
    <r>
      <rPr>
        <sz val="10"/>
        <color theme="1"/>
        <rFont val="Verdana"/>
        <family val="2"/>
      </rPr>
      <t>*Dep_rate</t>
    </r>
    <r>
      <rPr>
        <vertAlign val="subscript"/>
        <sz val="10"/>
        <color theme="1"/>
        <rFont val="Verdana"/>
        <family val="2"/>
      </rPr>
      <t>t</t>
    </r>
  </si>
  <si>
    <t>2037 Depreciation</t>
  </si>
  <si>
    <r>
      <t>(5)</t>
    </r>
    <r>
      <rPr>
        <vertAlign val="subscript"/>
        <sz val="10"/>
        <color theme="1"/>
        <rFont val="Verdana"/>
        <family val="2"/>
      </rPr>
      <t>2037</t>
    </r>
    <r>
      <rPr>
        <sz val="10"/>
        <color theme="1"/>
        <rFont val="Verdana"/>
        <family val="2"/>
      </rPr>
      <t>=(3)</t>
    </r>
    <r>
      <rPr>
        <vertAlign val="subscript"/>
        <sz val="10"/>
        <color theme="1"/>
        <rFont val="Verdana"/>
        <family val="2"/>
      </rPr>
      <t>2037</t>
    </r>
    <r>
      <rPr>
        <sz val="10"/>
        <color theme="1"/>
        <rFont val="Verdana"/>
        <family val="2"/>
      </rPr>
      <t>*Dep_rate</t>
    </r>
    <r>
      <rPr>
        <vertAlign val="subscript"/>
        <sz val="10"/>
        <color theme="1"/>
        <rFont val="Verdana"/>
        <family val="2"/>
      </rPr>
      <t>t</t>
    </r>
  </si>
  <si>
    <t>2038 Depreciation</t>
  </si>
  <si>
    <r>
      <t>(5)</t>
    </r>
    <r>
      <rPr>
        <vertAlign val="subscript"/>
        <sz val="10"/>
        <color theme="1"/>
        <rFont val="Verdana"/>
        <family val="2"/>
      </rPr>
      <t>2038</t>
    </r>
    <r>
      <rPr>
        <sz val="10"/>
        <color theme="1"/>
        <rFont val="Verdana"/>
        <family val="2"/>
      </rPr>
      <t>=(3)</t>
    </r>
    <r>
      <rPr>
        <vertAlign val="subscript"/>
        <sz val="10"/>
        <color theme="1"/>
        <rFont val="Verdana"/>
        <family val="2"/>
      </rPr>
      <t>2038</t>
    </r>
    <r>
      <rPr>
        <sz val="10"/>
        <color theme="1"/>
        <rFont val="Verdana"/>
        <family val="2"/>
      </rPr>
      <t>*Dep_rate</t>
    </r>
    <r>
      <rPr>
        <vertAlign val="subscript"/>
        <sz val="10"/>
        <color theme="1"/>
        <rFont val="Verdana"/>
        <family val="2"/>
      </rPr>
      <t>t</t>
    </r>
  </si>
  <si>
    <t>2039 Depreciation</t>
  </si>
  <si>
    <r>
      <t>(5)</t>
    </r>
    <r>
      <rPr>
        <vertAlign val="subscript"/>
        <sz val="10"/>
        <color theme="1"/>
        <rFont val="Verdana"/>
        <family val="2"/>
      </rPr>
      <t>2039</t>
    </r>
    <r>
      <rPr>
        <sz val="10"/>
        <color theme="1"/>
        <rFont val="Verdana"/>
        <family val="2"/>
      </rPr>
      <t>=(3)</t>
    </r>
    <r>
      <rPr>
        <vertAlign val="subscript"/>
        <sz val="10"/>
        <color theme="1"/>
        <rFont val="Verdana"/>
        <family val="2"/>
      </rPr>
      <t>2039</t>
    </r>
    <r>
      <rPr>
        <sz val="10"/>
        <color theme="1"/>
        <rFont val="Verdana"/>
        <family val="2"/>
      </rPr>
      <t>*Dep_rate</t>
    </r>
    <r>
      <rPr>
        <vertAlign val="subscript"/>
        <sz val="10"/>
        <color theme="1"/>
        <rFont val="Verdana"/>
        <family val="2"/>
      </rPr>
      <t>t</t>
    </r>
  </si>
  <si>
    <t>2040 Depreciation</t>
  </si>
  <si>
    <r>
      <t>(5)</t>
    </r>
    <r>
      <rPr>
        <vertAlign val="subscript"/>
        <sz val="10"/>
        <color theme="1"/>
        <rFont val="Verdana"/>
        <family val="2"/>
      </rPr>
      <t>2040</t>
    </r>
    <r>
      <rPr>
        <sz val="10"/>
        <color theme="1"/>
        <rFont val="Verdana"/>
        <family val="2"/>
      </rPr>
      <t>=(3)</t>
    </r>
    <r>
      <rPr>
        <vertAlign val="subscript"/>
        <sz val="10"/>
        <color theme="1"/>
        <rFont val="Verdana"/>
        <family val="2"/>
      </rPr>
      <t>2040</t>
    </r>
    <r>
      <rPr>
        <sz val="10"/>
        <color theme="1"/>
        <rFont val="Verdana"/>
        <family val="2"/>
      </rPr>
      <t>*Dep_rate</t>
    </r>
    <r>
      <rPr>
        <vertAlign val="subscript"/>
        <sz val="10"/>
        <color theme="1"/>
        <rFont val="Verdana"/>
        <family val="2"/>
      </rPr>
      <t>t</t>
    </r>
  </si>
  <si>
    <t>2041 Depreciation</t>
  </si>
  <si>
    <r>
      <t>(5)</t>
    </r>
    <r>
      <rPr>
        <vertAlign val="subscript"/>
        <sz val="10"/>
        <color theme="1"/>
        <rFont val="Verdana"/>
        <family val="2"/>
      </rPr>
      <t>2041</t>
    </r>
    <r>
      <rPr>
        <sz val="10"/>
        <color theme="1"/>
        <rFont val="Verdana"/>
        <family val="2"/>
      </rPr>
      <t>=(3)</t>
    </r>
    <r>
      <rPr>
        <vertAlign val="subscript"/>
        <sz val="10"/>
        <color theme="1"/>
        <rFont val="Verdana"/>
        <family val="2"/>
      </rPr>
      <t>2041</t>
    </r>
    <r>
      <rPr>
        <sz val="10"/>
        <color theme="1"/>
        <rFont val="Verdana"/>
        <family val="2"/>
      </rPr>
      <t>*Dep_rate</t>
    </r>
    <r>
      <rPr>
        <vertAlign val="subscript"/>
        <sz val="10"/>
        <color theme="1"/>
        <rFont val="Verdana"/>
        <family val="2"/>
      </rPr>
      <t>t</t>
    </r>
  </si>
  <si>
    <t>2042 Depreciation</t>
  </si>
  <si>
    <r>
      <t>(5)</t>
    </r>
    <r>
      <rPr>
        <vertAlign val="subscript"/>
        <sz val="10"/>
        <color theme="1"/>
        <rFont val="Verdana"/>
        <family val="2"/>
      </rPr>
      <t>2042</t>
    </r>
    <r>
      <rPr>
        <sz val="10"/>
        <color theme="1"/>
        <rFont val="Verdana"/>
        <family val="2"/>
      </rPr>
      <t>=(3)</t>
    </r>
    <r>
      <rPr>
        <vertAlign val="subscript"/>
        <sz val="10"/>
        <color theme="1"/>
        <rFont val="Verdana"/>
        <family val="2"/>
      </rPr>
      <t>2042</t>
    </r>
    <r>
      <rPr>
        <sz val="10"/>
        <color theme="1"/>
        <rFont val="Verdana"/>
        <family val="2"/>
      </rPr>
      <t>*Dep_rate</t>
    </r>
    <r>
      <rPr>
        <vertAlign val="subscript"/>
        <sz val="10"/>
        <color theme="1"/>
        <rFont val="Verdana"/>
        <family val="2"/>
      </rPr>
      <t>t</t>
    </r>
  </si>
  <si>
    <t>2043 Depreciation</t>
  </si>
  <si>
    <r>
      <t>(5)</t>
    </r>
    <r>
      <rPr>
        <vertAlign val="subscript"/>
        <sz val="10"/>
        <color theme="1"/>
        <rFont val="Verdana"/>
        <family val="2"/>
      </rPr>
      <t>2043</t>
    </r>
    <r>
      <rPr>
        <sz val="10"/>
        <color theme="1"/>
        <rFont val="Verdana"/>
        <family val="2"/>
      </rPr>
      <t>=(3)</t>
    </r>
    <r>
      <rPr>
        <vertAlign val="subscript"/>
        <sz val="10"/>
        <color theme="1"/>
        <rFont val="Verdana"/>
        <family val="2"/>
      </rPr>
      <t>2043</t>
    </r>
    <r>
      <rPr>
        <sz val="10"/>
        <color theme="1"/>
        <rFont val="Verdana"/>
        <family val="2"/>
      </rPr>
      <t>*Dep_rate</t>
    </r>
    <r>
      <rPr>
        <vertAlign val="subscript"/>
        <sz val="10"/>
        <color theme="1"/>
        <rFont val="Verdana"/>
        <family val="2"/>
      </rPr>
      <t>t</t>
    </r>
  </si>
  <si>
    <t>2044 Depreciation</t>
  </si>
  <si>
    <r>
      <t>(5)</t>
    </r>
    <r>
      <rPr>
        <vertAlign val="subscript"/>
        <sz val="10"/>
        <color theme="1"/>
        <rFont val="Verdana"/>
        <family val="2"/>
      </rPr>
      <t>2044</t>
    </r>
    <r>
      <rPr>
        <sz val="10"/>
        <color theme="1"/>
        <rFont val="Verdana"/>
        <family val="2"/>
      </rPr>
      <t>=(3)</t>
    </r>
    <r>
      <rPr>
        <vertAlign val="subscript"/>
        <sz val="10"/>
        <color theme="1"/>
        <rFont val="Verdana"/>
        <family val="2"/>
      </rPr>
      <t>2044</t>
    </r>
    <r>
      <rPr>
        <sz val="10"/>
        <color theme="1"/>
        <rFont val="Verdana"/>
        <family val="2"/>
      </rPr>
      <t>*Dep_rate</t>
    </r>
    <r>
      <rPr>
        <vertAlign val="subscript"/>
        <sz val="10"/>
        <color theme="1"/>
        <rFont val="Verdana"/>
        <family val="2"/>
      </rPr>
      <t>t</t>
    </r>
  </si>
  <si>
    <t>2045 Depreciation</t>
  </si>
  <si>
    <r>
      <t>(5)</t>
    </r>
    <r>
      <rPr>
        <vertAlign val="subscript"/>
        <sz val="10"/>
        <color theme="1"/>
        <rFont val="Verdana"/>
        <family val="2"/>
      </rPr>
      <t>2045</t>
    </r>
    <r>
      <rPr>
        <sz val="10"/>
        <color theme="1"/>
        <rFont val="Verdana"/>
        <family val="2"/>
      </rPr>
      <t>=(3)</t>
    </r>
    <r>
      <rPr>
        <vertAlign val="subscript"/>
        <sz val="10"/>
        <color theme="1"/>
        <rFont val="Verdana"/>
        <family val="2"/>
      </rPr>
      <t>2045</t>
    </r>
    <r>
      <rPr>
        <sz val="10"/>
        <color theme="1"/>
        <rFont val="Verdana"/>
        <family val="2"/>
      </rPr>
      <t>*Dep_rate</t>
    </r>
    <r>
      <rPr>
        <vertAlign val="subscript"/>
        <sz val="10"/>
        <color theme="1"/>
        <rFont val="Verdana"/>
        <family val="2"/>
      </rPr>
      <t>t</t>
    </r>
  </si>
  <si>
    <t>2046 Depreciation</t>
  </si>
  <si>
    <r>
      <t>(5)</t>
    </r>
    <r>
      <rPr>
        <vertAlign val="subscript"/>
        <sz val="10"/>
        <color theme="1"/>
        <rFont val="Verdana"/>
        <family val="2"/>
      </rPr>
      <t>2046</t>
    </r>
    <r>
      <rPr>
        <sz val="10"/>
        <color theme="1"/>
        <rFont val="Verdana"/>
        <family val="2"/>
      </rPr>
      <t>=(3)</t>
    </r>
    <r>
      <rPr>
        <vertAlign val="subscript"/>
        <sz val="10"/>
        <color theme="1"/>
        <rFont val="Verdana"/>
        <family val="2"/>
      </rPr>
      <t>2046</t>
    </r>
    <r>
      <rPr>
        <sz val="10"/>
        <color theme="1"/>
        <rFont val="Verdana"/>
        <family val="2"/>
      </rPr>
      <t>*Dep_rate</t>
    </r>
    <r>
      <rPr>
        <vertAlign val="subscript"/>
        <sz val="10"/>
        <color theme="1"/>
        <rFont val="Verdana"/>
        <family val="2"/>
      </rPr>
      <t>t</t>
    </r>
  </si>
  <si>
    <t>2047 Depreciation</t>
  </si>
  <si>
    <r>
      <t>(5)</t>
    </r>
    <r>
      <rPr>
        <vertAlign val="subscript"/>
        <sz val="10"/>
        <color theme="1"/>
        <rFont val="Verdana"/>
        <family val="2"/>
      </rPr>
      <t>2047</t>
    </r>
    <r>
      <rPr>
        <sz val="10"/>
        <color theme="1"/>
        <rFont val="Verdana"/>
        <family val="2"/>
      </rPr>
      <t>=(3)</t>
    </r>
    <r>
      <rPr>
        <vertAlign val="subscript"/>
        <sz val="10"/>
        <color theme="1"/>
        <rFont val="Verdana"/>
        <family val="2"/>
      </rPr>
      <t>2047</t>
    </r>
    <r>
      <rPr>
        <sz val="10"/>
        <color theme="1"/>
        <rFont val="Verdana"/>
        <family val="2"/>
      </rPr>
      <t>*Dep_rate</t>
    </r>
    <r>
      <rPr>
        <vertAlign val="subscript"/>
        <sz val="10"/>
        <color theme="1"/>
        <rFont val="Verdana"/>
        <family val="2"/>
      </rPr>
      <t>t</t>
    </r>
  </si>
  <si>
    <t>2048 Depreciation</t>
  </si>
  <si>
    <r>
      <t>(5)</t>
    </r>
    <r>
      <rPr>
        <vertAlign val="subscript"/>
        <sz val="10"/>
        <color theme="1"/>
        <rFont val="Verdana"/>
        <family val="2"/>
      </rPr>
      <t>2048</t>
    </r>
    <r>
      <rPr>
        <sz val="10"/>
        <color theme="1"/>
        <rFont val="Verdana"/>
        <family val="2"/>
      </rPr>
      <t>=(3)</t>
    </r>
    <r>
      <rPr>
        <vertAlign val="subscript"/>
        <sz val="10"/>
        <color theme="1"/>
        <rFont val="Verdana"/>
        <family val="2"/>
      </rPr>
      <t>2048</t>
    </r>
    <r>
      <rPr>
        <sz val="10"/>
        <color theme="1"/>
        <rFont val="Verdana"/>
        <family val="2"/>
      </rPr>
      <t>*Dep_rate</t>
    </r>
    <r>
      <rPr>
        <vertAlign val="subscript"/>
        <sz val="10"/>
        <color theme="1"/>
        <rFont val="Verdana"/>
        <family val="2"/>
      </rPr>
      <t>t</t>
    </r>
  </si>
  <si>
    <t>2049 Depreciation</t>
  </si>
  <si>
    <r>
      <t>(5)</t>
    </r>
    <r>
      <rPr>
        <vertAlign val="subscript"/>
        <sz val="10"/>
        <color theme="1"/>
        <rFont val="Verdana"/>
        <family val="2"/>
      </rPr>
      <t>2049</t>
    </r>
    <r>
      <rPr>
        <sz val="10"/>
        <color theme="1"/>
        <rFont val="Verdana"/>
        <family val="2"/>
      </rPr>
      <t>=(3)</t>
    </r>
    <r>
      <rPr>
        <vertAlign val="subscript"/>
        <sz val="10"/>
        <color theme="1"/>
        <rFont val="Verdana"/>
        <family val="2"/>
      </rPr>
      <t>2049</t>
    </r>
    <r>
      <rPr>
        <sz val="10"/>
        <color theme="1"/>
        <rFont val="Verdana"/>
        <family val="2"/>
      </rPr>
      <t>*Dep_rate</t>
    </r>
    <r>
      <rPr>
        <vertAlign val="subscript"/>
        <sz val="10"/>
        <color theme="1"/>
        <rFont val="Verdana"/>
        <family val="2"/>
      </rPr>
      <t>t</t>
    </r>
  </si>
  <si>
    <t>2050 Depreciation</t>
  </si>
  <si>
    <r>
      <t>(5)</t>
    </r>
    <r>
      <rPr>
        <vertAlign val="subscript"/>
        <sz val="10"/>
        <color theme="1"/>
        <rFont val="Verdana"/>
        <family val="2"/>
      </rPr>
      <t>2050</t>
    </r>
    <r>
      <rPr>
        <sz val="10"/>
        <color theme="1"/>
        <rFont val="Verdana"/>
        <family val="2"/>
      </rPr>
      <t>=(3)</t>
    </r>
    <r>
      <rPr>
        <vertAlign val="subscript"/>
        <sz val="10"/>
        <color theme="1"/>
        <rFont val="Verdana"/>
        <family val="2"/>
      </rPr>
      <t>2050</t>
    </r>
    <r>
      <rPr>
        <sz val="10"/>
        <color theme="1"/>
        <rFont val="Verdana"/>
        <family val="2"/>
      </rPr>
      <t>*Dep_rate</t>
    </r>
    <r>
      <rPr>
        <vertAlign val="subscript"/>
        <sz val="10"/>
        <color theme="1"/>
        <rFont val="Verdana"/>
        <family val="2"/>
      </rPr>
      <t>t</t>
    </r>
  </si>
  <si>
    <t>Depreciation</t>
  </si>
  <si>
    <r>
      <t>(5)=∑(5)</t>
    </r>
    <r>
      <rPr>
        <vertAlign val="subscript"/>
        <sz val="10"/>
        <color theme="1"/>
        <rFont val="Verdana"/>
        <family val="2"/>
      </rPr>
      <t>t</t>
    </r>
  </si>
  <si>
    <t>Opening RAV balance</t>
  </si>
  <si>
    <r>
      <t>(6</t>
    </r>
    <r>
      <rPr>
        <vertAlign val="superscript"/>
        <sz val="10"/>
        <color theme="1"/>
        <rFont val="Verdana"/>
        <family val="2"/>
      </rPr>
      <t>op</t>
    </r>
    <r>
      <rPr>
        <sz val="10"/>
        <color theme="1"/>
        <rFont val="Verdana"/>
        <family val="2"/>
      </rPr>
      <t>)</t>
    </r>
    <r>
      <rPr>
        <vertAlign val="subscript"/>
        <sz val="10"/>
        <color theme="1"/>
        <rFont val="Verdana"/>
        <family val="2"/>
      </rPr>
      <t>t</t>
    </r>
    <r>
      <rPr>
        <sz val="10"/>
        <color theme="1"/>
        <rFont val="Verdana"/>
        <family val="2"/>
      </rPr>
      <t>=(6</t>
    </r>
    <r>
      <rPr>
        <vertAlign val="superscript"/>
        <sz val="10"/>
        <color theme="1"/>
        <rFont val="Verdana"/>
        <family val="2"/>
      </rPr>
      <t>cl</t>
    </r>
    <r>
      <rPr>
        <sz val="10"/>
        <color theme="1"/>
        <rFont val="Verdana"/>
        <family val="2"/>
      </rPr>
      <t>)</t>
    </r>
    <r>
      <rPr>
        <vertAlign val="subscript"/>
        <sz val="10"/>
        <color theme="1"/>
        <rFont val="Verdana"/>
        <family val="2"/>
      </rPr>
      <t>t-1</t>
    </r>
  </si>
  <si>
    <t>Discounted RAV balance</t>
  </si>
  <si>
    <r>
      <t>(6</t>
    </r>
    <r>
      <rPr>
        <vertAlign val="superscript"/>
        <sz val="10"/>
        <color theme="1"/>
        <rFont val="Verdana"/>
        <family val="2"/>
      </rPr>
      <t>D</t>
    </r>
    <r>
      <rPr>
        <sz val="10"/>
        <color theme="1"/>
        <rFont val="Verdana"/>
        <family val="2"/>
      </rPr>
      <t>)=(6</t>
    </r>
    <r>
      <rPr>
        <vertAlign val="superscript"/>
        <sz val="10"/>
        <color theme="1"/>
        <rFont val="Verdana"/>
        <family val="2"/>
      </rPr>
      <t>cl</t>
    </r>
    <r>
      <rPr>
        <sz val="10"/>
        <color theme="1"/>
        <rFont val="Verdana"/>
        <family val="2"/>
      </rPr>
      <t>)*(1/1+WACC))</t>
    </r>
  </si>
  <si>
    <t>Closing RAV balance</t>
  </si>
  <si>
    <r>
      <t>(6</t>
    </r>
    <r>
      <rPr>
        <vertAlign val="superscript"/>
        <sz val="10"/>
        <color theme="1"/>
        <rFont val="Verdana"/>
        <family val="2"/>
      </rPr>
      <t>cl</t>
    </r>
    <r>
      <rPr>
        <sz val="10"/>
        <color theme="1"/>
        <rFont val="Verdana"/>
        <family val="2"/>
      </rPr>
      <t>)=(3)-(5)+(6</t>
    </r>
    <r>
      <rPr>
        <vertAlign val="superscript"/>
        <sz val="10"/>
        <color theme="1"/>
        <rFont val="Verdana"/>
        <family val="2"/>
      </rPr>
      <t>op</t>
    </r>
    <r>
      <rPr>
        <sz val="10"/>
        <color theme="1"/>
        <rFont val="Verdana"/>
        <family val="2"/>
      </rPr>
      <t>)</t>
    </r>
  </si>
  <si>
    <t>Cost of Capital</t>
  </si>
  <si>
    <r>
      <t>(6)=avg[(6</t>
    </r>
    <r>
      <rPr>
        <vertAlign val="superscript"/>
        <sz val="10"/>
        <color theme="1"/>
        <rFont val="Verdana"/>
        <family val="2"/>
      </rPr>
      <t>D</t>
    </r>
    <r>
      <rPr>
        <sz val="10"/>
        <color theme="1"/>
        <rFont val="Verdana"/>
        <family val="2"/>
      </rPr>
      <t>),(6</t>
    </r>
    <r>
      <rPr>
        <vertAlign val="superscript"/>
        <sz val="10"/>
        <color theme="1"/>
        <rFont val="Verdana"/>
        <family val="2"/>
      </rPr>
      <t>op</t>
    </r>
    <r>
      <rPr>
        <sz val="10"/>
        <color theme="1"/>
        <rFont val="Verdana"/>
        <family val="2"/>
      </rPr>
      <t>)]xWACC</t>
    </r>
  </si>
  <si>
    <t>Total Capitalised Costs</t>
  </si>
  <si>
    <t>(7)=(5)+(6)</t>
  </si>
  <si>
    <t>Total Non-Capitalised Costs</t>
  </si>
  <si>
    <t>Total Direct Costs</t>
  </si>
  <si>
    <t>Non-Financial Costs/Benefits</t>
  </si>
  <si>
    <t>Calculated values</t>
  </si>
  <si>
    <t>Category</t>
  </si>
  <si>
    <t>Non-financial benefits/costs - values</t>
  </si>
  <si>
    <t>Fatality risk</t>
  </si>
  <si>
    <t>Non-Fatality risk</t>
  </si>
  <si>
    <t>NGN VF Financial Risk</t>
  </si>
  <si>
    <t>NGN VF Customer Risk</t>
  </si>
  <si>
    <t>NGN VF Compliance Risk</t>
  </si>
  <si>
    <t>Other</t>
  </si>
  <si>
    <t>Non-financial benefits/costs - inputs</t>
  </si>
  <si>
    <t>GWh</t>
  </si>
  <si>
    <t>Fatalities/yr</t>
  </si>
  <si>
    <t>Non-fatal injuries/yr</t>
  </si>
  <si>
    <t>Alternative carbon calculations</t>
  </si>
  <si>
    <t>Environmental costs - low CO2 cost</t>
  </si>
  <si>
    <t>Environmental costs - high CO2 cost</t>
  </si>
  <si>
    <t>Net Present Values</t>
  </si>
  <si>
    <t>Discount factors and summary</t>
  </si>
  <si>
    <t>Discount factors</t>
  </si>
  <si>
    <t>Discount factor (Non-Safety)</t>
  </si>
  <si>
    <t>=1/[(1+SRTP)^n]</t>
  </si>
  <si>
    <t>Discount factor (Safety)</t>
  </si>
  <si>
    <t>=1/[(1+HDR)^n]</t>
  </si>
  <si>
    <t>Summary of discounted costs/benefits</t>
  </si>
  <si>
    <t>Opex</t>
  </si>
  <si>
    <t>Environmental - central CO2 cost</t>
  </si>
  <si>
    <t>Environmental - low CO2 cost</t>
  </si>
  <si>
    <t>Environmental - high CO2 cost</t>
  </si>
  <si>
    <t>Annual Total</t>
  </si>
  <si>
    <t>Total - central carbon cost</t>
  </si>
  <si>
    <t>Total - low carbon cost</t>
  </si>
  <si>
    <t>Total - high carbon cost</t>
  </si>
  <si>
    <t>Net Present Value</t>
  </si>
  <si>
    <t>NPV - central carbon cost</t>
  </si>
  <si>
    <t>NPV - low carbon cost</t>
  </si>
  <si>
    <t>NPV - high carbon cost</t>
  </si>
  <si>
    <t>Monetised risk - memo line</t>
  </si>
  <si>
    <t>Additional cost/benefit explanations</t>
  </si>
  <si>
    <t>Please provide a short explanation of any additional cost/benefit lines that have been completed in addition to the pre-populated ones. This should include both a description of the nature of the cost/benefit, and an explanation of how the value was calculated, citing appropriate sources (eg for relevant global warming potentials). If an explanation has been provided within the EJP, then simply provide a reference to the relevant page number.</t>
  </si>
  <si>
    <t>NGN VF Financial Risk, NGN VF Customer Risk, NGN VF Compliance Risk populated from our decision support tool outputs as per NGN's Value Framework and consistent with NARM.</t>
  </si>
  <si>
    <t>Long term cost/benefit assumptions</t>
  </si>
  <si>
    <t>Please briefly summarise the assumptions you have used to calculate long-term (ie beyond the duration of the RIIO3 price control) costs and other inputs (eg "Opex assumed to increase at 1%/year based on historic trends"). In most cases we would expect these to be the same across the baseline and different options, but where this is not the case additional tabs can be completed as necessary. If detailed descriptions are required (eg to explain assumptions around whole life costs of assets) these should be included as part of the EJP</t>
  </si>
  <si>
    <t>Not modelled in beyond RIIO-GD4 as proposals cover RIIO-GD3 only.</t>
  </si>
  <si>
    <t>As per NARM modelling assumptions from our Decision Support Tool - see Ofgem CBA Template Assumptions in section 8 of EJP.</t>
  </si>
  <si>
    <t>Modelled as per NARM metholdogy from our decision support tool.</t>
  </si>
  <si>
    <t>Cost cross-referencing</t>
  </si>
  <si>
    <t>If there is any explanation required on how the cost data set out in the EJP totals to the lines in the CBA, please provide it here.</t>
  </si>
  <si>
    <t>Costs in CBA reflected in sections 8 and 9 of EJP.</t>
  </si>
  <si>
    <t>The different priorities between national, local and customer stakeholders highlights tensions between short- and long-term goals and the dynamics NGN must manage throughout RIIO-GD3. Customers (especially older, low income, and digitally excluded customers) value energy affordability above all other priorities. Conversely, future customers prioritise helping the region to meet climate change targets (and not leaving anyone behind). Local stakeholders generally share this long-term view; Furthermore, national groups say they will judge our performance by how resilient the business is.
As customers are satisfied with the performance and availability of our services, they prefer us to maintain service levels at levels similar to today and asked for us to reduce future risk with targeted investments to enhance removal, reduction, resistance and recovery strategies.
To balance stakeholders' priorities, we will maintain our position as the most efficient gas distribution operator, while investing in delivering continuous performance improvement. We will achieve this through targeted investment in low-regret innovation, enhanced stakeholder engagement, whole systems collaboration, data and digitalisation.
Our rigorous engagement programme has helped us balance the clear need for greater regional support and investment, with the evident tension around the increased cost of living and ongoing affordability concerns.</t>
  </si>
  <si>
    <t>Fisal Meter Upgrade - Meter</t>
  </si>
  <si>
    <t>Please see further discussion in A22.e NGN RIIO-GD3 Investment Decision Pack - Offtakes &amp; PRS - Odorant &amp; Metering EJP</t>
  </si>
  <si>
    <t>Fisal Meter Upgrade - FWACV - Refurbishment</t>
  </si>
  <si>
    <t>Fisal Meter Upgrade - FWACV - replacement - associated with meter upgrade</t>
  </si>
  <si>
    <t>Fisal Meter Upgrade - E&amp;I</t>
  </si>
  <si>
    <t>Fisal Meter Upgrade - Building Replacement</t>
  </si>
  <si>
    <t>Odorant Injection System Upgrades (excl. tanks) - Replace</t>
  </si>
  <si>
    <t>Calorimeter Sampling Point upgrade</t>
  </si>
  <si>
    <t>2051 Depreciation</t>
  </si>
  <si>
    <r>
      <t>(5)</t>
    </r>
    <r>
      <rPr>
        <vertAlign val="subscript"/>
        <sz val="10"/>
        <color theme="1"/>
        <rFont val="Verdana"/>
        <family val="2"/>
      </rPr>
      <t>2051</t>
    </r>
    <r>
      <rPr>
        <sz val="10"/>
        <color theme="1"/>
        <rFont val="Verdana"/>
        <family val="2"/>
      </rPr>
      <t>=(3)</t>
    </r>
    <r>
      <rPr>
        <vertAlign val="subscript"/>
        <sz val="10"/>
        <color theme="1"/>
        <rFont val="Verdana"/>
        <family val="2"/>
      </rPr>
      <t>2051</t>
    </r>
    <r>
      <rPr>
        <sz val="10"/>
        <color theme="1"/>
        <rFont val="Verdana"/>
        <family val="2"/>
      </rPr>
      <t>*Dep_rate</t>
    </r>
    <r>
      <rPr>
        <vertAlign val="subscript"/>
        <sz val="10"/>
        <color theme="1"/>
        <rFont val="Verdana"/>
        <family val="2"/>
      </rPr>
      <t>t</t>
    </r>
  </si>
  <si>
    <t>2052 Depreciation</t>
  </si>
  <si>
    <r>
      <t>(5)</t>
    </r>
    <r>
      <rPr>
        <vertAlign val="subscript"/>
        <sz val="10"/>
        <color theme="1"/>
        <rFont val="Verdana"/>
        <family val="2"/>
      </rPr>
      <t>2052</t>
    </r>
    <r>
      <rPr>
        <sz val="10"/>
        <color theme="1"/>
        <rFont val="Verdana"/>
        <family val="2"/>
      </rPr>
      <t>=(3)</t>
    </r>
    <r>
      <rPr>
        <vertAlign val="subscript"/>
        <sz val="10"/>
        <color theme="1"/>
        <rFont val="Verdana"/>
        <family val="2"/>
      </rPr>
      <t>2052</t>
    </r>
    <r>
      <rPr>
        <sz val="10"/>
        <color theme="1"/>
        <rFont val="Verdana"/>
        <family val="2"/>
      </rPr>
      <t>*Dep_rate</t>
    </r>
    <r>
      <rPr>
        <vertAlign val="subscript"/>
        <sz val="10"/>
        <color theme="1"/>
        <rFont val="Verdana"/>
        <family val="2"/>
      </rPr>
      <t>t</t>
    </r>
  </si>
  <si>
    <t>2053 Depreciation</t>
  </si>
  <si>
    <r>
      <t>(5)</t>
    </r>
    <r>
      <rPr>
        <vertAlign val="subscript"/>
        <sz val="10"/>
        <color theme="1"/>
        <rFont val="Verdana"/>
        <family val="2"/>
      </rPr>
      <t>2053</t>
    </r>
    <r>
      <rPr>
        <sz val="10"/>
        <color theme="1"/>
        <rFont val="Verdana"/>
        <family val="2"/>
      </rPr>
      <t>=(3)</t>
    </r>
    <r>
      <rPr>
        <vertAlign val="subscript"/>
        <sz val="10"/>
        <color theme="1"/>
        <rFont val="Verdana"/>
        <family val="2"/>
      </rPr>
      <t>2053</t>
    </r>
    <r>
      <rPr>
        <sz val="10"/>
        <color theme="1"/>
        <rFont val="Verdana"/>
        <family val="2"/>
      </rPr>
      <t>*Dep_rate</t>
    </r>
    <r>
      <rPr>
        <vertAlign val="subscript"/>
        <sz val="10"/>
        <color theme="1"/>
        <rFont val="Verdana"/>
        <family val="2"/>
      </rPr>
      <t>t</t>
    </r>
  </si>
  <si>
    <t>2054 Depreciation</t>
  </si>
  <si>
    <r>
      <t>(5)</t>
    </r>
    <r>
      <rPr>
        <vertAlign val="subscript"/>
        <sz val="10"/>
        <color theme="1"/>
        <rFont val="Verdana"/>
        <family val="2"/>
      </rPr>
      <t>2054</t>
    </r>
    <r>
      <rPr>
        <sz val="10"/>
        <color theme="1"/>
        <rFont val="Verdana"/>
        <family val="2"/>
      </rPr>
      <t>=(3)</t>
    </r>
    <r>
      <rPr>
        <vertAlign val="subscript"/>
        <sz val="10"/>
        <color theme="1"/>
        <rFont val="Verdana"/>
        <family val="2"/>
      </rPr>
      <t>2054</t>
    </r>
    <r>
      <rPr>
        <sz val="10"/>
        <color theme="1"/>
        <rFont val="Verdana"/>
        <family val="2"/>
      </rPr>
      <t>*Dep_rate</t>
    </r>
    <r>
      <rPr>
        <vertAlign val="subscript"/>
        <sz val="10"/>
        <color theme="1"/>
        <rFont val="Verdana"/>
        <family val="2"/>
      </rPr>
      <t>t</t>
    </r>
  </si>
  <si>
    <t>2055 Depreciation</t>
  </si>
  <si>
    <r>
      <t>(5)</t>
    </r>
    <r>
      <rPr>
        <vertAlign val="subscript"/>
        <sz val="10"/>
        <color theme="1"/>
        <rFont val="Verdana"/>
        <family val="2"/>
      </rPr>
      <t>2055</t>
    </r>
    <r>
      <rPr>
        <sz val="10"/>
        <color theme="1"/>
        <rFont val="Verdana"/>
        <family val="2"/>
      </rPr>
      <t>=(3)</t>
    </r>
    <r>
      <rPr>
        <vertAlign val="subscript"/>
        <sz val="10"/>
        <color theme="1"/>
        <rFont val="Verdana"/>
        <family val="2"/>
      </rPr>
      <t>2055</t>
    </r>
    <r>
      <rPr>
        <sz val="10"/>
        <color theme="1"/>
        <rFont val="Verdana"/>
        <family val="2"/>
      </rPr>
      <t>*Dep_rate</t>
    </r>
    <r>
      <rPr>
        <vertAlign val="subscript"/>
        <sz val="10"/>
        <color theme="1"/>
        <rFont val="Verdana"/>
        <family val="2"/>
      </rPr>
      <t>t</t>
    </r>
  </si>
  <si>
    <t>2056 Depreciation</t>
  </si>
  <si>
    <r>
      <t>(5)</t>
    </r>
    <r>
      <rPr>
        <vertAlign val="subscript"/>
        <sz val="10"/>
        <color theme="1"/>
        <rFont val="Verdana"/>
        <family val="2"/>
      </rPr>
      <t>2056</t>
    </r>
    <r>
      <rPr>
        <sz val="10"/>
        <color theme="1"/>
        <rFont val="Verdana"/>
        <family val="2"/>
      </rPr>
      <t>=(3)</t>
    </r>
    <r>
      <rPr>
        <vertAlign val="subscript"/>
        <sz val="10"/>
        <color theme="1"/>
        <rFont val="Verdana"/>
        <family val="2"/>
      </rPr>
      <t>2056</t>
    </r>
    <r>
      <rPr>
        <sz val="10"/>
        <color theme="1"/>
        <rFont val="Verdana"/>
        <family val="2"/>
      </rPr>
      <t>*Dep_rate</t>
    </r>
    <r>
      <rPr>
        <vertAlign val="subscript"/>
        <sz val="10"/>
        <color theme="1"/>
        <rFont val="Verdana"/>
        <family val="2"/>
      </rPr>
      <t>t</t>
    </r>
  </si>
  <si>
    <t>2057 Depreciation</t>
  </si>
  <si>
    <r>
      <t>(5)</t>
    </r>
    <r>
      <rPr>
        <vertAlign val="subscript"/>
        <sz val="10"/>
        <color theme="1"/>
        <rFont val="Verdana"/>
        <family val="2"/>
      </rPr>
      <t>2057</t>
    </r>
    <r>
      <rPr>
        <sz val="10"/>
        <color theme="1"/>
        <rFont val="Verdana"/>
        <family val="2"/>
      </rPr>
      <t>=(3)</t>
    </r>
    <r>
      <rPr>
        <vertAlign val="subscript"/>
        <sz val="10"/>
        <color theme="1"/>
        <rFont val="Verdana"/>
        <family val="2"/>
      </rPr>
      <t>2057</t>
    </r>
    <r>
      <rPr>
        <sz val="10"/>
        <color theme="1"/>
        <rFont val="Verdana"/>
        <family val="2"/>
      </rPr>
      <t>*Dep_rate</t>
    </r>
    <r>
      <rPr>
        <vertAlign val="subscript"/>
        <sz val="10"/>
        <color theme="1"/>
        <rFont val="Verdana"/>
        <family val="2"/>
      </rPr>
      <t>t</t>
    </r>
  </si>
  <si>
    <t>2058 Depreciation</t>
  </si>
  <si>
    <r>
      <t>(5)</t>
    </r>
    <r>
      <rPr>
        <vertAlign val="subscript"/>
        <sz val="10"/>
        <color theme="1"/>
        <rFont val="Verdana"/>
        <family val="2"/>
      </rPr>
      <t>2058</t>
    </r>
    <r>
      <rPr>
        <sz val="10"/>
        <color theme="1"/>
        <rFont val="Verdana"/>
        <family val="2"/>
      </rPr>
      <t>=(3)</t>
    </r>
    <r>
      <rPr>
        <vertAlign val="subscript"/>
        <sz val="10"/>
        <color theme="1"/>
        <rFont val="Verdana"/>
        <family val="2"/>
      </rPr>
      <t>2058</t>
    </r>
    <r>
      <rPr>
        <sz val="10"/>
        <color theme="1"/>
        <rFont val="Verdana"/>
        <family val="2"/>
      </rPr>
      <t>*Dep_rate</t>
    </r>
    <r>
      <rPr>
        <vertAlign val="subscript"/>
        <sz val="10"/>
        <color theme="1"/>
        <rFont val="Verdana"/>
        <family val="2"/>
      </rPr>
      <t>t</t>
    </r>
  </si>
  <si>
    <t>2059 Depreciation</t>
  </si>
  <si>
    <r>
      <t>(5)</t>
    </r>
    <r>
      <rPr>
        <vertAlign val="subscript"/>
        <sz val="10"/>
        <color theme="1"/>
        <rFont val="Verdana"/>
        <family val="2"/>
      </rPr>
      <t>2059</t>
    </r>
    <r>
      <rPr>
        <sz val="10"/>
        <color theme="1"/>
        <rFont val="Verdana"/>
        <family val="2"/>
      </rPr>
      <t>=(3)</t>
    </r>
    <r>
      <rPr>
        <vertAlign val="subscript"/>
        <sz val="10"/>
        <color theme="1"/>
        <rFont val="Verdana"/>
        <family val="2"/>
      </rPr>
      <t>2059</t>
    </r>
    <r>
      <rPr>
        <sz val="10"/>
        <color theme="1"/>
        <rFont val="Verdana"/>
        <family val="2"/>
      </rPr>
      <t>*Dep_rate</t>
    </r>
    <r>
      <rPr>
        <vertAlign val="subscript"/>
        <sz val="10"/>
        <color theme="1"/>
        <rFont val="Verdana"/>
        <family val="2"/>
      </rPr>
      <t>t</t>
    </r>
  </si>
  <si>
    <t>2060 Depreciation</t>
  </si>
  <si>
    <r>
      <t>(5)</t>
    </r>
    <r>
      <rPr>
        <vertAlign val="subscript"/>
        <sz val="10"/>
        <color theme="1"/>
        <rFont val="Verdana"/>
        <family val="2"/>
      </rPr>
      <t>2060</t>
    </r>
    <r>
      <rPr>
        <sz val="10"/>
        <color theme="1"/>
        <rFont val="Verdana"/>
        <family val="2"/>
      </rPr>
      <t>=(3)</t>
    </r>
    <r>
      <rPr>
        <vertAlign val="subscript"/>
        <sz val="10"/>
        <color theme="1"/>
        <rFont val="Verdana"/>
        <family val="2"/>
      </rPr>
      <t>2060</t>
    </r>
    <r>
      <rPr>
        <sz val="10"/>
        <color theme="1"/>
        <rFont val="Verdana"/>
        <family val="2"/>
      </rPr>
      <t>*Dep_rate</t>
    </r>
    <r>
      <rPr>
        <vertAlign val="subscript"/>
        <sz val="10"/>
        <color theme="1"/>
        <rFont val="Verdana"/>
        <family val="2"/>
      </rPr>
      <t>t</t>
    </r>
  </si>
  <si>
    <t>2061 Depreciation</t>
  </si>
  <si>
    <r>
      <t>(5)</t>
    </r>
    <r>
      <rPr>
        <vertAlign val="subscript"/>
        <sz val="10"/>
        <color theme="1"/>
        <rFont val="Verdana"/>
        <family val="2"/>
      </rPr>
      <t>2061</t>
    </r>
    <r>
      <rPr>
        <sz val="10"/>
        <color theme="1"/>
        <rFont val="Verdana"/>
        <family val="2"/>
      </rPr>
      <t>=(3)</t>
    </r>
    <r>
      <rPr>
        <vertAlign val="subscript"/>
        <sz val="10"/>
        <color theme="1"/>
        <rFont val="Verdana"/>
        <family val="2"/>
      </rPr>
      <t>2061</t>
    </r>
    <r>
      <rPr>
        <sz val="10"/>
        <color theme="1"/>
        <rFont val="Verdana"/>
        <family val="2"/>
      </rPr>
      <t>*Dep_rate</t>
    </r>
    <r>
      <rPr>
        <vertAlign val="subscript"/>
        <sz val="10"/>
        <color theme="1"/>
        <rFont val="Verdana"/>
        <family val="2"/>
      </rPr>
      <t>t</t>
    </r>
  </si>
  <si>
    <t>2062 Depreciation</t>
  </si>
  <si>
    <r>
      <t>(5)</t>
    </r>
    <r>
      <rPr>
        <vertAlign val="subscript"/>
        <sz val="10"/>
        <color theme="1"/>
        <rFont val="Verdana"/>
        <family val="2"/>
      </rPr>
      <t>2062</t>
    </r>
    <r>
      <rPr>
        <sz val="10"/>
        <color theme="1"/>
        <rFont val="Verdana"/>
        <family val="2"/>
      </rPr>
      <t>=(3)</t>
    </r>
    <r>
      <rPr>
        <vertAlign val="subscript"/>
        <sz val="10"/>
        <color theme="1"/>
        <rFont val="Verdana"/>
        <family val="2"/>
      </rPr>
      <t>2062</t>
    </r>
    <r>
      <rPr>
        <sz val="10"/>
        <color theme="1"/>
        <rFont val="Verdana"/>
        <family val="2"/>
      </rPr>
      <t>*Dep_rate</t>
    </r>
    <r>
      <rPr>
        <vertAlign val="subscript"/>
        <sz val="10"/>
        <color theme="1"/>
        <rFont val="Verdana"/>
        <family val="2"/>
      </rPr>
      <t>t</t>
    </r>
  </si>
  <si>
    <t>2063 Depreciation</t>
  </si>
  <si>
    <r>
      <t>(5)</t>
    </r>
    <r>
      <rPr>
        <vertAlign val="subscript"/>
        <sz val="10"/>
        <color theme="1"/>
        <rFont val="Verdana"/>
        <family val="2"/>
      </rPr>
      <t>2063</t>
    </r>
    <r>
      <rPr>
        <sz val="10"/>
        <color theme="1"/>
        <rFont val="Verdana"/>
        <family val="2"/>
      </rPr>
      <t>=(3)</t>
    </r>
    <r>
      <rPr>
        <vertAlign val="subscript"/>
        <sz val="10"/>
        <color theme="1"/>
        <rFont val="Verdana"/>
        <family val="2"/>
      </rPr>
      <t>2063</t>
    </r>
    <r>
      <rPr>
        <sz val="10"/>
        <color theme="1"/>
        <rFont val="Verdana"/>
        <family val="2"/>
      </rPr>
      <t>*Dep_rate</t>
    </r>
    <r>
      <rPr>
        <vertAlign val="subscript"/>
        <sz val="10"/>
        <color theme="1"/>
        <rFont val="Verdana"/>
        <family val="2"/>
      </rPr>
      <t>t</t>
    </r>
  </si>
  <si>
    <t>2064 Depreciation</t>
  </si>
  <si>
    <r>
      <t>(5)</t>
    </r>
    <r>
      <rPr>
        <vertAlign val="subscript"/>
        <sz val="10"/>
        <color theme="1"/>
        <rFont val="Verdana"/>
        <family val="2"/>
      </rPr>
      <t>2064</t>
    </r>
    <r>
      <rPr>
        <sz val="10"/>
        <color theme="1"/>
        <rFont val="Verdana"/>
        <family val="2"/>
      </rPr>
      <t>=(3)</t>
    </r>
    <r>
      <rPr>
        <vertAlign val="subscript"/>
        <sz val="10"/>
        <color theme="1"/>
        <rFont val="Verdana"/>
        <family val="2"/>
      </rPr>
      <t>2064</t>
    </r>
    <r>
      <rPr>
        <sz val="10"/>
        <color theme="1"/>
        <rFont val="Verdana"/>
        <family val="2"/>
      </rPr>
      <t>*Dep_rate</t>
    </r>
    <r>
      <rPr>
        <vertAlign val="subscript"/>
        <sz val="10"/>
        <color theme="1"/>
        <rFont val="Verdana"/>
        <family val="2"/>
      </rPr>
      <t>t</t>
    </r>
  </si>
  <si>
    <t>2065 Depreciation</t>
  </si>
  <si>
    <r>
      <t>(5)</t>
    </r>
    <r>
      <rPr>
        <vertAlign val="subscript"/>
        <sz val="10"/>
        <color theme="1"/>
        <rFont val="Verdana"/>
        <family val="2"/>
      </rPr>
      <t>2065</t>
    </r>
    <r>
      <rPr>
        <sz val="10"/>
        <color theme="1"/>
        <rFont val="Verdana"/>
        <family val="2"/>
      </rPr>
      <t>=(3)</t>
    </r>
    <r>
      <rPr>
        <vertAlign val="subscript"/>
        <sz val="10"/>
        <color theme="1"/>
        <rFont val="Verdana"/>
        <family val="2"/>
      </rPr>
      <t>2065</t>
    </r>
    <r>
      <rPr>
        <sz val="10"/>
        <color theme="1"/>
        <rFont val="Verdana"/>
        <family val="2"/>
      </rPr>
      <t>*Dep_rate</t>
    </r>
    <r>
      <rPr>
        <vertAlign val="subscript"/>
        <sz val="10"/>
        <color theme="1"/>
        <rFont val="Verdana"/>
        <family val="2"/>
      </rPr>
      <t>t</t>
    </r>
  </si>
  <si>
    <t>2066 Depreciation</t>
  </si>
  <si>
    <r>
      <t>(5)</t>
    </r>
    <r>
      <rPr>
        <vertAlign val="subscript"/>
        <sz val="10"/>
        <color theme="1"/>
        <rFont val="Verdana"/>
        <family val="2"/>
      </rPr>
      <t>2066</t>
    </r>
    <r>
      <rPr>
        <sz val="10"/>
        <color theme="1"/>
        <rFont val="Verdana"/>
        <family val="2"/>
      </rPr>
      <t>=(3)</t>
    </r>
    <r>
      <rPr>
        <vertAlign val="subscript"/>
        <sz val="10"/>
        <color theme="1"/>
        <rFont val="Verdana"/>
        <family val="2"/>
      </rPr>
      <t>2066</t>
    </r>
    <r>
      <rPr>
        <sz val="10"/>
        <color theme="1"/>
        <rFont val="Verdana"/>
        <family val="2"/>
      </rPr>
      <t>*Dep_rate</t>
    </r>
    <r>
      <rPr>
        <vertAlign val="subscript"/>
        <sz val="10"/>
        <color theme="1"/>
        <rFont val="Verdana"/>
        <family val="2"/>
      </rPr>
      <t>t</t>
    </r>
  </si>
  <si>
    <t>2067 Depreciation</t>
  </si>
  <si>
    <r>
      <t>(5)</t>
    </r>
    <r>
      <rPr>
        <vertAlign val="subscript"/>
        <sz val="10"/>
        <color theme="1"/>
        <rFont val="Verdana"/>
        <family val="2"/>
      </rPr>
      <t>2067</t>
    </r>
    <r>
      <rPr>
        <sz val="10"/>
        <color theme="1"/>
        <rFont val="Verdana"/>
        <family val="2"/>
      </rPr>
      <t>=(3)</t>
    </r>
    <r>
      <rPr>
        <vertAlign val="subscript"/>
        <sz val="10"/>
        <color theme="1"/>
        <rFont val="Verdana"/>
        <family val="2"/>
      </rPr>
      <t>2067</t>
    </r>
    <r>
      <rPr>
        <sz val="10"/>
        <color theme="1"/>
        <rFont val="Verdana"/>
        <family val="2"/>
      </rPr>
      <t>*Dep_rate</t>
    </r>
    <r>
      <rPr>
        <vertAlign val="subscript"/>
        <sz val="10"/>
        <color theme="1"/>
        <rFont val="Verdana"/>
        <family val="2"/>
      </rPr>
      <t>t</t>
    </r>
  </si>
  <si>
    <t>2068 Depreciation</t>
  </si>
  <si>
    <r>
      <t>(5)</t>
    </r>
    <r>
      <rPr>
        <vertAlign val="subscript"/>
        <sz val="10"/>
        <color theme="1"/>
        <rFont val="Verdana"/>
        <family val="2"/>
      </rPr>
      <t>2068</t>
    </r>
    <r>
      <rPr>
        <sz val="10"/>
        <color theme="1"/>
        <rFont val="Verdana"/>
        <family val="2"/>
      </rPr>
      <t>=(3)</t>
    </r>
    <r>
      <rPr>
        <vertAlign val="subscript"/>
        <sz val="10"/>
        <color theme="1"/>
        <rFont val="Verdana"/>
        <family val="2"/>
      </rPr>
      <t>2068</t>
    </r>
    <r>
      <rPr>
        <sz val="10"/>
        <color theme="1"/>
        <rFont val="Verdana"/>
        <family val="2"/>
      </rPr>
      <t>*Dep_rate</t>
    </r>
    <r>
      <rPr>
        <vertAlign val="subscript"/>
        <sz val="10"/>
        <color theme="1"/>
        <rFont val="Verdana"/>
        <family val="2"/>
      </rPr>
      <t>t</t>
    </r>
  </si>
  <si>
    <t>2069 Depreciation</t>
  </si>
  <si>
    <r>
      <t>(5)</t>
    </r>
    <r>
      <rPr>
        <vertAlign val="subscript"/>
        <sz val="10"/>
        <color theme="1"/>
        <rFont val="Verdana"/>
        <family val="2"/>
      </rPr>
      <t>2069</t>
    </r>
    <r>
      <rPr>
        <sz val="10"/>
        <color theme="1"/>
        <rFont val="Verdana"/>
        <family val="2"/>
      </rPr>
      <t>=(3)</t>
    </r>
    <r>
      <rPr>
        <vertAlign val="subscript"/>
        <sz val="10"/>
        <color theme="1"/>
        <rFont val="Verdana"/>
        <family val="2"/>
      </rPr>
      <t>2069</t>
    </r>
    <r>
      <rPr>
        <sz val="10"/>
        <color theme="1"/>
        <rFont val="Verdana"/>
        <family val="2"/>
      </rPr>
      <t>*Dep_rate</t>
    </r>
    <r>
      <rPr>
        <vertAlign val="subscript"/>
        <sz val="10"/>
        <color theme="1"/>
        <rFont val="Verdana"/>
        <family val="2"/>
      </rPr>
      <t>t</t>
    </r>
  </si>
  <si>
    <t>2070 Depreciation</t>
  </si>
  <si>
    <r>
      <t>(5)</t>
    </r>
    <r>
      <rPr>
        <vertAlign val="subscript"/>
        <sz val="10"/>
        <color theme="1"/>
        <rFont val="Verdana"/>
        <family val="2"/>
      </rPr>
      <t>2070</t>
    </r>
    <r>
      <rPr>
        <sz val="10"/>
        <color theme="1"/>
        <rFont val="Verdana"/>
        <family val="2"/>
      </rPr>
      <t>=(3)</t>
    </r>
    <r>
      <rPr>
        <vertAlign val="subscript"/>
        <sz val="10"/>
        <color theme="1"/>
        <rFont val="Verdana"/>
        <family val="2"/>
      </rPr>
      <t>2070</t>
    </r>
    <r>
      <rPr>
        <sz val="10"/>
        <color theme="1"/>
        <rFont val="Verdana"/>
        <family val="2"/>
      </rPr>
      <t>*Dep_rate</t>
    </r>
    <r>
      <rPr>
        <vertAlign val="subscript"/>
        <sz val="10"/>
        <color theme="1"/>
        <rFont val="Verdana"/>
        <family val="2"/>
      </rPr>
      <t>t</t>
    </r>
  </si>
  <si>
    <t>(4) + Total Opex + Total Pass Through Costs</t>
  </si>
  <si>
    <t>Societal Costs/Benefits</t>
  </si>
  <si>
    <t>Pass Through Costs</t>
  </si>
  <si>
    <t>Comparison to baseline</t>
  </si>
  <si>
    <t xml:space="preserve">Capex </t>
  </si>
  <si>
    <t>Do More - Increase to 20 Odorant Upgrades and increase Metering by 20%</t>
  </si>
  <si>
    <r>
      <t xml:space="preserve">The different priorities between national, local and customer stakeholders highlights tensions between short- and long-term goals and the dynamics NGN must manage throughout RIIO-GD3. Customers (especially older, low income, and digitally excluded customers) value energy affordability above all other priorities. Conversely, future customers prioritise helping the region to meet climate change targets (and not leaving anyone behind). Local stakeholders generally share this long-term view; Furthermore, national groups say they will judge our performance by how resilient the business is.
As customers are satisfied with the performance and availability of our services, they prefer us to maintain service levels at levels similar to today and asked for us to reduce future risk with targeted investments to enhance removal, reduction, resistance and recovery strategies.
To balance stakeholders' priorities, we will maintain our position as the most efficient gas distribution operator, while investing in delivering continuous performance improvement. We will achieve this through targeted investment in low-regret innovation, enhanced stakeholder engagement, whole systems collaboration, data and digitalisation.
Our rigorous engagement programme has helped us balance the clear need for greater regional support and investment, with the evident tension around the increased cost of living and ongoing affordability concerns. </t>
    </r>
    <r>
      <rPr>
        <b/>
        <sz val="10"/>
        <color theme="1"/>
        <rFont val="Verdana"/>
        <family val="2"/>
      </rPr>
      <t>(Additional increase in spend over the Preferred option has not been deemed to be justified).</t>
    </r>
  </si>
  <si>
    <t>Do less - No Metering Upgrades and no flow racks and reduce odorant to 10</t>
  </si>
  <si>
    <r>
      <t>The different priorities between national, local and customer stakeholders highlights tensions between short- and long-term goals and the dynamics NGN must manage throughout RIIO-GD3. Customers (especially older, low income, and digitally excluded customers) value energy affordability above all other priorities. Conversely, future customers prioritise helping the region to meet climate change targets (and not leaving anyone behind). Local stakeholders generally share this long-term view; Furthermore, national groups say they will judge our performance by how resilient the business is.
As customers are satisfied with the performance and availability of our services, they prefer us to maintain service levels at levels similar to today and asked for us to reduce future risk with targeted investments to enhance removal, reduction, resistance and recovery strategies.</t>
    </r>
    <r>
      <rPr>
        <b/>
        <sz val="10"/>
        <color theme="1"/>
        <rFont val="Verdana"/>
        <family val="2"/>
      </rPr>
      <t xml:space="preserve"> (Under this option: Obsolescence poses significant risk to accuracy and continuing servicing and maintenance, whilst end of life assets pose the increased risk of failure and faults and associated consequences including compliance and health and safety.</t>
    </r>
    <r>
      <rPr>
        <sz val="10"/>
        <color theme="1"/>
        <rFont val="Verdana"/>
        <family val="2"/>
      </rPr>
      <t>)
To balance stakeholders' priorities, we will maintain our position as the most efficient gas distribution operator, while investing in delivering continuous performance improvement. We will achieve this through targeted investment in low-regret innovation, enhanced stakeholder engagement, whole systems collaboration, data and digitalisation.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</si>
</sst>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8">
    <numFmt numFmtId="164" formatCode="_(* #,##0.00_);_(* \(#,##0.00\);_(* &quot;-&quot;??_);_(@_)"/>
    <numFmt numFmtId="165" formatCode="_(&quot;£&quot;* #,##0.00_);_(&quot;£&quot;* \(#,##0.00\);_(&quot;£&quot;* &quot;-&quot;??_);_(@_)"/>
    <numFmt numFmtId="166" formatCode="&quot;£&quot;#,##0.00"/>
    <numFmt numFmtId="167" formatCode="&quot;£&quot;#,##0"/>
    <numFmt numFmtId="168" formatCode="0.000"/>
    <numFmt numFmtId="169" formatCode="#,##0.00;[Red]\(#,##0.00\);\-"/>
    <numFmt numFmtId="170" formatCode="[$$-409]#,##0.00"/>
    <numFmt numFmtId="171" formatCode="0.0;[Red]\-0.0;\-"/>
    <numFmt numFmtId="172" formatCode="0.0"/>
    <numFmt numFmtId="173" formatCode="0.00000"/>
    <numFmt numFmtId="174" formatCode="#,##0.0;[Red]\(#,##0.0\);\-"/>
    <numFmt numFmtId="175" formatCode="#,##0.000;[Red]\(#,##0.000\);\-"/>
    <numFmt numFmtId="176" formatCode="#,##0.0_);\(#,##0.0\);\-_)"/>
    <numFmt numFmtId="177" formatCode="dd\ mmm\ yyyy"/>
    <numFmt numFmtId="178" formatCode="#,##0.000_);\(#,##0.000\);\-_)"/>
    <numFmt numFmtId="179" formatCode="#,##0.0000;[Red]\(#,##0.0000\);\-"/>
    <numFmt numFmtId="180" formatCode="#,##0.00000;[Red]\(#,##0.00000\);\-"/>
    <numFmt numFmtId="181" formatCode="#,##0.000000;[Red]\(#,##0.000000\);\-"/>
  </numFmts>
  <fonts count="55">
    <font>
      <sz val="10"/>
      <color theme="1"/>
      <name val="Verdana"/>
      <family val="2"/>
    </font>
    <font>
      <sz val="11"/>
      <color theme="1"/>
      <name val="Calibri"/>
      <family val="2"/>
      <scheme val="minor"/>
    </font>
    <font>
      <sz val="11"/>
      <color theme="1"/>
      <name val="Calibri"/>
      <family val="2"/>
      <scheme val="minor"/>
    </font>
    <font>
      <sz val="11"/>
      <color theme="1"/>
      <name val="Calibri"/>
      <family val="2"/>
      <scheme val="minor"/>
    </font>
    <font>
      <sz val="9"/>
      <color theme="1"/>
      <name val="Verdana"/>
      <family val="2"/>
    </font>
    <font>
      <b/>
      <sz val="9"/>
      <color theme="1"/>
      <name val="Verdana"/>
      <family val="2"/>
    </font>
    <font>
      <i/>
      <sz val="9"/>
      <color theme="1"/>
      <name val="Verdana"/>
      <family val="2"/>
    </font>
    <font>
      <sz val="11"/>
      <color theme="1"/>
      <name val="Calibri"/>
      <family val="2"/>
      <scheme val="minor"/>
    </font>
    <font>
      <sz val="10"/>
      <name val="Arial"/>
      <family val="2"/>
    </font>
    <font>
      <u/>
      <sz val="8.8000000000000007"/>
      <color theme="10"/>
      <name val="Calibri"/>
      <family val="2"/>
    </font>
    <font>
      <sz val="11"/>
      <name val="CG Omega"/>
      <family val="2"/>
    </font>
    <font>
      <sz val="10"/>
      <color rgb="FFFF0000"/>
      <name val="Verdana"/>
      <family val="2"/>
    </font>
    <font>
      <b/>
      <sz val="10"/>
      <color theme="1"/>
      <name val="Verdana"/>
      <family val="2"/>
    </font>
    <font>
      <sz val="10"/>
      <name val="Verdana"/>
      <family val="2"/>
    </font>
    <font>
      <vertAlign val="superscript"/>
      <sz val="10"/>
      <color theme="1"/>
      <name val="Verdana"/>
      <family val="2"/>
    </font>
    <font>
      <b/>
      <sz val="10"/>
      <name val="Verdana"/>
      <family val="2"/>
    </font>
    <font>
      <b/>
      <sz val="12"/>
      <color theme="1"/>
      <name val="Verdana"/>
      <family val="2"/>
    </font>
    <font>
      <i/>
      <sz val="10"/>
      <color theme="1"/>
      <name val="Verdana"/>
      <family val="2"/>
    </font>
    <font>
      <sz val="10"/>
      <color theme="1"/>
      <name val="Verdana"/>
      <family val="2"/>
    </font>
    <font>
      <sz val="10"/>
      <color theme="0"/>
      <name val="Verdana"/>
      <family val="2"/>
    </font>
    <font>
      <vertAlign val="subscript"/>
      <sz val="10"/>
      <color theme="1"/>
      <name val="Verdana"/>
      <family val="2"/>
    </font>
    <font>
      <i/>
      <sz val="10"/>
      <name val="Verdana"/>
      <family val="2"/>
    </font>
    <font>
      <sz val="9"/>
      <color indexed="81"/>
      <name val="Tahoma"/>
      <family val="2"/>
    </font>
    <font>
      <b/>
      <sz val="9"/>
      <color indexed="81"/>
      <name val="Tahoma"/>
      <family val="2"/>
    </font>
    <font>
      <sz val="8"/>
      <name val="Verdana"/>
      <family val="2"/>
    </font>
    <font>
      <sz val="8"/>
      <color theme="1"/>
      <name val="Verdana"/>
      <family val="2"/>
    </font>
    <font>
      <b/>
      <u/>
      <sz val="10"/>
      <color theme="1"/>
      <name val="Verdana"/>
      <family val="2"/>
    </font>
    <font>
      <i/>
      <sz val="10"/>
      <color theme="0"/>
      <name val="Verdana"/>
      <family val="2"/>
    </font>
    <font>
      <b/>
      <i/>
      <sz val="10"/>
      <color theme="1"/>
      <name val="Verdana"/>
      <family val="2"/>
    </font>
    <font>
      <sz val="12"/>
      <color theme="1"/>
      <name val="Verdana"/>
      <family val="2"/>
    </font>
    <font>
      <u/>
      <sz val="12"/>
      <color theme="10"/>
      <name val="Verdana"/>
      <family val="2"/>
    </font>
    <font>
      <b/>
      <sz val="14"/>
      <color theme="1"/>
      <name val="Verdana"/>
      <family val="2"/>
    </font>
    <font>
      <b/>
      <u/>
      <sz val="9"/>
      <color theme="1"/>
      <name val="Verdana"/>
      <family val="2"/>
    </font>
    <font>
      <sz val="11"/>
      <name val="CG Omega"/>
    </font>
    <font>
      <b/>
      <sz val="11"/>
      <name val="CG Omega"/>
      <family val="2"/>
    </font>
    <font>
      <sz val="10"/>
      <color indexed="8"/>
      <name val="Verdana"/>
      <family val="2"/>
    </font>
    <font>
      <b/>
      <sz val="10"/>
      <color theme="0"/>
      <name val="Verdana"/>
      <family val="2"/>
    </font>
    <font>
      <b/>
      <sz val="11"/>
      <color rgb="FFFA7D00"/>
      <name val="Calibri"/>
      <family val="2"/>
      <scheme val="minor"/>
    </font>
    <font>
      <sz val="10"/>
      <color theme="1"/>
      <name val="Gill Sans MT"/>
      <family val="2"/>
    </font>
    <font>
      <b/>
      <sz val="11"/>
      <color theme="1"/>
      <name val="Calibri"/>
      <family val="2"/>
      <scheme val="minor"/>
    </font>
    <font>
      <u/>
      <sz val="9"/>
      <color theme="10"/>
      <name val="Verdana"/>
      <family val="2"/>
    </font>
    <font>
      <sz val="10"/>
      <color theme="4"/>
      <name val="Verdana"/>
      <family val="2"/>
    </font>
    <font>
      <u/>
      <sz val="10"/>
      <color theme="10"/>
      <name val="Verdana"/>
      <family val="2"/>
    </font>
    <font>
      <b/>
      <sz val="10"/>
      <color rgb="FFFA7D00"/>
      <name val="Verdana"/>
      <family val="2"/>
    </font>
    <font>
      <sz val="10"/>
      <color rgb="FF0070C0"/>
      <name val="Verdana"/>
      <family val="2"/>
    </font>
    <font>
      <sz val="9"/>
      <color indexed="81"/>
      <name val="Tahoma"/>
      <family val="2"/>
    </font>
    <font>
      <b/>
      <sz val="9"/>
      <color indexed="81"/>
      <name val="Tahoma"/>
      <family val="2"/>
    </font>
    <font>
      <sz val="10"/>
      <color theme="1"/>
      <name val="Arial"/>
      <family val="2"/>
    </font>
    <font>
      <u/>
      <sz val="10"/>
      <color theme="10"/>
      <name val="Arial"/>
      <family val="2"/>
    </font>
    <font>
      <sz val="11"/>
      <name val="Calibri"/>
      <family val="2"/>
      <scheme val="minor"/>
    </font>
    <font>
      <b/>
      <sz val="10"/>
      <color theme="0" tint="-0.14999847407452621"/>
      <name val="Verdana"/>
      <family val="2"/>
    </font>
    <font>
      <sz val="9"/>
      <color theme="10"/>
      <name val="Verdana"/>
      <family val="2"/>
    </font>
    <font>
      <sz val="11"/>
      <color theme="1"/>
      <name val="Tenorite"/>
    </font>
    <font>
      <b/>
      <sz val="10"/>
      <color rgb="FF000000"/>
      <name val="Verdana"/>
      <family val="2"/>
    </font>
    <font>
      <sz val="11"/>
      <color rgb="FF242424"/>
      <name val="Aptos Narrow"/>
      <family val="2"/>
    </font>
  </fonts>
  <fills count="24">
    <fill>
      <patternFill patternType="none"/>
    </fill>
    <fill>
      <patternFill patternType="gray125"/>
    </fill>
    <fill>
      <patternFill patternType="solid">
        <fgColor theme="9" tint="0.59999389629810485"/>
        <bgColor indexed="64"/>
      </patternFill>
    </fill>
    <fill>
      <patternFill patternType="solid">
        <fgColor theme="5" tint="0.59999389629810485"/>
        <bgColor indexed="64"/>
      </patternFill>
    </fill>
    <fill>
      <patternFill patternType="solid">
        <fgColor theme="0" tint="-0.34998626667073579"/>
        <bgColor indexed="64"/>
      </patternFill>
    </fill>
    <fill>
      <patternFill patternType="solid">
        <fgColor rgb="FFFFFFCC"/>
        <bgColor indexed="64"/>
      </patternFill>
    </fill>
    <fill>
      <patternFill patternType="solid">
        <fgColor theme="0"/>
        <bgColor indexed="64"/>
      </patternFill>
    </fill>
    <fill>
      <patternFill patternType="solid">
        <fgColor theme="0" tint="-0.14999847407452621"/>
        <bgColor indexed="64"/>
      </patternFill>
    </fill>
    <fill>
      <patternFill patternType="solid">
        <fgColor rgb="FFD6DCE6"/>
        <bgColor indexed="64"/>
      </patternFill>
    </fill>
    <fill>
      <patternFill patternType="solid">
        <fgColor theme="4" tint="-0.249977111117893"/>
        <bgColor indexed="64"/>
      </patternFill>
    </fill>
    <fill>
      <patternFill patternType="solid">
        <fgColor theme="4" tint="0.59999389629810485"/>
        <bgColor indexed="64"/>
      </patternFill>
    </fill>
    <fill>
      <patternFill patternType="solid">
        <fgColor rgb="FFFF0000"/>
        <bgColor indexed="64"/>
      </patternFill>
    </fill>
    <fill>
      <patternFill patternType="solid">
        <fgColor rgb="FF92D050"/>
        <bgColor indexed="64"/>
      </patternFill>
    </fill>
    <fill>
      <patternFill patternType="solid">
        <fgColor theme="0" tint="-0.249977111117893"/>
        <bgColor indexed="64"/>
      </patternFill>
    </fill>
    <fill>
      <patternFill patternType="solid">
        <fgColor rgb="FFF2F2F2"/>
      </patternFill>
    </fill>
    <fill>
      <patternFill patternType="solid">
        <fgColor theme="1" tint="0.249977111117893"/>
        <bgColor indexed="64"/>
      </patternFill>
    </fill>
    <fill>
      <patternFill patternType="solid">
        <fgColor theme="2" tint="-9.9978637043366805E-2"/>
        <bgColor indexed="64"/>
      </patternFill>
    </fill>
    <fill>
      <patternFill patternType="solid">
        <fgColor rgb="FFFF9900"/>
        <bgColor indexed="64"/>
      </patternFill>
    </fill>
    <fill>
      <patternFill patternType="solid">
        <fgColor rgb="FFFF9999"/>
        <bgColor indexed="64"/>
      </patternFill>
    </fill>
    <fill>
      <patternFill patternType="solid">
        <fgColor theme="9" tint="0.79998168889431442"/>
        <bgColor indexed="64"/>
      </patternFill>
    </fill>
    <fill>
      <patternFill patternType="solid">
        <fgColor rgb="FFFFCCCC"/>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CC"/>
        <bgColor rgb="FF000000"/>
      </patternFill>
    </fill>
  </fills>
  <borders count="60">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top style="medium">
        <color indexed="64"/>
      </top>
      <bottom style="medium">
        <color indexed="64"/>
      </bottom>
      <diagonal/>
    </border>
    <border>
      <left/>
      <right style="thin">
        <color indexed="64"/>
      </right>
      <top/>
      <bottom/>
      <diagonal/>
    </border>
    <border>
      <left/>
      <right/>
      <top/>
      <bottom style="medium">
        <color indexed="64"/>
      </bottom>
      <diagonal/>
    </border>
    <border>
      <left style="medium">
        <color indexed="64"/>
      </left>
      <right style="thin">
        <color indexed="64"/>
      </right>
      <top/>
      <bottom style="medium">
        <color indexed="64"/>
      </bottom>
      <diagonal/>
    </border>
    <border>
      <left/>
      <right/>
      <top/>
      <bottom style="thin">
        <color indexed="64"/>
      </bottom>
      <diagonal/>
    </border>
    <border>
      <left/>
      <right style="thin">
        <color indexed="64"/>
      </right>
      <top/>
      <bottom style="medium">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bottom style="thin">
        <color indexed="64"/>
      </bottom>
      <diagonal/>
    </border>
    <border>
      <left style="thin">
        <color indexed="64"/>
      </left>
      <right style="thin">
        <color indexed="64"/>
      </right>
      <top/>
      <bottom style="medium">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medium">
        <color indexed="64"/>
      </top>
      <bottom/>
      <diagonal/>
    </border>
    <border>
      <left style="medium">
        <color indexed="64"/>
      </left>
      <right/>
      <top/>
      <bottom/>
      <diagonal/>
    </border>
    <border>
      <left/>
      <right/>
      <top style="thick">
        <color theme="5"/>
      </top>
      <bottom/>
      <diagonal/>
    </border>
    <border>
      <left/>
      <right/>
      <top/>
      <bottom style="thin">
        <color theme="0" tint="-0.499984740745262"/>
      </bottom>
      <diagonal/>
    </border>
    <border>
      <left/>
      <right/>
      <top style="thin">
        <color theme="0" tint="-0.499984740745262"/>
      </top>
      <bottom/>
      <diagonal/>
    </border>
    <border>
      <left/>
      <right/>
      <top style="thick">
        <color auto="1"/>
      </top>
      <bottom style="thick">
        <color auto="1"/>
      </bottom>
      <diagonal/>
    </border>
    <border>
      <left style="thin">
        <color auto="1"/>
      </left>
      <right style="thick">
        <color auto="1"/>
      </right>
      <top style="thick">
        <color auto="1"/>
      </top>
      <bottom style="thick">
        <color auto="1"/>
      </bottom>
      <diagonal/>
    </border>
    <border>
      <left style="thin">
        <color auto="1"/>
      </left>
      <right style="thin">
        <color auto="1"/>
      </right>
      <top style="thick">
        <color auto="1"/>
      </top>
      <bottom style="thick">
        <color auto="1"/>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auto="1"/>
      </left>
      <right/>
      <top style="medium">
        <color auto="1"/>
      </top>
      <bottom/>
      <diagonal/>
    </border>
    <border>
      <left/>
      <right style="medium">
        <color auto="1"/>
      </right>
      <top style="medium">
        <color auto="1"/>
      </top>
      <bottom/>
      <diagonal/>
    </border>
    <border>
      <left/>
      <right style="medium">
        <color auto="1"/>
      </right>
      <top/>
      <bottom/>
      <diagonal/>
    </border>
    <border>
      <left style="medium">
        <color auto="1"/>
      </left>
      <right/>
      <top/>
      <bottom style="medium">
        <color auto="1"/>
      </bottom>
      <diagonal/>
    </border>
    <border>
      <left/>
      <right style="medium">
        <color auto="1"/>
      </right>
      <top/>
      <bottom style="medium">
        <color auto="1"/>
      </bottom>
      <diagonal/>
    </border>
    <border>
      <left style="thin">
        <color indexed="64"/>
      </left>
      <right/>
      <top/>
      <bottom style="medium">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style="thin">
        <color rgb="FF7F7F7F"/>
      </left>
      <right style="thin">
        <color rgb="FF7F7F7F"/>
      </right>
      <top style="thin">
        <color rgb="FF7F7F7F"/>
      </top>
      <bottom style="thin">
        <color rgb="FF7F7F7F"/>
      </bottom>
      <diagonal/>
    </border>
    <border>
      <left style="thin">
        <color rgb="FF7F7F7F"/>
      </left>
      <right/>
      <top style="thin">
        <color rgb="FF7F7F7F"/>
      </top>
      <bottom style="thin">
        <color rgb="FF7F7F7F"/>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diagonal/>
    </border>
    <border>
      <left/>
      <right style="medium">
        <color indexed="64"/>
      </right>
      <top/>
      <bottom style="thin">
        <color indexed="64"/>
      </bottom>
      <diagonal/>
    </border>
  </borders>
  <cellStyleXfs count="39">
    <xf numFmtId="0" fontId="0" fillId="0" borderId="0"/>
    <xf numFmtId="0" fontId="7" fillId="0" borderId="0"/>
    <xf numFmtId="9" fontId="7" fillId="0" borderId="0" applyFont="0" applyFill="0" applyBorder="0" applyAlignment="0" applyProtection="0"/>
    <xf numFmtId="164" fontId="7" fillId="0" borderId="0" applyFont="0" applyFill="0" applyBorder="0" applyAlignment="0" applyProtection="0"/>
    <xf numFmtId="165" fontId="7" fillId="0" borderId="0" applyFont="0" applyFill="0" applyBorder="0" applyAlignment="0" applyProtection="0"/>
    <xf numFmtId="0" fontId="8" fillId="0" borderId="0"/>
    <xf numFmtId="0" fontId="9" fillId="0" borderId="0" applyNumberFormat="0" applyFill="0" applyBorder="0" applyAlignment="0" applyProtection="0">
      <alignment vertical="top"/>
      <protection locked="0"/>
    </xf>
    <xf numFmtId="0" fontId="8" fillId="0" borderId="0"/>
    <xf numFmtId="0" fontId="10" fillId="0" borderId="0" applyFont="0" applyFill="0" applyBorder="0" applyAlignment="0" applyProtection="0"/>
    <xf numFmtId="9" fontId="18" fillId="0" borderId="0" applyFont="0" applyFill="0" applyBorder="0" applyAlignment="0" applyProtection="0"/>
    <xf numFmtId="0" fontId="18" fillId="0" borderId="0"/>
    <xf numFmtId="170" fontId="10" fillId="0" borderId="0"/>
    <xf numFmtId="0" fontId="10" fillId="0" borderId="0"/>
    <xf numFmtId="0" fontId="8" fillId="0" borderId="0" applyFont="0" applyFill="0" applyBorder="0" applyAlignment="0" applyProtection="0"/>
    <xf numFmtId="0" fontId="18" fillId="0" borderId="0"/>
    <xf numFmtId="0" fontId="33" fillId="0" borderId="0"/>
    <xf numFmtId="0" fontId="18" fillId="0" borderId="0"/>
    <xf numFmtId="0" fontId="10" fillId="0" borderId="0"/>
    <xf numFmtId="0" fontId="3" fillId="0" borderId="0"/>
    <xf numFmtId="9" fontId="3" fillId="0" borderId="0" applyFont="0" applyFill="0" applyBorder="0" applyAlignment="0" applyProtection="0"/>
    <xf numFmtId="164" fontId="3" fillId="0" borderId="0" applyFont="0" applyFill="0" applyBorder="0" applyAlignment="0" applyProtection="0"/>
    <xf numFmtId="165" fontId="3" fillId="0" borderId="0" applyFont="0" applyFill="0" applyBorder="0" applyAlignment="0" applyProtection="0"/>
    <xf numFmtId="0" fontId="37" fillId="14" borderId="39" applyNumberFormat="0" applyAlignment="0" applyProtection="0"/>
    <xf numFmtId="0" fontId="2" fillId="0" borderId="0"/>
    <xf numFmtId="165" fontId="2" fillId="0" borderId="0" applyFont="0" applyFill="0" applyBorder="0" applyAlignment="0" applyProtection="0"/>
    <xf numFmtId="176" fontId="38" fillId="13" borderId="0"/>
    <xf numFmtId="9" fontId="18" fillId="0" borderId="0" applyFont="0" applyFill="0" applyBorder="0" applyAlignment="0" applyProtection="0"/>
    <xf numFmtId="0" fontId="18" fillId="0" borderId="0"/>
    <xf numFmtId="0" fontId="47" fillId="0" borderId="0"/>
    <xf numFmtId="0" fontId="48" fillId="0" borderId="0" applyNumberFormat="0" applyFill="0" applyBorder="0" applyAlignment="0" applyProtection="0">
      <alignment vertical="top"/>
      <protection locked="0"/>
    </xf>
    <xf numFmtId="9" fontId="47" fillId="0" borderId="0" applyFont="0" applyFill="0" applyBorder="0" applyAlignment="0" applyProtection="0"/>
    <xf numFmtId="0" fontId="1" fillId="0" borderId="0"/>
    <xf numFmtId="0" fontId="8" fillId="0" borderId="0"/>
    <xf numFmtId="0" fontId="1" fillId="0" borderId="0"/>
    <xf numFmtId="0" fontId="1" fillId="0" borderId="0"/>
    <xf numFmtId="0" fontId="1" fillId="0" borderId="0"/>
    <xf numFmtId="0" fontId="1" fillId="0" borderId="0"/>
    <xf numFmtId="4" fontId="49" fillId="20" borderId="0" applyBorder="0">
      <alignment horizontal="center" vertical="center" wrapText="1"/>
    </xf>
    <xf numFmtId="0" fontId="47" fillId="0" borderId="0"/>
  </cellStyleXfs>
  <cellXfs count="484">
    <xf numFmtId="0" fontId="0" fillId="0" borderId="0" xfId="0"/>
    <xf numFmtId="0" fontId="0" fillId="0" borderId="0" xfId="0" applyAlignment="1">
      <alignment horizontal="center"/>
    </xf>
    <xf numFmtId="0" fontId="0" fillId="0" borderId="0" xfId="0" applyAlignment="1">
      <alignment vertical="center"/>
    </xf>
    <xf numFmtId="0" fontId="12" fillId="0" borderId="9" xfId="0" applyFont="1" applyBorder="1"/>
    <xf numFmtId="0" fontId="12" fillId="0" borderId="0" xfId="0" applyFont="1"/>
    <xf numFmtId="0" fontId="12" fillId="0" borderId="1" xfId="0" applyFont="1" applyBorder="1" applyAlignment="1">
      <alignment horizontal="center" vertical="center"/>
    </xf>
    <xf numFmtId="0" fontId="0" fillId="0" borderId="0" xfId="0" quotePrefix="1"/>
    <xf numFmtId="0" fontId="0" fillId="0" borderId="9" xfId="0" applyBorder="1"/>
    <xf numFmtId="0" fontId="0" fillId="0" borderId="8" xfId="0" applyBorder="1" applyAlignment="1">
      <alignment vertical="center" textRotation="90"/>
    </xf>
    <xf numFmtId="0" fontId="0" fillId="0" borderId="12" xfId="0" applyBorder="1" applyAlignment="1">
      <alignment vertical="center" textRotation="90"/>
    </xf>
    <xf numFmtId="0" fontId="13" fillId="0" borderId="0" xfId="0" applyFont="1"/>
    <xf numFmtId="0" fontId="0" fillId="3" borderId="1" xfId="0" applyFill="1" applyBorder="1" applyAlignment="1">
      <alignment horizontal="center" vertical="center"/>
    </xf>
    <xf numFmtId="0" fontId="16" fillId="0" borderId="0" xfId="0" applyFont="1"/>
    <xf numFmtId="0" fontId="15" fillId="0" borderId="1" xfId="0" applyFont="1" applyBorder="1" applyAlignment="1">
      <alignment horizontal="center" vertical="center" wrapText="1"/>
    </xf>
    <xf numFmtId="167" fontId="0" fillId="0" borderId="0" xfId="0" applyNumberFormat="1" applyAlignment="1">
      <alignment horizontal="center" vertical="center" wrapText="1"/>
    </xf>
    <xf numFmtId="0" fontId="0" fillId="0" borderId="0" xfId="0" applyAlignment="1">
      <alignment horizontal="center" vertical="center" wrapText="1"/>
    </xf>
    <xf numFmtId="0" fontId="11" fillId="0" borderId="0" xfId="0" applyFont="1" applyAlignment="1">
      <alignment vertical="center" wrapText="1"/>
    </xf>
    <xf numFmtId="0" fontId="15" fillId="0" borderId="1" xfId="0" applyFont="1" applyBorder="1" applyAlignment="1">
      <alignment horizontal="center" vertical="center"/>
    </xf>
    <xf numFmtId="169" fontId="12" fillId="0" borderId="1" xfId="0" applyNumberFormat="1" applyFont="1" applyBorder="1" applyAlignment="1">
      <alignment horizontal="center" vertical="center"/>
    </xf>
    <xf numFmtId="166" fontId="0" fillId="0" borderId="0" xfId="0" applyNumberFormat="1" applyAlignment="1">
      <alignment horizontal="center" vertical="center" wrapText="1"/>
    </xf>
    <xf numFmtId="3" fontId="15" fillId="0" borderId="0" xfId="0" applyNumberFormat="1" applyFont="1"/>
    <xf numFmtId="169" fontId="12" fillId="4" borderId="1" xfId="0" applyNumberFormat="1" applyFont="1" applyFill="1" applyBorder="1" applyAlignment="1">
      <alignment horizontal="center" vertical="center"/>
    </xf>
    <xf numFmtId="166" fontId="12" fillId="4" borderId="1" xfId="0" applyNumberFormat="1" applyFont="1" applyFill="1" applyBorder="1" applyAlignment="1">
      <alignment horizontal="center" vertical="center"/>
    </xf>
    <xf numFmtId="169" fontId="12" fillId="4" borderId="6" xfId="0" applyNumberFormat="1" applyFont="1" applyFill="1" applyBorder="1" applyAlignment="1">
      <alignment horizontal="center" vertical="center"/>
    </xf>
    <xf numFmtId="0" fontId="19" fillId="0" borderId="0" xfId="0" applyFont="1"/>
    <xf numFmtId="0" fontId="0" fillId="0" borderId="21" xfId="0" applyBorder="1"/>
    <xf numFmtId="0" fontId="12" fillId="0" borderId="1" xfId="0" applyFont="1" applyBorder="1" applyAlignment="1">
      <alignment horizontal="center" wrapText="1"/>
    </xf>
    <xf numFmtId="0" fontId="25" fillId="0" borderId="0" xfId="0" applyFont="1" applyAlignment="1">
      <alignment horizontal="center"/>
    </xf>
    <xf numFmtId="0" fontId="0" fillId="0" borderId="0" xfId="0" applyAlignment="1">
      <alignment horizontal="left"/>
    </xf>
    <xf numFmtId="0" fontId="0" fillId="0" borderId="6" xfId="0" applyBorder="1"/>
    <xf numFmtId="0" fontId="15" fillId="0" borderId="6" xfId="0" applyFont="1" applyBorder="1" applyAlignment="1">
      <alignment horizontal="center" vertical="center"/>
    </xf>
    <xf numFmtId="0" fontId="15" fillId="0" borderId="14" xfId="0" applyFont="1" applyBorder="1" applyAlignment="1">
      <alignment horizontal="center" vertical="center" wrapText="1"/>
    </xf>
    <xf numFmtId="0" fontId="12" fillId="0" borderId="1" xfId="0" applyFont="1" applyBorder="1" applyAlignment="1">
      <alignment horizontal="center" vertical="center" wrapText="1"/>
    </xf>
    <xf numFmtId="9" fontId="12" fillId="4" borderId="14" xfId="9" applyFont="1" applyFill="1" applyBorder="1" applyAlignment="1" applyProtection="1">
      <alignment horizontal="center" vertical="center"/>
    </xf>
    <xf numFmtId="0" fontId="12" fillId="0" borderId="6" xfId="0" applyFont="1" applyBorder="1" applyAlignment="1">
      <alignment horizontal="center" vertical="center" wrapText="1"/>
    </xf>
    <xf numFmtId="0" fontId="12" fillId="5" borderId="6" xfId="0" applyFont="1" applyFill="1" applyBorder="1" applyAlignment="1" applyProtection="1">
      <alignment horizontal="center" vertical="center"/>
      <protection locked="0"/>
    </xf>
    <xf numFmtId="169" fontId="0" fillId="5" borderId="1" xfId="0" applyNumberFormat="1" applyFill="1" applyBorder="1" applyAlignment="1" applyProtection="1">
      <alignment horizontal="center" vertical="center"/>
      <protection locked="0"/>
    </xf>
    <xf numFmtId="0" fontId="12" fillId="4" borderId="1" xfId="0" quotePrefix="1" applyFont="1" applyFill="1" applyBorder="1" applyAlignment="1">
      <alignment horizontal="center" vertical="center"/>
    </xf>
    <xf numFmtId="0" fontId="4" fillId="0" borderId="0" xfId="0" applyFont="1" applyAlignment="1">
      <alignment horizontal="center" vertical="center" wrapText="1"/>
    </xf>
    <xf numFmtId="171" fontId="13" fillId="5" borderId="1" xfId="11" applyNumberFormat="1" applyFont="1" applyFill="1" applyBorder="1" applyAlignment="1">
      <alignment horizontal="center"/>
    </xf>
    <xf numFmtId="0" fontId="0" fillId="6" borderId="0" xfId="0" applyFill="1" applyAlignment="1">
      <alignment horizontal="center"/>
    </xf>
    <xf numFmtId="0" fontId="0" fillId="6" borderId="0" xfId="0" applyFill="1"/>
    <xf numFmtId="0" fontId="12" fillId="6" borderId="1" xfId="0" applyFont="1" applyFill="1" applyBorder="1" applyAlignment="1">
      <alignment horizontal="center" vertical="center"/>
    </xf>
    <xf numFmtId="0" fontId="0" fillId="6" borderId="1" xfId="0" applyFill="1" applyBorder="1" applyAlignment="1">
      <alignment horizontal="center" vertical="center" wrapText="1"/>
    </xf>
    <xf numFmtId="0" fontId="12" fillId="0" borderId="0" xfId="1" applyFont="1"/>
    <xf numFmtId="0" fontId="0" fillId="0" borderId="0" xfId="1" applyFont="1"/>
    <xf numFmtId="0" fontId="0" fillId="0" borderId="0" xfId="1" applyFont="1" applyAlignment="1">
      <alignment horizontal="left" vertical="top" wrapText="1"/>
    </xf>
    <xf numFmtId="0" fontId="5" fillId="0" borderId="1" xfId="1" applyFont="1" applyBorder="1" applyAlignment="1">
      <alignment horizontal="center" vertical="center" wrapText="1"/>
    </xf>
    <xf numFmtId="0" fontId="5" fillId="0" borderId="3" xfId="1" applyFont="1" applyBorder="1" applyAlignment="1">
      <alignment horizontal="center" vertical="center" wrapText="1"/>
    </xf>
    <xf numFmtId="0" fontId="13" fillId="5" borderId="1" xfId="5" applyFont="1" applyFill="1" applyBorder="1" applyAlignment="1">
      <alignment horizontal="center" vertical="center"/>
    </xf>
    <xf numFmtId="0" fontId="13" fillId="5" borderId="5" xfId="5" applyFont="1" applyFill="1" applyBorder="1" applyAlignment="1">
      <alignment horizontal="center" vertical="center"/>
    </xf>
    <xf numFmtId="168" fontId="13" fillId="5" borderId="1" xfId="5" applyNumberFormat="1" applyFont="1" applyFill="1" applyBorder="1" applyAlignment="1">
      <alignment vertical="center"/>
    </xf>
    <xf numFmtId="0" fontId="27" fillId="0" borderId="0" xfId="0" applyFont="1"/>
    <xf numFmtId="167" fontId="12" fillId="0" borderId="1" xfId="0" applyNumberFormat="1" applyFont="1" applyBorder="1" applyAlignment="1">
      <alignment horizontal="center" vertical="center" wrapText="1"/>
    </xf>
    <xf numFmtId="0" fontId="12" fillId="0" borderId="1" xfId="0" applyFont="1" applyBorder="1" applyAlignment="1">
      <alignment horizontal="center"/>
    </xf>
    <xf numFmtId="9" fontId="12" fillId="5" borderId="1" xfId="9" applyFont="1" applyFill="1" applyBorder="1" applyAlignment="1" applyProtection="1">
      <alignment horizontal="center" vertical="center"/>
      <protection locked="0"/>
    </xf>
    <xf numFmtId="0" fontId="12" fillId="0" borderId="26" xfId="0" applyFont="1" applyBorder="1"/>
    <xf numFmtId="0" fontId="0" fillId="0" borderId="26" xfId="0" applyBorder="1"/>
    <xf numFmtId="1" fontId="12" fillId="4" borderId="1" xfId="0" applyNumberFormat="1" applyFont="1" applyFill="1" applyBorder="1" applyAlignment="1">
      <alignment horizontal="center" vertical="center"/>
    </xf>
    <xf numFmtId="172" fontId="12" fillId="4" borderId="1" xfId="0" quotePrefix="1" applyNumberFormat="1" applyFont="1" applyFill="1" applyBorder="1" applyAlignment="1">
      <alignment horizontal="center" vertical="center"/>
    </xf>
    <xf numFmtId="0" fontId="0" fillId="5" borderId="1" xfId="0" applyFill="1" applyBorder="1" applyAlignment="1">
      <alignment horizontal="left" vertical="center" wrapText="1"/>
    </xf>
    <xf numFmtId="0" fontId="0" fillId="6" borderId="31" xfId="0" applyFill="1" applyBorder="1"/>
    <xf numFmtId="0" fontId="0" fillId="6" borderId="21" xfId="0" applyFill="1" applyBorder="1"/>
    <xf numFmtId="0" fontId="0" fillId="6" borderId="32" xfId="0" applyFill="1" applyBorder="1"/>
    <xf numFmtId="0" fontId="0" fillId="6" borderId="22" xfId="0" applyFill="1" applyBorder="1"/>
    <xf numFmtId="0" fontId="26" fillId="6" borderId="0" xfId="0" applyFont="1" applyFill="1"/>
    <xf numFmtId="0" fontId="0" fillId="6" borderId="33" xfId="0" applyFill="1" applyBorder="1"/>
    <xf numFmtId="0" fontId="0" fillId="6" borderId="0" xfId="0" applyFill="1" applyAlignment="1">
      <alignment wrapText="1"/>
    </xf>
    <xf numFmtId="0" fontId="4" fillId="6" borderId="0" xfId="0" applyFont="1" applyFill="1"/>
    <xf numFmtId="0" fontId="5" fillId="6" borderId="1" xfId="0" applyFont="1" applyFill="1" applyBorder="1" applyAlignment="1">
      <alignment horizontal="center" vertical="center"/>
    </xf>
    <xf numFmtId="0" fontId="5" fillId="6"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1" xfId="0" applyFont="1" applyFill="1" applyBorder="1" applyAlignment="1">
      <alignment horizontal="center" vertical="center"/>
    </xf>
    <xf numFmtId="0" fontId="4" fillId="6" borderId="0" xfId="0" applyFont="1" applyFill="1" applyAlignment="1">
      <alignment horizontal="center" vertical="center"/>
    </xf>
    <xf numFmtId="0" fontId="4" fillId="6" borderId="0" xfId="0" applyFont="1" applyFill="1" applyAlignment="1">
      <alignment horizontal="center" vertical="center" wrapText="1"/>
    </xf>
    <xf numFmtId="0" fontId="32" fillId="6" borderId="0" xfId="0" applyFont="1" applyFill="1"/>
    <xf numFmtId="0" fontId="4" fillId="6" borderId="0" xfId="0" applyFont="1" applyFill="1" applyAlignment="1">
      <alignment wrapText="1"/>
    </xf>
    <xf numFmtId="0" fontId="5" fillId="6" borderId="0" xfId="0" applyFont="1" applyFill="1" applyAlignment="1">
      <alignment horizontal="center" vertical="center"/>
    </xf>
    <xf numFmtId="0" fontId="0" fillId="6" borderId="34" xfId="0" applyFill="1" applyBorder="1"/>
    <xf numFmtId="0" fontId="0" fillId="6" borderId="9" xfId="0" applyFill="1" applyBorder="1"/>
    <xf numFmtId="0" fontId="0" fillId="6" borderId="9" xfId="0" applyFill="1" applyBorder="1" applyAlignment="1">
      <alignment wrapText="1"/>
    </xf>
    <xf numFmtId="0" fontId="4" fillId="6" borderId="9" xfId="0" applyFont="1" applyFill="1" applyBorder="1" applyAlignment="1">
      <alignment wrapText="1"/>
    </xf>
    <xf numFmtId="0" fontId="0" fillId="6" borderId="35" xfId="0" applyFill="1" applyBorder="1"/>
    <xf numFmtId="9" fontId="12" fillId="6" borderId="0" xfId="9" applyFont="1" applyFill="1" applyBorder="1" applyAlignment="1" applyProtection="1">
      <alignment horizontal="center" vertical="center"/>
    </xf>
    <xf numFmtId="166" fontId="12" fillId="5" borderId="1" xfId="0" applyNumberFormat="1" applyFont="1" applyFill="1" applyBorder="1" applyAlignment="1" applyProtection="1">
      <alignment horizontal="left" vertical="top"/>
      <protection locked="0"/>
    </xf>
    <xf numFmtId="0" fontId="0" fillId="6" borderId="0" xfId="0" applyFill="1" applyAlignment="1">
      <alignment horizontal="right"/>
    </xf>
    <xf numFmtId="49" fontId="12" fillId="5" borderId="14" xfId="0" applyNumberFormat="1" applyFont="1" applyFill="1" applyBorder="1" applyAlignment="1" applyProtection="1">
      <alignment horizontal="left" vertical="center"/>
      <protection locked="0"/>
    </xf>
    <xf numFmtId="175" fontId="12" fillId="4" borderId="1" xfId="0" quotePrefix="1" applyNumberFormat="1" applyFont="1" applyFill="1" applyBorder="1" applyAlignment="1">
      <alignment horizontal="left" vertical="top"/>
    </xf>
    <xf numFmtId="49" fontId="12" fillId="5" borderId="1" xfId="0" applyNumberFormat="1" applyFont="1" applyFill="1" applyBorder="1" applyAlignment="1" applyProtection="1">
      <alignment horizontal="left" vertical="center"/>
      <protection locked="0"/>
    </xf>
    <xf numFmtId="49" fontId="12" fillId="5" borderId="6" xfId="0" applyNumberFormat="1" applyFont="1" applyFill="1" applyBorder="1" applyAlignment="1" applyProtection="1">
      <alignment horizontal="left" vertical="center"/>
      <protection locked="0"/>
    </xf>
    <xf numFmtId="49" fontId="35" fillId="5" borderId="1" xfId="0" applyNumberFormat="1" applyFont="1" applyFill="1" applyBorder="1" applyAlignment="1" applyProtection="1">
      <alignment horizontal="left" vertical="center"/>
      <protection locked="0"/>
    </xf>
    <xf numFmtId="14" fontId="35" fillId="5" borderId="1" xfId="0" applyNumberFormat="1" applyFont="1" applyFill="1" applyBorder="1" applyAlignment="1" applyProtection="1">
      <alignment horizontal="left" vertical="center"/>
      <protection locked="0"/>
    </xf>
    <xf numFmtId="0" fontId="0" fillId="5" borderId="28" xfId="0" applyFill="1" applyBorder="1" applyProtection="1">
      <protection locked="0"/>
    </xf>
    <xf numFmtId="0" fontId="0" fillId="5" borderId="27" xfId="0" applyFill="1" applyBorder="1" applyProtection="1">
      <protection locked="0"/>
    </xf>
    <xf numFmtId="0" fontId="36" fillId="9" borderId="1" xfId="0" applyFont="1" applyFill="1" applyBorder="1" applyAlignment="1">
      <alignment horizontal="center" vertical="center"/>
    </xf>
    <xf numFmtId="0" fontId="36" fillId="10" borderId="1" xfId="0" applyFont="1" applyFill="1" applyBorder="1" applyAlignment="1">
      <alignment horizontal="center" vertical="center"/>
    </xf>
    <xf numFmtId="0" fontId="36" fillId="10" borderId="1" xfId="0" applyFont="1" applyFill="1" applyBorder="1" applyAlignment="1">
      <alignment horizontal="center" vertical="center" wrapText="1"/>
    </xf>
    <xf numFmtId="0" fontId="36" fillId="11" borderId="1" xfId="0" applyFont="1" applyFill="1" applyBorder="1" applyAlignment="1">
      <alignment horizontal="center" vertical="center"/>
    </xf>
    <xf numFmtId="0" fontId="36" fillId="12" borderId="1" xfId="0" applyFont="1" applyFill="1" applyBorder="1" applyAlignment="1">
      <alignment horizontal="center" vertical="center"/>
    </xf>
    <xf numFmtId="0" fontId="26" fillId="0" borderId="1" xfId="0" applyFont="1" applyBorder="1" applyAlignment="1">
      <alignment horizontal="left" vertical="center"/>
    </xf>
    <xf numFmtId="166" fontId="0" fillId="4" borderId="1" xfId="0" applyNumberFormat="1" applyFill="1" applyBorder="1" applyAlignment="1">
      <alignment horizontal="left" vertical="center"/>
    </xf>
    <xf numFmtId="0" fontId="0" fillId="3" borderId="1" xfId="0" applyFill="1" applyBorder="1" applyAlignment="1">
      <alignment horizontal="left" vertical="center"/>
    </xf>
    <xf numFmtId="0" fontId="18" fillId="0" borderId="1" xfId="10" applyBorder="1"/>
    <xf numFmtId="0" fontId="0" fillId="2" borderId="1" xfId="0" applyFill="1" applyBorder="1" applyAlignment="1" applyProtection="1">
      <alignment horizontal="left" vertical="top"/>
      <protection locked="0"/>
    </xf>
    <xf numFmtId="0" fontId="0" fillId="6" borderId="1" xfId="0" applyFill="1" applyBorder="1"/>
    <xf numFmtId="15" fontId="34" fillId="6" borderId="1" xfId="15" applyNumberFormat="1" applyFont="1" applyFill="1" applyBorder="1" applyAlignment="1">
      <alignment horizontal="left" vertical="top" wrapText="1"/>
    </xf>
    <xf numFmtId="0" fontId="0" fillId="6" borderId="1" xfId="15" applyFont="1" applyFill="1" applyBorder="1" applyAlignment="1">
      <alignment horizontal="left" vertical="top"/>
    </xf>
    <xf numFmtId="0" fontId="18" fillId="6" borderId="1" xfId="15" applyFont="1" applyFill="1" applyBorder="1" applyAlignment="1">
      <alignment horizontal="left" vertical="top"/>
    </xf>
    <xf numFmtId="0" fontId="0" fillId="6" borderId="1" xfId="15" applyFont="1" applyFill="1" applyBorder="1" applyAlignment="1">
      <alignment horizontal="left" vertical="top" wrapText="1"/>
    </xf>
    <xf numFmtId="2" fontId="18" fillId="6" borderId="1" xfId="15" applyNumberFormat="1" applyFont="1" applyFill="1" applyBorder="1" applyAlignment="1">
      <alignment horizontal="left" vertical="top"/>
    </xf>
    <xf numFmtId="2" fontId="0" fillId="6" borderId="1" xfId="15" applyNumberFormat="1" applyFont="1" applyFill="1" applyBorder="1" applyAlignment="1">
      <alignment horizontal="left" vertical="top"/>
    </xf>
    <xf numFmtId="0" fontId="0" fillId="6" borderId="1" xfId="0" applyFill="1" applyBorder="1" applyAlignment="1">
      <alignment vertical="center"/>
    </xf>
    <xf numFmtId="14" fontId="18" fillId="6" borderId="1" xfId="15" applyNumberFormat="1" applyFont="1" applyFill="1" applyBorder="1" applyAlignment="1">
      <alignment horizontal="center" vertical="top"/>
    </xf>
    <xf numFmtId="0" fontId="12" fillId="0" borderId="0" xfId="14" applyFont="1" applyAlignment="1">
      <alignment horizontal="center" vertical="center"/>
    </xf>
    <xf numFmtId="10" fontId="13" fillId="0" borderId="1" xfId="23" applyNumberFormat="1" applyFont="1" applyBorder="1" applyAlignment="1">
      <alignment horizontal="center" vertical="center"/>
    </xf>
    <xf numFmtId="0" fontId="13" fillId="0" borderId="1" xfId="23" applyFont="1" applyBorder="1" applyAlignment="1">
      <alignment horizontal="center" vertical="center"/>
    </xf>
    <xf numFmtId="2" fontId="13" fillId="0" borderId="1" xfId="24" applyNumberFormat="1" applyFont="1" applyFill="1" applyBorder="1" applyAlignment="1" applyProtection="1">
      <alignment horizontal="center" vertical="center"/>
    </xf>
    <xf numFmtId="0" fontId="13" fillId="0" borderId="0" xfId="14" applyFont="1"/>
    <xf numFmtId="0" fontId="13" fillId="0" borderId="0" xfId="27" applyFont="1"/>
    <xf numFmtId="0" fontId="13" fillId="0" borderId="1" xfId="14" applyFont="1" applyBorder="1"/>
    <xf numFmtId="173" fontId="13" fillId="0" borderId="1" xfId="24" applyNumberFormat="1" applyFont="1" applyFill="1" applyBorder="1" applyAlignment="1" applyProtection="1">
      <alignment horizontal="center" vertical="center"/>
    </xf>
    <xf numFmtId="0" fontId="0" fillId="5" borderId="1" xfId="0" applyFill="1" applyBorder="1" applyAlignment="1" applyProtection="1">
      <alignment horizontal="center" vertical="center"/>
      <protection locked="0"/>
    </xf>
    <xf numFmtId="0" fontId="12" fillId="0" borderId="36" xfId="0" applyFont="1" applyBorder="1" applyAlignment="1">
      <alignment vertical="center"/>
    </xf>
    <xf numFmtId="0" fontId="0" fillId="0" borderId="9" xfId="0" applyBorder="1" applyAlignment="1">
      <alignment vertical="center"/>
    </xf>
    <xf numFmtId="0" fontId="0" fillId="0" borderId="21" xfId="0" applyBorder="1" applyAlignment="1">
      <alignment vertical="center"/>
    </xf>
    <xf numFmtId="166" fontId="0" fillId="0" borderId="9" xfId="0" applyNumberFormat="1" applyBorder="1" applyAlignment="1">
      <alignment horizontal="center" vertical="center" wrapText="1"/>
    </xf>
    <xf numFmtId="0" fontId="0" fillId="0" borderId="35" xfId="0" applyBorder="1"/>
    <xf numFmtId="0" fontId="0" fillId="5" borderId="42" xfId="0" applyFill="1" applyBorder="1" applyAlignment="1" applyProtection="1">
      <alignment horizontal="center" vertical="center"/>
      <protection locked="0"/>
    </xf>
    <xf numFmtId="0" fontId="0" fillId="0" borderId="33" xfId="0" applyBorder="1"/>
    <xf numFmtId="9" fontId="12" fillId="4" borderId="1" xfId="9" applyFont="1" applyFill="1" applyBorder="1" applyAlignment="1" applyProtection="1">
      <alignment horizontal="center" vertical="center"/>
    </xf>
    <xf numFmtId="0" fontId="0" fillId="0" borderId="1" xfId="0" applyBorder="1" applyAlignment="1">
      <alignment horizontal="center"/>
    </xf>
    <xf numFmtId="172" fontId="13" fillId="0" borderId="1" xfId="24" applyNumberFormat="1" applyFont="1" applyFill="1" applyBorder="1" applyAlignment="1" applyProtection="1">
      <alignment horizontal="center" vertical="center"/>
    </xf>
    <xf numFmtId="1" fontId="13" fillId="0" borderId="1" xfId="24" applyNumberFormat="1" applyFont="1" applyFill="1" applyBorder="1" applyAlignment="1" applyProtection="1">
      <alignment horizontal="center" vertical="center"/>
    </xf>
    <xf numFmtId="14" fontId="0" fillId="0" borderId="0" xfId="0" applyNumberFormat="1" applyAlignment="1">
      <alignment vertical="center" textRotation="90"/>
    </xf>
    <xf numFmtId="14" fontId="12" fillId="0" borderId="0" xfId="0" applyNumberFormat="1" applyFont="1"/>
    <xf numFmtId="14" fontId="0" fillId="0" borderId="0" xfId="0" applyNumberFormat="1"/>
    <xf numFmtId="2" fontId="12" fillId="0" borderId="0" xfId="0" applyNumberFormat="1" applyFont="1" applyAlignment="1">
      <alignment horizontal="center" vertical="center"/>
    </xf>
    <xf numFmtId="14" fontId="12" fillId="0" borderId="0" xfId="0" applyNumberFormat="1" applyFont="1" applyAlignment="1">
      <alignment horizontal="center" vertical="center"/>
    </xf>
    <xf numFmtId="14" fontId="0" fillId="0" borderId="12" xfId="0" applyNumberFormat="1" applyBorder="1" applyAlignment="1">
      <alignment vertical="center" textRotation="90"/>
    </xf>
    <xf numFmtId="14" fontId="0" fillId="0" borderId="30" xfId="0" applyNumberFormat="1" applyBorder="1" applyAlignment="1">
      <alignment vertical="center" textRotation="90"/>
    </xf>
    <xf numFmtId="14" fontId="12" fillId="0" borderId="17" xfId="0" applyNumberFormat="1" applyFont="1" applyBorder="1"/>
    <xf numFmtId="14" fontId="0" fillId="0" borderId="17" xfId="0" applyNumberFormat="1" applyBorder="1"/>
    <xf numFmtId="14" fontId="12" fillId="0" borderId="44" xfId="0" applyNumberFormat="1" applyFont="1" applyBorder="1"/>
    <xf numFmtId="14" fontId="0" fillId="0" borderId="44" xfId="0" applyNumberFormat="1" applyBorder="1"/>
    <xf numFmtId="9" fontId="13" fillId="0" borderId="1" xfId="14" applyNumberFormat="1" applyFont="1" applyBorder="1"/>
    <xf numFmtId="0" fontId="12" fillId="0" borderId="0" xfId="0" applyFont="1" applyAlignment="1">
      <alignment vertical="center"/>
    </xf>
    <xf numFmtId="0" fontId="39" fillId="0" borderId="31" xfId="0" applyFont="1" applyBorder="1"/>
    <xf numFmtId="0" fontId="13" fillId="0" borderId="22" xfId="0" applyFont="1" applyBorder="1"/>
    <xf numFmtId="0" fontId="0" fillId="0" borderId="0" xfId="0" applyAlignment="1">
      <alignment horizontal="left" vertical="center"/>
    </xf>
    <xf numFmtId="0" fontId="13" fillId="0" borderId="34" xfId="0" applyFont="1" applyBorder="1"/>
    <xf numFmtId="166" fontId="0" fillId="0" borderId="0" xfId="0" applyNumberFormat="1" applyAlignment="1">
      <alignment horizontal="left" vertical="center" wrapText="1"/>
    </xf>
    <xf numFmtId="166" fontId="12" fillId="0" borderId="0" xfId="0" applyNumberFormat="1" applyFont="1" applyAlignment="1">
      <alignment horizontal="center" vertical="center" wrapText="1"/>
    </xf>
    <xf numFmtId="0" fontId="12" fillId="0" borderId="0" xfId="0" applyFont="1" applyAlignment="1">
      <alignment horizontal="center" vertical="center" wrapText="1"/>
    </xf>
    <xf numFmtId="0" fontId="0" fillId="0" borderId="1" xfId="0" applyBorder="1" applyAlignment="1">
      <alignment horizontal="center" vertical="center" wrapText="1"/>
    </xf>
    <xf numFmtId="0" fontId="12" fillId="0" borderId="0" xfId="0" applyFont="1" applyAlignment="1">
      <alignment horizontal="center"/>
    </xf>
    <xf numFmtId="9" fontId="12" fillId="0" borderId="0" xfId="9" applyFont="1" applyFill="1" applyBorder="1" applyAlignment="1" applyProtection="1">
      <alignment horizontal="center" vertical="center"/>
      <protection locked="0"/>
    </xf>
    <xf numFmtId="0" fontId="0" fillId="6" borderId="1" xfId="0" applyFill="1" applyBorder="1" applyAlignment="1">
      <alignment wrapText="1"/>
    </xf>
    <xf numFmtId="0" fontId="36" fillId="18" borderId="1" xfId="0" applyFont="1" applyFill="1" applyBorder="1" applyAlignment="1">
      <alignment horizontal="center" vertical="center"/>
    </xf>
    <xf numFmtId="0" fontId="0" fillId="0" borderId="1" xfId="0" applyBorder="1" applyAlignment="1">
      <alignment wrapText="1"/>
    </xf>
    <xf numFmtId="14" fontId="0" fillId="0" borderId="1" xfId="0" applyNumberFormat="1" applyBorder="1" applyAlignment="1">
      <alignment wrapText="1"/>
    </xf>
    <xf numFmtId="0" fontId="18" fillId="0" borderId="0" xfId="14" applyAlignment="1">
      <alignment horizontal="center" vertical="center"/>
    </xf>
    <xf numFmtId="0" fontId="18" fillId="0" borderId="0" xfId="14"/>
    <xf numFmtId="0" fontId="18" fillId="0" borderId="0" xfId="0" applyFont="1"/>
    <xf numFmtId="0" fontId="18" fillId="0" borderId="1" xfId="14" applyBorder="1" applyAlignment="1">
      <alignment horizontal="center" vertical="center"/>
    </xf>
    <xf numFmtId="0" fontId="40" fillId="0" borderId="1" xfId="6" applyFont="1" applyFill="1" applyBorder="1" applyAlignment="1" applyProtection="1">
      <alignment horizontal="left" vertical="center"/>
    </xf>
    <xf numFmtId="0" fontId="18" fillId="0" borderId="0" xfId="14" applyAlignment="1">
      <alignment vertical="center"/>
    </xf>
    <xf numFmtId="0" fontId="4" fillId="0" borderId="1" xfId="14" applyFont="1" applyBorder="1" applyAlignment="1">
      <alignment horizontal="left" vertical="center"/>
    </xf>
    <xf numFmtId="0" fontId="40" fillId="0" borderId="1" xfId="6" applyFont="1" applyBorder="1" applyAlignment="1" applyProtection="1">
      <alignment horizontal="left" vertical="center" wrapText="1"/>
    </xf>
    <xf numFmtId="0" fontId="40" fillId="0" borderId="1" xfId="6" applyFont="1" applyFill="1" applyBorder="1" applyAlignment="1" applyProtection="1">
      <alignment horizontal="left" vertical="center" wrapText="1"/>
    </xf>
    <xf numFmtId="1" fontId="18" fillId="0" borderId="1" xfId="14" applyNumberFormat="1" applyBorder="1" applyAlignment="1">
      <alignment horizontal="center" vertical="center"/>
    </xf>
    <xf numFmtId="176" fontId="18" fillId="13" borderId="0" xfId="25" applyFont="1" applyAlignment="1">
      <alignment horizontal="right" vertical="center"/>
    </xf>
    <xf numFmtId="176" fontId="18" fillId="13" borderId="0" xfId="25" applyFont="1" applyAlignment="1">
      <alignment vertical="center"/>
    </xf>
    <xf numFmtId="176" fontId="18" fillId="17" borderId="1" xfId="23" applyNumberFormat="1" applyFont="1" applyFill="1" applyBorder="1" applyAlignment="1">
      <alignment vertical="center" wrapText="1"/>
    </xf>
    <xf numFmtId="177" fontId="18" fillId="17" borderId="1" xfId="23" applyNumberFormat="1" applyFont="1" applyFill="1" applyBorder="1" applyAlignment="1">
      <alignment vertical="center" wrapText="1"/>
    </xf>
    <xf numFmtId="0" fontId="18" fillId="0" borderId="1" xfId="23" applyFont="1" applyBorder="1" applyAlignment="1">
      <alignment wrapText="1"/>
    </xf>
    <xf numFmtId="178" fontId="41" fillId="0" borderId="1" xfId="23" applyNumberFormat="1" applyFont="1" applyBorder="1" applyAlignment="1">
      <alignment vertical="center"/>
    </xf>
    <xf numFmtId="0" fontId="13" fillId="7" borderId="1" xfId="23" applyFont="1" applyFill="1" applyBorder="1" applyAlignment="1">
      <alignment horizontal="center" vertical="center"/>
    </xf>
    <xf numFmtId="49" fontId="18" fillId="0" borderId="1" xfId="14" applyNumberFormat="1" applyBorder="1" applyAlignment="1">
      <alignment vertical="center"/>
    </xf>
    <xf numFmtId="173" fontId="13" fillId="0" borderId="1" xfId="5" applyNumberFormat="1" applyFont="1" applyBorder="1" applyAlignment="1">
      <alignment horizontal="center" vertical="center"/>
    </xf>
    <xf numFmtId="1" fontId="18" fillId="0" borderId="0" xfId="14" applyNumberFormat="1"/>
    <xf numFmtId="49" fontId="18" fillId="0" borderId="37" xfId="14" applyNumberFormat="1" applyBorder="1" applyAlignment="1">
      <alignment vertical="center"/>
    </xf>
    <xf numFmtId="1" fontId="13" fillId="0" borderId="37" xfId="5" applyNumberFormat="1" applyFont="1" applyBorder="1" applyAlignment="1">
      <alignment horizontal="center" vertical="center"/>
    </xf>
    <xf numFmtId="1" fontId="13" fillId="0" borderId="18" xfId="5" applyNumberFormat="1" applyFont="1" applyBorder="1" applyAlignment="1">
      <alignment horizontal="center" vertical="center"/>
    </xf>
    <xf numFmtId="0" fontId="18" fillId="0" borderId="1" xfId="14" applyBorder="1"/>
    <xf numFmtId="0" fontId="18" fillId="0" borderId="0" xfId="14" applyAlignment="1">
      <alignment horizontal="left"/>
    </xf>
    <xf numFmtId="0" fontId="36" fillId="15" borderId="0" xfId="14" applyFont="1" applyFill="1"/>
    <xf numFmtId="0" fontId="12" fillId="16" borderId="1" xfId="23" applyFont="1" applyFill="1" applyBorder="1" applyAlignment="1">
      <alignment horizontal="center" vertical="center"/>
    </xf>
    <xf numFmtId="0" fontId="12" fillId="16" borderId="1" xfId="14" applyFont="1" applyFill="1" applyBorder="1" applyAlignment="1">
      <alignment horizontal="center" vertical="center"/>
    </xf>
    <xf numFmtId="0" fontId="12" fillId="0" borderId="0" xfId="14" applyFont="1" applyAlignment="1">
      <alignment vertical="center"/>
    </xf>
    <xf numFmtId="0" fontId="12" fillId="0" borderId="0" xfId="23" applyFont="1" applyAlignment="1">
      <alignment horizontal="center" vertical="center"/>
    </xf>
    <xf numFmtId="0" fontId="12" fillId="0" borderId="1" xfId="23" applyFont="1" applyBorder="1" applyAlignment="1">
      <alignment horizontal="center" vertical="center"/>
    </xf>
    <xf numFmtId="0" fontId="12" fillId="0" borderId="1" xfId="14" applyFont="1" applyBorder="1" applyAlignment="1">
      <alignment horizontal="center" vertical="center"/>
    </xf>
    <xf numFmtId="0" fontId="12" fillId="0" borderId="1" xfId="14" applyFont="1" applyBorder="1" applyAlignment="1">
      <alignment horizontal="center" vertical="center" wrapText="1"/>
    </xf>
    <xf numFmtId="0" fontId="12" fillId="0" borderId="4" xfId="23" applyFont="1" applyBorder="1" applyAlignment="1">
      <alignment horizontal="center" vertical="center"/>
    </xf>
    <xf numFmtId="0" fontId="12" fillId="0" borderId="5" xfId="23" applyFont="1" applyBorder="1" applyAlignment="1">
      <alignment horizontal="center" vertical="center"/>
    </xf>
    <xf numFmtId="0" fontId="12" fillId="0" borderId="3" xfId="23" applyFont="1" applyBorder="1" applyAlignment="1">
      <alignment horizontal="center" vertical="center"/>
    </xf>
    <xf numFmtId="0" fontId="18" fillId="0" borderId="1" xfId="23" applyFont="1" applyBorder="1" applyAlignment="1">
      <alignment horizontal="center" vertical="center"/>
    </xf>
    <xf numFmtId="0" fontId="18" fillId="0" borderId="1" xfId="23" applyFont="1" applyBorder="1" applyAlignment="1">
      <alignment vertical="center" wrapText="1"/>
    </xf>
    <xf numFmtId="0" fontId="18" fillId="0" borderId="0" xfId="23" applyFont="1" applyAlignment="1">
      <alignment vertical="center"/>
    </xf>
    <xf numFmtId="0" fontId="13" fillId="0" borderId="1" xfId="23" applyFont="1" applyBorder="1" applyAlignment="1">
      <alignment vertical="center" wrapText="1"/>
    </xf>
    <xf numFmtId="0" fontId="42" fillId="0" borderId="0" xfId="6" applyFont="1" applyFill="1" applyAlignment="1" applyProtection="1"/>
    <xf numFmtId="0" fontId="13" fillId="0" borderId="0" xfId="23" applyFont="1" applyAlignment="1">
      <alignment wrapText="1"/>
    </xf>
    <xf numFmtId="2" fontId="13" fillId="0" borderId="0" xfId="24" applyNumberFormat="1" applyFont="1" applyFill="1" applyBorder="1" applyAlignment="1" applyProtection="1">
      <alignment horizontal="center" vertical="center"/>
    </xf>
    <xf numFmtId="0" fontId="42" fillId="0" borderId="0" xfId="6" applyFont="1" applyFill="1" applyBorder="1" applyAlignment="1" applyProtection="1">
      <alignment horizontal="left"/>
    </xf>
    <xf numFmtId="0" fontId="18" fillId="0" borderId="0" xfId="23" applyFont="1"/>
    <xf numFmtId="176" fontId="12" fillId="13" borderId="0" xfId="25" applyFont="1" applyAlignment="1">
      <alignment vertical="center" wrapText="1"/>
    </xf>
    <xf numFmtId="176" fontId="42" fillId="13" borderId="0" xfId="6" applyNumberFormat="1" applyFont="1" applyFill="1" applyAlignment="1" applyProtection="1">
      <alignment vertical="center"/>
    </xf>
    <xf numFmtId="173" fontId="43" fillId="14" borderId="1" xfId="22" applyNumberFormat="1" applyFont="1" applyBorder="1" applyAlignment="1">
      <alignment horizontal="center" vertical="center"/>
    </xf>
    <xf numFmtId="0" fontId="18" fillId="0" borderId="0" xfId="23" applyFont="1" applyAlignment="1">
      <alignment horizontal="center" vertical="center"/>
    </xf>
    <xf numFmtId="0" fontId="44" fillId="0" borderId="0" xfId="26" applyNumberFormat="1" applyFont="1" applyFill="1" applyBorder="1" applyAlignment="1" applyProtection="1">
      <alignment horizontal="center" vertical="center"/>
      <protection locked="0"/>
    </xf>
    <xf numFmtId="0" fontId="28" fillId="0" borderId="0" xfId="14" applyFont="1"/>
    <xf numFmtId="168" fontId="13" fillId="0" borderId="0" xfId="5" applyNumberFormat="1" applyFont="1" applyAlignment="1">
      <alignment horizontal="center" vertical="center"/>
    </xf>
    <xf numFmtId="0" fontId="42" fillId="0" borderId="0" xfId="6" applyFont="1" applyFill="1" applyBorder="1" applyAlignment="1" applyProtection="1">
      <alignment vertical="top"/>
    </xf>
    <xf numFmtId="0" fontId="12" fillId="16" borderId="1" xfId="6" applyFont="1" applyFill="1" applyBorder="1" applyAlignment="1" applyProtection="1"/>
    <xf numFmtId="0" fontId="12" fillId="16" borderId="1" xfId="14" applyFont="1" applyFill="1" applyBorder="1" applyAlignment="1">
      <alignment horizontal="center"/>
    </xf>
    <xf numFmtId="0" fontId="15" fillId="16" borderId="1" xfId="5" applyFont="1" applyFill="1" applyBorder="1" applyAlignment="1">
      <alignment horizontal="center" vertical="center"/>
    </xf>
    <xf numFmtId="0" fontId="15" fillId="16" borderId="37" xfId="5" applyFont="1" applyFill="1" applyBorder="1" applyAlignment="1">
      <alignment horizontal="center" vertical="center"/>
    </xf>
    <xf numFmtId="0" fontId="18" fillId="0" borderId="1" xfId="14" applyBorder="1" applyAlignment="1">
      <alignment vertical="center" wrapText="1"/>
    </xf>
    <xf numFmtId="2" fontId="43" fillId="14" borderId="39" xfId="22" applyNumberFormat="1" applyFont="1" applyAlignment="1">
      <alignment horizontal="center" vertical="center"/>
    </xf>
    <xf numFmtId="1" fontId="18" fillId="0" borderId="1" xfId="14" applyNumberFormat="1" applyBorder="1" applyAlignment="1">
      <alignment vertical="center" wrapText="1"/>
    </xf>
    <xf numFmtId="1" fontId="43" fillId="14" borderId="39" xfId="22" applyNumberFormat="1" applyFont="1" applyAlignment="1">
      <alignment horizontal="center" vertical="center"/>
    </xf>
    <xf numFmtId="1" fontId="43" fillId="14" borderId="40" xfId="22" applyNumberFormat="1" applyFont="1" applyBorder="1" applyAlignment="1">
      <alignment horizontal="center" vertical="center"/>
    </xf>
    <xf numFmtId="1" fontId="18" fillId="0" borderId="37" xfId="14" applyNumberFormat="1" applyBorder="1" applyAlignment="1">
      <alignment vertical="center" wrapText="1"/>
    </xf>
    <xf numFmtId="0" fontId="4" fillId="0" borderId="4" xfId="14" applyFont="1" applyBorder="1" applyAlignment="1">
      <alignment horizontal="left" vertical="center" wrapText="1"/>
    </xf>
    <xf numFmtId="0" fontId="4" fillId="0" borderId="5" xfId="14" applyFont="1" applyBorder="1" applyAlignment="1">
      <alignment horizontal="left" vertical="center" wrapText="1"/>
    </xf>
    <xf numFmtId="0" fontId="4" fillId="0" borderId="3" xfId="14" applyFont="1" applyBorder="1" applyAlignment="1">
      <alignment horizontal="left" vertical="center" wrapText="1"/>
    </xf>
    <xf numFmtId="0" fontId="4" fillId="0" borderId="4" xfId="14" applyFont="1" applyBorder="1" applyAlignment="1">
      <alignment horizontal="left" vertical="center"/>
    </xf>
    <xf numFmtId="0" fontId="4" fillId="0" borderId="5" xfId="14" applyFont="1" applyBorder="1" applyAlignment="1">
      <alignment horizontal="left" vertical="center"/>
    </xf>
    <xf numFmtId="0" fontId="4" fillId="0" borderId="3" xfId="14" applyFont="1" applyBorder="1" applyAlignment="1">
      <alignment horizontal="left" vertical="center"/>
    </xf>
    <xf numFmtId="0" fontId="0" fillId="19" borderId="1" xfId="0" applyFill="1" applyBorder="1" applyAlignment="1">
      <alignment horizontal="center" vertical="center" wrapText="1"/>
    </xf>
    <xf numFmtId="0" fontId="12" fillId="0" borderId="0" xfId="0" applyFont="1" applyAlignment="1">
      <alignment vertical="center" textRotation="90" wrapText="1"/>
    </xf>
    <xf numFmtId="0" fontId="0" fillId="0" borderId="5" xfId="0" applyBorder="1" applyAlignment="1">
      <alignment horizontal="center" vertical="center" wrapText="1"/>
    </xf>
    <xf numFmtId="0" fontId="0" fillId="0" borderId="5" xfId="0" applyBorder="1"/>
    <xf numFmtId="0" fontId="0" fillId="0" borderId="15" xfId="0" applyBorder="1" applyAlignment="1">
      <alignment horizontal="center" vertical="center" wrapText="1"/>
    </xf>
    <xf numFmtId="0" fontId="0" fillId="0" borderId="15" xfId="0" applyBorder="1"/>
    <xf numFmtId="0" fontId="0" fillId="0" borderId="11" xfId="0" applyBorder="1" applyAlignment="1">
      <alignment horizontal="center" vertical="center" wrapText="1"/>
    </xf>
    <xf numFmtId="0" fontId="0" fillId="0" borderId="11" xfId="0" applyBorder="1"/>
    <xf numFmtId="0" fontId="0" fillId="5" borderId="1" xfId="0" applyFill="1" applyBorder="1"/>
    <xf numFmtId="174" fontId="0" fillId="5" borderId="1" xfId="0" applyNumberFormat="1" applyFill="1" applyBorder="1" applyAlignment="1" applyProtection="1">
      <alignment horizontal="center" vertical="center"/>
      <protection locked="0"/>
    </xf>
    <xf numFmtId="14" fontId="12" fillId="0" borderId="0" xfId="0" applyNumberFormat="1" applyFont="1" applyAlignment="1">
      <alignment vertical="center"/>
    </xf>
    <xf numFmtId="14" fontId="16" fillId="0" borderId="0" xfId="0" applyNumberFormat="1" applyFont="1" applyAlignment="1">
      <alignment vertical="center"/>
    </xf>
    <xf numFmtId="2" fontId="0" fillId="5" borderId="1" xfId="0" applyNumberFormat="1" applyFill="1" applyBorder="1" applyAlignment="1">
      <alignment horizontal="center" vertical="center"/>
    </xf>
    <xf numFmtId="2" fontId="0" fillId="5" borderId="42" xfId="0" applyNumberFormat="1" applyFill="1" applyBorder="1" applyAlignment="1">
      <alignment horizontal="center" vertical="center"/>
    </xf>
    <xf numFmtId="14" fontId="0" fillId="0" borderId="29" xfId="0" applyNumberFormat="1" applyBorder="1"/>
    <xf numFmtId="14" fontId="0" fillId="0" borderId="36" xfId="0" applyNumberFormat="1" applyBorder="1"/>
    <xf numFmtId="169" fontId="12" fillId="4" borderId="45" xfId="0" applyNumberFormat="1" applyFont="1" applyFill="1" applyBorder="1" applyAlignment="1">
      <alignment horizontal="center" vertical="center"/>
    </xf>
    <xf numFmtId="0" fontId="0" fillId="0" borderId="14" xfId="0" applyBorder="1" applyAlignment="1">
      <alignment horizontal="center"/>
    </xf>
    <xf numFmtId="0" fontId="0" fillId="0" borderId="9" xfId="0" applyBorder="1" applyAlignment="1">
      <alignment horizontal="center" vertical="center" wrapText="1"/>
    </xf>
    <xf numFmtId="169" fontId="12" fillId="0" borderId="0" xfId="0" applyNumberFormat="1" applyFont="1" applyAlignment="1">
      <alignment horizontal="center" vertical="center"/>
    </xf>
    <xf numFmtId="169" fontId="0" fillId="0" borderId="5" xfId="0" applyNumberFormat="1" applyBorder="1" applyAlignment="1" applyProtection="1">
      <alignment horizontal="center" vertical="center"/>
      <protection locked="0"/>
    </xf>
    <xf numFmtId="169" fontId="0" fillId="0" borderId="4" xfId="0" applyNumberFormat="1" applyBorder="1" applyAlignment="1" applyProtection="1">
      <alignment vertical="center"/>
      <protection locked="0"/>
    </xf>
    <xf numFmtId="169" fontId="0" fillId="0" borderId="5" xfId="0" applyNumberFormat="1" applyBorder="1" applyAlignment="1" applyProtection="1">
      <alignment vertical="center"/>
      <protection locked="0"/>
    </xf>
    <xf numFmtId="169" fontId="0" fillId="5" borderId="4" xfId="0" applyNumberFormat="1" applyFill="1" applyBorder="1" applyAlignment="1" applyProtection="1">
      <alignment horizontal="center" vertical="center"/>
      <protection locked="0"/>
    </xf>
    <xf numFmtId="2" fontId="0" fillId="5" borderId="47" xfId="0" applyNumberFormat="1" applyFill="1" applyBorder="1" applyAlignment="1">
      <alignment horizontal="center" vertical="center"/>
    </xf>
    <xf numFmtId="2" fontId="0" fillId="5" borderId="49" xfId="0" applyNumberFormat="1" applyFill="1" applyBorder="1" applyAlignment="1">
      <alignment horizontal="center" vertical="center"/>
    </xf>
    <xf numFmtId="169" fontId="12" fillId="4" borderId="51" xfId="0" applyNumberFormat="1" applyFont="1" applyFill="1" applyBorder="1" applyAlignment="1">
      <alignment horizontal="center" vertical="center"/>
    </xf>
    <xf numFmtId="0" fontId="0" fillId="0" borderId="48" xfId="0" applyBorder="1" applyAlignment="1">
      <alignment horizontal="center" vertical="center" wrapText="1"/>
    </xf>
    <xf numFmtId="0" fontId="0" fillId="0" borderId="49" xfId="0" applyBorder="1" applyAlignment="1">
      <alignment horizontal="center"/>
    </xf>
    <xf numFmtId="0" fontId="0" fillId="0" borderId="50" xfId="0" applyBorder="1" applyAlignment="1">
      <alignment horizontal="center"/>
    </xf>
    <xf numFmtId="0" fontId="0" fillId="0" borderId="6" xfId="0" applyBorder="1" applyAlignment="1">
      <alignment horizontal="center"/>
    </xf>
    <xf numFmtId="0" fontId="0" fillId="0" borderId="51" xfId="0" applyBorder="1" applyAlignment="1">
      <alignment horizontal="center"/>
    </xf>
    <xf numFmtId="1" fontId="13" fillId="0" borderId="1" xfId="14" applyNumberFormat="1" applyFont="1" applyBorder="1" applyAlignment="1">
      <alignment horizontal="center" vertical="center"/>
    </xf>
    <xf numFmtId="174" fontId="12" fillId="4" borderId="1" xfId="0" applyNumberFormat="1" applyFont="1" applyFill="1" applyBorder="1" applyAlignment="1">
      <alignment horizontal="center" vertical="center"/>
    </xf>
    <xf numFmtId="174" fontId="0" fillId="0" borderId="0" xfId="0" applyNumberFormat="1" applyAlignment="1">
      <alignment horizontal="center" vertical="center"/>
    </xf>
    <xf numFmtId="0" fontId="39" fillId="0" borderId="21" xfId="0" applyFont="1" applyBorder="1"/>
    <xf numFmtId="0" fontId="39" fillId="0" borderId="32" xfId="0" applyFont="1" applyBorder="1"/>
    <xf numFmtId="0" fontId="0" fillId="5" borderId="53" xfId="0" applyFill="1" applyBorder="1" applyAlignment="1" applyProtection="1">
      <alignment horizontal="center" vertical="center"/>
      <protection locked="0"/>
    </xf>
    <xf numFmtId="0" fontId="0" fillId="0" borderId="19" xfId="0" applyBorder="1" applyAlignment="1" applyProtection="1">
      <alignment horizontal="center" vertical="center"/>
      <protection locked="0"/>
    </xf>
    <xf numFmtId="0" fontId="0" fillId="0" borderId="54" xfId="0" applyBorder="1" applyAlignment="1">
      <alignment vertical="center"/>
    </xf>
    <xf numFmtId="0" fontId="0" fillId="0" borderId="13" xfId="0" applyBorder="1" applyAlignment="1">
      <alignment vertical="center"/>
    </xf>
    <xf numFmtId="0" fontId="0" fillId="0" borderId="17" xfId="0" applyBorder="1" applyAlignment="1">
      <alignment vertical="center"/>
    </xf>
    <xf numFmtId="166" fontId="0" fillId="0" borderId="12" xfId="0" applyNumberFormat="1" applyBorder="1" applyAlignment="1">
      <alignment horizontal="center" vertical="center" wrapText="1"/>
    </xf>
    <xf numFmtId="0" fontId="0" fillId="0" borderId="8" xfId="0" applyBorder="1" applyAlignment="1" applyProtection="1">
      <alignment horizontal="center" vertical="center"/>
      <protection locked="0"/>
    </xf>
    <xf numFmtId="166" fontId="12" fillId="0" borderId="17" xfId="0" applyNumberFormat="1" applyFont="1" applyBorder="1" applyAlignment="1">
      <alignment horizontal="left" vertical="center" wrapText="1"/>
    </xf>
    <xf numFmtId="0" fontId="0" fillId="0" borderId="55" xfId="0" applyBorder="1" applyAlignment="1" applyProtection="1">
      <alignment horizontal="center" vertical="center"/>
      <protection locked="0"/>
    </xf>
    <xf numFmtId="169" fontId="12" fillId="4" borderId="42" xfId="0" applyNumberFormat="1" applyFont="1" applyFill="1" applyBorder="1" applyAlignment="1">
      <alignment horizontal="center" vertical="center"/>
    </xf>
    <xf numFmtId="0" fontId="0" fillId="5" borderId="49" xfId="0" applyFill="1" applyBorder="1"/>
    <xf numFmtId="0" fontId="12" fillId="4" borderId="1" xfId="0" applyFont="1" applyFill="1" applyBorder="1" applyAlignment="1">
      <alignment horizontal="center" vertical="center"/>
    </xf>
    <xf numFmtId="2" fontId="13" fillId="0" borderId="1" xfId="23" applyNumberFormat="1" applyFont="1" applyBorder="1" applyAlignment="1">
      <alignment horizontal="center" vertical="center"/>
    </xf>
    <xf numFmtId="169" fontId="12" fillId="5" borderId="1" xfId="0" applyNumberFormat="1" applyFont="1" applyFill="1" applyBorder="1" applyAlignment="1">
      <alignment horizontal="center" vertical="center"/>
    </xf>
    <xf numFmtId="0" fontId="51" fillId="0" borderId="1" xfId="6" applyFont="1" applyFill="1" applyBorder="1" applyAlignment="1" applyProtection="1">
      <alignment horizontal="left" vertical="center" wrapText="1"/>
    </xf>
    <xf numFmtId="0" fontId="9" fillId="0" borderId="0" xfId="6" applyAlignment="1" applyProtection="1"/>
    <xf numFmtId="174" fontId="12" fillId="5" borderId="1" xfId="0" applyNumberFormat="1" applyFont="1" applyFill="1" applyBorder="1" applyAlignment="1">
      <alignment horizontal="center" vertical="center"/>
    </xf>
    <xf numFmtId="176" fontId="18" fillId="0" borderId="0" xfId="25" applyFont="1" applyFill="1" applyAlignment="1">
      <alignment vertical="center"/>
    </xf>
    <xf numFmtId="177" fontId="18" fillId="0" borderId="19" xfId="23" applyNumberFormat="1" applyFont="1" applyBorder="1" applyAlignment="1">
      <alignment vertical="center" wrapText="1"/>
    </xf>
    <xf numFmtId="177" fontId="18" fillId="0" borderId="0" xfId="23" applyNumberFormat="1" applyFont="1" applyAlignment="1">
      <alignment vertical="center" wrapText="1"/>
    </xf>
    <xf numFmtId="178" fontId="41" fillId="0" borderId="19" xfId="23" applyNumberFormat="1" applyFont="1" applyBorder="1" applyAlignment="1">
      <alignment vertical="center"/>
    </xf>
    <xf numFmtId="178" fontId="41" fillId="0" borderId="0" xfId="23" applyNumberFormat="1" applyFont="1" applyAlignment="1">
      <alignment vertical="center"/>
    </xf>
    <xf numFmtId="0" fontId="13" fillId="0" borderId="19" xfId="23" applyFont="1" applyBorder="1" applyAlignment="1">
      <alignment horizontal="center" vertical="center"/>
    </xf>
    <xf numFmtId="0" fontId="13" fillId="0" borderId="0" xfId="23" applyFont="1" applyAlignment="1">
      <alignment horizontal="center" vertical="center"/>
    </xf>
    <xf numFmtId="173" fontId="43" fillId="0" borderId="19" xfId="22" applyNumberFormat="1" applyFont="1" applyFill="1" applyBorder="1" applyAlignment="1">
      <alignment horizontal="center" vertical="center"/>
    </xf>
    <xf numFmtId="173" fontId="43" fillId="0" borderId="0" xfId="22" applyNumberFormat="1" applyFont="1" applyFill="1" applyBorder="1" applyAlignment="1">
      <alignment horizontal="center" vertical="center"/>
    </xf>
    <xf numFmtId="10" fontId="0" fillId="5" borderId="1" xfId="0" applyNumberFormat="1" applyFill="1" applyBorder="1" applyAlignment="1" applyProtection="1">
      <alignment horizontal="center" vertical="center"/>
      <protection locked="0"/>
    </xf>
    <xf numFmtId="9" fontId="18" fillId="0" borderId="1" xfId="14" applyNumberFormat="1" applyBorder="1" applyAlignment="1">
      <alignment horizontal="center" vertical="center"/>
    </xf>
    <xf numFmtId="10" fontId="0" fillId="0" borderId="0" xfId="9" applyNumberFormat="1" applyFont="1"/>
    <xf numFmtId="168" fontId="0" fillId="0" borderId="0" xfId="0" applyNumberFormat="1"/>
    <xf numFmtId="0" fontId="0" fillId="0" borderId="9" xfId="0" quotePrefix="1" applyBorder="1" applyAlignment="1">
      <alignment vertical="center"/>
    </xf>
    <xf numFmtId="9" fontId="0" fillId="5" borderId="1" xfId="0" applyNumberFormat="1" applyFill="1" applyBorder="1" applyAlignment="1" applyProtection="1">
      <alignment horizontal="center" vertical="center"/>
      <protection locked="0"/>
    </xf>
    <xf numFmtId="169" fontId="0" fillId="0" borderId="0" xfId="0" applyNumberFormat="1"/>
    <xf numFmtId="0" fontId="0" fillId="0" borderId="1" xfId="0" applyBorder="1" applyAlignment="1" applyProtection="1">
      <alignment horizontal="center" vertical="center"/>
      <protection locked="0"/>
    </xf>
    <xf numFmtId="9" fontId="0" fillId="0" borderId="1" xfId="0" applyNumberFormat="1" applyBorder="1" applyAlignment="1" applyProtection="1">
      <alignment horizontal="center" vertical="center"/>
      <protection locked="0"/>
    </xf>
    <xf numFmtId="0" fontId="18" fillId="0" borderId="0" xfId="14" applyAlignment="1">
      <alignment horizontal="center"/>
    </xf>
    <xf numFmtId="0" fontId="13" fillId="0" borderId="0" xfId="14" applyFont="1" applyAlignment="1">
      <alignment horizontal="center"/>
    </xf>
    <xf numFmtId="9" fontId="13" fillId="0" borderId="0" xfId="14" applyNumberFormat="1" applyFont="1" applyAlignment="1">
      <alignment horizontal="center"/>
    </xf>
    <xf numFmtId="9" fontId="18" fillId="0" borderId="0" xfId="14" applyNumberFormat="1" applyAlignment="1">
      <alignment horizontal="center"/>
    </xf>
    <xf numFmtId="0" fontId="15" fillId="0" borderId="0" xfId="14" applyFont="1"/>
    <xf numFmtId="0" fontId="52" fillId="0" borderId="0" xfId="0" applyFont="1"/>
    <xf numFmtId="169" fontId="0" fillId="5" borderId="20" xfId="0" applyNumberFormat="1" applyFill="1" applyBorder="1" applyAlignment="1" applyProtection="1">
      <alignment horizontal="center" vertical="center"/>
      <protection locked="0"/>
    </xf>
    <xf numFmtId="0" fontId="0" fillId="0" borderId="45" xfId="0" applyBorder="1"/>
    <xf numFmtId="0" fontId="12" fillId="0" borderId="44" xfId="0" applyFont="1" applyBorder="1" applyAlignment="1">
      <alignment horizontal="center"/>
    </xf>
    <xf numFmtId="0" fontId="12" fillId="0" borderId="29" xfId="0" applyFont="1" applyBorder="1" applyAlignment="1">
      <alignment horizontal="center"/>
    </xf>
    <xf numFmtId="169" fontId="12" fillId="5" borderId="14" xfId="0" applyNumberFormat="1" applyFont="1" applyFill="1" applyBorder="1" applyAlignment="1" applyProtection="1">
      <alignment horizontal="left" vertical="center"/>
      <protection locked="0"/>
    </xf>
    <xf numFmtId="169" fontId="0" fillId="5" borderId="14" xfId="0" applyNumberFormat="1" applyFill="1" applyBorder="1" applyAlignment="1" applyProtection="1">
      <alignment horizontal="center" vertical="center"/>
      <protection locked="0"/>
    </xf>
    <xf numFmtId="169" fontId="0" fillId="5" borderId="6" xfId="0" applyNumberFormat="1" applyFill="1" applyBorder="1" applyAlignment="1" applyProtection="1">
      <alignment horizontal="center" vertical="center"/>
      <protection locked="0"/>
    </xf>
    <xf numFmtId="169" fontId="0" fillId="5" borderId="57" xfId="0" applyNumberFormat="1" applyFill="1" applyBorder="1" applyAlignment="1" applyProtection="1">
      <alignment horizontal="center" vertical="center"/>
      <protection locked="0"/>
    </xf>
    <xf numFmtId="14" fontId="0" fillId="22" borderId="0" xfId="0" applyNumberFormat="1" applyFill="1"/>
    <xf numFmtId="0" fontId="53" fillId="23" borderId="1" xfId="0" applyFont="1" applyFill="1" applyBorder="1" applyAlignment="1">
      <alignment horizontal="left" vertical="center"/>
    </xf>
    <xf numFmtId="0" fontId="53" fillId="23" borderId="14" xfId="0" applyFont="1" applyFill="1" applyBorder="1" applyAlignment="1">
      <alignment horizontal="left" vertical="center"/>
    </xf>
    <xf numFmtId="0" fontId="0" fillId="5" borderId="42" xfId="0" applyFill="1" applyBorder="1" applyAlignment="1" applyProtection="1">
      <alignment horizontal="left" vertical="center"/>
      <protection locked="0"/>
    </xf>
    <xf numFmtId="169" fontId="0" fillId="5" borderId="1" xfId="0" applyNumberFormat="1" applyFill="1" applyBorder="1" applyAlignment="1" applyProtection="1">
      <alignment horizontal="left" vertical="center"/>
      <protection locked="0"/>
    </xf>
    <xf numFmtId="49" fontId="12" fillId="5" borderId="14" xfId="0" applyNumberFormat="1" applyFont="1" applyFill="1" applyBorder="1" applyAlignment="1" applyProtection="1">
      <alignment horizontal="left" vertical="center" wrapText="1"/>
      <protection locked="0"/>
    </xf>
    <xf numFmtId="179" fontId="0" fillId="5" borderId="1" xfId="0" applyNumberFormat="1" applyFill="1" applyBorder="1" applyAlignment="1" applyProtection="1">
      <alignment horizontal="center" vertical="center"/>
      <protection locked="0"/>
    </xf>
    <xf numFmtId="180" fontId="0" fillId="5" borderId="1" xfId="0" applyNumberFormat="1" applyFill="1" applyBorder="1" applyAlignment="1" applyProtection="1">
      <alignment horizontal="center" vertical="center"/>
      <protection locked="0"/>
    </xf>
    <xf numFmtId="181" fontId="0" fillId="5" borderId="1" xfId="0" applyNumberFormat="1" applyFill="1" applyBorder="1" applyAlignment="1" applyProtection="1">
      <alignment horizontal="center" vertical="center"/>
      <protection locked="0"/>
    </xf>
    <xf numFmtId="10" fontId="54" fillId="0" borderId="0" xfId="0" applyNumberFormat="1" applyFont="1"/>
    <xf numFmtId="181" fontId="12" fillId="4" borderId="1" xfId="0" applyNumberFormat="1" applyFont="1" applyFill="1" applyBorder="1" applyAlignment="1">
      <alignment horizontal="center" vertical="center"/>
    </xf>
    <xf numFmtId="0" fontId="0" fillId="5" borderId="1" xfId="0" applyFill="1" applyBorder="1" applyAlignment="1">
      <alignment horizontal="left" vertical="top" wrapText="1"/>
    </xf>
    <xf numFmtId="0" fontId="0" fillId="5" borderId="1" xfId="0" applyFill="1" applyBorder="1" applyAlignment="1">
      <alignment horizontal="center" vertical="top" wrapText="1"/>
    </xf>
    <xf numFmtId="0" fontId="0" fillId="5" borderId="1" xfId="0" applyFill="1" applyBorder="1" applyAlignment="1">
      <alignment horizontal="center" vertical="center" wrapText="1"/>
    </xf>
    <xf numFmtId="169" fontId="0" fillId="5" borderId="14" xfId="0" applyNumberFormat="1" applyFill="1" applyBorder="1" applyAlignment="1" applyProtection="1">
      <alignment vertical="center"/>
      <protection locked="0"/>
    </xf>
    <xf numFmtId="169" fontId="0" fillId="5" borderId="14" xfId="0" applyNumberFormat="1" applyFill="1" applyBorder="1" applyAlignment="1" applyProtection="1">
      <alignment horizontal="left" vertical="center"/>
      <protection locked="0"/>
    </xf>
    <xf numFmtId="0" fontId="29" fillId="8" borderId="0" xfId="0" applyFont="1" applyFill="1" applyAlignment="1">
      <alignment horizontal="left" vertical="center"/>
    </xf>
    <xf numFmtId="0" fontId="30" fillId="8" borderId="0" xfId="6" applyFont="1" applyFill="1" applyBorder="1" applyAlignment="1" applyProtection="1">
      <alignment horizontal="left" vertical="center"/>
    </xf>
    <xf numFmtId="0" fontId="31" fillId="8" borderId="23" xfId="0" applyFont="1" applyFill="1" applyBorder="1" applyAlignment="1">
      <alignment horizontal="left" vertical="center"/>
    </xf>
    <xf numFmtId="0" fontId="31" fillId="8" borderId="0" xfId="0" applyFont="1" applyFill="1" applyAlignment="1">
      <alignment horizontal="left" vertical="center"/>
    </xf>
    <xf numFmtId="0" fontId="31" fillId="8" borderId="24" xfId="0" applyFont="1" applyFill="1" applyBorder="1" applyAlignment="1">
      <alignment horizontal="left" vertical="center"/>
    </xf>
    <xf numFmtId="0" fontId="16" fillId="8" borderId="25" xfId="0" applyFont="1" applyFill="1" applyBorder="1" applyAlignment="1">
      <alignment horizontal="left" vertical="top" wrapText="1"/>
    </xf>
    <xf numFmtId="0" fontId="16" fillId="8" borderId="25" xfId="0" applyFont="1" applyFill="1" applyBorder="1" applyAlignment="1">
      <alignment horizontal="left" vertical="top"/>
    </xf>
    <xf numFmtId="0" fontId="16" fillId="8" borderId="0" xfId="0" applyFont="1" applyFill="1" applyAlignment="1">
      <alignment horizontal="left" vertical="top"/>
    </xf>
    <xf numFmtId="0" fontId="29" fillId="8" borderId="25" xfId="0" applyFont="1" applyFill="1" applyBorder="1" applyAlignment="1">
      <alignment horizontal="center" vertical="top" wrapText="1"/>
    </xf>
    <xf numFmtId="0" fontId="29" fillId="8" borderId="25" xfId="0" applyFont="1" applyFill="1" applyBorder="1" applyAlignment="1">
      <alignment horizontal="center" vertical="top"/>
    </xf>
    <xf numFmtId="0" fontId="29" fillId="8" borderId="0" xfId="0" applyFont="1" applyFill="1" applyAlignment="1">
      <alignment horizontal="center" vertical="top"/>
    </xf>
    <xf numFmtId="0" fontId="16" fillId="8" borderId="25" xfId="0" applyFont="1" applyFill="1" applyBorder="1" applyAlignment="1">
      <alignment horizontal="left" vertical="center"/>
    </xf>
    <xf numFmtId="0" fontId="16" fillId="8" borderId="0" xfId="0" applyFont="1" applyFill="1" applyAlignment="1">
      <alignment horizontal="left" vertical="center"/>
    </xf>
    <xf numFmtId="0" fontId="29" fillId="8" borderId="25" xfId="0" applyFont="1" applyFill="1" applyBorder="1" applyAlignment="1">
      <alignment horizontal="left" vertical="center"/>
    </xf>
    <xf numFmtId="0" fontId="0" fillId="6" borderId="1" xfId="0" applyFill="1" applyBorder="1" applyAlignment="1">
      <alignment horizontal="center" wrapText="1"/>
    </xf>
    <xf numFmtId="0" fontId="0" fillId="6" borderId="1" xfId="0" applyFill="1" applyBorder="1" applyAlignment="1">
      <alignment horizontal="center"/>
    </xf>
    <xf numFmtId="0" fontId="0" fillId="6" borderId="1" xfId="0" applyFill="1" applyBorder="1" applyAlignment="1">
      <alignment horizontal="center" vertical="center" wrapText="1"/>
    </xf>
    <xf numFmtId="0" fontId="0" fillId="6" borderId="1" xfId="0" applyFill="1" applyBorder="1" applyAlignment="1">
      <alignment horizontal="center" vertical="center"/>
    </xf>
    <xf numFmtId="0" fontId="0" fillId="6" borderId="0" xfId="0" applyFill="1" applyAlignment="1">
      <alignment horizontal="center"/>
    </xf>
    <xf numFmtId="0" fontId="12" fillId="6" borderId="1" xfId="0" applyFont="1" applyFill="1" applyBorder="1" applyAlignment="1">
      <alignment horizontal="center" vertical="center"/>
    </xf>
    <xf numFmtId="0" fontId="0" fillId="6" borderId="1" xfId="0" quotePrefix="1" applyFill="1" applyBorder="1" applyAlignment="1">
      <alignment horizontal="center" vertical="center" wrapText="1"/>
    </xf>
    <xf numFmtId="0" fontId="0" fillId="6" borderId="4" xfId="0" applyFill="1" applyBorder="1" applyAlignment="1">
      <alignment horizontal="center" vertical="center" wrapText="1"/>
    </xf>
    <xf numFmtId="0" fontId="0" fillId="6" borderId="5" xfId="0" applyFill="1" applyBorder="1" applyAlignment="1">
      <alignment horizontal="center" vertical="center" wrapText="1"/>
    </xf>
    <xf numFmtId="0" fontId="0" fillId="6" borderId="3" xfId="0" applyFill="1" applyBorder="1" applyAlignment="1">
      <alignment horizontal="center" vertical="center" wrapText="1"/>
    </xf>
    <xf numFmtId="0" fontId="12" fillId="6" borderId="5" xfId="0" applyFont="1" applyFill="1" applyBorder="1" applyAlignment="1">
      <alignment horizontal="center" vertical="center"/>
    </xf>
    <xf numFmtId="0" fontId="12" fillId="6" borderId="3" xfId="0" applyFont="1" applyFill="1" applyBorder="1" applyAlignment="1">
      <alignment horizontal="center" vertical="center"/>
    </xf>
    <xf numFmtId="0" fontId="12" fillId="6" borderId="0" xfId="0" applyFont="1" applyFill="1" applyAlignment="1">
      <alignment horizontal="center"/>
    </xf>
    <xf numFmtId="0" fontId="5" fillId="6" borderId="4" xfId="0" applyFont="1" applyFill="1" applyBorder="1" applyAlignment="1">
      <alignment horizontal="center" vertical="center" wrapText="1"/>
    </xf>
    <xf numFmtId="0" fontId="5" fillId="6" borderId="5" xfId="0" applyFont="1" applyFill="1" applyBorder="1" applyAlignment="1">
      <alignment horizontal="center" vertical="center" wrapText="1"/>
    </xf>
    <xf numFmtId="0" fontId="5" fillId="6" borderId="3" xfId="0" applyFont="1" applyFill="1" applyBorder="1" applyAlignment="1">
      <alignment horizontal="center" vertical="center" wrapText="1"/>
    </xf>
    <xf numFmtId="0" fontId="5" fillId="6" borderId="4" xfId="0" applyFont="1" applyFill="1" applyBorder="1" applyAlignment="1">
      <alignment horizontal="center" vertical="center"/>
    </xf>
    <xf numFmtId="0" fontId="5" fillId="6" borderId="5" xfId="0" applyFont="1" applyFill="1" applyBorder="1" applyAlignment="1">
      <alignment horizontal="center" vertical="center"/>
    </xf>
    <xf numFmtId="0" fontId="5" fillId="6" borderId="3" xfId="0" applyFont="1" applyFill="1" applyBorder="1" applyAlignment="1">
      <alignment horizontal="center" vertical="center"/>
    </xf>
    <xf numFmtId="0" fontId="0" fillId="0" borderId="0" xfId="0" applyAlignment="1">
      <alignment horizontal="center"/>
    </xf>
    <xf numFmtId="168" fontId="13" fillId="5" borderId="4" xfId="5" applyNumberFormat="1" applyFont="1" applyFill="1" applyBorder="1" applyAlignment="1">
      <alignment horizontal="left" vertical="center" wrapText="1"/>
    </xf>
    <xf numFmtId="168" fontId="13" fillId="5" borderId="5" xfId="5" applyNumberFormat="1" applyFont="1" applyFill="1" applyBorder="1" applyAlignment="1">
      <alignment horizontal="left" vertical="center" wrapText="1"/>
    </xf>
    <xf numFmtId="168" fontId="13" fillId="5" borderId="3" xfId="5" applyNumberFormat="1" applyFont="1" applyFill="1" applyBorder="1" applyAlignment="1">
      <alignment horizontal="left" vertical="center" wrapText="1"/>
    </xf>
    <xf numFmtId="0" fontId="5" fillId="0" borderId="4" xfId="1" applyFont="1" applyBorder="1" applyAlignment="1">
      <alignment horizontal="center" vertical="center" wrapText="1"/>
    </xf>
    <xf numFmtId="0" fontId="5" fillId="0" borderId="5" xfId="1" applyFont="1" applyBorder="1" applyAlignment="1">
      <alignment horizontal="center" vertical="center" wrapText="1"/>
    </xf>
    <xf numFmtId="0" fontId="5" fillId="0" borderId="3" xfId="1" applyFont="1" applyBorder="1" applyAlignment="1">
      <alignment horizontal="center" vertical="center" wrapText="1"/>
    </xf>
    <xf numFmtId="168" fontId="13" fillId="5" borderId="18" xfId="5" applyNumberFormat="1" applyFont="1" applyFill="1" applyBorder="1" applyAlignment="1">
      <alignment horizontal="center" vertical="center" wrapText="1"/>
    </xf>
    <xf numFmtId="168" fontId="13" fillId="5" borderId="15" xfId="5" applyNumberFormat="1" applyFont="1" applyFill="1" applyBorder="1" applyAlignment="1">
      <alignment horizontal="center" vertical="center" wrapText="1"/>
    </xf>
    <xf numFmtId="168" fontId="13" fillId="5" borderId="2" xfId="5" applyNumberFormat="1" applyFont="1" applyFill="1" applyBorder="1" applyAlignment="1">
      <alignment horizontal="center" vertical="center" wrapText="1"/>
    </xf>
    <xf numFmtId="168" fontId="13" fillId="5" borderId="20" xfId="5" applyNumberFormat="1" applyFont="1" applyFill="1" applyBorder="1" applyAlignment="1">
      <alignment horizontal="center" vertical="center" wrapText="1"/>
    </xf>
    <xf numFmtId="168" fontId="13" fillId="5" borderId="11" xfId="5" applyNumberFormat="1" applyFont="1" applyFill="1" applyBorder="1" applyAlignment="1">
      <alignment horizontal="center" vertical="center" wrapText="1"/>
    </xf>
    <xf numFmtId="168" fontId="13" fillId="5" borderId="16" xfId="5" applyNumberFormat="1" applyFont="1" applyFill="1" applyBorder="1" applyAlignment="1">
      <alignment horizontal="center" vertical="center" wrapText="1"/>
    </xf>
    <xf numFmtId="168" fontId="13" fillId="5" borderId="4" xfId="5" applyNumberFormat="1" applyFont="1" applyFill="1" applyBorder="1" applyAlignment="1">
      <alignment horizontal="center" vertical="center" wrapText="1"/>
    </xf>
    <xf numFmtId="168" fontId="13" fillId="5" borderId="5" xfId="5" applyNumberFormat="1" applyFont="1" applyFill="1" applyBorder="1" applyAlignment="1">
      <alignment horizontal="center" vertical="center" wrapText="1"/>
    </xf>
    <xf numFmtId="168" fontId="13" fillId="5" borderId="3" xfId="5" applyNumberFormat="1" applyFont="1" applyFill="1" applyBorder="1" applyAlignment="1">
      <alignment horizontal="center" vertical="center" wrapText="1"/>
    </xf>
    <xf numFmtId="0" fontId="4" fillId="0" borderId="1" xfId="14" applyFont="1" applyBorder="1" applyAlignment="1">
      <alignment horizontal="left" vertical="center"/>
    </xf>
    <xf numFmtId="0" fontId="4" fillId="0" borderId="4" xfId="14" applyFont="1" applyBorder="1" applyAlignment="1">
      <alignment horizontal="left" vertical="center" wrapText="1"/>
    </xf>
    <xf numFmtId="0" fontId="4" fillId="0" borderId="5" xfId="14" applyFont="1" applyBorder="1" applyAlignment="1">
      <alignment horizontal="left" vertical="center" wrapText="1"/>
    </xf>
    <xf numFmtId="0" fontId="4" fillId="0" borderId="3" xfId="14" applyFont="1" applyBorder="1" applyAlignment="1">
      <alignment horizontal="left" vertical="center" wrapText="1"/>
    </xf>
    <xf numFmtId="1" fontId="21" fillId="0" borderId="18" xfId="6" applyNumberFormat="1" applyFont="1" applyFill="1" applyBorder="1" applyAlignment="1" applyProtection="1">
      <alignment horizontal="left" vertical="center" wrapText="1"/>
    </xf>
    <xf numFmtId="1" fontId="21" fillId="0" borderId="2" xfId="6" applyNumberFormat="1" applyFont="1" applyFill="1" applyBorder="1" applyAlignment="1" applyProtection="1">
      <alignment horizontal="left" vertical="center" wrapText="1"/>
    </xf>
    <xf numFmtId="0" fontId="12" fillId="16" borderId="1" xfId="14" applyFont="1" applyFill="1" applyBorder="1" applyAlignment="1">
      <alignment horizontal="center"/>
    </xf>
    <xf numFmtId="0" fontId="42" fillId="0" borderId="4" xfId="6" applyFont="1" applyFill="1" applyBorder="1" applyAlignment="1" applyProtection="1">
      <alignment horizontal="left" vertical="center" wrapText="1"/>
    </xf>
    <xf numFmtId="0" fontId="42" fillId="0" borderId="3" xfId="6" applyFont="1" applyFill="1" applyBorder="1" applyAlignment="1" applyProtection="1">
      <alignment horizontal="left" vertical="center" wrapText="1"/>
    </xf>
    <xf numFmtId="0" fontId="40" fillId="0" borderId="4" xfId="6" applyFont="1" applyFill="1" applyBorder="1" applyAlignment="1" applyProtection="1">
      <alignment horizontal="left" vertical="center" wrapText="1"/>
    </xf>
    <xf numFmtId="0" fontId="40" fillId="0" borderId="3" xfId="6" applyFont="1" applyFill="1" applyBorder="1" applyAlignment="1" applyProtection="1">
      <alignment horizontal="left" vertical="center" wrapText="1"/>
    </xf>
    <xf numFmtId="0" fontId="4" fillId="0" borderId="4" xfId="14" applyFont="1" applyBorder="1" applyAlignment="1">
      <alignment horizontal="left" vertical="center"/>
    </xf>
    <xf numFmtId="0" fontId="4" fillId="0" borderId="5" xfId="14" applyFont="1" applyBorder="1" applyAlignment="1">
      <alignment horizontal="left" vertical="center"/>
    </xf>
    <xf numFmtId="0" fontId="4" fillId="0" borderId="3" xfId="14" applyFont="1" applyBorder="1" applyAlignment="1">
      <alignment horizontal="left" vertical="center"/>
    </xf>
    <xf numFmtId="0" fontId="40" fillId="0" borderId="1" xfId="6" applyFont="1" applyFill="1" applyBorder="1" applyAlignment="1" applyProtection="1">
      <alignment horizontal="left" vertical="center"/>
    </xf>
    <xf numFmtId="0" fontId="13" fillId="0" borderId="4" xfId="14" applyFont="1" applyBorder="1" applyAlignment="1">
      <alignment horizontal="center"/>
    </xf>
    <xf numFmtId="0" fontId="13" fillId="0" borderId="3" xfId="14" applyFont="1" applyBorder="1" applyAlignment="1">
      <alignment horizontal="center"/>
    </xf>
    <xf numFmtId="0" fontId="17" fillId="0" borderId="1" xfId="6" applyFont="1" applyBorder="1" applyAlignment="1" applyProtection="1">
      <alignment horizontal="left" vertical="center" wrapText="1"/>
    </xf>
    <xf numFmtId="1" fontId="42" fillId="0" borderId="1" xfId="6" applyNumberFormat="1" applyFont="1" applyFill="1" applyBorder="1" applyAlignment="1" applyProtection="1">
      <alignment horizontal="left" vertical="center" wrapText="1"/>
    </xf>
    <xf numFmtId="0" fontId="12" fillId="16" borderId="1" xfId="14" applyFont="1" applyFill="1" applyBorder="1" applyAlignment="1">
      <alignment horizontal="center" vertical="center" wrapText="1"/>
    </xf>
    <xf numFmtId="0" fontId="12" fillId="16" borderId="1" xfId="23" applyFont="1" applyFill="1" applyBorder="1" applyAlignment="1">
      <alignment horizontal="center" vertical="center"/>
    </xf>
    <xf numFmtId="0" fontId="12" fillId="16" borderId="1" xfId="14" applyFont="1" applyFill="1" applyBorder="1" applyAlignment="1">
      <alignment horizontal="center" vertical="center"/>
    </xf>
    <xf numFmtId="0" fontId="0" fillId="5" borderId="4" xfId="0" applyFill="1" applyBorder="1" applyAlignment="1">
      <alignment horizontal="left" vertical="center" wrapText="1"/>
    </xf>
    <xf numFmtId="0" fontId="0" fillId="5" borderId="5" xfId="0" applyFill="1" applyBorder="1" applyAlignment="1">
      <alignment horizontal="left" vertical="center" wrapText="1"/>
    </xf>
    <xf numFmtId="0" fontId="0" fillId="5" borderId="3" xfId="0" applyFill="1" applyBorder="1" applyAlignment="1">
      <alignment horizontal="left" vertical="center" wrapText="1"/>
    </xf>
    <xf numFmtId="0" fontId="0" fillId="0" borderId="1" xfId="0" applyBorder="1" applyAlignment="1">
      <alignment horizontal="center"/>
    </xf>
    <xf numFmtId="0" fontId="12" fillId="0" borderId="1" xfId="0" applyFont="1" applyBorder="1" applyAlignment="1">
      <alignment horizontal="center" vertical="center"/>
    </xf>
    <xf numFmtId="0" fontId="12" fillId="2" borderId="42" xfId="0" applyFont="1" applyFill="1" applyBorder="1" applyAlignment="1">
      <alignment horizontal="center" vertical="center"/>
    </xf>
    <xf numFmtId="0" fontId="12" fillId="0" borderId="4" xfId="0" applyFont="1" applyBorder="1" applyAlignment="1">
      <alignment horizontal="center" vertical="center"/>
    </xf>
    <xf numFmtId="0" fontId="12" fillId="0" borderId="5" xfId="0" applyFont="1" applyBorder="1" applyAlignment="1">
      <alignment horizontal="center" vertical="center"/>
    </xf>
    <xf numFmtId="0" fontId="12" fillId="0" borderId="3" xfId="0" applyFont="1" applyBorder="1" applyAlignment="1">
      <alignment horizontal="center" vertical="center"/>
    </xf>
    <xf numFmtId="0" fontId="12" fillId="2" borderId="47" xfId="0" applyFont="1" applyFill="1" applyBorder="1" applyAlignment="1">
      <alignment horizontal="center" vertical="center"/>
    </xf>
    <xf numFmtId="0" fontId="12" fillId="0" borderId="45" xfId="0" applyFont="1" applyBorder="1" applyAlignment="1">
      <alignment horizontal="center"/>
    </xf>
    <xf numFmtId="0" fontId="12" fillId="0" borderId="44" xfId="0" applyFont="1" applyBorder="1" applyAlignment="1">
      <alignment horizontal="center"/>
    </xf>
    <xf numFmtId="0" fontId="12" fillId="0" borderId="56" xfId="0" applyFont="1" applyBorder="1" applyAlignment="1">
      <alignment horizontal="center"/>
    </xf>
    <xf numFmtId="169" fontId="0" fillId="5" borderId="6" xfId="0" applyNumberFormat="1" applyFill="1" applyBorder="1" applyAlignment="1" applyProtection="1">
      <alignment horizontal="center" vertical="center"/>
      <protection locked="0"/>
    </xf>
    <xf numFmtId="169" fontId="0" fillId="5" borderId="51" xfId="0" applyNumberFormat="1" applyFill="1" applyBorder="1" applyAlignment="1" applyProtection="1">
      <alignment horizontal="center" vertical="center"/>
      <protection locked="0"/>
    </xf>
    <xf numFmtId="169" fontId="0" fillId="5" borderId="1" xfId="0" applyNumberFormat="1" applyFill="1" applyBorder="1" applyAlignment="1" applyProtection="1">
      <alignment horizontal="center" vertical="center"/>
      <protection locked="0"/>
    </xf>
    <xf numFmtId="169" fontId="0" fillId="5" borderId="49" xfId="0" applyNumberFormat="1" applyFill="1" applyBorder="1" applyAlignment="1" applyProtection="1">
      <alignment horizontal="center" vertical="center"/>
      <protection locked="0"/>
    </xf>
    <xf numFmtId="0" fontId="12" fillId="2" borderId="46" xfId="0" applyFont="1" applyFill="1" applyBorder="1" applyAlignment="1">
      <alignment horizontal="center" vertical="center"/>
    </xf>
    <xf numFmtId="0" fontId="12" fillId="0" borderId="41" xfId="0" applyFont="1" applyBorder="1" applyAlignment="1">
      <alignment horizontal="center" vertical="center" textRotation="90" wrapText="1"/>
    </xf>
    <xf numFmtId="0" fontId="12" fillId="0" borderId="43" xfId="0" applyFont="1" applyBorder="1" applyAlignment="1">
      <alignment horizontal="center" vertical="center" textRotation="90" wrapText="1"/>
    </xf>
    <xf numFmtId="0" fontId="12" fillId="0" borderId="10" xfId="0" applyFont="1" applyBorder="1" applyAlignment="1">
      <alignment horizontal="center" vertical="center" textRotation="90" wrapText="1"/>
    </xf>
    <xf numFmtId="0" fontId="12" fillId="3" borderId="37" xfId="0" applyFont="1" applyFill="1" applyBorder="1" applyAlignment="1">
      <alignment horizontal="center" vertical="center" textRotation="90" wrapText="1"/>
    </xf>
    <xf numFmtId="0" fontId="12" fillId="3" borderId="13" xfId="0" applyFont="1" applyFill="1" applyBorder="1" applyAlignment="1">
      <alignment horizontal="center" vertical="center" textRotation="90" wrapText="1"/>
    </xf>
    <xf numFmtId="0" fontId="12" fillId="3" borderId="14" xfId="0" applyFont="1" applyFill="1" applyBorder="1" applyAlignment="1">
      <alignment horizontal="center" vertical="center" textRotation="90" wrapText="1"/>
    </xf>
    <xf numFmtId="3" fontId="12" fillId="0" borderId="6" xfId="0" applyNumberFormat="1" applyFont="1" applyBorder="1" applyAlignment="1">
      <alignment horizontal="center"/>
    </xf>
    <xf numFmtId="0" fontId="12" fillId="0" borderId="41" xfId="0" applyFont="1" applyBorder="1" applyAlignment="1">
      <alignment horizontal="center" vertical="center" textRotation="90"/>
    </xf>
    <xf numFmtId="0" fontId="12" fillId="0" borderId="43" xfId="0" applyFont="1" applyBorder="1" applyAlignment="1">
      <alignment horizontal="center" vertical="center" textRotation="90"/>
    </xf>
    <xf numFmtId="0" fontId="12" fillId="0" borderId="10" xfId="0" applyFont="1" applyBorder="1" applyAlignment="1">
      <alignment horizontal="center" vertical="center" textRotation="90"/>
    </xf>
    <xf numFmtId="0" fontId="12" fillId="3" borderId="37" xfId="0" applyFont="1" applyFill="1" applyBorder="1" applyAlignment="1">
      <alignment horizontal="center" vertical="center" wrapText="1"/>
    </xf>
    <xf numFmtId="0" fontId="12" fillId="3" borderId="14" xfId="0" applyFont="1" applyFill="1" applyBorder="1" applyAlignment="1">
      <alignment horizontal="center" vertical="center" wrapText="1"/>
    </xf>
    <xf numFmtId="0" fontId="12" fillId="3" borderId="43" xfId="0" applyFont="1" applyFill="1" applyBorder="1" applyAlignment="1">
      <alignment horizontal="center" vertical="center" textRotation="90" wrapText="1"/>
    </xf>
    <xf numFmtId="0" fontId="12" fillId="3" borderId="10" xfId="0" applyFont="1" applyFill="1" applyBorder="1" applyAlignment="1">
      <alignment horizontal="center" vertical="center" textRotation="90" wrapText="1"/>
    </xf>
    <xf numFmtId="169" fontId="0" fillId="5" borderId="42" xfId="0" applyNumberFormat="1" applyFill="1" applyBorder="1" applyAlignment="1" applyProtection="1">
      <alignment horizontal="left" vertical="center"/>
      <protection locked="0"/>
    </xf>
    <xf numFmtId="169" fontId="0" fillId="5" borderId="47" xfId="0" applyNumberFormat="1" applyFill="1" applyBorder="1" applyAlignment="1" applyProtection="1">
      <alignment horizontal="left" vertical="center"/>
      <protection locked="0"/>
    </xf>
    <xf numFmtId="0" fontId="50" fillId="21" borderId="38" xfId="0" applyFont="1" applyFill="1" applyBorder="1" applyAlignment="1">
      <alignment horizontal="center"/>
    </xf>
    <xf numFmtId="0" fontId="50" fillId="21" borderId="7" xfId="0" applyFont="1" applyFill="1" applyBorder="1" applyAlignment="1">
      <alignment horizontal="center"/>
    </xf>
    <xf numFmtId="0" fontId="50" fillId="21" borderId="52" xfId="0" applyFont="1" applyFill="1" applyBorder="1" applyAlignment="1">
      <alignment horizontal="center"/>
    </xf>
    <xf numFmtId="0" fontId="12" fillId="0" borderId="19" xfId="0" applyFont="1" applyBorder="1" applyAlignment="1">
      <alignment horizontal="center" wrapText="1"/>
    </xf>
    <xf numFmtId="0" fontId="12" fillId="0" borderId="0" xfId="0" applyFont="1" applyAlignment="1">
      <alignment horizontal="center" wrapText="1"/>
    </xf>
    <xf numFmtId="0" fontId="12" fillId="0" borderId="8" xfId="0" applyFont="1" applyBorder="1" applyAlignment="1">
      <alignment horizontal="center" wrapText="1"/>
    </xf>
    <xf numFmtId="0" fontId="12" fillId="0" borderId="20" xfId="0" applyFont="1" applyBorder="1" applyAlignment="1">
      <alignment horizontal="center" wrapText="1"/>
    </xf>
    <xf numFmtId="0" fontId="12" fillId="0" borderId="11" xfId="0" applyFont="1" applyBorder="1" applyAlignment="1">
      <alignment horizontal="center" wrapText="1"/>
    </xf>
    <xf numFmtId="0" fontId="12" fillId="0" borderId="16" xfId="0" applyFont="1" applyBorder="1" applyAlignment="1">
      <alignment horizontal="center" wrapText="1"/>
    </xf>
    <xf numFmtId="0" fontId="12" fillId="0" borderId="19" xfId="0" applyFont="1" applyBorder="1" applyAlignment="1">
      <alignment horizontal="center" vertical="top" wrapText="1"/>
    </xf>
    <xf numFmtId="0" fontId="12" fillId="0" borderId="0" xfId="0" applyFont="1" applyAlignment="1">
      <alignment horizontal="center" vertical="top" wrapText="1"/>
    </xf>
    <xf numFmtId="0" fontId="12" fillId="0" borderId="8" xfId="0" applyFont="1" applyBorder="1" applyAlignment="1">
      <alignment horizontal="center" vertical="top" wrapText="1"/>
    </xf>
    <xf numFmtId="0" fontId="12" fillId="0" borderId="20" xfId="0" applyFont="1" applyBorder="1" applyAlignment="1">
      <alignment horizontal="center" vertical="top" wrapText="1"/>
    </xf>
    <xf numFmtId="0" fontId="12" fillId="0" borderId="11" xfId="0" applyFont="1" applyBorder="1" applyAlignment="1">
      <alignment horizontal="center" vertical="top" wrapText="1"/>
    </xf>
    <xf numFmtId="0" fontId="12" fillId="0" borderId="16" xfId="0" applyFont="1" applyBorder="1" applyAlignment="1">
      <alignment horizontal="center" vertical="top" wrapText="1"/>
    </xf>
    <xf numFmtId="169" fontId="0" fillId="5" borderId="18" xfId="0" applyNumberFormat="1" applyFill="1" applyBorder="1" applyAlignment="1" applyProtection="1">
      <alignment horizontal="center" vertical="center" wrapText="1"/>
      <protection locked="0"/>
    </xf>
    <xf numFmtId="169" fontId="0" fillId="5" borderId="15" xfId="0" applyNumberFormat="1" applyFill="1" applyBorder="1" applyAlignment="1" applyProtection="1">
      <alignment horizontal="center" vertical="center" wrapText="1"/>
      <protection locked="0"/>
    </xf>
    <xf numFmtId="169" fontId="0" fillId="5" borderId="2" xfId="0" applyNumberFormat="1" applyFill="1" applyBorder="1" applyAlignment="1" applyProtection="1">
      <alignment horizontal="center" vertical="center" wrapText="1"/>
      <protection locked="0"/>
    </xf>
    <xf numFmtId="169" fontId="0" fillId="5" borderId="19" xfId="0" applyNumberFormat="1" applyFill="1" applyBorder="1" applyAlignment="1" applyProtection="1">
      <alignment horizontal="center" vertical="center" wrapText="1"/>
      <protection locked="0"/>
    </xf>
    <xf numFmtId="169" fontId="0" fillId="5" borderId="0" xfId="0" applyNumberFormat="1" applyFill="1" applyAlignment="1" applyProtection="1">
      <alignment horizontal="center" vertical="center" wrapText="1"/>
      <protection locked="0"/>
    </xf>
    <xf numFmtId="169" fontId="0" fillId="5" borderId="8" xfId="0" applyNumberFormat="1" applyFill="1" applyBorder="1" applyAlignment="1" applyProtection="1">
      <alignment horizontal="center" vertical="center" wrapText="1"/>
      <protection locked="0"/>
    </xf>
    <xf numFmtId="169" fontId="0" fillId="5" borderId="20" xfId="0" applyNumberFormat="1" applyFill="1" applyBorder="1" applyAlignment="1" applyProtection="1">
      <alignment horizontal="center" vertical="center" wrapText="1"/>
      <protection locked="0"/>
    </xf>
    <xf numFmtId="169" fontId="0" fillId="5" borderId="11" xfId="0" applyNumberFormat="1" applyFill="1" applyBorder="1" applyAlignment="1" applyProtection="1">
      <alignment horizontal="center" vertical="center" wrapText="1"/>
      <protection locked="0"/>
    </xf>
    <xf numFmtId="169" fontId="0" fillId="5" borderId="16" xfId="0" applyNumberFormat="1" applyFill="1" applyBorder="1" applyAlignment="1" applyProtection="1">
      <alignment horizontal="center" vertical="center" wrapText="1"/>
      <protection locked="0"/>
    </xf>
    <xf numFmtId="0" fontId="12" fillId="0" borderId="4" xfId="0" applyFont="1" applyBorder="1" applyAlignment="1">
      <alignment horizontal="center" wrapText="1"/>
    </xf>
    <xf numFmtId="0" fontId="12" fillId="0" borderId="5" xfId="0" applyFont="1" applyBorder="1" applyAlignment="1">
      <alignment horizontal="center" wrapText="1"/>
    </xf>
    <xf numFmtId="0" fontId="12" fillId="0" borderId="3" xfId="0" applyFont="1" applyBorder="1" applyAlignment="1">
      <alignment horizontal="center" wrapText="1"/>
    </xf>
    <xf numFmtId="169" fontId="0" fillId="5" borderId="15" xfId="0" applyNumberFormat="1" applyFill="1" applyBorder="1" applyAlignment="1" applyProtection="1">
      <alignment horizontal="center" vertical="center"/>
      <protection locked="0"/>
    </xf>
    <xf numFmtId="169" fontId="0" fillId="5" borderId="2" xfId="0" applyNumberFormat="1" applyFill="1" applyBorder="1" applyAlignment="1" applyProtection="1">
      <alignment horizontal="center" vertical="center"/>
      <protection locked="0"/>
    </xf>
    <xf numFmtId="169" fontId="0" fillId="5" borderId="19" xfId="0" applyNumberFormat="1" applyFill="1" applyBorder="1" applyAlignment="1" applyProtection="1">
      <alignment horizontal="center" vertical="center"/>
      <protection locked="0"/>
    </xf>
    <xf numFmtId="169" fontId="0" fillId="5" borderId="0" xfId="0" applyNumberFormat="1" applyFill="1" applyAlignment="1" applyProtection="1">
      <alignment horizontal="center" vertical="center"/>
      <protection locked="0"/>
    </xf>
    <xf numFmtId="169" fontId="0" fillId="5" borderId="8" xfId="0" applyNumberFormat="1" applyFill="1" applyBorder="1" applyAlignment="1" applyProtection="1">
      <alignment horizontal="center" vertical="center"/>
      <protection locked="0"/>
    </xf>
    <xf numFmtId="169" fontId="0" fillId="5" borderId="20" xfId="0" applyNumberFormat="1" applyFill="1" applyBorder="1" applyAlignment="1" applyProtection="1">
      <alignment horizontal="center" vertical="center"/>
      <protection locked="0"/>
    </xf>
    <xf numFmtId="169" fontId="0" fillId="5" borderId="11" xfId="0" applyNumberFormat="1" applyFill="1" applyBorder="1" applyAlignment="1" applyProtection="1">
      <alignment horizontal="center" vertical="center"/>
      <protection locked="0"/>
    </xf>
    <xf numFmtId="169" fontId="0" fillId="5" borderId="16" xfId="0" applyNumberFormat="1" applyFill="1" applyBorder="1" applyAlignment="1" applyProtection="1">
      <alignment horizontal="center" vertical="center"/>
      <protection locked="0"/>
    </xf>
    <xf numFmtId="0" fontId="0" fillId="0" borderId="0" xfId="0" applyAlignment="1">
      <alignment horizontal="center" wrapText="1"/>
    </xf>
    <xf numFmtId="0" fontId="12" fillId="0" borderId="1" xfId="0" applyFont="1" applyBorder="1" applyAlignment="1">
      <alignment horizontal="center"/>
    </xf>
    <xf numFmtId="0" fontId="12" fillId="2" borderId="37" xfId="0" applyFont="1" applyFill="1" applyBorder="1" applyAlignment="1">
      <alignment horizontal="center" vertical="center" textRotation="90" wrapText="1"/>
    </xf>
    <xf numFmtId="0" fontId="12" fillId="2" borderId="13" xfId="0" applyFont="1" applyFill="1" applyBorder="1" applyAlignment="1">
      <alignment horizontal="center" vertical="center" textRotation="90" wrapText="1"/>
    </xf>
    <xf numFmtId="0" fontId="12" fillId="2" borderId="14" xfId="0" applyFont="1" applyFill="1" applyBorder="1" applyAlignment="1">
      <alignment horizontal="center" vertical="center" textRotation="90" wrapText="1"/>
    </xf>
    <xf numFmtId="169" fontId="0" fillId="5" borderId="58" xfId="0" applyNumberFormat="1" applyFill="1" applyBorder="1" applyAlignment="1" applyProtection="1">
      <alignment horizontal="center" vertical="center" wrapText="1"/>
      <protection locked="0"/>
    </xf>
    <xf numFmtId="169" fontId="0" fillId="5" borderId="21" xfId="0" applyNumberFormat="1" applyFill="1" applyBorder="1" applyAlignment="1" applyProtection="1">
      <alignment horizontal="center" vertical="center" wrapText="1"/>
      <protection locked="0"/>
    </xf>
    <xf numFmtId="169" fontId="0" fillId="5" borderId="32" xfId="0" applyNumberFormat="1" applyFill="1" applyBorder="1" applyAlignment="1" applyProtection="1">
      <alignment horizontal="center" vertical="center" wrapText="1"/>
      <protection locked="0"/>
    </xf>
    <xf numFmtId="169" fontId="0" fillId="5" borderId="33" xfId="0" applyNumberFormat="1" applyFill="1" applyBorder="1" applyAlignment="1" applyProtection="1">
      <alignment horizontal="center" vertical="center" wrapText="1"/>
      <protection locked="0"/>
    </xf>
    <xf numFmtId="169" fontId="0" fillId="5" borderId="59" xfId="0" applyNumberFormat="1" applyFill="1" applyBorder="1" applyAlignment="1" applyProtection="1">
      <alignment horizontal="center" vertical="center" wrapText="1"/>
      <protection locked="0"/>
    </xf>
    <xf numFmtId="169" fontId="0" fillId="5" borderId="42" xfId="0" applyNumberFormat="1" applyFill="1" applyBorder="1" applyAlignment="1" applyProtection="1">
      <alignment horizontal="center" vertical="center"/>
      <protection locked="0"/>
    </xf>
    <xf numFmtId="169" fontId="0" fillId="5" borderId="47" xfId="0" applyNumberFormat="1" applyFill="1" applyBorder="1" applyAlignment="1" applyProtection="1">
      <alignment horizontal="center" vertical="center"/>
      <protection locked="0"/>
    </xf>
    <xf numFmtId="169" fontId="0" fillId="5" borderId="18" xfId="0" applyNumberFormat="1" applyFill="1" applyBorder="1" applyAlignment="1" applyProtection="1">
      <alignment horizontal="center" vertical="center"/>
      <protection locked="0"/>
    </xf>
  </cellXfs>
  <cellStyles count="39">
    <cellStyle name="%" xfId="11" xr:uid="{00000000-0005-0000-0000-000000000000}"/>
    <cellStyle name="% 100" xfId="5" xr:uid="{00000000-0005-0000-0000-000001000000}"/>
    <cellStyle name="% 2" xfId="17" xr:uid="{78942FE7-619F-48DB-AA3F-D78F4E866005}"/>
    <cellStyle name="=C:\WINNT\SYSTEM32\COMMAND.COM 2 2 2" xfId="15" xr:uid="{00000000-0005-0000-0000-000002000000}"/>
    <cellStyle name="=C:\WINNT\SYSTEM32\COMMAND.COM 6" xfId="7" xr:uid="{00000000-0005-0000-0000-000003000000}"/>
    <cellStyle name="Calculation" xfId="22" builtinId="22"/>
    <cellStyle name="Comma 10" xfId="8" xr:uid="{00000000-0005-0000-0000-000004000000}"/>
    <cellStyle name="Comma 2" xfId="3" xr:uid="{00000000-0005-0000-0000-000005000000}"/>
    <cellStyle name="Comma 2 2" xfId="20" xr:uid="{48581B7D-9CAA-4A59-9DA3-CBC98C64C215}"/>
    <cellStyle name="Currency 2" xfId="4" xr:uid="{00000000-0005-0000-0000-000006000000}"/>
    <cellStyle name="Currency 2 2" xfId="21" xr:uid="{0EEF1AA9-F31C-4DA3-AA1C-623F9133D6EB}"/>
    <cellStyle name="Currency 2 3" xfId="24" xr:uid="{4337EDB6-CBD7-4301-BAD2-45A03F8FFBB3}"/>
    <cellStyle name="Hyperlink" xfId="6" builtinId="8"/>
    <cellStyle name="Hyperlink 2" xfId="29" xr:uid="{5178AF1C-DE68-4FC5-88DD-0E4AC52C771D}"/>
    <cellStyle name="Level 2" xfId="25" xr:uid="{159879BC-DD09-4992-9502-68C182E877BC}"/>
    <cellStyle name="Normal" xfId="0" builtinId="0"/>
    <cellStyle name="Normal 10 10" xfId="31" xr:uid="{CECFC066-61DF-4098-9FC7-E38B7FB24710}"/>
    <cellStyle name="Normal 10 2 2 2" xfId="16" xr:uid="{EB22FE60-3974-4A94-BE5E-349B62C1F400}"/>
    <cellStyle name="Normal 11 28 2" xfId="10" xr:uid="{00000000-0005-0000-0000-000009000000}"/>
    <cellStyle name="Normal 11 28 2 2 2" xfId="14" xr:uid="{00000000-0005-0000-0000-00000A000000}"/>
    <cellStyle name="Normal 11 28 2 2 2 2" xfId="27" xr:uid="{BEAD65BD-9D79-4A4E-B9AE-43F14B20F925}"/>
    <cellStyle name="Normal 14" xfId="32" xr:uid="{C5B88B82-4726-4BD7-9AA9-2D6E0ED2948B}"/>
    <cellStyle name="Normal 14 2_List of table gaps" xfId="12" xr:uid="{00000000-0005-0000-0000-00000B000000}"/>
    <cellStyle name="Normal 2" xfId="1" xr:uid="{00000000-0005-0000-0000-00000C000000}"/>
    <cellStyle name="Normal 2 2" xfId="18" xr:uid="{C9BCE489-8D7E-4307-91F9-48312DFB7371}"/>
    <cellStyle name="Normal 2 2 2" xfId="23" xr:uid="{90D6DF10-47D5-494C-AC62-D65BDF8E41D3}"/>
    <cellStyle name="Normal 2 3 10 4" xfId="38" xr:uid="{4F4DB750-E4B7-4A70-A6D6-72E232E0EE44}"/>
    <cellStyle name="Normal 228" xfId="33" xr:uid="{83E602C7-3B8B-40C0-9F08-259F40E36540}"/>
    <cellStyle name="Normal 232" xfId="34" xr:uid="{9F05C433-66D2-4CC9-8C85-CF1FE762C5D8}"/>
    <cellStyle name="Normal 233" xfId="35" xr:uid="{AEFB5264-9817-44AF-B195-2F52341710F4}"/>
    <cellStyle name="Normal 3" xfId="28" xr:uid="{BA35DF3C-3E5F-4629-8643-DCF723FAF017}"/>
    <cellStyle name="Normal 98" xfId="36" xr:uid="{8CC386FD-3CEA-4396-A67A-39DE6C7CFC7B}"/>
    <cellStyle name="Percent" xfId="9" builtinId="5"/>
    <cellStyle name="Percent 2" xfId="2" xr:uid="{00000000-0005-0000-0000-00000E000000}"/>
    <cellStyle name="Percent 2 2" xfId="19" xr:uid="{47D720D4-4204-4BF5-AABF-D67E791E1301}"/>
    <cellStyle name="Percent 2 3" xfId="26" xr:uid="{9AE7B663-DCFE-430D-9312-70609CAD0D17}"/>
    <cellStyle name="Percent 2 4" xfId="30" xr:uid="{70A8A3B3-F236-4892-A4E5-4E76201FF67D}"/>
    <cellStyle name="Style 1" xfId="13" xr:uid="{00000000-0005-0000-0000-00000F000000}"/>
    <cellStyle name="Tmpl_ModelData" xfId="37" xr:uid="{63FDA31C-A364-4B21-BDDD-6B0B592D4F2A}"/>
  </cellStyles>
  <dxfs count="2">
    <dxf>
      <font>
        <color theme="0" tint="-0.24994659260841701"/>
      </font>
    </dxf>
    <dxf>
      <fill>
        <patternFill>
          <bgColor theme="1" tint="0.499984740745262"/>
        </patternFill>
      </fill>
    </dxf>
  </dxfs>
  <tableStyles count="1" defaultTableStyle="TableStyleMedium2" defaultPivotStyle="PivotStyleLight16">
    <tableStyle name="Invisible" pivot="0" table="0" count="0" xr9:uid="{375AACC7-3DC8-4DA2-9139-B5100BB15624}"/>
  </tableStyles>
  <colors>
    <mruColors>
      <color rgb="FFFFFFCC"/>
      <color rgb="FFFFCCCC"/>
      <color rgb="FFFF9999"/>
      <color rgb="FF756C47"/>
      <color rgb="FFD6DCE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3.xml"/><Relationship Id="rId21" Type="http://schemas.openxmlformats.org/officeDocument/2006/relationships/worksheet" Target="worksheets/sheet21.xml"/><Relationship Id="rId34"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38"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37" Type="http://schemas.openxmlformats.org/officeDocument/2006/relationships/customXml" Target="../customXml/item1.xml"/><Relationship Id="rId40"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microsoft.com/office/2017/10/relationships/person" Target="persons/person.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20086</xdr:colOff>
      <xdr:row>4</xdr:row>
      <xdr:rowOff>90710</xdr:rowOff>
    </xdr:to>
    <xdr:pic>
      <xdr:nvPicPr>
        <xdr:cNvPr id="2" name="Picture 1" descr="Ofgem Logo">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915686" cy="71936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3</xdr:col>
      <xdr:colOff>669738</xdr:colOff>
      <xdr:row>1</xdr:row>
      <xdr:rowOff>2184</xdr:rowOff>
    </xdr:to>
    <xdr:pic>
      <xdr:nvPicPr>
        <xdr:cNvPr id="2" name="Picture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 y="0"/>
          <a:ext cx="2836194" cy="716559"/>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Katy Collister" id="{157B13C4-6F16-465E-8CFF-BE7FEB9F50D2}" userId="S::kcollister@northerngas.co.uk::e49bcef7-75cc-49b9-9788-5bca18e93134"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C54" dT="2024-10-17T18:53:35.07" personId="{157B13C4-6F16-465E-8CFF-BE7FEB9F50D2}" id="{8BC9122B-111C-49A1-A576-43A22F187384}">
    <text>Includes 1 PRS Meter replacement</text>
  </threadedComment>
  <threadedComment ref="C57" dT="2024-10-17T18:55:01.84" personId="{157B13C4-6F16-465E-8CFF-BE7FEB9F50D2}" id="{6D379D29-62A7-4001-80C3-2CE20B79CA22}">
    <text>Non NARMs interventions - associated building upgrades and calorimeters</text>
  </threadedComment>
</ThreadedComments>
</file>

<file path=xl/threadedComments/threadedComment2.xml><?xml version="1.0" encoding="utf-8"?>
<ThreadedComments xmlns="http://schemas.microsoft.com/office/spreadsheetml/2018/threadedcomments" xmlns:x="http://schemas.openxmlformats.org/spreadsheetml/2006/main">
  <threadedComment ref="C54" dT="2024-10-17T18:53:35.07" personId="{157B13C4-6F16-465E-8CFF-BE7FEB9F50D2}" id="{405D00B0-BFEB-4EA0-BBAB-CD4398BCCFC9}">
    <text>Includes 1 PRS Meter replacement</text>
  </threadedComment>
  <threadedComment ref="C57" dT="2024-10-17T18:55:01.84" personId="{157B13C4-6F16-465E-8CFF-BE7FEB9F50D2}" id="{46A3D985-D9CA-40D5-BFA2-14475693006A}">
    <text>Non NARMs interventions - associated building upgrades and calorimeters</text>
  </threadedComment>
</ThreadedComments>
</file>

<file path=xl/threadedComments/threadedComment3.xml><?xml version="1.0" encoding="utf-8"?>
<ThreadedComments xmlns="http://schemas.microsoft.com/office/spreadsheetml/2018/threadedcomments" xmlns:x="http://schemas.openxmlformats.org/spreadsheetml/2006/main">
  <threadedComment ref="C55" dT="2024-10-17T19:12:15.49" personId="{157B13C4-6F16-465E-8CFF-BE7FEB9F50D2}" id="{07EC117C-91DC-4681-A31A-D9B5576E24AB}">
    <text>Calorimeter - Non NARMs</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1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9.bin"/><Relationship Id="rId4" Type="http://schemas.microsoft.com/office/2017/10/relationships/threadedComment" Target="../threadedComments/threadedComment2.xml"/></Relationships>
</file>

<file path=xl/worksheets/_rels/sheet1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0.bin"/><Relationship Id="rId4" Type="http://schemas.microsoft.com/office/2017/10/relationships/threadedComment" Target="../threadedComments/threadedComment3.xml"/></Relationships>
</file>

<file path=xl/worksheets/_rels/sheet17.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1.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3.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5.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6.bin"/></Relationships>
</file>

<file path=xl/worksheets/_rels/sheet29.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8" Type="http://schemas.openxmlformats.org/officeDocument/2006/relationships/hyperlink" Target="file:///C:\Cross%20Sector\02.%20Workstreams\Business%20Plan%20Guidance\InnesD\AppData\Local\Microsoft\Windows\INetCache\Content.Outlook\0YOZAF2Z\CBA%20Inputs%20and%20Sources.xlsx" TargetMode="External"/><Relationship Id="rId13" Type="http://schemas.openxmlformats.org/officeDocument/2006/relationships/hyperlink" Target="https://press.hse.gov.uk/2023/07/06/work-related-fatality-figures-published/" TargetMode="External"/><Relationship Id="rId18" Type="http://schemas.openxmlformats.org/officeDocument/2006/relationships/hyperlink" Target="https://assets.publishing.service.gov.uk/media/6567994fcc1ec5000d8eef17/data-tables-1-19.xlsx" TargetMode="External"/><Relationship Id="rId3" Type="http://schemas.openxmlformats.org/officeDocument/2006/relationships/hyperlink" Target="https://assets.publishing.service.gov.uk/media/647f50dd103ca60013039a8a/2023-ghg-cf-methodology-paper.pdf" TargetMode="External"/><Relationship Id="rId7" Type="http://schemas.openxmlformats.org/officeDocument/2006/relationships/hyperlink" Target="file:///C:\Cross%20Sector\02.%20Workstreams\Business%20Plan%20Guidance\InnesD\AppData\Local\Microsoft\Windows\INetCache\Content.Outlook\0YOZAF2Z\CBA%20Inputs%20and%20Sources.xlsx" TargetMode="External"/><Relationship Id="rId12" Type="http://schemas.openxmlformats.org/officeDocument/2006/relationships/hyperlink" Target="https://www.hse.gov.uk/statistics/assets/docs/costs_tables.xlsx" TargetMode="External"/><Relationship Id="rId17" Type="http://schemas.openxmlformats.org/officeDocument/2006/relationships/hyperlink" Target="https://assets.publishing.service.gov.uk/media/6567994fcc1ec5000d8eef17/data-tables-1-19.xlsx" TargetMode="External"/><Relationship Id="rId2" Type="http://schemas.openxmlformats.org/officeDocument/2006/relationships/hyperlink" Target="https://assets.publishing.service.gov.uk/media/6567994fcc1ec5000d8eef17/data-tables-1-19.xlsx" TargetMode="External"/><Relationship Id="rId16" Type="http://schemas.openxmlformats.org/officeDocument/2006/relationships/hyperlink" Target="https://www.hse.gov.uk/statistics/assets/docs/lfsinjsum.xlsx" TargetMode="External"/><Relationship Id="rId20" Type="http://schemas.openxmlformats.org/officeDocument/2006/relationships/hyperlink" Target="https://www.ofgem.gov.uk/sites/default/files/docs/2021/04/dno_common_network_asset_indices_methodology_v2.1_final_01-04-2021.pdf" TargetMode="External"/><Relationship Id="rId1" Type="http://schemas.openxmlformats.org/officeDocument/2006/relationships/hyperlink" Target="https://www.ofgem.gov.uk/sites/default/files/2023-10/ED2%20PCFM%20V3%20%28published%2016%20October%202023%291697123823926.xlsx" TargetMode="External"/><Relationship Id="rId6" Type="http://schemas.openxmlformats.org/officeDocument/2006/relationships/hyperlink" Target="https://www.google.com/url?sa=t&amp;rct=j&amp;q=&amp;esrc=s&amp;source=web&amp;cd=&amp;ved=2ahUKEwit_oLOn-eDAxWFZ0EAHdCZAhMQFnoECBYQAQ&amp;url=https%3A%2F%2Fassets.publishing.service.gov.uk%2Fmedia%2F5fb41673d3bf7f63da090f11%2FDiscount_Factors.xlsx&amp;usg=AOvVaw2nuHZ8DiYMTASRId0ydohJ&amp;opi=89978449" TargetMode="External"/><Relationship Id="rId11" Type="http://schemas.openxmlformats.org/officeDocument/2006/relationships/hyperlink" Target="http://www.hse.gov.uk/economics/eauappraisal.htm" TargetMode="External"/><Relationship Id="rId5" Type="http://schemas.openxmlformats.org/officeDocument/2006/relationships/hyperlink" Target="file:///C:\Cross%20Sector\02.%20Workstreams\Business%20Plan%20Guidance\InnesD\AppData\Local\Microsoft\Windows\INetCache\Content.Outlook\0YOZAF2Z\CBA%20Inputs%20and%20Sources.xlsx" TargetMode="External"/><Relationship Id="rId15" Type="http://schemas.openxmlformats.org/officeDocument/2006/relationships/hyperlink" Target="https://www.hse.gov.uk/statistics/assets/docs/costs_tables.xlsx" TargetMode="External"/><Relationship Id="rId10" Type="http://schemas.openxmlformats.org/officeDocument/2006/relationships/hyperlink" Target="https://www.google.com/url?sa=t&amp;rct=j&amp;q=&amp;esrc=s&amp;source=web&amp;cd=&amp;ved=2ahUKEwit_oLOn-eDAxWFZ0EAHdCZAhMQFnoECBYQAQ&amp;url=https%3A%2F%2Fassets.publishing.service.gov.uk%2Fmedia%2F5fb41673d3bf7f63da090f11%2FDiscount_Factors.xlsx&amp;usg=AOvVaw2nuHZ8DiYMTASRId0ydohJ&amp;opi=89978449" TargetMode="External"/><Relationship Id="rId19" Type="http://schemas.openxmlformats.org/officeDocument/2006/relationships/hyperlink" Target="https://ghgprotocol.org/sites/default/files/Global-Warming-Potential-Values%20%28Feb%2016%202016%29_0.pdf" TargetMode="External"/><Relationship Id="rId4" Type="http://schemas.openxmlformats.org/officeDocument/2006/relationships/hyperlink" Target="https://assets.publishing.service.gov.uk/media/647f50dd103ca60013039a8a/2023-ghg-cf-methodology-paper.pdf" TargetMode="External"/><Relationship Id="rId9" Type="http://schemas.openxmlformats.org/officeDocument/2006/relationships/hyperlink" Target="file:///C:\Cross%20Sector\02.%20Workstreams\Business%20Plan%20Guidance\InnesD\AppData\Local\Microsoft\Windows\INetCache\Content.Outlook\0YOZAF2Z\CBA%20Inputs%20and%20Sources.xlsx" TargetMode="External"/><Relationship Id="rId14" Type="http://schemas.openxmlformats.org/officeDocument/2006/relationships/hyperlink" Target="http://www.hse.gov.uk/economics/eauappraisal.htm"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3" tint="-0.249977111117893"/>
  </sheetPr>
  <dimension ref="A6:J25"/>
  <sheetViews>
    <sheetView zoomScale="85" zoomScaleNormal="85" workbookViewId="0">
      <selection activeCell="D26" sqref="D26"/>
    </sheetView>
  </sheetViews>
  <sheetFormatPr defaultColWidth="9" defaultRowHeight="13.5"/>
  <cols>
    <col min="1" max="16384" width="9" style="41"/>
  </cols>
  <sheetData>
    <row r="6" spans="1:10" ht="14" thickBot="1"/>
    <row r="7" spans="1:10" ht="14" thickTop="1">
      <c r="A7" s="333" t="s">
        <v>0</v>
      </c>
      <c r="B7" s="333"/>
      <c r="C7" s="333"/>
      <c r="D7" s="333"/>
      <c r="E7" s="333"/>
      <c r="F7" s="333"/>
      <c r="G7" s="333"/>
      <c r="H7" s="333"/>
      <c r="I7" s="333"/>
      <c r="J7" s="333"/>
    </row>
    <row r="8" spans="1:10">
      <c r="A8" s="334"/>
      <c r="B8" s="334"/>
      <c r="C8" s="334"/>
      <c r="D8" s="334"/>
      <c r="E8" s="334"/>
      <c r="F8" s="334"/>
      <c r="G8" s="334"/>
      <c r="H8" s="334"/>
      <c r="I8" s="334"/>
      <c r="J8" s="334"/>
    </row>
    <row r="9" spans="1:10">
      <c r="A9" s="335"/>
      <c r="B9" s="335"/>
      <c r="C9" s="335"/>
      <c r="D9" s="335"/>
      <c r="E9" s="335"/>
      <c r="F9" s="335"/>
      <c r="G9" s="335"/>
      <c r="H9" s="335"/>
      <c r="I9" s="335"/>
      <c r="J9" s="335"/>
    </row>
    <row r="10" spans="1:10">
      <c r="A10" s="336" t="s">
        <v>1</v>
      </c>
      <c r="B10" s="337"/>
      <c r="C10" s="339"/>
      <c r="D10" s="340"/>
      <c r="E10" s="342" t="s">
        <v>2</v>
      </c>
      <c r="F10" s="342"/>
      <c r="G10" s="344"/>
      <c r="H10" s="344"/>
      <c r="I10" s="344"/>
      <c r="J10" s="344"/>
    </row>
    <row r="11" spans="1:10">
      <c r="A11" s="338"/>
      <c r="B11" s="338"/>
      <c r="C11" s="341"/>
      <c r="D11" s="341"/>
      <c r="E11" s="343"/>
      <c r="F11" s="343"/>
      <c r="G11" s="331"/>
      <c r="H11" s="331"/>
      <c r="I11" s="331"/>
      <c r="J11" s="331"/>
    </row>
    <row r="12" spans="1:10">
      <c r="A12" s="338"/>
      <c r="B12" s="338"/>
      <c r="C12" s="341"/>
      <c r="D12" s="341"/>
      <c r="E12" s="343"/>
      <c r="F12" s="343"/>
      <c r="G12" s="331"/>
      <c r="H12" s="331"/>
      <c r="I12" s="331"/>
      <c r="J12" s="331"/>
    </row>
    <row r="13" spans="1:10">
      <c r="A13" s="338"/>
      <c r="B13" s="338"/>
      <c r="C13" s="341"/>
      <c r="D13" s="341"/>
      <c r="E13" s="343"/>
      <c r="F13" s="343"/>
      <c r="G13" s="331"/>
      <c r="H13" s="331"/>
      <c r="I13" s="331"/>
      <c r="J13" s="331"/>
    </row>
    <row r="14" spans="1:10">
      <c r="A14" s="338"/>
      <c r="B14" s="338"/>
      <c r="C14" s="341"/>
      <c r="D14" s="341"/>
      <c r="E14" s="343" t="s">
        <v>3</v>
      </c>
      <c r="F14" s="343"/>
      <c r="G14" s="331" t="s">
        <v>4</v>
      </c>
      <c r="H14" s="331"/>
      <c r="I14" s="331"/>
      <c r="J14" s="331"/>
    </row>
    <row r="15" spans="1:10">
      <c r="A15" s="338"/>
      <c r="B15" s="338"/>
      <c r="C15" s="341"/>
      <c r="D15" s="341"/>
      <c r="E15" s="343"/>
      <c r="F15" s="343"/>
      <c r="G15" s="331"/>
      <c r="H15" s="331"/>
      <c r="I15" s="331"/>
      <c r="J15" s="331"/>
    </row>
    <row r="16" spans="1:10">
      <c r="A16" s="338"/>
      <c r="B16" s="338"/>
      <c r="C16" s="341"/>
      <c r="D16" s="341"/>
      <c r="E16" s="343"/>
      <c r="F16" s="343"/>
      <c r="G16" s="331"/>
      <c r="H16" s="331"/>
      <c r="I16" s="331"/>
      <c r="J16" s="331"/>
    </row>
    <row r="17" spans="1:10">
      <c r="A17" s="338"/>
      <c r="B17" s="338"/>
      <c r="C17" s="341"/>
      <c r="D17" s="341"/>
      <c r="E17" s="343"/>
      <c r="F17" s="343"/>
      <c r="G17" s="331"/>
      <c r="H17" s="331"/>
      <c r="I17" s="331"/>
      <c r="J17" s="331"/>
    </row>
    <row r="18" spans="1:10">
      <c r="A18" s="338"/>
      <c r="B18" s="338"/>
      <c r="C18" s="341"/>
      <c r="D18" s="341"/>
      <c r="E18" s="343" t="s">
        <v>5</v>
      </c>
      <c r="F18" s="343"/>
      <c r="G18" s="331"/>
      <c r="H18" s="331"/>
      <c r="I18" s="331"/>
      <c r="J18" s="331"/>
    </row>
    <row r="19" spans="1:10">
      <c r="A19" s="338"/>
      <c r="B19" s="338"/>
      <c r="C19" s="341"/>
      <c r="D19" s="341"/>
      <c r="E19" s="343"/>
      <c r="F19" s="343"/>
      <c r="G19" s="331"/>
      <c r="H19" s="331"/>
      <c r="I19" s="331"/>
      <c r="J19" s="331"/>
    </row>
    <row r="20" spans="1:10">
      <c r="A20" s="338"/>
      <c r="B20" s="338"/>
      <c r="C20" s="341"/>
      <c r="D20" s="341"/>
      <c r="E20" s="343"/>
      <c r="F20" s="343"/>
      <c r="G20" s="331"/>
      <c r="H20" s="331"/>
      <c r="I20" s="331"/>
      <c r="J20" s="331"/>
    </row>
    <row r="21" spans="1:10">
      <c r="A21" s="338"/>
      <c r="B21" s="338"/>
      <c r="C21" s="341"/>
      <c r="D21" s="341"/>
      <c r="E21" s="343"/>
      <c r="F21" s="343"/>
      <c r="G21" s="331"/>
      <c r="H21" s="331"/>
      <c r="I21" s="331"/>
      <c r="J21" s="331"/>
    </row>
    <row r="22" spans="1:10">
      <c r="A22" s="338"/>
      <c r="B22" s="338"/>
      <c r="C22" s="341"/>
      <c r="D22" s="341"/>
      <c r="E22" s="343" t="s">
        <v>6</v>
      </c>
      <c r="F22" s="343"/>
      <c r="G22" s="332"/>
      <c r="H22" s="331"/>
      <c r="I22" s="331"/>
      <c r="J22" s="331"/>
    </row>
    <row r="23" spans="1:10">
      <c r="A23" s="338"/>
      <c r="B23" s="338"/>
      <c r="C23" s="341"/>
      <c r="D23" s="341"/>
      <c r="E23" s="343"/>
      <c r="F23" s="343"/>
      <c r="G23" s="331"/>
      <c r="H23" s="331"/>
      <c r="I23" s="331"/>
      <c r="J23" s="331"/>
    </row>
    <row r="24" spans="1:10">
      <c r="A24" s="338"/>
      <c r="B24" s="338"/>
      <c r="C24" s="341"/>
      <c r="D24" s="341"/>
      <c r="E24" s="343"/>
      <c r="F24" s="343"/>
      <c r="G24" s="331"/>
      <c r="H24" s="331"/>
      <c r="I24" s="331"/>
      <c r="J24" s="331"/>
    </row>
    <row r="25" spans="1:10">
      <c r="A25" s="338"/>
      <c r="B25" s="338"/>
      <c r="C25" s="341"/>
      <c r="D25" s="341"/>
      <c r="E25" s="343"/>
      <c r="F25" s="343"/>
      <c r="G25" s="331"/>
      <c r="H25" s="331"/>
      <c r="I25" s="331"/>
      <c r="J25" s="331"/>
    </row>
  </sheetData>
  <mergeCells count="11">
    <mergeCell ref="G14:J17"/>
    <mergeCell ref="G18:J21"/>
    <mergeCell ref="G22:J25"/>
    <mergeCell ref="A7:J9"/>
    <mergeCell ref="A10:B25"/>
    <mergeCell ref="C10:D25"/>
    <mergeCell ref="E10:F13"/>
    <mergeCell ref="E14:F17"/>
    <mergeCell ref="E18:F21"/>
    <mergeCell ref="E22:F25"/>
    <mergeCell ref="G10:J13"/>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2E1729-0DAA-4797-BC0B-6308CD5AE7B6}">
  <sheetPr codeName="Sheet14">
    <tabColor rgb="FFFFCCCC"/>
  </sheetPr>
  <dimension ref="A1:S34"/>
  <sheetViews>
    <sheetView workbookViewId="0">
      <selection activeCell="A34" sqref="A34"/>
    </sheetView>
  </sheetViews>
  <sheetFormatPr defaultRowHeight="13.5"/>
  <cols>
    <col min="1" max="1" width="22" customWidth="1"/>
  </cols>
  <sheetData>
    <row r="1" spans="1:19">
      <c r="A1" s="4" t="s">
        <v>495</v>
      </c>
    </row>
    <row r="2" spans="1:19">
      <c r="A2" s="471" t="s">
        <v>496</v>
      </c>
      <c r="B2" s="471"/>
      <c r="C2" s="471"/>
      <c r="D2" s="471"/>
      <c r="E2" s="471"/>
      <c r="F2" s="471"/>
      <c r="G2" s="471"/>
      <c r="H2" s="471"/>
      <c r="I2" s="471"/>
      <c r="J2" s="471"/>
      <c r="K2" s="471"/>
      <c r="L2" s="471"/>
      <c r="M2" s="471"/>
      <c r="N2" s="471"/>
      <c r="O2" s="471"/>
      <c r="P2" s="471"/>
      <c r="Q2" s="471"/>
      <c r="R2" s="471"/>
      <c r="S2" s="471"/>
    </row>
    <row r="3" spans="1:19">
      <c r="A3" s="471"/>
      <c r="B3" s="471"/>
      <c r="C3" s="471"/>
      <c r="D3" s="471"/>
      <c r="E3" s="471"/>
      <c r="F3" s="471"/>
      <c r="G3" s="471"/>
      <c r="H3" s="471"/>
      <c r="I3" s="471"/>
      <c r="J3" s="471"/>
      <c r="K3" s="471"/>
      <c r="L3" s="471"/>
      <c r="M3" s="471"/>
      <c r="N3" s="471"/>
      <c r="O3" s="471"/>
      <c r="P3" s="471"/>
      <c r="Q3" s="471"/>
      <c r="R3" s="471"/>
      <c r="S3" s="471"/>
    </row>
    <row r="4" spans="1:19">
      <c r="A4" s="471"/>
      <c r="B4" s="471"/>
      <c r="C4" s="471"/>
      <c r="D4" s="471"/>
      <c r="E4" s="471"/>
      <c r="F4" s="471"/>
      <c r="G4" s="471"/>
      <c r="H4" s="471"/>
      <c r="I4" s="471"/>
      <c r="J4" s="471"/>
      <c r="K4" s="471"/>
      <c r="L4" s="471"/>
      <c r="M4" s="471"/>
      <c r="N4" s="471"/>
      <c r="O4" s="471"/>
      <c r="P4" s="471"/>
      <c r="Q4" s="471"/>
      <c r="R4" s="471"/>
      <c r="S4" s="471"/>
    </row>
    <row r="6" spans="1:19">
      <c r="A6" s="4" t="s">
        <v>497</v>
      </c>
    </row>
    <row r="19" spans="1:19">
      <c r="A19" s="4" t="s">
        <v>498</v>
      </c>
    </row>
    <row r="20" spans="1:19">
      <c r="A20" s="471" t="s">
        <v>499</v>
      </c>
      <c r="B20" s="471"/>
      <c r="C20" s="471"/>
      <c r="D20" s="471"/>
      <c r="E20" s="471"/>
      <c r="F20" s="471"/>
      <c r="G20" s="471"/>
      <c r="H20" s="471"/>
      <c r="I20" s="471"/>
      <c r="J20" s="471"/>
      <c r="K20" s="471"/>
      <c r="L20" s="471"/>
      <c r="M20" s="471"/>
      <c r="N20" s="471"/>
      <c r="O20" s="471"/>
      <c r="P20" s="471"/>
      <c r="Q20" s="471"/>
      <c r="R20" s="471"/>
      <c r="S20" s="471"/>
    </row>
    <row r="21" spans="1:19" ht="25.5" customHeight="1">
      <c r="A21" s="471"/>
      <c r="B21" s="471"/>
      <c r="C21" s="471"/>
      <c r="D21" s="471"/>
      <c r="E21" s="471"/>
      <c r="F21" s="471"/>
      <c r="G21" s="471"/>
      <c r="H21" s="471"/>
      <c r="I21" s="471"/>
      <c r="J21" s="471"/>
      <c r="K21" s="471"/>
      <c r="L21" s="471"/>
      <c r="M21" s="471"/>
      <c r="N21" s="471"/>
      <c r="O21" s="471"/>
      <c r="P21" s="471"/>
      <c r="Q21" s="471"/>
      <c r="R21" s="471"/>
      <c r="S21" s="471"/>
    </row>
    <row r="23" spans="1:19">
      <c r="A23" s="158" t="s">
        <v>340</v>
      </c>
      <c r="B23" s="472" t="s">
        <v>500</v>
      </c>
      <c r="C23" s="472"/>
      <c r="D23" s="472"/>
      <c r="E23" s="472"/>
      <c r="F23" s="472"/>
      <c r="G23" s="472"/>
      <c r="H23" s="472"/>
      <c r="I23" s="472"/>
      <c r="J23" s="472"/>
      <c r="K23" s="472"/>
      <c r="L23" s="472"/>
      <c r="M23" s="472"/>
      <c r="N23" s="472"/>
      <c r="O23" s="472"/>
      <c r="P23" s="472"/>
      <c r="Q23" s="472"/>
      <c r="R23" s="472"/>
      <c r="S23" s="472"/>
    </row>
    <row r="24" spans="1:19">
      <c r="A24" s="158" t="s">
        <v>482</v>
      </c>
      <c r="B24" s="472" t="s">
        <v>501</v>
      </c>
      <c r="C24" s="472"/>
      <c r="D24" s="472"/>
      <c r="E24" s="472"/>
      <c r="F24" s="472"/>
      <c r="G24" s="472"/>
      <c r="H24" s="472"/>
      <c r="I24" s="472"/>
      <c r="J24" s="472"/>
      <c r="K24" s="472"/>
      <c r="L24" s="472"/>
      <c r="M24" s="472"/>
      <c r="N24" s="472"/>
      <c r="O24" s="472"/>
      <c r="P24" s="472"/>
      <c r="Q24" s="472"/>
      <c r="R24" s="472"/>
      <c r="S24" s="472"/>
    </row>
    <row r="25" spans="1:19">
      <c r="A25" s="159" t="s">
        <v>385</v>
      </c>
      <c r="B25" s="472" t="s">
        <v>502</v>
      </c>
      <c r="C25" s="472"/>
      <c r="D25" s="472"/>
      <c r="E25" s="472"/>
      <c r="F25" s="472"/>
      <c r="G25" s="472"/>
      <c r="H25" s="472"/>
      <c r="I25" s="472"/>
      <c r="J25" s="472"/>
      <c r="K25" s="472"/>
      <c r="L25" s="472"/>
      <c r="M25" s="472"/>
      <c r="N25" s="472"/>
      <c r="O25" s="472"/>
      <c r="P25" s="472"/>
      <c r="Q25" s="472"/>
      <c r="R25" s="472"/>
      <c r="S25" s="472"/>
    </row>
    <row r="26" spans="1:19">
      <c r="A26" s="159" t="s">
        <v>461</v>
      </c>
      <c r="B26" s="472" t="s">
        <v>502</v>
      </c>
      <c r="C26" s="472"/>
      <c r="D26" s="472"/>
      <c r="E26" s="472"/>
      <c r="F26" s="472"/>
      <c r="G26" s="472"/>
      <c r="H26" s="472"/>
      <c r="I26" s="472"/>
      <c r="J26" s="472"/>
      <c r="K26" s="472"/>
      <c r="L26" s="472"/>
      <c r="M26" s="472"/>
      <c r="N26" s="472"/>
      <c r="O26" s="472"/>
      <c r="P26" s="472"/>
      <c r="Q26" s="472"/>
      <c r="R26" s="472"/>
      <c r="S26" s="472"/>
    </row>
    <row r="27" spans="1:19">
      <c r="A27" s="159" t="s">
        <v>462</v>
      </c>
      <c r="B27" s="472" t="s">
        <v>502</v>
      </c>
      <c r="C27" s="472"/>
      <c r="D27" s="472"/>
      <c r="E27" s="472"/>
      <c r="F27" s="472"/>
      <c r="G27" s="472"/>
      <c r="H27" s="472"/>
      <c r="I27" s="472"/>
      <c r="J27" s="472"/>
      <c r="K27" s="472"/>
      <c r="L27" s="472"/>
      <c r="M27" s="472"/>
      <c r="N27" s="472"/>
      <c r="O27" s="472"/>
      <c r="P27" s="472"/>
      <c r="Q27" s="472"/>
      <c r="R27" s="472"/>
      <c r="S27" s="472"/>
    </row>
    <row r="31" spans="1:19">
      <c r="A31" s="4" t="s">
        <v>503</v>
      </c>
    </row>
    <row r="32" spans="1:19">
      <c r="A32" t="s">
        <v>504</v>
      </c>
    </row>
    <row r="34" spans="1:1">
      <c r="A34" s="4" t="s">
        <v>505</v>
      </c>
    </row>
  </sheetData>
  <mergeCells count="7">
    <mergeCell ref="A2:S4"/>
    <mergeCell ref="A20:S21"/>
    <mergeCell ref="B24:S24"/>
    <mergeCell ref="B23:S23"/>
    <mergeCell ref="B27:S27"/>
    <mergeCell ref="B26:S26"/>
    <mergeCell ref="B25:S25"/>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8B2DB9-6E8A-4BA5-8146-2B889254B40C}">
  <sheetPr codeName="Sheet6">
    <tabColor rgb="FF92D050"/>
  </sheetPr>
  <dimension ref="A1:BB366"/>
  <sheetViews>
    <sheetView topLeftCell="A26" zoomScale="70" zoomScaleNormal="70" workbookViewId="0">
      <selection activeCell="C48" sqref="C48"/>
    </sheetView>
  </sheetViews>
  <sheetFormatPr defaultColWidth="9" defaultRowHeight="13.5" outlineLevelRow="3"/>
  <cols>
    <col min="1" max="1" width="31.3828125" customWidth="1"/>
    <col min="2" max="2" width="55.84375" customWidth="1"/>
    <col min="3" max="3" width="41.15234375" customWidth="1"/>
    <col min="4" max="4" width="15.3828125" customWidth="1"/>
    <col min="5" max="5" width="21.3828125" bestFit="1" customWidth="1"/>
    <col min="6" max="6" width="19.61328125" bestFit="1" customWidth="1"/>
    <col min="7" max="7" width="15.765625" customWidth="1"/>
    <col min="8" max="49" width="14.61328125" customWidth="1"/>
  </cols>
  <sheetData>
    <row r="1" spans="1:21" ht="56.9" customHeight="1" thickBot="1"/>
    <row r="2" spans="1:21" ht="15" customHeight="1" thickBot="1">
      <c r="A2" s="12" t="s">
        <v>80</v>
      </c>
      <c r="F2" s="24"/>
      <c r="G2" s="10"/>
      <c r="I2" s="436" t="s">
        <v>332</v>
      </c>
      <c r="J2" s="437"/>
      <c r="K2" s="437"/>
      <c r="L2" s="437"/>
      <c r="M2" s="437"/>
      <c r="N2" s="437"/>
      <c r="O2" s="437"/>
      <c r="P2" s="437"/>
      <c r="Q2" s="437"/>
      <c r="R2" s="437"/>
      <c r="S2" s="437"/>
      <c r="T2" s="437"/>
      <c r="U2" s="438"/>
    </row>
    <row r="3" spans="1:21" ht="13.5" customHeight="1" outlineLevel="1" thickBot="1">
      <c r="A3" s="3"/>
      <c r="B3" s="7"/>
      <c r="F3" s="24"/>
      <c r="G3" s="10"/>
      <c r="I3" s="439" t="s">
        <v>333</v>
      </c>
      <c r="J3" s="440"/>
      <c r="K3" s="440"/>
      <c r="L3" s="440"/>
      <c r="M3" s="440"/>
      <c r="N3" s="441"/>
      <c r="O3" s="1"/>
      <c r="P3" s="445" t="s">
        <v>334</v>
      </c>
      <c r="Q3" s="446"/>
      <c r="R3" s="446"/>
      <c r="S3" s="446"/>
      <c r="T3" s="446"/>
      <c r="U3" s="447"/>
    </row>
    <row r="4" spans="1:21" ht="56.25" customHeight="1" outlineLevel="1">
      <c r="A4" s="31" t="s">
        <v>157</v>
      </c>
      <c r="B4" s="317" t="s">
        <v>117</v>
      </c>
      <c r="E4" s="53" t="s">
        <v>335</v>
      </c>
      <c r="F4" s="91">
        <v>45632</v>
      </c>
      <c r="G4" s="28"/>
      <c r="H4" s="10"/>
      <c r="I4" s="442"/>
      <c r="J4" s="443"/>
      <c r="K4" s="443"/>
      <c r="L4" s="443"/>
      <c r="M4" s="443"/>
      <c r="N4" s="444"/>
      <c r="P4" s="448"/>
      <c r="Q4" s="449"/>
      <c r="R4" s="449"/>
      <c r="S4" s="449"/>
      <c r="T4" s="449"/>
      <c r="U4" s="450"/>
    </row>
    <row r="5" spans="1:21" outlineLevel="1">
      <c r="A5" s="13" t="s">
        <v>336</v>
      </c>
      <c r="B5" s="316" t="s">
        <v>337</v>
      </c>
      <c r="E5" s="14"/>
      <c r="H5" s="10"/>
      <c r="I5" s="451" t="s">
        <v>165</v>
      </c>
      <c r="J5" s="463"/>
      <c r="K5" s="463"/>
      <c r="L5" s="463"/>
      <c r="M5" s="463"/>
      <c r="N5" s="464"/>
      <c r="P5" s="451" t="s">
        <v>506</v>
      </c>
      <c r="Q5" s="463"/>
      <c r="R5" s="463"/>
      <c r="S5" s="463"/>
      <c r="T5" s="463"/>
      <c r="U5" s="464"/>
    </row>
    <row r="6" spans="1:21" outlineLevel="1">
      <c r="A6" s="13" t="s">
        <v>339</v>
      </c>
      <c r="B6" s="316" t="s">
        <v>340</v>
      </c>
      <c r="E6" s="53" t="s">
        <v>341</v>
      </c>
      <c r="F6" s="90" t="s">
        <v>342</v>
      </c>
      <c r="H6" s="10"/>
      <c r="I6" s="465"/>
      <c r="J6" s="466"/>
      <c r="K6" s="466"/>
      <c r="L6" s="466"/>
      <c r="M6" s="466"/>
      <c r="N6" s="467"/>
      <c r="P6" s="465"/>
      <c r="Q6" s="466"/>
      <c r="R6" s="466"/>
      <c r="S6" s="466"/>
      <c r="T6" s="466"/>
      <c r="U6" s="467"/>
    </row>
    <row r="7" spans="1:21" outlineLevel="1">
      <c r="A7" s="13" t="s">
        <v>343</v>
      </c>
      <c r="B7" s="316" t="s">
        <v>160</v>
      </c>
      <c r="E7" s="14"/>
      <c r="H7" s="10"/>
      <c r="I7" s="465"/>
      <c r="J7" s="466"/>
      <c r="K7" s="466"/>
      <c r="L7" s="466"/>
      <c r="M7" s="466"/>
      <c r="N7" s="467"/>
      <c r="P7" s="465"/>
      <c r="Q7" s="466"/>
      <c r="R7" s="466"/>
      <c r="S7" s="466"/>
      <c r="T7" s="466"/>
      <c r="U7" s="467"/>
    </row>
    <row r="8" spans="1:21" ht="41" outlineLevel="1" thickBot="1">
      <c r="A8" s="34" t="s">
        <v>344</v>
      </c>
      <c r="B8" s="89" t="s">
        <v>345</v>
      </c>
      <c r="E8" s="14"/>
      <c r="H8" s="10"/>
      <c r="I8" s="465"/>
      <c r="J8" s="466"/>
      <c r="K8" s="466"/>
      <c r="L8" s="466"/>
      <c r="M8" s="466"/>
      <c r="N8" s="467"/>
      <c r="P8" s="465"/>
      <c r="Q8" s="466"/>
      <c r="R8" s="466"/>
      <c r="S8" s="466"/>
      <c r="T8" s="466"/>
      <c r="U8" s="467"/>
    </row>
    <row r="9" spans="1:21" outlineLevel="1">
      <c r="E9" s="14"/>
      <c r="H9" s="10"/>
      <c r="I9" s="465"/>
      <c r="J9" s="466"/>
      <c r="K9" s="466"/>
      <c r="L9" s="466"/>
      <c r="M9" s="466"/>
      <c r="N9" s="467"/>
      <c r="P9" s="465"/>
      <c r="Q9" s="466"/>
      <c r="R9" s="466"/>
      <c r="S9" s="466"/>
      <c r="T9" s="466"/>
      <c r="U9" s="467"/>
    </row>
    <row r="10" spans="1:21" ht="14" outlineLevel="1" thickBot="1">
      <c r="A10" s="32" t="s">
        <v>346</v>
      </c>
      <c r="B10" s="35">
        <f>Baseline!B10</f>
        <v>2027</v>
      </c>
      <c r="E10" s="14"/>
      <c r="H10" s="10"/>
      <c r="I10" s="465"/>
      <c r="J10" s="466"/>
      <c r="K10" s="466"/>
      <c r="L10" s="466"/>
      <c r="M10" s="466"/>
      <c r="N10" s="467"/>
      <c r="P10" s="465"/>
      <c r="Q10" s="466"/>
      <c r="R10" s="466"/>
      <c r="S10" s="466"/>
      <c r="T10" s="466"/>
      <c r="U10" s="467"/>
    </row>
    <row r="11" spans="1:21" outlineLevel="1">
      <c r="A11" s="16"/>
      <c r="H11" s="10"/>
      <c r="I11" s="465"/>
      <c r="J11" s="466"/>
      <c r="K11" s="466"/>
      <c r="L11" s="466"/>
      <c r="M11" s="466"/>
      <c r="N11" s="467"/>
      <c r="P11" s="465"/>
      <c r="Q11" s="466"/>
      <c r="R11" s="466"/>
      <c r="S11" s="466"/>
      <c r="T11" s="466"/>
      <c r="U11" s="467"/>
    </row>
    <row r="12" spans="1:21" ht="40.5" outlineLevel="1">
      <c r="A12" s="26" t="s">
        <v>347</v>
      </c>
      <c r="B12" s="26" t="s">
        <v>348</v>
      </c>
      <c r="C12" s="26" t="s">
        <v>349</v>
      </c>
      <c r="D12" s="26" t="s">
        <v>350</v>
      </c>
      <c r="E12" s="26" t="s">
        <v>351</v>
      </c>
      <c r="F12" s="26" t="s">
        <v>352</v>
      </c>
      <c r="G12" s="26" t="s">
        <v>353</v>
      </c>
      <c r="I12" s="465"/>
      <c r="J12" s="466"/>
      <c r="K12" s="466"/>
      <c r="L12" s="466"/>
      <c r="M12" s="466"/>
      <c r="N12" s="467"/>
      <c r="P12" s="465"/>
      <c r="Q12" s="466"/>
      <c r="R12" s="466"/>
      <c r="S12" s="466"/>
      <c r="T12" s="466"/>
      <c r="U12" s="467"/>
    </row>
    <row r="13" spans="1:21" outlineLevel="1">
      <c r="A13" s="58">
        <v>2035</v>
      </c>
      <c r="B13" s="21">
        <f t="shared" ref="B13:B18" si="0">INDEX($E$204:$AW$204,1,MATCH($A13,$E$53:$BB$53,0))</f>
        <v>-48.473453232860493</v>
      </c>
      <c r="C13" s="21">
        <f>B13-Baseline!B13</f>
        <v>11.542187431321153</v>
      </c>
      <c r="D13" s="21">
        <f t="shared" ref="D13:D18" si="1">INDEX($E$205:$AW$205,1,MATCH($A13,$E$53:$BB$53,0))</f>
        <v>-48.469859477499675</v>
      </c>
      <c r="E13" s="21">
        <f>D13-Baseline!D13</f>
        <v>11.539612466663058</v>
      </c>
      <c r="F13" s="21">
        <f t="shared" ref="F13:F18" si="2">INDEX($E$206:$AW$206,1,MATCH($A13,$E$53:$BB$53,0))</f>
        <v>-48.477049217801557</v>
      </c>
      <c r="G13" s="21">
        <f>F13-Baseline!F13</f>
        <v>11.544758919080962</v>
      </c>
      <c r="I13" s="465"/>
      <c r="J13" s="466"/>
      <c r="K13" s="466"/>
      <c r="L13" s="466"/>
      <c r="M13" s="466"/>
      <c r="N13" s="467"/>
      <c r="P13" s="465"/>
      <c r="Q13" s="466"/>
      <c r="R13" s="466"/>
      <c r="S13" s="466"/>
      <c r="T13" s="466"/>
      <c r="U13" s="467"/>
    </row>
    <row r="14" spans="1:21" outlineLevel="1">
      <c r="A14" s="58">
        <v>2040</v>
      </c>
      <c r="B14" s="21">
        <f t="shared" si="0"/>
        <v>-66.316168117466859</v>
      </c>
      <c r="C14" s="21">
        <f>B14-Baseline!B14</f>
        <v>27.762916639447027</v>
      </c>
      <c r="D14" s="21">
        <f t="shared" si="1"/>
        <v>-66.311050786503557</v>
      </c>
      <c r="E14" s="21">
        <f>D14-Baseline!D14</f>
        <v>27.757729987331416</v>
      </c>
      <c r="F14" s="21">
        <f t="shared" si="2"/>
        <v>-66.321291766687594</v>
      </c>
      <c r="G14" s="21">
        <f>F14-Baseline!F14</f>
        <v>27.768106705541612</v>
      </c>
      <c r="I14" s="465"/>
      <c r="J14" s="466"/>
      <c r="K14" s="466"/>
      <c r="L14" s="466"/>
      <c r="M14" s="466"/>
      <c r="N14" s="467"/>
      <c r="P14" s="465"/>
      <c r="Q14" s="466"/>
      <c r="R14" s="466"/>
      <c r="S14" s="466"/>
      <c r="T14" s="466"/>
      <c r="U14" s="467"/>
    </row>
    <row r="15" spans="1:21" outlineLevel="1">
      <c r="A15" s="58">
        <v>2045</v>
      </c>
      <c r="B15" s="21">
        <f t="shared" si="0"/>
        <v>-83.464121205700721</v>
      </c>
      <c r="C15" s="21">
        <f>B15-Baseline!B15</f>
        <v>44.667069452595868</v>
      </c>
      <c r="D15" s="21">
        <f t="shared" si="1"/>
        <v>-83.457296395324533</v>
      </c>
      <c r="E15" s="21">
        <f>D15-Baseline!D15</f>
        <v>44.658815491305717</v>
      </c>
      <c r="F15" s="21">
        <f t="shared" si="2"/>
        <v>-83.470949964014792</v>
      </c>
      <c r="G15" s="21">
        <f>F15-Baseline!F15</f>
        <v>44.67532259046699</v>
      </c>
      <c r="I15" s="465"/>
      <c r="J15" s="466"/>
      <c r="K15" s="466"/>
      <c r="L15" s="466"/>
      <c r="M15" s="466"/>
      <c r="N15" s="467"/>
      <c r="P15" s="465"/>
      <c r="Q15" s="466"/>
      <c r="R15" s="466"/>
      <c r="S15" s="466"/>
      <c r="T15" s="466"/>
      <c r="U15" s="467"/>
    </row>
    <row r="16" spans="1:21" outlineLevel="1">
      <c r="A16" s="58">
        <v>2050</v>
      </c>
      <c r="B16" s="21">
        <f t="shared" si="0"/>
        <v>-100.34054193957576</v>
      </c>
      <c r="C16" s="21">
        <f>B16-Baseline!B16</f>
        <v>62.178115645346281</v>
      </c>
      <c r="D16" s="21">
        <f t="shared" si="1"/>
        <v>-100.3317897860879</v>
      </c>
      <c r="E16" s="21">
        <f>D16-Baseline!D16</f>
        <v>62.166266395973892</v>
      </c>
      <c r="F16" s="21">
        <f t="shared" si="2"/>
        <v>-100.34929331001109</v>
      </c>
      <c r="G16" s="21">
        <f>F16-Baseline!F16</f>
        <v>62.189955221337328</v>
      </c>
      <c r="I16" s="465"/>
      <c r="J16" s="466"/>
      <c r="K16" s="466"/>
      <c r="L16" s="466"/>
      <c r="M16" s="466"/>
      <c r="N16" s="467"/>
      <c r="P16" s="465"/>
      <c r="Q16" s="466"/>
      <c r="R16" s="466"/>
      <c r="S16" s="466"/>
      <c r="T16" s="466"/>
      <c r="U16" s="467"/>
    </row>
    <row r="17" spans="1:21" outlineLevel="1">
      <c r="A17" s="58">
        <v>2060</v>
      </c>
      <c r="B17" s="21">
        <f t="shared" si="0"/>
        <v>-416.8060271349662</v>
      </c>
      <c r="C17" s="21">
        <f>B17-Baseline!B17</f>
        <v>435.00696654104814</v>
      </c>
      <c r="D17" s="21">
        <f t="shared" si="1"/>
        <v>-416.79222710932044</v>
      </c>
      <c r="E17" s="21">
        <f>D17-Baseline!D17</f>
        <v>434.98511262345784</v>
      </c>
      <c r="F17" s="21">
        <f t="shared" si="2"/>
        <v>-416.81977830286223</v>
      </c>
      <c r="G17" s="21">
        <f>F17-Baseline!F17</f>
        <v>435.02871517203073</v>
      </c>
      <c r="I17" s="465"/>
      <c r="J17" s="466"/>
      <c r="K17" s="466"/>
      <c r="L17" s="466"/>
      <c r="M17" s="466"/>
      <c r="N17" s="467"/>
      <c r="P17" s="465"/>
      <c r="Q17" s="466"/>
      <c r="R17" s="466"/>
      <c r="S17" s="466"/>
      <c r="T17" s="466"/>
      <c r="U17" s="467"/>
    </row>
    <row r="18" spans="1:21" outlineLevel="1">
      <c r="A18" s="58">
        <v>2070</v>
      </c>
      <c r="B18" s="21">
        <f t="shared" si="0"/>
        <v>-767.88831165344641</v>
      </c>
      <c r="C18" s="21">
        <f>B18-Baseline!B18</f>
        <v>859.82853359729575</v>
      </c>
      <c r="D18" s="21">
        <f t="shared" si="1"/>
        <v>-767.86769040296622</v>
      </c>
      <c r="E18" s="21">
        <f>D18-Baseline!D18</f>
        <v>859.79267143070024</v>
      </c>
      <c r="F18" s="21">
        <f t="shared" si="2"/>
        <v>-767.90876563176437</v>
      </c>
      <c r="G18" s="21">
        <f>F18-Baseline!F18</f>
        <v>859.86404707915278</v>
      </c>
      <c r="I18" s="468"/>
      <c r="J18" s="469"/>
      <c r="K18" s="469"/>
      <c r="L18" s="469"/>
      <c r="M18" s="469"/>
      <c r="N18" s="470"/>
      <c r="P18" s="468"/>
      <c r="Q18" s="469"/>
      <c r="R18" s="469"/>
      <c r="S18" s="469"/>
      <c r="T18" s="469"/>
      <c r="U18" s="470"/>
    </row>
    <row r="19" spans="1:21" ht="14" outlineLevel="1" thickBot="1">
      <c r="A19" s="426"/>
      <c r="B19" s="426"/>
      <c r="I19" s="250"/>
      <c r="J19" s="251"/>
      <c r="K19" s="251"/>
      <c r="L19" s="251"/>
      <c r="M19" s="251"/>
      <c r="N19" s="251"/>
      <c r="P19" s="249"/>
      <c r="Q19" s="249"/>
      <c r="R19" s="249"/>
      <c r="S19" s="249"/>
      <c r="T19" s="249"/>
      <c r="U19" s="232"/>
    </row>
    <row r="20" spans="1:21" ht="26.25" customHeight="1" outlineLevel="1">
      <c r="A20" s="54" t="s">
        <v>354</v>
      </c>
      <c r="B20" s="55">
        <f>Baseline!B20</f>
        <v>0.33700000000000002</v>
      </c>
      <c r="E20" s="154"/>
      <c r="I20" s="460" t="s">
        <v>355</v>
      </c>
      <c r="J20" s="461"/>
      <c r="K20" s="461"/>
      <c r="L20" s="461"/>
      <c r="M20" s="461"/>
      <c r="N20" s="462"/>
      <c r="P20" s="460" t="s">
        <v>356</v>
      </c>
      <c r="Q20" s="461"/>
      <c r="R20" s="461"/>
      <c r="S20" s="461"/>
      <c r="T20" s="461"/>
      <c r="U20" s="462"/>
    </row>
    <row r="21" spans="1:21" ht="12.75" customHeight="1" outlineLevel="1">
      <c r="A21" s="154"/>
      <c r="B21" s="155"/>
      <c r="I21" s="451" t="s">
        <v>357</v>
      </c>
      <c r="J21" s="463"/>
      <c r="K21" s="463"/>
      <c r="L21" s="463"/>
      <c r="M21" s="463"/>
      <c r="N21" s="464"/>
      <c r="P21" s="451" t="s">
        <v>166</v>
      </c>
      <c r="Q21" s="452"/>
      <c r="R21" s="452"/>
      <c r="S21" s="452"/>
      <c r="T21" s="452"/>
      <c r="U21" s="453"/>
    </row>
    <row r="22" spans="1:21" ht="12.75" customHeight="1" outlineLevel="1">
      <c r="A22" s="154"/>
      <c r="B22" s="155"/>
      <c r="I22" s="465"/>
      <c r="J22" s="466"/>
      <c r="K22" s="466"/>
      <c r="L22" s="466"/>
      <c r="M22" s="466"/>
      <c r="N22" s="467"/>
      <c r="P22" s="454"/>
      <c r="Q22" s="455"/>
      <c r="R22" s="455"/>
      <c r="S22" s="455"/>
      <c r="T22" s="455"/>
      <c r="U22" s="456"/>
    </row>
    <row r="23" spans="1:21" outlineLevel="1">
      <c r="A23" s="154"/>
      <c r="B23" s="408" t="s">
        <v>358</v>
      </c>
      <c r="C23" s="409"/>
      <c r="D23" s="409"/>
      <c r="E23" s="409"/>
      <c r="F23" s="409"/>
      <c r="G23" s="410"/>
      <c r="I23" s="465"/>
      <c r="J23" s="466"/>
      <c r="K23" s="466"/>
      <c r="L23" s="466"/>
      <c r="M23" s="466"/>
      <c r="N23" s="467"/>
      <c r="P23" s="454"/>
      <c r="Q23" s="455"/>
      <c r="R23" s="455"/>
      <c r="S23" s="455"/>
      <c r="T23" s="455"/>
      <c r="U23" s="456"/>
    </row>
    <row r="24" spans="1:21" outlineLevel="1">
      <c r="B24" s="17">
        <v>2027</v>
      </c>
      <c r="C24" s="17">
        <v>2028</v>
      </c>
      <c r="D24" s="17">
        <v>2029</v>
      </c>
      <c r="E24" s="17">
        <v>2030</v>
      </c>
      <c r="F24" s="17">
        <v>2031</v>
      </c>
      <c r="G24" s="17" t="s">
        <v>359</v>
      </c>
      <c r="I24" s="465"/>
      <c r="J24" s="466"/>
      <c r="K24" s="466"/>
      <c r="L24" s="466"/>
      <c r="M24" s="466"/>
      <c r="N24" s="467"/>
      <c r="P24" s="454"/>
      <c r="Q24" s="455"/>
      <c r="R24" s="455"/>
      <c r="S24" s="455"/>
      <c r="T24" s="455"/>
      <c r="U24" s="456"/>
    </row>
    <row r="25" spans="1:21" ht="14" outlineLevel="1" thickBot="1">
      <c r="B25" s="30" t="s">
        <v>360</v>
      </c>
      <c r="C25" s="30" t="s">
        <v>360</v>
      </c>
      <c r="D25" s="30" t="s">
        <v>360</v>
      </c>
      <c r="E25" s="30" t="s">
        <v>360</v>
      </c>
      <c r="F25" s="30" t="s">
        <v>360</v>
      </c>
      <c r="G25" s="30" t="s">
        <v>360</v>
      </c>
      <c r="I25" s="465"/>
      <c r="J25" s="466"/>
      <c r="K25" s="466"/>
      <c r="L25" s="466"/>
      <c r="M25" s="466"/>
      <c r="N25" s="467"/>
      <c r="P25" s="454"/>
      <c r="Q25" s="455"/>
      <c r="R25" s="455"/>
      <c r="S25" s="455"/>
      <c r="T25" s="455"/>
      <c r="U25" s="456"/>
    </row>
    <row r="26" spans="1:21" outlineLevel="1">
      <c r="A26" s="54" t="s">
        <v>361</v>
      </c>
      <c r="B26" s="21">
        <f>E64</f>
        <v>-2.6549999999999998</v>
      </c>
      <c r="C26" s="21">
        <f>F64</f>
        <v>-2.87</v>
      </c>
      <c r="D26" s="21">
        <f>G64</f>
        <v>-1.4350000000000001</v>
      </c>
      <c r="E26" s="21">
        <f>H64</f>
        <v>-2.48</v>
      </c>
      <c r="F26" s="21">
        <f>I64</f>
        <v>-3.0549999999999997</v>
      </c>
      <c r="G26" s="21">
        <f>SUM(J64:BB64)</f>
        <v>0</v>
      </c>
      <c r="I26" s="465"/>
      <c r="J26" s="466"/>
      <c r="K26" s="466"/>
      <c r="L26" s="466"/>
      <c r="M26" s="466"/>
      <c r="N26" s="467"/>
      <c r="P26" s="454"/>
      <c r="Q26" s="455"/>
      <c r="R26" s="455"/>
      <c r="S26" s="455"/>
      <c r="T26" s="455"/>
      <c r="U26" s="456"/>
    </row>
    <row r="27" spans="1:21" outlineLevel="1">
      <c r="A27" s="54" t="s">
        <v>362</v>
      </c>
      <c r="B27" s="21">
        <f>E71+E77</f>
        <v>-2.0618493184465522E-4</v>
      </c>
      <c r="C27" s="21">
        <f>F71+F77</f>
        <v>-1.9043638002558171E-4</v>
      </c>
      <c r="D27" s="21">
        <f>G71+G77</f>
        <v>-1.7361625788221973E-4</v>
      </c>
      <c r="E27" s="21">
        <f>H71+H77</f>
        <v>-1.5487417959725622E-4</v>
      </c>
      <c r="F27" s="21">
        <f>I71+I77</f>
        <v>-1.3319983126552668E-4</v>
      </c>
      <c r="G27" s="21">
        <f>SUM(J71:BB71)+SUM(J77:BB77)</f>
        <v>-1.4701995348771086E-2</v>
      </c>
      <c r="I27" s="465"/>
      <c r="J27" s="466"/>
      <c r="K27" s="466"/>
      <c r="L27" s="466"/>
      <c r="M27" s="466"/>
      <c r="N27" s="467"/>
      <c r="P27" s="454"/>
      <c r="Q27" s="455"/>
      <c r="R27" s="455"/>
      <c r="S27" s="455"/>
      <c r="T27" s="455"/>
      <c r="U27" s="456"/>
    </row>
    <row r="28" spans="1:21" outlineLevel="1">
      <c r="A28" s="154"/>
      <c r="B28" s="248"/>
      <c r="C28" s="248"/>
      <c r="D28" s="248"/>
      <c r="E28" s="248"/>
      <c r="F28" s="248"/>
      <c r="G28" s="248"/>
      <c r="I28" s="465"/>
      <c r="J28" s="466"/>
      <c r="K28" s="466"/>
      <c r="L28" s="466"/>
      <c r="M28" s="466"/>
      <c r="N28" s="467"/>
      <c r="P28" s="454"/>
      <c r="Q28" s="455"/>
      <c r="R28" s="455"/>
      <c r="S28" s="455"/>
      <c r="T28" s="455"/>
      <c r="U28" s="456"/>
    </row>
    <row r="29" spans="1:21" ht="14" outlineLevel="1" thickBot="1">
      <c r="A29" s="154"/>
      <c r="B29" s="248"/>
      <c r="C29" s="248"/>
      <c r="D29" s="248"/>
      <c r="E29" s="248"/>
      <c r="F29" s="248"/>
      <c r="G29" s="248"/>
      <c r="I29" s="465"/>
      <c r="J29" s="466"/>
      <c r="K29" s="466"/>
      <c r="L29" s="466"/>
      <c r="M29" s="466"/>
      <c r="N29" s="467"/>
      <c r="P29" s="454"/>
      <c r="Q29" s="455"/>
      <c r="R29" s="455"/>
      <c r="S29" s="455"/>
      <c r="T29" s="455"/>
      <c r="U29" s="456"/>
    </row>
    <row r="30" spans="1:21" ht="14" outlineLevel="1" thickBot="1">
      <c r="A30" s="308"/>
      <c r="B30" s="309" t="s">
        <v>363</v>
      </c>
      <c r="C30" s="310" t="s">
        <v>364</v>
      </c>
      <c r="D30" s="412" t="s">
        <v>323</v>
      </c>
      <c r="E30" s="413"/>
      <c r="F30" s="413"/>
      <c r="G30" s="414"/>
      <c r="I30" s="465"/>
      <c r="J30" s="466"/>
      <c r="K30" s="466"/>
      <c r="L30" s="466"/>
      <c r="M30" s="466"/>
      <c r="N30" s="467"/>
      <c r="P30" s="454"/>
      <c r="Q30" s="455"/>
      <c r="R30" s="455"/>
      <c r="S30" s="455"/>
      <c r="T30" s="455"/>
      <c r="U30" s="456"/>
    </row>
    <row r="31" spans="1:21" outlineLevel="1">
      <c r="A31" s="432" t="s">
        <v>365</v>
      </c>
      <c r="B31" s="330" t="s">
        <v>507</v>
      </c>
      <c r="C31" s="307">
        <v>4</v>
      </c>
      <c r="D31" s="476" t="s">
        <v>508</v>
      </c>
      <c r="E31" s="477"/>
      <c r="F31" s="477"/>
      <c r="G31" s="478"/>
      <c r="I31" s="465"/>
      <c r="J31" s="466"/>
      <c r="K31" s="466"/>
      <c r="L31" s="466"/>
      <c r="M31" s="466"/>
      <c r="N31" s="467"/>
      <c r="P31" s="454"/>
      <c r="Q31" s="455"/>
      <c r="R31" s="455"/>
      <c r="S31" s="455"/>
      <c r="T31" s="455"/>
      <c r="U31" s="456"/>
    </row>
    <row r="32" spans="1:21" outlineLevel="1">
      <c r="A32" s="432"/>
      <c r="B32" s="330" t="s">
        <v>509</v>
      </c>
      <c r="C32" s="252">
        <v>7</v>
      </c>
      <c r="D32" s="454"/>
      <c r="E32" s="455"/>
      <c r="F32" s="455"/>
      <c r="G32" s="479"/>
      <c r="I32" s="465"/>
      <c r="J32" s="466"/>
      <c r="K32" s="466"/>
      <c r="L32" s="466"/>
      <c r="M32" s="466"/>
      <c r="N32" s="467"/>
      <c r="P32" s="454"/>
      <c r="Q32" s="455"/>
      <c r="R32" s="455"/>
      <c r="S32" s="455"/>
      <c r="T32" s="455"/>
      <c r="U32" s="456"/>
    </row>
    <row r="33" spans="1:21" outlineLevel="1">
      <c r="A33" s="432"/>
      <c r="B33" s="330" t="s">
        <v>510</v>
      </c>
      <c r="C33" s="252">
        <v>4</v>
      </c>
      <c r="D33" s="454"/>
      <c r="E33" s="455"/>
      <c r="F33" s="455"/>
      <c r="G33" s="479"/>
      <c r="I33" s="465"/>
      <c r="J33" s="466"/>
      <c r="K33" s="466"/>
      <c r="L33" s="466"/>
      <c r="M33" s="466"/>
      <c r="N33" s="467"/>
      <c r="P33" s="454"/>
      <c r="Q33" s="455"/>
      <c r="R33" s="455"/>
      <c r="S33" s="455"/>
      <c r="T33" s="455"/>
      <c r="U33" s="456"/>
    </row>
    <row r="34" spans="1:21" outlineLevel="1">
      <c r="A34" s="432"/>
      <c r="B34" s="330" t="s">
        <v>511</v>
      </c>
      <c r="C34" s="252">
        <v>4</v>
      </c>
      <c r="D34" s="454"/>
      <c r="E34" s="455"/>
      <c r="F34" s="455"/>
      <c r="G34" s="479"/>
      <c r="I34" s="465"/>
      <c r="J34" s="466"/>
      <c r="K34" s="466"/>
      <c r="L34" s="466"/>
      <c r="M34" s="466"/>
      <c r="N34" s="467"/>
      <c r="P34" s="454"/>
      <c r="Q34" s="455"/>
      <c r="R34" s="455"/>
      <c r="S34" s="455"/>
      <c r="T34" s="455"/>
      <c r="U34" s="456"/>
    </row>
    <row r="35" spans="1:21" outlineLevel="1">
      <c r="A35" s="432"/>
      <c r="B35" s="330" t="s">
        <v>512</v>
      </c>
      <c r="C35" s="252">
        <v>3</v>
      </c>
      <c r="D35" s="454"/>
      <c r="E35" s="455"/>
      <c r="F35" s="455"/>
      <c r="G35" s="479"/>
      <c r="I35" s="465"/>
      <c r="J35" s="466"/>
      <c r="K35" s="466"/>
      <c r="L35" s="466"/>
      <c r="M35" s="466"/>
      <c r="N35" s="467"/>
      <c r="P35" s="454"/>
      <c r="Q35" s="455"/>
      <c r="R35" s="455"/>
      <c r="S35" s="455"/>
      <c r="T35" s="455"/>
      <c r="U35" s="456"/>
    </row>
    <row r="36" spans="1:21" outlineLevel="1">
      <c r="A36" s="432"/>
      <c r="B36" s="330" t="s">
        <v>513</v>
      </c>
      <c r="C36" s="252">
        <v>16</v>
      </c>
      <c r="D36" s="454"/>
      <c r="E36" s="455"/>
      <c r="F36" s="455"/>
      <c r="G36" s="479"/>
      <c r="I36" s="465"/>
      <c r="J36" s="466"/>
      <c r="K36" s="466"/>
      <c r="L36" s="466"/>
      <c r="M36" s="466"/>
      <c r="N36" s="467"/>
      <c r="P36" s="454"/>
      <c r="Q36" s="455"/>
      <c r="R36" s="455"/>
      <c r="S36" s="455"/>
      <c r="T36" s="455"/>
      <c r="U36" s="456"/>
    </row>
    <row r="37" spans="1:21" outlineLevel="1">
      <c r="A37" s="432"/>
      <c r="B37" s="330" t="s">
        <v>514</v>
      </c>
      <c r="C37" s="252">
        <v>4</v>
      </c>
      <c r="D37" s="457"/>
      <c r="E37" s="458"/>
      <c r="F37" s="458"/>
      <c r="G37" s="480"/>
      <c r="I37" s="465"/>
      <c r="J37" s="466"/>
      <c r="K37" s="466"/>
      <c r="L37" s="466"/>
      <c r="M37" s="466"/>
      <c r="N37" s="467"/>
      <c r="P37" s="454"/>
      <c r="Q37" s="455"/>
      <c r="R37" s="455"/>
      <c r="S37" s="455"/>
      <c r="T37" s="455"/>
      <c r="U37" s="456"/>
    </row>
    <row r="38" spans="1:21" outlineLevel="1">
      <c r="A38" s="432"/>
      <c r="B38" s="312"/>
      <c r="C38" s="252"/>
      <c r="D38" s="417"/>
      <c r="E38" s="417"/>
      <c r="F38" s="417"/>
      <c r="G38" s="418"/>
      <c r="I38" s="465"/>
      <c r="J38" s="466"/>
      <c r="K38" s="466"/>
      <c r="L38" s="466"/>
      <c r="M38" s="466"/>
      <c r="N38" s="467"/>
      <c r="P38" s="454"/>
      <c r="Q38" s="455"/>
      <c r="R38" s="455"/>
      <c r="S38" s="455"/>
      <c r="T38" s="455"/>
      <c r="U38" s="456"/>
    </row>
    <row r="39" spans="1:21" outlineLevel="1">
      <c r="A39" s="432"/>
      <c r="B39" s="312"/>
      <c r="C39" s="252"/>
      <c r="D39" s="417"/>
      <c r="E39" s="417"/>
      <c r="F39" s="417"/>
      <c r="G39" s="418"/>
      <c r="I39" s="465"/>
      <c r="J39" s="466"/>
      <c r="K39" s="466"/>
      <c r="L39" s="466"/>
      <c r="M39" s="466"/>
      <c r="N39" s="467"/>
      <c r="P39" s="454"/>
      <c r="Q39" s="455"/>
      <c r="R39" s="455"/>
      <c r="S39" s="455"/>
      <c r="T39" s="455"/>
      <c r="U39" s="456"/>
    </row>
    <row r="40" spans="1:21" ht="14" outlineLevel="1" thickBot="1">
      <c r="A40" s="433"/>
      <c r="B40" s="313"/>
      <c r="C40" s="314"/>
      <c r="D40" s="415"/>
      <c r="E40" s="415"/>
      <c r="F40" s="415"/>
      <c r="G40" s="416"/>
      <c r="I40" s="465"/>
      <c r="J40" s="466"/>
      <c r="K40" s="466"/>
      <c r="L40" s="466"/>
      <c r="M40" s="466"/>
      <c r="N40" s="467"/>
      <c r="P40" s="454"/>
      <c r="Q40" s="455"/>
      <c r="R40" s="455"/>
      <c r="S40" s="455"/>
      <c r="T40" s="455"/>
      <c r="U40" s="456"/>
    </row>
    <row r="41" spans="1:21" outlineLevel="1">
      <c r="A41" s="154"/>
      <c r="B41" s="248"/>
      <c r="C41" s="248"/>
      <c r="D41" s="248"/>
      <c r="E41" s="248"/>
      <c r="F41" s="248"/>
      <c r="G41" s="248"/>
      <c r="I41" s="465"/>
      <c r="J41" s="466"/>
      <c r="K41" s="466"/>
      <c r="L41" s="466"/>
      <c r="M41" s="466"/>
      <c r="N41" s="467"/>
      <c r="P41" s="454"/>
      <c r="Q41" s="455"/>
      <c r="R41" s="455"/>
      <c r="S41" s="455"/>
      <c r="T41" s="455"/>
      <c r="U41" s="456"/>
    </row>
    <row r="42" spans="1:21" outlineLevel="1">
      <c r="A42" s="154"/>
      <c r="B42" s="248"/>
      <c r="C42" s="248"/>
      <c r="D42" s="248"/>
      <c r="E42" s="248"/>
      <c r="F42" s="248"/>
      <c r="G42" s="248"/>
      <c r="I42" s="465"/>
      <c r="J42" s="466"/>
      <c r="K42" s="466"/>
      <c r="L42" s="466"/>
      <c r="M42" s="466"/>
      <c r="N42" s="467"/>
      <c r="P42" s="454"/>
      <c r="Q42" s="455"/>
      <c r="R42" s="455"/>
      <c r="S42" s="455"/>
      <c r="T42" s="455"/>
      <c r="U42" s="456"/>
    </row>
    <row r="43" spans="1:21" outlineLevel="1">
      <c r="A43" s="154"/>
      <c r="B43" s="248"/>
      <c r="C43" s="248"/>
      <c r="D43" s="248"/>
      <c r="E43" s="248"/>
      <c r="F43" s="248"/>
      <c r="G43" s="248"/>
      <c r="I43" s="465"/>
      <c r="J43" s="466"/>
      <c r="K43" s="466"/>
      <c r="L43" s="466"/>
      <c r="M43" s="466"/>
      <c r="N43" s="467"/>
      <c r="P43" s="454"/>
      <c r="Q43" s="455"/>
      <c r="R43" s="455"/>
      <c r="S43" s="455"/>
      <c r="T43" s="455"/>
      <c r="U43" s="456"/>
    </row>
    <row r="44" spans="1:21" outlineLevel="1">
      <c r="A44" s="154"/>
      <c r="B44" s="248"/>
      <c r="C44" s="248"/>
      <c r="D44" s="248"/>
      <c r="E44" s="248"/>
      <c r="F44" s="248"/>
      <c r="G44" s="248"/>
      <c r="I44" s="465"/>
      <c r="J44" s="466"/>
      <c r="K44" s="466"/>
      <c r="L44" s="466"/>
      <c r="M44" s="466"/>
      <c r="N44" s="467"/>
      <c r="P44" s="454"/>
      <c r="Q44" s="455"/>
      <c r="R44" s="455"/>
      <c r="S44" s="455"/>
      <c r="T44" s="455"/>
      <c r="U44" s="456"/>
    </row>
    <row r="45" spans="1:21" outlineLevel="1">
      <c r="A45" s="154"/>
      <c r="B45" s="248"/>
      <c r="C45" s="248"/>
      <c r="D45" s="248"/>
      <c r="E45" s="248"/>
      <c r="F45" s="248"/>
      <c r="G45" s="248"/>
      <c r="I45" s="468"/>
      <c r="J45" s="469"/>
      <c r="K45" s="469"/>
      <c r="L45" s="469"/>
      <c r="M45" s="469"/>
      <c r="N45" s="470"/>
      <c r="P45" s="457"/>
      <c r="Q45" s="458"/>
      <c r="R45" s="458"/>
      <c r="S45" s="458"/>
      <c r="T45" s="458"/>
      <c r="U45" s="459"/>
    </row>
    <row r="46" spans="1:21" outlineLevel="1">
      <c r="A46" s="154"/>
      <c r="B46" s="248"/>
      <c r="C46" s="248"/>
      <c r="D46" s="248"/>
      <c r="E46" s="248"/>
      <c r="F46" s="248"/>
      <c r="G46" s="248"/>
    </row>
    <row r="47" spans="1:21">
      <c r="A47" s="154"/>
      <c r="B47" s="155"/>
    </row>
    <row r="48" spans="1:21" ht="15">
      <c r="A48" s="12" t="s">
        <v>369</v>
      </c>
    </row>
    <row r="49" spans="1:54" ht="15" outlineLevel="1">
      <c r="A49" s="12"/>
      <c r="AV49" s="295">
        <f>100*AW49</f>
        <v>9.6618357487922718E-2</v>
      </c>
      <c r="AW49" s="294">
        <f>1/45/23</f>
        <v>9.6618357487922714E-4</v>
      </c>
    </row>
    <row r="50" spans="1:54" ht="14" outlineLevel="1" thickBot="1">
      <c r="A50" s="4" t="s">
        <v>370</v>
      </c>
    </row>
    <row r="51" spans="1:54" outlineLevel="2">
      <c r="B51" s="19"/>
      <c r="C51" s="19"/>
      <c r="D51" s="19"/>
      <c r="E51" s="419" t="s">
        <v>270</v>
      </c>
      <c r="F51" s="407"/>
      <c r="G51" s="407"/>
      <c r="H51" s="407"/>
      <c r="I51" s="407"/>
      <c r="J51" s="407" t="s">
        <v>271</v>
      </c>
      <c r="K51" s="407"/>
      <c r="L51" s="407"/>
      <c r="M51" s="407"/>
      <c r="N51" s="407"/>
      <c r="O51" s="407" t="s">
        <v>272</v>
      </c>
      <c r="P51" s="407"/>
      <c r="Q51" s="407"/>
      <c r="R51" s="407"/>
      <c r="S51" s="407"/>
      <c r="T51" s="407" t="s">
        <v>273</v>
      </c>
      <c r="U51" s="407"/>
      <c r="V51" s="407"/>
      <c r="W51" s="407"/>
      <c r="X51" s="407"/>
      <c r="Y51" s="407" t="s">
        <v>371</v>
      </c>
      <c r="Z51" s="407"/>
      <c r="AA51" s="407"/>
      <c r="AB51" s="407"/>
      <c r="AC51" s="407"/>
      <c r="AD51" s="407" t="s">
        <v>372</v>
      </c>
      <c r="AE51" s="407"/>
      <c r="AF51" s="407"/>
      <c r="AG51" s="407"/>
      <c r="AH51" s="407"/>
      <c r="AI51" s="407" t="s">
        <v>373</v>
      </c>
      <c r="AJ51" s="407"/>
      <c r="AK51" s="407"/>
      <c r="AL51" s="407"/>
      <c r="AM51" s="407"/>
      <c r="AN51" s="407" t="s">
        <v>374</v>
      </c>
      <c r="AO51" s="407"/>
      <c r="AP51" s="407"/>
      <c r="AQ51" s="407"/>
      <c r="AR51" s="407"/>
      <c r="AS51" s="407" t="s">
        <v>375</v>
      </c>
      <c r="AT51" s="407"/>
      <c r="AU51" s="407"/>
      <c r="AV51" s="407"/>
      <c r="AW51" s="407"/>
      <c r="AX51" s="407" t="s">
        <v>376</v>
      </c>
      <c r="AY51" s="407"/>
      <c r="AZ51" s="407"/>
      <c r="BA51" s="407"/>
      <c r="BB51" s="411"/>
    </row>
    <row r="52" spans="1:54" outlineLevel="2">
      <c r="B52" s="19"/>
      <c r="C52" s="19"/>
      <c r="D52" s="19"/>
      <c r="E52" s="256">
        <v>1</v>
      </c>
      <c r="F52" s="130">
        <v>2</v>
      </c>
      <c r="G52" s="130">
        <v>3</v>
      </c>
      <c r="H52" s="130">
        <v>4</v>
      </c>
      <c r="I52" s="130">
        <v>5</v>
      </c>
      <c r="J52" s="153">
        <v>6</v>
      </c>
      <c r="K52" s="130">
        <v>7</v>
      </c>
      <c r="L52" s="130">
        <v>8</v>
      </c>
      <c r="M52" s="130">
        <v>9</v>
      </c>
      <c r="N52" s="130">
        <v>10</v>
      </c>
      <c r="O52" s="153">
        <v>11</v>
      </c>
      <c r="P52" s="130">
        <v>12</v>
      </c>
      <c r="Q52" s="130">
        <v>13</v>
      </c>
      <c r="R52" s="130">
        <v>14</v>
      </c>
      <c r="S52" s="130">
        <v>15</v>
      </c>
      <c r="T52" s="153">
        <v>16</v>
      </c>
      <c r="U52" s="130">
        <v>17</v>
      </c>
      <c r="V52" s="130">
        <v>18</v>
      </c>
      <c r="W52" s="130">
        <v>19</v>
      </c>
      <c r="X52" s="130">
        <v>20</v>
      </c>
      <c r="Y52" s="153">
        <v>21</v>
      </c>
      <c r="Z52" s="130">
        <v>22</v>
      </c>
      <c r="AA52" s="130">
        <v>23</v>
      </c>
      <c r="AB52" s="130">
        <v>24</v>
      </c>
      <c r="AC52" s="130">
        <v>25</v>
      </c>
      <c r="AD52" s="153">
        <v>26</v>
      </c>
      <c r="AE52" s="130">
        <v>27</v>
      </c>
      <c r="AF52" s="130">
        <v>28</v>
      </c>
      <c r="AG52" s="130">
        <v>29</v>
      </c>
      <c r="AH52" s="130">
        <v>30</v>
      </c>
      <c r="AI52" s="153">
        <v>31</v>
      </c>
      <c r="AJ52" s="130">
        <v>32</v>
      </c>
      <c r="AK52" s="130">
        <v>33</v>
      </c>
      <c r="AL52" s="130">
        <v>34</v>
      </c>
      <c r="AM52" s="130">
        <v>35</v>
      </c>
      <c r="AN52" s="153">
        <v>36</v>
      </c>
      <c r="AO52" s="130">
        <v>37</v>
      </c>
      <c r="AP52" s="130">
        <v>38</v>
      </c>
      <c r="AQ52" s="130">
        <v>39</v>
      </c>
      <c r="AR52" s="130">
        <v>40</v>
      </c>
      <c r="AS52" s="153">
        <v>41</v>
      </c>
      <c r="AT52" s="130">
        <v>42</v>
      </c>
      <c r="AU52" s="130">
        <v>43</v>
      </c>
      <c r="AV52" s="130">
        <v>44</v>
      </c>
      <c r="AW52" s="130">
        <v>45</v>
      </c>
      <c r="AX52" s="130">
        <v>46</v>
      </c>
      <c r="AY52" s="130">
        <v>47</v>
      </c>
      <c r="AZ52" s="130">
        <v>48</v>
      </c>
      <c r="BA52" s="130">
        <v>49</v>
      </c>
      <c r="BB52" s="257">
        <v>50</v>
      </c>
    </row>
    <row r="53" spans="1:54" ht="14" outlineLevel="2" thickBot="1">
      <c r="B53" s="19" t="s">
        <v>363</v>
      </c>
      <c r="C53" s="19" t="s">
        <v>377</v>
      </c>
      <c r="D53" s="19"/>
      <c r="E53" s="258">
        <v>2027</v>
      </c>
      <c r="F53" s="259">
        <v>2028</v>
      </c>
      <c r="G53" s="259">
        <v>2029</v>
      </c>
      <c r="H53" s="259">
        <v>2030</v>
      </c>
      <c r="I53" s="259">
        <v>2031</v>
      </c>
      <c r="J53" s="259">
        <v>2032</v>
      </c>
      <c r="K53" s="259">
        <v>2033</v>
      </c>
      <c r="L53" s="259">
        <v>2034</v>
      </c>
      <c r="M53" s="259">
        <v>2035</v>
      </c>
      <c r="N53" s="259">
        <v>2036</v>
      </c>
      <c r="O53" s="259">
        <v>2037</v>
      </c>
      <c r="P53" s="259">
        <v>2038</v>
      </c>
      <c r="Q53" s="259">
        <v>2039</v>
      </c>
      <c r="R53" s="259">
        <v>2040</v>
      </c>
      <c r="S53" s="259">
        <v>2041</v>
      </c>
      <c r="T53" s="259">
        <v>2042</v>
      </c>
      <c r="U53" s="259">
        <v>2043</v>
      </c>
      <c r="V53" s="259">
        <v>2044</v>
      </c>
      <c r="W53" s="259">
        <v>2045</v>
      </c>
      <c r="X53" s="259">
        <v>2046</v>
      </c>
      <c r="Y53" s="259">
        <v>2047</v>
      </c>
      <c r="Z53" s="259">
        <v>2048</v>
      </c>
      <c r="AA53" s="259">
        <v>2049</v>
      </c>
      <c r="AB53" s="259">
        <v>2050</v>
      </c>
      <c r="AC53" s="259">
        <v>2051</v>
      </c>
      <c r="AD53" s="259">
        <v>2052</v>
      </c>
      <c r="AE53" s="259">
        <v>2053</v>
      </c>
      <c r="AF53" s="259">
        <v>2054</v>
      </c>
      <c r="AG53" s="259">
        <v>2055</v>
      </c>
      <c r="AH53" s="259">
        <v>2056</v>
      </c>
      <c r="AI53" s="259">
        <v>2057</v>
      </c>
      <c r="AJ53" s="259">
        <v>2058</v>
      </c>
      <c r="AK53" s="259">
        <v>2059</v>
      </c>
      <c r="AL53" s="259">
        <v>2060</v>
      </c>
      <c r="AM53" s="259">
        <v>2061</v>
      </c>
      <c r="AN53" s="259">
        <v>2062</v>
      </c>
      <c r="AO53" s="259">
        <v>2063</v>
      </c>
      <c r="AP53" s="259">
        <v>2064</v>
      </c>
      <c r="AQ53" s="259">
        <v>2065</v>
      </c>
      <c r="AR53" s="259">
        <v>2066</v>
      </c>
      <c r="AS53" s="259">
        <v>2067</v>
      </c>
      <c r="AT53" s="259">
        <v>2068</v>
      </c>
      <c r="AU53" s="259">
        <v>2069</v>
      </c>
      <c r="AV53" s="259">
        <v>2070</v>
      </c>
      <c r="AW53" s="259">
        <v>2071</v>
      </c>
      <c r="AX53" s="259">
        <v>2072</v>
      </c>
      <c r="AY53" s="259">
        <v>2073</v>
      </c>
      <c r="AZ53" s="259">
        <v>2074</v>
      </c>
      <c r="BA53" s="259">
        <v>2075</v>
      </c>
      <c r="BB53" s="260">
        <v>2076</v>
      </c>
    </row>
    <row r="54" spans="1:54" outlineLevel="2">
      <c r="A54" s="427" t="s">
        <v>378</v>
      </c>
      <c r="B54" s="318" t="s">
        <v>310</v>
      </c>
      <c r="C54" s="127" t="s">
        <v>281</v>
      </c>
      <c r="D54" s="124" t="s">
        <v>379</v>
      </c>
      <c r="E54" s="242">
        <v>-1.21</v>
      </c>
      <c r="F54" s="242">
        <v>-1.21</v>
      </c>
      <c r="G54" s="242">
        <v>-0.17</v>
      </c>
      <c r="H54" s="242">
        <v>-1.05</v>
      </c>
      <c r="I54" s="242">
        <v>-1.21</v>
      </c>
      <c r="J54" s="24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42"/>
    </row>
    <row r="55" spans="1:54" outlineLevel="2">
      <c r="A55" s="428"/>
      <c r="B55" s="319" t="s">
        <v>311</v>
      </c>
      <c r="C55" s="121" t="s">
        <v>281</v>
      </c>
      <c r="D55" s="2" t="s">
        <v>379</v>
      </c>
      <c r="E55" s="241">
        <v>-1.05</v>
      </c>
      <c r="F55" s="241">
        <v>-1.05</v>
      </c>
      <c r="G55" s="241">
        <v>-1.05</v>
      </c>
      <c r="H55" s="241">
        <v>-1.05</v>
      </c>
      <c r="I55" s="241">
        <v>-1.4</v>
      </c>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54"/>
    </row>
    <row r="56" spans="1:54" outlineLevel="2">
      <c r="A56" s="428"/>
      <c r="B56" s="319" t="s">
        <v>310</v>
      </c>
      <c r="C56" s="121" t="s">
        <v>290</v>
      </c>
      <c r="D56" s="2" t="s">
        <v>379</v>
      </c>
      <c r="E56" s="241">
        <v>-0.16500000000000001</v>
      </c>
      <c r="F56" s="241">
        <v>-0.33</v>
      </c>
      <c r="G56" s="241">
        <v>-0.16500000000000001</v>
      </c>
      <c r="H56" s="241">
        <v>-0.33</v>
      </c>
      <c r="I56" s="241">
        <v>-0.16500000000000001</v>
      </c>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54"/>
    </row>
    <row r="57" spans="1:54" outlineLevel="2">
      <c r="A57" s="428"/>
      <c r="B57" s="319" t="s">
        <v>310</v>
      </c>
      <c r="C57" s="121"/>
      <c r="D57" s="2" t="s">
        <v>379</v>
      </c>
      <c r="E57" s="241">
        <v>-0.23</v>
      </c>
      <c r="F57" s="241">
        <v>-0.28000000000000003</v>
      </c>
      <c r="G57" s="241">
        <v>-0.05</v>
      </c>
      <c r="H57" s="241">
        <v>-0.05</v>
      </c>
      <c r="I57" s="241">
        <v>-0.28000000000000003</v>
      </c>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54"/>
    </row>
    <row r="58" spans="1:54" outlineLevel="2">
      <c r="A58" s="428"/>
      <c r="B58" s="36"/>
      <c r="C58" s="121"/>
      <c r="D58" s="2" t="s">
        <v>379</v>
      </c>
      <c r="E58" s="241"/>
      <c r="F58" s="241"/>
      <c r="G58" s="241"/>
      <c r="H58" s="241"/>
      <c r="I58" s="241"/>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54"/>
    </row>
    <row r="59" spans="1:54" outlineLevel="2">
      <c r="A59" s="428"/>
      <c r="B59" s="36"/>
      <c r="C59" s="121"/>
      <c r="D59" s="2" t="s">
        <v>379</v>
      </c>
      <c r="E59" s="241"/>
      <c r="F59" s="241"/>
      <c r="G59" s="241"/>
      <c r="H59" s="241"/>
      <c r="I59" s="241"/>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54"/>
    </row>
    <row r="60" spans="1:54" outlineLevel="2">
      <c r="A60" s="428"/>
      <c r="B60" s="36"/>
      <c r="C60" s="121"/>
      <c r="D60" s="2" t="s">
        <v>379</v>
      </c>
      <c r="E60" s="241"/>
      <c r="F60" s="241"/>
      <c r="G60" s="241"/>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54"/>
    </row>
    <row r="61" spans="1:54" outlineLevel="2">
      <c r="A61" s="428"/>
      <c r="B61" s="36"/>
      <c r="C61" s="121"/>
      <c r="D61" s="2" t="s">
        <v>379</v>
      </c>
      <c r="E61" s="241"/>
      <c r="F61" s="241"/>
      <c r="G61" s="241"/>
      <c r="H61" s="241"/>
      <c r="I61" s="241"/>
      <c r="J61" s="241"/>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54"/>
    </row>
    <row r="62" spans="1:54" outlineLevel="2">
      <c r="A62" s="428"/>
      <c r="B62" s="36"/>
      <c r="C62" s="121"/>
      <c r="D62" s="2" t="s">
        <v>379</v>
      </c>
      <c r="E62" s="241"/>
      <c r="F62" s="241"/>
      <c r="G62" s="241"/>
      <c r="H62" s="241"/>
      <c r="I62" s="241"/>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54"/>
    </row>
    <row r="63" spans="1:54" outlineLevel="2">
      <c r="A63" s="428"/>
      <c r="B63" s="36"/>
      <c r="C63" s="121"/>
      <c r="D63" s="2" t="s">
        <v>379</v>
      </c>
      <c r="E63" s="241"/>
      <c r="F63" s="241"/>
      <c r="G63" s="241"/>
      <c r="H63" s="241"/>
      <c r="I63" s="241"/>
      <c r="J63" s="241"/>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54"/>
    </row>
    <row r="64" spans="1:54" ht="14" outlineLevel="2" thickBot="1">
      <c r="A64" s="429"/>
      <c r="B64" s="122" t="s">
        <v>380</v>
      </c>
      <c r="C64" s="296" t="s">
        <v>381</v>
      </c>
      <c r="D64" s="123" t="s">
        <v>379</v>
      </c>
      <c r="E64" s="23">
        <f>SUM(E54:E63)</f>
        <v>-2.6549999999999998</v>
      </c>
      <c r="F64" s="23">
        <f t="shared" ref="F64:BB64" si="3">SUM(F54:F63)</f>
        <v>-2.87</v>
      </c>
      <c r="G64" s="23">
        <f t="shared" si="3"/>
        <v>-1.4350000000000001</v>
      </c>
      <c r="H64" s="23">
        <f t="shared" si="3"/>
        <v>-2.48</v>
      </c>
      <c r="I64" s="23">
        <f t="shared" si="3"/>
        <v>-3.0549999999999997</v>
      </c>
      <c r="J64" s="23">
        <f t="shared" si="3"/>
        <v>0</v>
      </c>
      <c r="K64" s="23">
        <f t="shared" si="3"/>
        <v>0</v>
      </c>
      <c r="L64" s="23">
        <f t="shared" si="3"/>
        <v>0</v>
      </c>
      <c r="M64" s="23">
        <f t="shared" si="3"/>
        <v>0</v>
      </c>
      <c r="N64" s="23">
        <f t="shared" si="3"/>
        <v>0</v>
      </c>
      <c r="O64" s="23">
        <f t="shared" si="3"/>
        <v>0</v>
      </c>
      <c r="P64" s="23">
        <f t="shared" si="3"/>
        <v>0</v>
      </c>
      <c r="Q64" s="23">
        <f t="shared" si="3"/>
        <v>0</v>
      </c>
      <c r="R64" s="23">
        <f t="shared" si="3"/>
        <v>0</v>
      </c>
      <c r="S64" s="23">
        <f t="shared" si="3"/>
        <v>0</v>
      </c>
      <c r="T64" s="23">
        <f t="shared" si="3"/>
        <v>0</v>
      </c>
      <c r="U64" s="23">
        <f t="shared" si="3"/>
        <v>0</v>
      </c>
      <c r="V64" s="23">
        <f t="shared" si="3"/>
        <v>0</v>
      </c>
      <c r="W64" s="23">
        <f t="shared" si="3"/>
        <v>0</v>
      </c>
      <c r="X64" s="23">
        <f t="shared" si="3"/>
        <v>0</v>
      </c>
      <c r="Y64" s="23">
        <f t="shared" si="3"/>
        <v>0</v>
      </c>
      <c r="Z64" s="23">
        <f t="shared" si="3"/>
        <v>0</v>
      </c>
      <c r="AA64" s="23">
        <f t="shared" si="3"/>
        <v>0</v>
      </c>
      <c r="AB64" s="23">
        <f t="shared" si="3"/>
        <v>0</v>
      </c>
      <c r="AC64" s="23">
        <f t="shared" si="3"/>
        <v>0</v>
      </c>
      <c r="AD64" s="23">
        <f t="shared" si="3"/>
        <v>0</v>
      </c>
      <c r="AE64" s="23">
        <f t="shared" si="3"/>
        <v>0</v>
      </c>
      <c r="AF64" s="23">
        <f t="shared" si="3"/>
        <v>0</v>
      </c>
      <c r="AG64" s="23">
        <f t="shared" si="3"/>
        <v>0</v>
      </c>
      <c r="AH64" s="23">
        <f t="shared" si="3"/>
        <v>0</v>
      </c>
      <c r="AI64" s="23">
        <f t="shared" si="3"/>
        <v>0</v>
      </c>
      <c r="AJ64" s="23">
        <f t="shared" si="3"/>
        <v>0</v>
      </c>
      <c r="AK64" s="23">
        <f t="shared" si="3"/>
        <v>0</v>
      </c>
      <c r="AL64" s="23">
        <f t="shared" si="3"/>
        <v>0</v>
      </c>
      <c r="AM64" s="23">
        <f t="shared" si="3"/>
        <v>0</v>
      </c>
      <c r="AN64" s="23">
        <f t="shared" si="3"/>
        <v>0</v>
      </c>
      <c r="AO64" s="23">
        <f t="shared" si="3"/>
        <v>0</v>
      </c>
      <c r="AP64" s="23">
        <f t="shared" si="3"/>
        <v>0</v>
      </c>
      <c r="AQ64" s="23">
        <f t="shared" si="3"/>
        <v>0</v>
      </c>
      <c r="AR64" s="23">
        <f t="shared" si="3"/>
        <v>0</v>
      </c>
      <c r="AS64" s="23">
        <f t="shared" si="3"/>
        <v>0</v>
      </c>
      <c r="AT64" s="23">
        <f t="shared" si="3"/>
        <v>0</v>
      </c>
      <c r="AU64" s="23">
        <f t="shared" si="3"/>
        <v>0</v>
      </c>
      <c r="AV64" s="23">
        <f t="shared" si="3"/>
        <v>0</v>
      </c>
      <c r="AW64" s="23">
        <f t="shared" si="3"/>
        <v>0</v>
      </c>
      <c r="AX64" s="23">
        <f t="shared" si="3"/>
        <v>0</v>
      </c>
      <c r="AY64" s="23">
        <f t="shared" si="3"/>
        <v>0</v>
      </c>
      <c r="AZ64" s="23">
        <f t="shared" si="3"/>
        <v>0</v>
      </c>
      <c r="BA64" s="23">
        <f t="shared" si="3"/>
        <v>0</v>
      </c>
      <c r="BB64" s="255">
        <f t="shared" si="3"/>
        <v>0</v>
      </c>
    </row>
    <row r="65" spans="1:54" ht="14" outlineLevel="2" thickBot="1">
      <c r="B65" s="19"/>
      <c r="C65" s="19"/>
      <c r="D65" s="19"/>
      <c r="E65" s="15"/>
    </row>
    <row r="66" spans="1:54" ht="12.75" customHeight="1" outlineLevel="2">
      <c r="A66" s="420" t="s">
        <v>382</v>
      </c>
      <c r="B66" s="266"/>
      <c r="C66" s="267"/>
      <c r="D66" s="268" t="s">
        <v>379</v>
      </c>
      <c r="E66" s="242"/>
      <c r="F66" s="242"/>
      <c r="G66" s="242"/>
      <c r="H66" s="242"/>
      <c r="I66" s="242"/>
      <c r="J66" s="242"/>
      <c r="K66" s="242"/>
      <c r="L66" s="242"/>
      <c r="M66" s="242"/>
      <c r="N66" s="242"/>
      <c r="O66" s="242"/>
      <c r="P66" s="242"/>
      <c r="Q66" s="242"/>
      <c r="R66" s="242"/>
      <c r="S66" s="242"/>
      <c r="T66" s="242"/>
      <c r="U66" s="242"/>
      <c r="V66" s="242"/>
      <c r="W66" s="242"/>
      <c r="X66" s="242"/>
      <c r="Y66" s="242"/>
      <c r="Z66" s="242"/>
      <c r="AA66" s="242"/>
      <c r="AB66" s="242"/>
      <c r="AC66" s="242"/>
      <c r="AD66" s="242"/>
      <c r="AE66" s="242"/>
      <c r="AF66" s="242"/>
      <c r="AG66" s="242"/>
      <c r="AH66" s="242"/>
      <c r="AI66" s="242"/>
      <c r="AJ66" s="242"/>
      <c r="AK66" s="242"/>
      <c r="AL66" s="242"/>
      <c r="AM66" s="242"/>
      <c r="AN66" s="242"/>
      <c r="AO66" s="242"/>
      <c r="AP66" s="242"/>
      <c r="AQ66" s="242"/>
      <c r="AR66" s="242"/>
      <c r="AS66" s="242"/>
      <c r="AT66" s="242"/>
      <c r="AU66" s="242"/>
      <c r="AV66" s="242"/>
      <c r="AW66" s="242"/>
      <c r="AX66" s="242"/>
      <c r="AY66" s="242"/>
      <c r="AZ66" s="242"/>
      <c r="BA66" s="242"/>
      <c r="BB66" s="242"/>
    </row>
    <row r="67" spans="1:54" outlineLevel="2">
      <c r="A67" s="421"/>
      <c r="B67" s="252"/>
      <c r="C67" s="267"/>
      <c r="D67" s="269" t="s">
        <v>379</v>
      </c>
      <c r="E67" s="241"/>
      <c r="F67" s="241"/>
      <c r="G67" s="241"/>
      <c r="H67" s="241"/>
      <c r="I67" s="241"/>
      <c r="J67" s="241"/>
      <c r="K67" s="241"/>
      <c r="L67" s="241"/>
      <c r="M67" s="241"/>
      <c r="N67" s="241"/>
      <c r="O67" s="241"/>
      <c r="P67" s="241"/>
      <c r="Q67" s="24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row>
    <row r="68" spans="1:54" outlineLevel="2">
      <c r="A68" s="421"/>
      <c r="B68" s="252"/>
      <c r="C68" s="267"/>
      <c r="D68" s="269" t="s">
        <v>379</v>
      </c>
      <c r="E68" s="241"/>
      <c r="F68" s="241"/>
      <c r="G68" s="241"/>
      <c r="H68" s="241"/>
      <c r="I68" s="241"/>
      <c r="J68" s="241"/>
      <c r="K68" s="241"/>
      <c r="L68" s="241"/>
      <c r="M68" s="241"/>
      <c r="N68" s="241"/>
      <c r="O68" s="241"/>
      <c r="P68" s="241"/>
      <c r="Q68" s="241"/>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c r="AQ68" s="241"/>
      <c r="AR68" s="241"/>
      <c r="AS68" s="241"/>
      <c r="AT68" s="241"/>
      <c r="AU68" s="241"/>
      <c r="AV68" s="241"/>
      <c r="AW68" s="241"/>
      <c r="AX68" s="241"/>
      <c r="AY68" s="241"/>
      <c r="AZ68" s="241"/>
      <c r="BA68" s="241"/>
      <c r="BB68" s="241"/>
    </row>
    <row r="69" spans="1:54" outlineLevel="2">
      <c r="A69" s="421"/>
      <c r="B69" s="252"/>
      <c r="C69" s="267"/>
      <c r="D69" s="269" t="s">
        <v>379</v>
      </c>
      <c r="E69" s="241"/>
      <c r="F69" s="241"/>
      <c r="G69" s="24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row>
    <row r="70" spans="1:54" outlineLevel="2">
      <c r="A70" s="421"/>
      <c r="B70" s="252"/>
      <c r="C70" s="267"/>
      <c r="D70" s="269" t="s">
        <v>379</v>
      </c>
      <c r="E70" s="241"/>
      <c r="F70" s="241"/>
      <c r="G70" s="241"/>
      <c r="H70" s="241"/>
      <c r="I70" s="241"/>
      <c r="J70" s="241"/>
      <c r="K70" s="241"/>
      <c r="L70" s="241"/>
      <c r="M70" s="241"/>
      <c r="N70" s="241"/>
      <c r="O70" s="241"/>
      <c r="P70" s="241"/>
      <c r="Q70" s="24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row>
    <row r="71" spans="1:54" ht="14" outlineLevel="2" thickBot="1">
      <c r="A71" s="422"/>
      <c r="B71" s="122" t="s">
        <v>383</v>
      </c>
      <c r="C71" s="123"/>
      <c r="D71" s="270" t="s">
        <v>379</v>
      </c>
      <c r="E71" s="21">
        <f>SUM(E66:E70)</f>
        <v>0</v>
      </c>
      <c r="F71" s="21">
        <f t="shared" ref="F71:BB71" si="4">SUM(F66:F70)</f>
        <v>0</v>
      </c>
      <c r="G71" s="21">
        <f t="shared" si="4"/>
        <v>0</v>
      </c>
      <c r="H71" s="21">
        <f t="shared" si="4"/>
        <v>0</v>
      </c>
      <c r="I71" s="21">
        <f t="shared" si="4"/>
        <v>0</v>
      </c>
      <c r="J71" s="21">
        <f t="shared" si="4"/>
        <v>0</v>
      </c>
      <c r="K71" s="21">
        <f t="shared" si="4"/>
        <v>0</v>
      </c>
      <c r="L71" s="21">
        <f t="shared" si="4"/>
        <v>0</v>
      </c>
      <c r="M71" s="21">
        <f t="shared" si="4"/>
        <v>0</v>
      </c>
      <c r="N71" s="21">
        <f t="shared" si="4"/>
        <v>0</v>
      </c>
      <c r="O71" s="21">
        <f t="shared" si="4"/>
        <v>0</v>
      </c>
      <c r="P71" s="21">
        <f t="shared" si="4"/>
        <v>0</v>
      </c>
      <c r="Q71" s="21">
        <f t="shared" si="4"/>
        <v>0</v>
      </c>
      <c r="R71" s="21">
        <f t="shared" si="4"/>
        <v>0</v>
      </c>
      <c r="S71" s="21">
        <f t="shared" si="4"/>
        <v>0</v>
      </c>
      <c r="T71" s="21">
        <f t="shared" si="4"/>
        <v>0</v>
      </c>
      <c r="U71" s="21">
        <f t="shared" si="4"/>
        <v>0</v>
      </c>
      <c r="V71" s="21">
        <f t="shared" si="4"/>
        <v>0</v>
      </c>
      <c r="W71" s="21">
        <f t="shared" si="4"/>
        <v>0</v>
      </c>
      <c r="X71" s="21">
        <f t="shared" si="4"/>
        <v>0</v>
      </c>
      <c r="Y71" s="21">
        <f t="shared" si="4"/>
        <v>0</v>
      </c>
      <c r="Z71" s="21">
        <f t="shared" si="4"/>
        <v>0</v>
      </c>
      <c r="AA71" s="21">
        <f t="shared" si="4"/>
        <v>0</v>
      </c>
      <c r="AB71" s="21">
        <f t="shared" si="4"/>
        <v>0</v>
      </c>
      <c r="AC71" s="21">
        <f t="shared" si="4"/>
        <v>0</v>
      </c>
      <c r="AD71" s="21">
        <f t="shared" si="4"/>
        <v>0</v>
      </c>
      <c r="AE71" s="21">
        <f t="shared" si="4"/>
        <v>0</v>
      </c>
      <c r="AF71" s="21">
        <f t="shared" si="4"/>
        <v>0</v>
      </c>
      <c r="AG71" s="21">
        <f t="shared" si="4"/>
        <v>0</v>
      </c>
      <c r="AH71" s="21">
        <f t="shared" si="4"/>
        <v>0</v>
      </c>
      <c r="AI71" s="21">
        <f t="shared" si="4"/>
        <v>0</v>
      </c>
      <c r="AJ71" s="21">
        <f t="shared" si="4"/>
        <v>0</v>
      </c>
      <c r="AK71" s="21">
        <f t="shared" si="4"/>
        <v>0</v>
      </c>
      <c r="AL71" s="21">
        <f t="shared" si="4"/>
        <v>0</v>
      </c>
      <c r="AM71" s="21">
        <f t="shared" si="4"/>
        <v>0</v>
      </c>
      <c r="AN71" s="21">
        <f t="shared" si="4"/>
        <v>0</v>
      </c>
      <c r="AO71" s="21">
        <f t="shared" si="4"/>
        <v>0</v>
      </c>
      <c r="AP71" s="21">
        <f t="shared" si="4"/>
        <v>0</v>
      </c>
      <c r="AQ71" s="21">
        <f t="shared" si="4"/>
        <v>0</v>
      </c>
      <c r="AR71" s="21">
        <f t="shared" si="4"/>
        <v>0</v>
      </c>
      <c r="AS71" s="21">
        <f t="shared" si="4"/>
        <v>0</v>
      </c>
      <c r="AT71" s="21">
        <f t="shared" si="4"/>
        <v>0</v>
      </c>
      <c r="AU71" s="21">
        <f t="shared" si="4"/>
        <v>0</v>
      </c>
      <c r="AV71" s="21">
        <f t="shared" si="4"/>
        <v>0</v>
      </c>
      <c r="AW71" s="21">
        <f t="shared" si="4"/>
        <v>0</v>
      </c>
      <c r="AX71" s="21">
        <f t="shared" si="4"/>
        <v>0</v>
      </c>
      <c r="AY71" s="21">
        <f t="shared" si="4"/>
        <v>0</v>
      </c>
      <c r="AZ71" s="21">
        <f t="shared" si="4"/>
        <v>0</v>
      </c>
      <c r="BA71" s="21">
        <f t="shared" si="4"/>
        <v>0</v>
      </c>
      <c r="BB71" s="21">
        <f t="shared" si="4"/>
        <v>0</v>
      </c>
    </row>
    <row r="72" spans="1:54" outlineLevel="2">
      <c r="B72" s="145"/>
      <c r="C72" s="2"/>
      <c r="D72" s="2"/>
      <c r="E72" s="15"/>
    </row>
    <row r="73" spans="1:54" outlineLevel="2">
      <c r="B73" s="145"/>
      <c r="C73" s="2"/>
      <c r="D73" s="2"/>
      <c r="E73" s="15"/>
    </row>
    <row r="74" spans="1:54" ht="14" outlineLevel="2" thickBot="1">
      <c r="B74" s="145"/>
      <c r="C74" s="2"/>
      <c r="D74" s="2"/>
      <c r="E74" s="15"/>
    </row>
    <row r="75" spans="1:54" ht="19.5" customHeight="1" outlineLevel="2">
      <c r="A75" s="420" t="s">
        <v>384</v>
      </c>
      <c r="B75" s="127" t="s">
        <v>385</v>
      </c>
      <c r="C75" s="274"/>
      <c r="D75" s="124" t="s">
        <v>379</v>
      </c>
      <c r="E75" s="275">
        <f>-E158*'Fixed Data'!$B$27/10^2</f>
        <v>-2.0618493184465522E-4</v>
      </c>
      <c r="F75" s="275">
        <f>-F158*'Fixed Data'!$B$27/10^2</f>
        <v>-1.9043638002558171E-4</v>
      </c>
      <c r="G75" s="275">
        <f>-G158*'Fixed Data'!$B$27/10^2</f>
        <v>-1.7361625788221973E-4</v>
      </c>
      <c r="H75" s="275">
        <f>-H158*'Fixed Data'!$B$27/10^2</f>
        <v>-1.5487417959725622E-4</v>
      </c>
      <c r="I75" s="275">
        <f>-I158*'Fixed Data'!$B$27/10^2</f>
        <v>-1.3319983126552668E-4</v>
      </c>
      <c r="J75" s="275">
        <f>-J158*'Fixed Data'!$B$27/10^2</f>
        <v>-1.0050671690224212E-4</v>
      </c>
      <c r="K75" s="275">
        <f>-K158*'Fixed Data'!$B$27/10^2</f>
        <v>-1.0411028120551238E-4</v>
      </c>
      <c r="L75" s="275">
        <f>-L158*'Fixed Data'!$B$27/10^2</f>
        <v>-1.0796814408825383E-4</v>
      </c>
      <c r="M75" s="275">
        <f>-M158*'Fixed Data'!$B$27/10^2</f>
        <v>-1.120906970999233E-4</v>
      </c>
      <c r="N75" s="275">
        <f>-N158*'Fixed Data'!$B$27/10^2</f>
        <v>-1.1649086571957585E-4</v>
      </c>
      <c r="O75" s="275">
        <f>-O158*'Fixed Data'!$B$27/10^2</f>
        <v>-1.2118419614915425E-4</v>
      </c>
      <c r="P75" s="275">
        <f>-P158*'Fixed Data'!$B$27/10^2</f>
        <v>-1.2620744304663067E-4</v>
      </c>
      <c r="Q75" s="275">
        <f>-Q158*'Fixed Data'!$B$27/10^2</f>
        <v>-1.3149441624000293E-4</v>
      </c>
      <c r="R75" s="275">
        <f>-R158*'Fixed Data'!$B$27/10^2</f>
        <v>-1.3705896166608573E-4</v>
      </c>
      <c r="S75" s="275">
        <f>-S158*'Fixed Data'!$B$27/10^2</f>
        <v>-1.429156521894566E-4</v>
      </c>
      <c r="T75" s="275">
        <f>-T158*'Fixed Data'!$B$27/10^2</f>
        <v>-1.4907982576700752E-4</v>
      </c>
      <c r="U75" s="275">
        <f>-U158*'Fixed Data'!$B$27/10^2</f>
        <v>-1.5556762561618053E-4</v>
      </c>
      <c r="V75" s="275">
        <f>-V158*'Fixed Data'!$B$27/10^2</f>
        <v>-1.623960424920808E-4</v>
      </c>
      <c r="W75" s="275">
        <f>-W158*'Fixed Data'!$B$27/10^2</f>
        <v>-1.6958295918418937E-4</v>
      </c>
      <c r="X75" s="275">
        <f>-X158*'Fixed Data'!$B$27/10^2</f>
        <v>-1.7714719734920317E-4</v>
      </c>
      <c r="Y75" s="275">
        <f>-Y158*'Fixed Data'!$B$27/10^2</f>
        <v>-1.8510856680265409E-4</v>
      </c>
      <c r="Z75" s="275">
        <f>-Z158*'Fixed Data'!$B$27/10^2</f>
        <v>-1.9348791739839607E-4</v>
      </c>
      <c r="AA75" s="275">
        <f>-AA158*'Fixed Data'!$B$27/10^2</f>
        <v>-2.0230719363182429E-4</v>
      </c>
      <c r="AB75" s="275">
        <f>-AB158*'Fixed Data'!$B$27/10^2</f>
        <v>-2.1158949210982767E-4</v>
      </c>
      <c r="AC75" s="275">
        <f>-AC158*'Fixed Data'!$B$27/10^2</f>
        <v>-2.3744101939592632E-4</v>
      </c>
      <c r="AD75" s="275">
        <f>-AD158*'Fixed Data'!$B$27/10^2</f>
        <v>-2.4856788452942745E-4</v>
      </c>
      <c r="AE75" s="275">
        <f>-AE158*'Fixed Data'!$B$27/10^2</f>
        <v>-2.6027892300468984E-4</v>
      </c>
      <c r="AF75" s="275">
        <f>-AF158*'Fixed Data'!$B$27/10^2</f>
        <v>-2.7260480460058941E-4</v>
      </c>
      <c r="AG75" s="275">
        <f>-AG158*'Fixed Data'!$B$27/10^2</f>
        <v>-2.8557780929501123E-4</v>
      </c>
      <c r="AH75" s="275">
        <f>-AH158*'Fixed Data'!$B$27/10^2</f>
        <v>-2.9923191180216807E-4</v>
      </c>
      <c r="AI75" s="275">
        <f>-AI158*'Fixed Data'!$B$27/10^2</f>
        <v>-3.1360287054822586E-4</v>
      </c>
      <c r="AJ75" s="275">
        <f>-AJ158*'Fixed Data'!$B$27/10^2</f>
        <v>-3.2872832131825182E-4</v>
      </c>
      <c r="AK75" s="275">
        <f>-AK158*'Fixed Data'!$B$27/10^2</f>
        <v>-3.4464787581973868E-4</v>
      </c>
      <c r="AL75" s="275">
        <f>-AL158*'Fixed Data'!$B$27/10^2</f>
        <v>-3.6140322542082501E-4</v>
      </c>
      <c r="AM75" s="275">
        <f>-AM158*'Fixed Data'!$B$27/10^2</f>
        <v>-3.7903825033489566E-4</v>
      </c>
      <c r="AN75" s="275">
        <f>-AN158*'Fixed Data'!$B$27/10^2</f>
        <v>-3.9759913453749865E-4</v>
      </c>
      <c r="AO75" s="275">
        <f>-AO158*'Fixed Data'!$B$27/10^2</f>
        <v>-4.1713448671653372E-4</v>
      </c>
      <c r="AP75" s="275">
        <f>-AP158*'Fixed Data'!$B$27/10^2</f>
        <v>-4.3769546757246853E-4</v>
      </c>
      <c r="AQ75" s="275">
        <f>-AQ158*'Fixed Data'!$B$27/10^2</f>
        <v>-4.5933592380196017E-4</v>
      </c>
      <c r="AR75" s="275">
        <f>-AR158*'Fixed Data'!$B$27/10^2</f>
        <v>-4.8211252911577564E-4</v>
      </c>
      <c r="AS75" s="275">
        <f>-AS158*'Fixed Data'!$B$27/10^2</f>
        <v>-5.0608493266031548E-4</v>
      </c>
      <c r="AT75" s="275">
        <f>-AT158*'Fixed Data'!$B$27/10^2</f>
        <v>-5.313159152314402E-4</v>
      </c>
      <c r="AU75" s="275">
        <f>-AU158*'Fixed Data'!$B$27/10^2</f>
        <v>-5.5787155368970459E-4</v>
      </c>
      <c r="AV75" s="275">
        <f>-AV158*'Fixed Data'!$B$27/10^2</f>
        <v>-5.8582139400757997E-4</v>
      </c>
      <c r="AW75" s="275">
        <f>-AW158*'Fixed Data'!$B$27/10^2</f>
        <v>-6.1523863340186096E-4</v>
      </c>
      <c r="AX75" s="275">
        <f>-AX158*'Fixed Data'!$B$27/10^2</f>
        <v>-6.4620031202823169E-4</v>
      </c>
      <c r="AY75" s="275">
        <f>-AY158*'Fixed Data'!$B$27/10^2</f>
        <v>-6.7878751474002028E-4</v>
      </c>
      <c r="AZ75" s="275">
        <f>-AZ158*'Fixed Data'!$B$27/10^2</f>
        <v>-7.1308558343952469E-4</v>
      </c>
      <c r="BA75" s="275">
        <f>-BA158*'Fixed Data'!$B$27/10^2</f>
        <v>-7.4918434057802364E-4</v>
      </c>
      <c r="BB75" s="275">
        <f>-BB158*'Fixed Data'!$B$27/10^2</f>
        <v>-7.8711053652219716E-4</v>
      </c>
    </row>
    <row r="76" spans="1:54" ht="19.5" customHeight="1" outlineLevel="2">
      <c r="A76" s="421"/>
      <c r="B76" s="121"/>
      <c r="C76" s="272"/>
      <c r="D76" s="2" t="s">
        <v>379</v>
      </c>
      <c r="E76" s="237"/>
      <c r="F76" s="237"/>
      <c r="G76" s="237"/>
      <c r="H76" s="237"/>
      <c r="I76" s="237"/>
      <c r="J76" s="237"/>
      <c r="K76" s="237"/>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37"/>
      <c r="AZ76" s="237"/>
      <c r="BA76" s="237"/>
      <c r="BB76" s="276"/>
    </row>
    <row r="77" spans="1:54" ht="14" outlineLevel="2" thickBot="1">
      <c r="A77" s="422"/>
      <c r="B77" s="273" t="s">
        <v>386</v>
      </c>
      <c r="C77" s="271"/>
      <c r="D77" s="123" t="s">
        <v>379</v>
      </c>
      <c r="E77" s="23">
        <f t="shared" ref="E77:AJ77" si="5">SUM(E75:E76)</f>
        <v>-2.0618493184465522E-4</v>
      </c>
      <c r="F77" s="23">
        <f t="shared" si="5"/>
        <v>-1.9043638002558171E-4</v>
      </c>
      <c r="G77" s="23">
        <f t="shared" si="5"/>
        <v>-1.7361625788221973E-4</v>
      </c>
      <c r="H77" s="23">
        <f t="shared" si="5"/>
        <v>-1.5487417959725622E-4</v>
      </c>
      <c r="I77" s="23">
        <f t="shared" si="5"/>
        <v>-1.3319983126552668E-4</v>
      </c>
      <c r="J77" s="23">
        <f t="shared" si="5"/>
        <v>-1.0050671690224212E-4</v>
      </c>
      <c r="K77" s="23">
        <f t="shared" si="5"/>
        <v>-1.0411028120551238E-4</v>
      </c>
      <c r="L77" s="23">
        <f t="shared" si="5"/>
        <v>-1.0796814408825383E-4</v>
      </c>
      <c r="M77" s="23">
        <f t="shared" si="5"/>
        <v>-1.120906970999233E-4</v>
      </c>
      <c r="N77" s="23">
        <f t="shared" si="5"/>
        <v>-1.1649086571957585E-4</v>
      </c>
      <c r="O77" s="23">
        <f t="shared" si="5"/>
        <v>-1.2118419614915425E-4</v>
      </c>
      <c r="P77" s="23">
        <f t="shared" si="5"/>
        <v>-1.2620744304663067E-4</v>
      </c>
      <c r="Q77" s="23">
        <f t="shared" si="5"/>
        <v>-1.3149441624000293E-4</v>
      </c>
      <c r="R77" s="23">
        <f t="shared" si="5"/>
        <v>-1.3705896166608573E-4</v>
      </c>
      <c r="S77" s="23">
        <f t="shared" si="5"/>
        <v>-1.429156521894566E-4</v>
      </c>
      <c r="T77" s="23">
        <f t="shared" si="5"/>
        <v>-1.4907982576700752E-4</v>
      </c>
      <c r="U77" s="23">
        <f t="shared" si="5"/>
        <v>-1.5556762561618053E-4</v>
      </c>
      <c r="V77" s="23">
        <f t="shared" si="5"/>
        <v>-1.623960424920808E-4</v>
      </c>
      <c r="W77" s="23">
        <f t="shared" si="5"/>
        <v>-1.6958295918418937E-4</v>
      </c>
      <c r="X77" s="23">
        <f t="shared" si="5"/>
        <v>-1.7714719734920317E-4</v>
      </c>
      <c r="Y77" s="23">
        <f t="shared" si="5"/>
        <v>-1.8510856680265409E-4</v>
      </c>
      <c r="Z77" s="23">
        <f t="shared" si="5"/>
        <v>-1.9348791739839607E-4</v>
      </c>
      <c r="AA77" s="23">
        <f t="shared" si="5"/>
        <v>-2.0230719363182429E-4</v>
      </c>
      <c r="AB77" s="23">
        <f t="shared" si="5"/>
        <v>-2.1158949210982767E-4</v>
      </c>
      <c r="AC77" s="23">
        <f t="shared" si="5"/>
        <v>-2.3744101939592632E-4</v>
      </c>
      <c r="AD77" s="23">
        <f t="shared" si="5"/>
        <v>-2.4856788452942745E-4</v>
      </c>
      <c r="AE77" s="23">
        <f t="shared" si="5"/>
        <v>-2.6027892300468984E-4</v>
      </c>
      <c r="AF77" s="23">
        <f t="shared" si="5"/>
        <v>-2.7260480460058941E-4</v>
      </c>
      <c r="AG77" s="23">
        <f t="shared" si="5"/>
        <v>-2.8557780929501123E-4</v>
      </c>
      <c r="AH77" s="23">
        <f t="shared" si="5"/>
        <v>-2.9923191180216807E-4</v>
      </c>
      <c r="AI77" s="23">
        <f t="shared" si="5"/>
        <v>-3.1360287054822586E-4</v>
      </c>
      <c r="AJ77" s="23">
        <f t="shared" si="5"/>
        <v>-3.2872832131825182E-4</v>
      </c>
      <c r="AK77" s="23">
        <f t="shared" ref="AK77:BB77" si="6">SUM(AK75:AK76)</f>
        <v>-3.4464787581973868E-4</v>
      </c>
      <c r="AL77" s="23">
        <f t="shared" si="6"/>
        <v>-3.6140322542082501E-4</v>
      </c>
      <c r="AM77" s="23">
        <f t="shared" si="6"/>
        <v>-3.7903825033489566E-4</v>
      </c>
      <c r="AN77" s="23">
        <f t="shared" si="6"/>
        <v>-3.9759913453749865E-4</v>
      </c>
      <c r="AO77" s="23">
        <f t="shared" si="6"/>
        <v>-4.1713448671653372E-4</v>
      </c>
      <c r="AP77" s="23">
        <f t="shared" si="6"/>
        <v>-4.3769546757246853E-4</v>
      </c>
      <c r="AQ77" s="23">
        <f t="shared" si="6"/>
        <v>-4.5933592380196017E-4</v>
      </c>
      <c r="AR77" s="23">
        <f t="shared" si="6"/>
        <v>-4.8211252911577564E-4</v>
      </c>
      <c r="AS77" s="23">
        <f t="shared" si="6"/>
        <v>-5.0608493266031548E-4</v>
      </c>
      <c r="AT77" s="23">
        <f t="shared" si="6"/>
        <v>-5.313159152314402E-4</v>
      </c>
      <c r="AU77" s="23">
        <f t="shared" si="6"/>
        <v>-5.5787155368970459E-4</v>
      </c>
      <c r="AV77" s="23">
        <f t="shared" si="6"/>
        <v>-5.8582139400757997E-4</v>
      </c>
      <c r="AW77" s="23">
        <f t="shared" si="6"/>
        <v>-6.1523863340186096E-4</v>
      </c>
      <c r="AX77" s="23">
        <f t="shared" si="6"/>
        <v>-6.4620031202823169E-4</v>
      </c>
      <c r="AY77" s="23">
        <f t="shared" si="6"/>
        <v>-6.7878751474002028E-4</v>
      </c>
      <c r="AZ77" s="23">
        <f t="shared" si="6"/>
        <v>-7.1308558343952469E-4</v>
      </c>
      <c r="BA77" s="23">
        <f t="shared" si="6"/>
        <v>-7.4918434057802364E-4</v>
      </c>
      <c r="BB77" s="255">
        <f t="shared" si="6"/>
        <v>-7.8711053652219716E-4</v>
      </c>
    </row>
    <row r="78" spans="1:54" outlineLevel="2">
      <c r="B78" s="19"/>
      <c r="C78" s="19"/>
      <c r="D78" s="19"/>
      <c r="E78" s="15"/>
    </row>
    <row r="79" spans="1:54" s="7" customFormat="1" ht="14" outlineLevel="1" thickBot="1">
      <c r="B79" s="125"/>
      <c r="C79" s="125"/>
      <c r="D79" s="125"/>
      <c r="E79" s="247"/>
    </row>
    <row r="80" spans="1:54" outlineLevel="1">
      <c r="A80" s="4" t="s">
        <v>387</v>
      </c>
      <c r="B80" s="19"/>
      <c r="C80" s="19"/>
      <c r="D80" s="19"/>
      <c r="E80" s="246">
        <v>2027</v>
      </c>
      <c r="F80" s="246">
        <v>2028</v>
      </c>
      <c r="G80" s="246">
        <v>2029</v>
      </c>
      <c r="H80" s="246">
        <v>2030</v>
      </c>
      <c r="I80" s="246">
        <v>2031</v>
      </c>
      <c r="J80" s="246">
        <v>2032</v>
      </c>
      <c r="K80" s="246">
        <v>2033</v>
      </c>
      <c r="L80" s="246">
        <v>2034</v>
      </c>
      <c r="M80" s="246">
        <v>2035</v>
      </c>
      <c r="N80" s="246">
        <v>2036</v>
      </c>
      <c r="O80" s="246">
        <v>2037</v>
      </c>
      <c r="P80" s="246">
        <v>2038</v>
      </c>
      <c r="Q80" s="246">
        <v>2039</v>
      </c>
      <c r="R80" s="246">
        <v>2040</v>
      </c>
      <c r="S80" s="246">
        <v>2041</v>
      </c>
      <c r="T80" s="246">
        <v>2042</v>
      </c>
      <c r="U80" s="246">
        <v>2043</v>
      </c>
      <c r="V80" s="246">
        <v>2044</v>
      </c>
      <c r="W80" s="246">
        <v>2045</v>
      </c>
      <c r="X80" s="246">
        <v>2046</v>
      </c>
      <c r="Y80" s="246">
        <v>2047</v>
      </c>
      <c r="Z80" s="246">
        <v>2048</v>
      </c>
      <c r="AA80" s="246">
        <v>2049</v>
      </c>
      <c r="AB80" s="246">
        <v>2050</v>
      </c>
      <c r="AC80" s="246">
        <v>2051</v>
      </c>
      <c r="AD80" s="246">
        <v>2052</v>
      </c>
      <c r="AE80" s="246">
        <v>2053</v>
      </c>
      <c r="AF80" s="246">
        <v>2054</v>
      </c>
      <c r="AG80" s="246">
        <v>2055</v>
      </c>
      <c r="AH80" s="246">
        <v>2056</v>
      </c>
      <c r="AI80" s="246">
        <v>2057</v>
      </c>
      <c r="AJ80" s="246">
        <v>2058</v>
      </c>
      <c r="AK80" s="246">
        <v>2059</v>
      </c>
      <c r="AL80" s="246">
        <v>2060</v>
      </c>
      <c r="AM80" s="246">
        <v>2061</v>
      </c>
      <c r="AN80" s="246">
        <v>2062</v>
      </c>
      <c r="AO80" s="246">
        <v>2063</v>
      </c>
      <c r="AP80" s="246">
        <v>2064</v>
      </c>
      <c r="AQ80" s="246">
        <v>2065</v>
      </c>
      <c r="AR80" s="246">
        <v>2066</v>
      </c>
      <c r="AS80" s="246">
        <v>2067</v>
      </c>
      <c r="AT80" s="246">
        <v>2068</v>
      </c>
      <c r="AU80" s="246">
        <v>2069</v>
      </c>
      <c r="AV80" s="246">
        <v>2070</v>
      </c>
      <c r="AW80" s="246">
        <v>2071</v>
      </c>
      <c r="AX80" s="246">
        <v>2072</v>
      </c>
      <c r="AY80" s="246">
        <v>2073</v>
      </c>
      <c r="AZ80" s="246">
        <v>2074</v>
      </c>
      <c r="BA80" s="246">
        <v>2075</v>
      </c>
      <c r="BB80" s="246">
        <v>2076</v>
      </c>
    </row>
    <row r="81" spans="1:54" outlineLevel="2">
      <c r="A81" s="8"/>
      <c r="B81" t="s">
        <v>388</v>
      </c>
      <c r="C81" s="6" t="s">
        <v>389</v>
      </c>
      <c r="D81" t="s">
        <v>390</v>
      </c>
      <c r="E81" s="129">
        <f>$B$20</f>
        <v>0.33700000000000002</v>
      </c>
      <c r="F81" s="129">
        <f t="shared" ref="F81:AA81" si="7">$B$20</f>
        <v>0.33700000000000002</v>
      </c>
      <c r="G81" s="129">
        <f t="shared" si="7"/>
        <v>0.33700000000000002</v>
      </c>
      <c r="H81" s="129">
        <f t="shared" si="7"/>
        <v>0.33700000000000002</v>
      </c>
      <c r="I81" s="129">
        <f t="shared" si="7"/>
        <v>0.33700000000000002</v>
      </c>
      <c r="J81" s="129">
        <f t="shared" si="7"/>
        <v>0.33700000000000002</v>
      </c>
      <c r="K81" s="129">
        <f t="shared" si="7"/>
        <v>0.33700000000000002</v>
      </c>
      <c r="L81" s="129">
        <f t="shared" si="7"/>
        <v>0.33700000000000002</v>
      </c>
      <c r="M81" s="129">
        <f t="shared" si="7"/>
        <v>0.33700000000000002</v>
      </c>
      <c r="N81" s="129">
        <f t="shared" si="7"/>
        <v>0.33700000000000002</v>
      </c>
      <c r="O81" s="129">
        <f t="shared" si="7"/>
        <v>0.33700000000000002</v>
      </c>
      <c r="P81" s="129">
        <f t="shared" si="7"/>
        <v>0.33700000000000002</v>
      </c>
      <c r="Q81" s="129">
        <f t="shared" si="7"/>
        <v>0.33700000000000002</v>
      </c>
      <c r="R81" s="129">
        <f t="shared" si="7"/>
        <v>0.33700000000000002</v>
      </c>
      <c r="S81" s="129">
        <f t="shared" si="7"/>
        <v>0.33700000000000002</v>
      </c>
      <c r="T81" s="129">
        <f t="shared" si="7"/>
        <v>0.33700000000000002</v>
      </c>
      <c r="U81" s="129">
        <f t="shared" si="7"/>
        <v>0.33700000000000002</v>
      </c>
      <c r="V81" s="129">
        <f t="shared" si="7"/>
        <v>0.33700000000000002</v>
      </c>
      <c r="W81" s="129">
        <f t="shared" si="7"/>
        <v>0.33700000000000002</v>
      </c>
      <c r="X81" s="129">
        <f t="shared" si="7"/>
        <v>0.33700000000000002</v>
      </c>
      <c r="Y81" s="129">
        <f t="shared" si="7"/>
        <v>0.33700000000000002</v>
      </c>
      <c r="Z81" s="129">
        <f t="shared" si="7"/>
        <v>0.33700000000000002</v>
      </c>
      <c r="AA81" s="129">
        <f t="shared" si="7"/>
        <v>0.33700000000000002</v>
      </c>
      <c r="AB81" s="129">
        <v>0</v>
      </c>
      <c r="AC81" s="129">
        <v>0</v>
      </c>
      <c r="AD81" s="129">
        <v>0</v>
      </c>
      <c r="AE81" s="129">
        <v>0</v>
      </c>
      <c r="AF81" s="129">
        <v>0</v>
      </c>
      <c r="AG81" s="129">
        <v>0</v>
      </c>
      <c r="AH81" s="129">
        <v>0</v>
      </c>
      <c r="AI81" s="129">
        <v>0</v>
      </c>
      <c r="AJ81" s="129">
        <v>0</v>
      </c>
      <c r="AK81" s="129">
        <v>0</v>
      </c>
      <c r="AL81" s="129">
        <v>0</v>
      </c>
      <c r="AM81" s="129">
        <v>0</v>
      </c>
      <c r="AN81" s="129">
        <v>0</v>
      </c>
      <c r="AO81" s="129">
        <v>0</v>
      </c>
      <c r="AP81" s="129">
        <v>0</v>
      </c>
      <c r="AQ81" s="129">
        <v>0</v>
      </c>
      <c r="AR81" s="129">
        <v>0</v>
      </c>
      <c r="AS81" s="129">
        <v>0</v>
      </c>
      <c r="AT81" s="129">
        <v>0</v>
      </c>
      <c r="AU81" s="129">
        <v>0</v>
      </c>
      <c r="AV81" s="129">
        <v>0</v>
      </c>
      <c r="AW81" s="129">
        <v>0</v>
      </c>
      <c r="AX81" s="129">
        <v>0</v>
      </c>
      <c r="AY81" s="129">
        <v>0</v>
      </c>
      <c r="AZ81" s="129">
        <v>0</v>
      </c>
      <c r="BA81" s="129">
        <v>0</v>
      </c>
      <c r="BB81" s="129">
        <v>0</v>
      </c>
    </row>
    <row r="82" spans="1:54" outlineLevel="2">
      <c r="A82" s="8"/>
      <c r="B82" t="s">
        <v>391</v>
      </c>
      <c r="C82" t="s">
        <v>392</v>
      </c>
      <c r="D82" t="s">
        <v>379</v>
      </c>
      <c r="E82" s="21">
        <f t="shared" ref="E82:BB82" si="8">E64*E81</f>
        <v>-0.89473499999999995</v>
      </c>
      <c r="F82" s="21">
        <f t="shared" si="8"/>
        <v>-0.96719000000000011</v>
      </c>
      <c r="G82" s="21">
        <f t="shared" si="8"/>
        <v>-0.48359500000000005</v>
      </c>
      <c r="H82" s="21">
        <f t="shared" si="8"/>
        <v>-0.83576000000000006</v>
      </c>
      <c r="I82" s="21">
        <f t="shared" si="8"/>
        <v>-1.0295349999999999</v>
      </c>
      <c r="J82" s="21">
        <f t="shared" si="8"/>
        <v>0</v>
      </c>
      <c r="K82" s="21">
        <f t="shared" si="8"/>
        <v>0</v>
      </c>
      <c r="L82" s="21">
        <f t="shared" si="8"/>
        <v>0</v>
      </c>
      <c r="M82" s="21">
        <f t="shared" si="8"/>
        <v>0</v>
      </c>
      <c r="N82" s="21">
        <f t="shared" si="8"/>
        <v>0</v>
      </c>
      <c r="O82" s="21">
        <f t="shared" si="8"/>
        <v>0</v>
      </c>
      <c r="P82" s="21">
        <f t="shared" si="8"/>
        <v>0</v>
      </c>
      <c r="Q82" s="21">
        <f t="shared" si="8"/>
        <v>0</v>
      </c>
      <c r="R82" s="21">
        <f t="shared" si="8"/>
        <v>0</v>
      </c>
      <c r="S82" s="21">
        <f t="shared" si="8"/>
        <v>0</v>
      </c>
      <c r="T82" s="21">
        <f t="shared" si="8"/>
        <v>0</v>
      </c>
      <c r="U82" s="21">
        <f t="shared" si="8"/>
        <v>0</v>
      </c>
      <c r="V82" s="21">
        <f t="shared" si="8"/>
        <v>0</v>
      </c>
      <c r="W82" s="21">
        <f t="shared" si="8"/>
        <v>0</v>
      </c>
      <c r="X82" s="21">
        <f t="shared" si="8"/>
        <v>0</v>
      </c>
      <c r="Y82" s="21">
        <f t="shared" si="8"/>
        <v>0</v>
      </c>
      <c r="Z82" s="21">
        <f t="shared" si="8"/>
        <v>0</v>
      </c>
      <c r="AA82" s="21">
        <f t="shared" si="8"/>
        <v>0</v>
      </c>
      <c r="AB82" s="21">
        <f t="shared" si="8"/>
        <v>0</v>
      </c>
      <c r="AC82" s="21">
        <f t="shared" si="8"/>
        <v>0</v>
      </c>
      <c r="AD82" s="21">
        <f t="shared" si="8"/>
        <v>0</v>
      </c>
      <c r="AE82" s="21">
        <f t="shared" si="8"/>
        <v>0</v>
      </c>
      <c r="AF82" s="21">
        <f t="shared" si="8"/>
        <v>0</v>
      </c>
      <c r="AG82" s="21">
        <f t="shared" si="8"/>
        <v>0</v>
      </c>
      <c r="AH82" s="21">
        <f t="shared" si="8"/>
        <v>0</v>
      </c>
      <c r="AI82" s="21">
        <f t="shared" si="8"/>
        <v>0</v>
      </c>
      <c r="AJ82" s="21">
        <f t="shared" si="8"/>
        <v>0</v>
      </c>
      <c r="AK82" s="21">
        <f t="shared" si="8"/>
        <v>0</v>
      </c>
      <c r="AL82" s="21">
        <f t="shared" si="8"/>
        <v>0</v>
      </c>
      <c r="AM82" s="21">
        <f t="shared" si="8"/>
        <v>0</v>
      </c>
      <c r="AN82" s="21">
        <f t="shared" si="8"/>
        <v>0</v>
      </c>
      <c r="AO82" s="21">
        <f t="shared" si="8"/>
        <v>0</v>
      </c>
      <c r="AP82" s="21">
        <f t="shared" si="8"/>
        <v>0</v>
      </c>
      <c r="AQ82" s="21">
        <f t="shared" si="8"/>
        <v>0</v>
      </c>
      <c r="AR82" s="21">
        <f t="shared" si="8"/>
        <v>0</v>
      </c>
      <c r="AS82" s="21">
        <f t="shared" si="8"/>
        <v>0</v>
      </c>
      <c r="AT82" s="21">
        <f t="shared" si="8"/>
        <v>0</v>
      </c>
      <c r="AU82" s="21">
        <f t="shared" si="8"/>
        <v>0</v>
      </c>
      <c r="AV82" s="21">
        <f t="shared" si="8"/>
        <v>0</v>
      </c>
      <c r="AW82" s="21">
        <f t="shared" si="8"/>
        <v>0</v>
      </c>
      <c r="AX82" s="21">
        <f t="shared" si="8"/>
        <v>0</v>
      </c>
      <c r="AY82" s="21">
        <f t="shared" si="8"/>
        <v>0</v>
      </c>
      <c r="AZ82" s="21">
        <f t="shared" si="8"/>
        <v>0</v>
      </c>
      <c r="BA82" s="21">
        <f t="shared" si="8"/>
        <v>0</v>
      </c>
      <c r="BB82" s="21">
        <f t="shared" si="8"/>
        <v>0</v>
      </c>
    </row>
    <row r="83" spans="1:54" outlineLevel="2">
      <c r="A83" s="8"/>
      <c r="B83" t="s">
        <v>393</v>
      </c>
      <c r="C83" t="s">
        <v>394</v>
      </c>
      <c r="D83" t="s">
        <v>379</v>
      </c>
      <c r="E83" s="21">
        <f t="shared" ref="E83:BB83" si="9">E64-E82</f>
        <v>-1.760265</v>
      </c>
      <c r="F83" s="21">
        <f t="shared" si="9"/>
        <v>-1.9028100000000001</v>
      </c>
      <c r="G83" s="21">
        <f t="shared" si="9"/>
        <v>-0.95140500000000006</v>
      </c>
      <c r="H83" s="21">
        <f t="shared" si="9"/>
        <v>-1.6442399999999999</v>
      </c>
      <c r="I83" s="21">
        <f t="shared" si="9"/>
        <v>-2.0254649999999996</v>
      </c>
      <c r="J83" s="21">
        <f t="shared" si="9"/>
        <v>0</v>
      </c>
      <c r="K83" s="21">
        <f t="shared" si="9"/>
        <v>0</v>
      </c>
      <c r="L83" s="21">
        <f t="shared" si="9"/>
        <v>0</v>
      </c>
      <c r="M83" s="21">
        <f t="shared" si="9"/>
        <v>0</v>
      </c>
      <c r="N83" s="21">
        <f t="shared" si="9"/>
        <v>0</v>
      </c>
      <c r="O83" s="21">
        <f t="shared" si="9"/>
        <v>0</v>
      </c>
      <c r="P83" s="21">
        <f t="shared" si="9"/>
        <v>0</v>
      </c>
      <c r="Q83" s="21">
        <f t="shared" si="9"/>
        <v>0</v>
      </c>
      <c r="R83" s="21">
        <f t="shared" si="9"/>
        <v>0</v>
      </c>
      <c r="S83" s="21">
        <f t="shared" si="9"/>
        <v>0</v>
      </c>
      <c r="T83" s="21">
        <f t="shared" si="9"/>
        <v>0</v>
      </c>
      <c r="U83" s="21">
        <f t="shared" si="9"/>
        <v>0</v>
      </c>
      <c r="V83" s="21">
        <f t="shared" si="9"/>
        <v>0</v>
      </c>
      <c r="W83" s="21">
        <f t="shared" si="9"/>
        <v>0</v>
      </c>
      <c r="X83" s="21">
        <f t="shared" si="9"/>
        <v>0</v>
      </c>
      <c r="Y83" s="21">
        <f t="shared" si="9"/>
        <v>0</v>
      </c>
      <c r="Z83" s="21">
        <f t="shared" si="9"/>
        <v>0</v>
      </c>
      <c r="AA83" s="21">
        <f t="shared" si="9"/>
        <v>0</v>
      </c>
      <c r="AB83" s="21">
        <f t="shared" si="9"/>
        <v>0</v>
      </c>
      <c r="AC83" s="21">
        <f t="shared" si="9"/>
        <v>0</v>
      </c>
      <c r="AD83" s="21">
        <f t="shared" si="9"/>
        <v>0</v>
      </c>
      <c r="AE83" s="21">
        <f t="shared" si="9"/>
        <v>0</v>
      </c>
      <c r="AF83" s="21">
        <f t="shared" si="9"/>
        <v>0</v>
      </c>
      <c r="AG83" s="21">
        <f t="shared" si="9"/>
        <v>0</v>
      </c>
      <c r="AH83" s="21">
        <f t="shared" si="9"/>
        <v>0</v>
      </c>
      <c r="AI83" s="21">
        <f t="shared" si="9"/>
        <v>0</v>
      </c>
      <c r="AJ83" s="21">
        <f t="shared" si="9"/>
        <v>0</v>
      </c>
      <c r="AK83" s="21">
        <f t="shared" si="9"/>
        <v>0</v>
      </c>
      <c r="AL83" s="21">
        <f t="shared" si="9"/>
        <v>0</v>
      </c>
      <c r="AM83" s="21">
        <f t="shared" si="9"/>
        <v>0</v>
      </c>
      <c r="AN83" s="21">
        <f t="shared" si="9"/>
        <v>0</v>
      </c>
      <c r="AO83" s="21">
        <f t="shared" si="9"/>
        <v>0</v>
      </c>
      <c r="AP83" s="21">
        <f t="shared" si="9"/>
        <v>0</v>
      </c>
      <c r="AQ83" s="21">
        <f t="shared" si="9"/>
        <v>0</v>
      </c>
      <c r="AR83" s="21">
        <f t="shared" si="9"/>
        <v>0</v>
      </c>
      <c r="AS83" s="21">
        <f t="shared" si="9"/>
        <v>0</v>
      </c>
      <c r="AT83" s="21">
        <f t="shared" si="9"/>
        <v>0</v>
      </c>
      <c r="AU83" s="21">
        <f t="shared" si="9"/>
        <v>0</v>
      </c>
      <c r="AV83" s="21">
        <f t="shared" si="9"/>
        <v>0</v>
      </c>
      <c r="AW83" s="21">
        <f t="shared" si="9"/>
        <v>0</v>
      </c>
      <c r="AX83" s="21">
        <f t="shared" si="9"/>
        <v>0</v>
      </c>
      <c r="AY83" s="21">
        <f t="shared" si="9"/>
        <v>0</v>
      </c>
      <c r="AZ83" s="21">
        <f t="shared" si="9"/>
        <v>0</v>
      </c>
      <c r="BA83" s="21">
        <f t="shared" si="9"/>
        <v>0</v>
      </c>
      <c r="BB83" s="21">
        <f t="shared" si="9"/>
        <v>0</v>
      </c>
    </row>
    <row r="84" spans="1:54" ht="15.5" hidden="1" outlineLevel="3">
      <c r="A84" s="8"/>
      <c r="B84" t="s">
        <v>395</v>
      </c>
      <c r="C84" t="s">
        <v>396</v>
      </c>
      <c r="D84" t="s">
        <v>379</v>
      </c>
      <c r="E84" s="21"/>
      <c r="F84" s="21">
        <f>IF($E$82&lt;0,(IF(2050-E$80&lt;=0,0,(2/(2050-E$80+1))*(1-(SUM($E84:E84)/$E$82))*$E$82*'Fixed Data'!C$52)),0)</f>
        <v>-7.4561249999999996E-2</v>
      </c>
      <c r="G84" s="21">
        <f>IF($E$82&lt;0,(IF(2050-F$80&lt;=0,0,(2/(2050-F$80+1))*(1-(SUM($E84:F84)/$E$82))*$E$82*'Fixed Data'!D$52)),0)</f>
        <v>-7.1319456521739114E-2</v>
      </c>
      <c r="H84" s="21">
        <f>IF($E$82&lt;0,(IF(2050-G$80&lt;=0,0,(2/(2050-G$80+1))*(1-(SUM($E84:G84)/$E$82))*$E$82*'Fixed Data'!E$52)),0)</f>
        <v>-6.8077663043478245E-2</v>
      </c>
      <c r="I84" s="21">
        <f>IF($E$82&lt;0,(IF(2050-H$80&lt;=0,0,(2/(2050-H$80+1))*(1-(SUM($E84:H84)/$E$82))*$E$82*'Fixed Data'!F$52)),0)</f>
        <v>-6.4835869565217391E-2</v>
      </c>
      <c r="J84" s="21">
        <f>IF($E$82&lt;0,(IF(2050-I$80&lt;=0,0,(2/(2050-I$80+1))*(1-(SUM($E84:I84)/$E$82))*$E$82*'Fixed Data'!G$52)),0)</f>
        <v>-6.1594076086956516E-2</v>
      </c>
      <c r="K84" s="21">
        <f>IF($E$82&lt;0,(IF(2050-J$80&lt;=0,0,(2/(2050-J$80+1))*(1-(SUM($E84:J84)/$E$82))*$E$82*'Fixed Data'!H$52)),0)</f>
        <v>-5.8352282608695662E-2</v>
      </c>
      <c r="L84" s="21">
        <f>IF($E$82&lt;0,(IF(2050-K$80&lt;=0,0,(2/(2050-K$80+1))*(1-(SUM($E84:K84)/$E$82))*$E$82*'Fixed Data'!I$52)),0)</f>
        <v>-5.5110489130434773E-2</v>
      </c>
      <c r="M84" s="21">
        <f>IF($E$82&lt;0,(IF(2050-L$80&lt;=0,0,(2/(2050-L$80+1))*(1-(SUM($E84:L84)/$E$82))*$E$82*'Fixed Data'!J$52)),0)</f>
        <v>-5.1868695652173905E-2</v>
      </c>
      <c r="N84" s="21">
        <f>IF($E$82&lt;0,(IF(2050-M$80&lt;=0,0,(2/(2050-M$80+1))*(1-(SUM($E84:M84)/$E$82))*$E$82*'Fixed Data'!K$52)),0)</f>
        <v>-4.8626902173913036E-2</v>
      </c>
      <c r="O84" s="21">
        <f>IF($E$82&lt;0,(IF(2050-N$80&lt;=0,0,(2/(2050-N$80+1))*(1-(SUM($E84:N84)/$E$82))*$E$82*'Fixed Data'!L$52)),0)</f>
        <v>-4.5385108695652161E-2</v>
      </c>
      <c r="P84" s="21">
        <f>IF($E$82&lt;0,(IF(2050-O$80&lt;=0,0,(2/(2050-O$80+1))*(1-(SUM($E84:O84)/$E$82))*$E$82*'Fixed Data'!M$52)),0)</f>
        <v>-4.2143315217391293E-2</v>
      </c>
      <c r="Q84" s="21">
        <f>IF($E$82&lt;0,(IF(2050-P$80&lt;=0,0,(2/(2050-P$80+1))*(1-(SUM($E84:P84)/$E$82))*$E$82*'Fixed Data'!N$52)),0)</f>
        <v>-3.8901521739130425E-2</v>
      </c>
      <c r="R84" s="21">
        <f>IF($E$82&lt;0,(IF(2050-Q$80&lt;=0,0,(2/(2050-Q$80+1))*(1-(SUM($E84:Q84)/$E$82))*$E$82*'Fixed Data'!O$52)),0)</f>
        <v>-3.5659728260869557E-2</v>
      </c>
      <c r="S84" s="21">
        <f>IF($E$82&lt;0,(IF(2050-R$80&lt;=0,0,(2/(2050-R$80+1))*(1-(SUM($E84:R84)/$E$82))*$E$82*'Fixed Data'!P$52)),0)</f>
        <v>-3.2417934782608675E-2</v>
      </c>
      <c r="T84" s="21">
        <f>IF($E$82&lt;0,(IF(2050-S$80&lt;=0,0,(2/(2050-S$80+1))*(1-(SUM($E84:S84)/$E$82))*$E$82*'Fixed Data'!Q$52)),0)</f>
        <v>-2.91761413043478E-2</v>
      </c>
      <c r="U84" s="21">
        <f>IF($E$82&lt;0,(IF(2050-T$80&lt;=0,0,(2/(2050-T$80+1))*(1-(SUM($E84:T84)/$E$82))*$E$82*'Fixed Data'!R$52)),0)</f>
        <v>-2.5934347826086938E-2</v>
      </c>
      <c r="V84" s="21">
        <f>IF($E$82&lt;0,(IF(2050-U$80&lt;=0,0,(2/(2050-U$80+1))*(1-(SUM($E84:U84)/$E$82))*$E$82*'Fixed Data'!S$52)),0)</f>
        <v>-2.2692554347826088E-2</v>
      </c>
      <c r="W84" s="21">
        <f>IF($E$82&lt;0,(IF(2050-V$80&lt;=0,0,(2/(2050-V$80+1))*(1-(SUM($E84:V84)/$E$82))*$E$82*'Fixed Data'!T$52)),0)</f>
        <v>-1.9450760869565188E-2</v>
      </c>
      <c r="X84" s="21">
        <f>IF($E$82&lt;0,(IF(2050-W$80&lt;=0,0,(2/(2050-W$80+1))*(1-(SUM($E84:W84)/$E$82))*$E$82*'Fixed Data'!U$52)),0)</f>
        <v>-1.620896739130432E-2</v>
      </c>
      <c r="Y84" s="21">
        <f>IF($E$82&lt;0,(IF(2050-X$80&lt;=0,0,(2/(2050-X$80+1))*(1-(SUM($E84:X84)/$E$82))*$E$82*'Fixed Data'!V$52)),0)</f>
        <v>-1.2967173913043455E-2</v>
      </c>
      <c r="Z84" s="21">
        <f>IF($E$82&lt;0,(IF(2050-Y$80&lt;=0,0,(2/(2050-Y$80+1))*(1-(SUM($E84:Y84)/$E$82))*$E$82*'Fixed Data'!W$52)),0)</f>
        <v>-9.725380434782601E-3</v>
      </c>
      <c r="AA84" s="21">
        <f>IF($E$82&lt;0,(IF(2050-Z$80&lt;=0,0,(2/(2050-Z$80+1))*(1-(SUM($E84:Z84)/$E$82))*$E$82*'Fixed Data'!X$52)),0)</f>
        <v>-6.4835869565217676E-3</v>
      </c>
      <c r="AB84" s="21">
        <f>IF($E$82&lt;0,(IF(2050-AA$80&lt;=0,0,(2/(2050-AA$80+1))*(1-(SUM($E84:AA84)/$E$82))*$E$82*'Fixed Data'!Y$52)),0)</f>
        <v>-3.2417934782608838E-3</v>
      </c>
      <c r="AC84" s="21">
        <f>IF($E$82&lt;0,(IF(2050-AB$80&lt;=0,0,(2/(2050-AB$80+1))*(1-(SUM($E84:AB84)/$E$82))*$E$82*'Fixed Data'!Z$52)),0)</f>
        <v>0</v>
      </c>
      <c r="AD84" s="21">
        <f>IF($E$82&lt;0,(IF(2050-AC$80&lt;=0,0,(2/(2050-AC$80+1))*(1-(SUM($E84:AC84)/$E$82))*$E$82*'Fixed Data'!AA$52)),0)</f>
        <v>0</v>
      </c>
      <c r="AE84" s="21">
        <f>IF($E$82&lt;0,(IF(2050-AD$80&lt;=0,0,(2/(2050-AD$80+1))*(1-(SUM($E84:AD84)/$E$82))*$E$82*'Fixed Data'!AB$52)),0)</f>
        <v>0</v>
      </c>
      <c r="AF84" s="21">
        <f>IF($E$82&lt;0,(IF(2050-AE$80&lt;=0,0,(2/(2050-AE$80+1))*(1-(SUM($E84:AE84)/$E$82))*$E$82*'Fixed Data'!AC$52)),0)</f>
        <v>0</v>
      </c>
      <c r="AG84" s="21">
        <f>IF($E$82&lt;0,(IF(2050-AF$80&lt;=0,0,(2/(2050-AF$80+1))*(1-(SUM($E84:AF84)/$E$82))*$E$82*'Fixed Data'!AD$52)),0)</f>
        <v>0</v>
      </c>
      <c r="AH84" s="21">
        <f>IF($E$82&lt;0,(IF(2050-AG$80&lt;=0,0,(2/(2050-AG$80+1))*(1-(SUM($E84:AG84)/$E$82))*$E$82*'Fixed Data'!AE$52)),0)</f>
        <v>0</v>
      </c>
      <c r="AI84" s="21">
        <f>IF($E$82&lt;0,(IF(2050-AH$80&lt;=0,0,(2/(2050-AH$80+1))*(1-(SUM($E84:AH84)/$E$82))*$E$82*'Fixed Data'!AF$52)),0)</f>
        <v>0</v>
      </c>
      <c r="AJ84" s="21">
        <f>IF($E$82&lt;0,(IF(2050-AI$80&lt;=0,0,(2/(2050-AI$80+1))*(1-(SUM($E84:AI84)/$E$82))*$E$82*'Fixed Data'!AG$52)),0)</f>
        <v>0</v>
      </c>
      <c r="AK84" s="21">
        <f>IF($E$82&lt;0,(IF(2050-AJ$80&lt;=0,0,(2/(2050-AJ$80+1))*(1-(SUM($E84:AJ84)/$E$82))*$E$82*'Fixed Data'!AH$52)),0)</f>
        <v>0</v>
      </c>
      <c r="AL84" s="21">
        <f>IF($E$82&lt;0,(IF(2050-AK$80&lt;=0,0,(2/(2050-AK$80+1))*(1-(SUM($E84:AK84)/$E$82))*$E$82*'Fixed Data'!AI$52)),0)</f>
        <v>0</v>
      </c>
      <c r="AM84" s="21">
        <f>IF($E$82&lt;0,(IF(2050-AL$80&lt;=0,0,(2/(2050-AL$80+1))*(1-(SUM($E84:AL84)/$E$82))*$E$82*'Fixed Data'!AJ$52)),0)</f>
        <v>0</v>
      </c>
      <c r="AN84" s="21">
        <f>IF($E$82&lt;0,(IF(2050-AM$80&lt;=0,0,(2/(2050-AM$80+1))*(1-(SUM($E84:AM84)/$E$82))*$E$82*'Fixed Data'!AK$52)),0)</f>
        <v>0</v>
      </c>
      <c r="AO84" s="21">
        <f>IF($E$82&lt;0,(IF(2050-AN$80&lt;=0,0,(2/(2050-AN$80+1))*(1-(SUM($E84:AN84)/$E$82))*$E$82*'Fixed Data'!AL$52)),0)</f>
        <v>0</v>
      </c>
      <c r="AP84" s="21">
        <f>IF($E$82&lt;0,(IF(2050-AO$80&lt;=0,0,(2/(2050-AO$80+1))*(1-(SUM($E84:AO84)/$E$82))*$E$82*'Fixed Data'!AM$52)),0)</f>
        <v>0</v>
      </c>
      <c r="AQ84" s="21">
        <f>IF($E$82&lt;0,(IF(2050-AP$80&lt;=0,0,(2/(2050-AP$80+1))*(1-(SUM($E84:AP84)/$E$82))*$E$82*'Fixed Data'!AN$52)),0)</f>
        <v>0</v>
      </c>
      <c r="AR84" s="21">
        <f>IF($E$82&lt;0,(IF(2050-AQ$80&lt;=0,0,(2/(2050-AQ$80+1))*(1-(SUM($E84:AQ84)/$E$82))*$E$82*'Fixed Data'!AO$52)),0)</f>
        <v>0</v>
      </c>
      <c r="AS84" s="21">
        <f>IF($E$82&lt;0,(IF(2050-AR$80&lt;=0,0,(2/(2050-AR$80+1))*(1-(SUM($E84:AR84)/$E$82))*$E$82*'Fixed Data'!AP$52)),0)</f>
        <v>0</v>
      </c>
      <c r="AT84" s="21">
        <f>IF($E$82&lt;0,(IF(2050-AS$80&lt;=0,0,(2/(2050-AS$80+1))*(1-(SUM($E84:AS84)/$E$82))*$E$82*'Fixed Data'!AQ$52)),0)</f>
        <v>0</v>
      </c>
      <c r="AU84" s="21">
        <f>IF($E$82&lt;0,(IF(2050-AT$80&lt;=0,0,(2/(2050-AT$80+1))*(1-(SUM($E84:AT84)/$E$82))*$E$82*'Fixed Data'!AR$52)),0)</f>
        <v>0</v>
      </c>
      <c r="AV84" s="21">
        <f>IF($E$82&lt;0,(IF(2050-AU$80&lt;=0,0,(2/(2050-AU$80+1))*(1-(SUM($E84:AU84)/$E$82))*$E$82*'Fixed Data'!AS$52)),0)</f>
        <v>0</v>
      </c>
      <c r="AW84" s="21">
        <f>IF($E$82&lt;0,(IF(2050-AV$80&lt;=0,0,(2/(2050-AV$80+1))*(1-(SUM($E84:AV84)/$E$82))*$E$82*'Fixed Data'!AT$52)),0)</f>
        <v>0</v>
      </c>
      <c r="AX84" s="21">
        <f>IF($E$82&lt;0,(IF(2050-AW$80&lt;=0,0,(2/(2050-AW$80+1))*(1-(SUM($E84:AW84)/$E$82))*$E$82*'Fixed Data'!AU$52)),0)</f>
        <v>0</v>
      </c>
      <c r="AY84" s="21">
        <f>IF($E$82&lt;0,(IF(2050-AX$80&lt;=0,0,(2/(2050-AX$80+1))*(1-(SUM($E84:AX84)/$E$82))*$E$82*'Fixed Data'!AV$52)),0)</f>
        <v>0</v>
      </c>
      <c r="AZ84" s="21">
        <f>IF($E$82&lt;0,(IF(2050-AY$80&lt;=0,0,(2/(2050-AY$80+1))*(1-(SUM($E84:AY84)/$E$82))*$E$82*'Fixed Data'!AW$52)),0)</f>
        <v>0</v>
      </c>
      <c r="BA84" s="21">
        <f>IF($E$82&lt;0,(IF(2050-AZ$80&lt;=0,0,(2/(2050-AZ$80+1))*(1-(SUM($E84:AZ84)/$E$82))*$E$82*'Fixed Data'!AX$52)),0)</f>
        <v>0</v>
      </c>
      <c r="BB84" s="21">
        <f>IF($E$82&lt;0,(IF(2050-BA$80&lt;=0,0,(2/(2050-BA$80+1))*(1-(SUM($E84:BA84)/$E$82))*$E$82*'Fixed Data'!AY$52)),0)</f>
        <v>0</v>
      </c>
    </row>
    <row r="85" spans="1:54" ht="15" hidden="1" customHeight="1" outlineLevel="3">
      <c r="A85" s="8"/>
      <c r="B85" t="s">
        <v>397</v>
      </c>
      <c r="C85" t="s">
        <v>398</v>
      </c>
      <c r="D85" t="s">
        <v>379</v>
      </c>
      <c r="E85" s="18"/>
      <c r="F85" s="18"/>
      <c r="G85" s="21">
        <f>IF($F$82&lt;0,(IF(2050-F$80&lt;=0,0,(2/(2050-F$80+1))*(1-(SUM($E85:F85)/$F$82))*$F$82*'Fixed Data'!D$52)),0)</f>
        <v>-8.4103478260869571E-2</v>
      </c>
      <c r="H85" s="21">
        <f>IF($F$82&lt;0,(IF(2050-G$80&lt;=0,0,(2/(2050-G$80+1))*(1-(SUM($E85:G85)/$F$82))*$F$82*'Fixed Data'!E$52)),0)</f>
        <v>-8.0280592885375507E-2</v>
      </c>
      <c r="I85" s="21">
        <f>IF($F$82&lt;0,(IF(2050-H$80&lt;=0,0,(2/(2050-H$80+1))*(1-(SUM($E85:H85)/$F$82))*$F$82*'Fixed Data'!F$52)),0)</f>
        <v>-7.6457707509881415E-2</v>
      </c>
      <c r="J85" s="21">
        <f>IF($F$82&lt;0,(IF(2050-I$80&lt;=0,0,(2/(2050-I$80+1))*(1-(SUM($E85:I85)/$F$82))*$F$82*'Fixed Data'!G$52)),0)</f>
        <v>-7.2634822134387364E-2</v>
      </c>
      <c r="K85" s="21">
        <f>IF($F$82&lt;0,(IF(2050-J$80&lt;=0,0,(2/(2050-J$80+1))*(1-(SUM($E85:J85)/$F$82))*$F$82*'Fixed Data'!H$52)),0)</f>
        <v>-6.8811936758893286E-2</v>
      </c>
      <c r="L85" s="21">
        <f>IF($F$82&lt;0,(IF(2050-K$80&lt;=0,0,(2/(2050-K$80+1))*(1-(SUM($E85:K85)/$F$82))*$F$82*'Fixed Data'!I$52)),0)</f>
        <v>-6.4989051383399221E-2</v>
      </c>
      <c r="M85" s="21">
        <f>IF($F$82&lt;0,(IF(2050-L$80&lt;=0,0,(2/(2050-L$80+1))*(1-(SUM($E85:L85)/$F$82))*$F$82*'Fixed Data'!J$52)),0)</f>
        <v>-6.1166166007905143E-2</v>
      </c>
      <c r="N85" s="21">
        <f>IF($F$82&lt;0,(IF(2050-M$80&lt;=0,0,(2/(2050-M$80+1))*(1-(SUM($E85:M85)/$F$82))*$F$82*'Fixed Data'!K$52)),0)</f>
        <v>-5.7343280632411078E-2</v>
      </c>
      <c r="O85" s="21">
        <f>IF($F$82&lt;0,(IF(2050-N$80&lt;=0,0,(2/(2050-N$80+1))*(1-(SUM($E85:N85)/$F$82))*$F$82*'Fixed Data'!L$52)),0)</f>
        <v>-5.3520395256917007E-2</v>
      </c>
      <c r="P85" s="21">
        <f>IF($F$82&lt;0,(IF(2050-O$80&lt;=0,0,(2/(2050-O$80+1))*(1-(SUM($E85:O85)/$F$82))*$F$82*'Fixed Data'!M$52)),0)</f>
        <v>-4.9697509881422929E-2</v>
      </c>
      <c r="Q85" s="21">
        <f>IF($F$82&lt;0,(IF(2050-P$80&lt;=0,0,(2/(2050-P$80+1))*(1-(SUM($E85:P85)/$F$82))*$F$82*'Fixed Data'!N$52)),0)</f>
        <v>-4.5874624505928864E-2</v>
      </c>
      <c r="R85" s="21">
        <f>IF($F$82&lt;0,(IF(2050-Q$80&lt;=0,0,(2/(2050-Q$80+1))*(1-(SUM($E85:Q85)/$F$82))*$F$82*'Fixed Data'!O$52)),0)</f>
        <v>-4.2051739130434793E-2</v>
      </c>
      <c r="S85" s="21">
        <f>IF($F$82&lt;0,(IF(2050-R$80&lt;=0,0,(2/(2050-R$80+1))*(1-(SUM($E85:R85)/$F$82))*$F$82*'Fixed Data'!P$52)),0)</f>
        <v>-3.8228853754940707E-2</v>
      </c>
      <c r="T85" s="21">
        <f>IF($F$82&lt;0,(IF(2050-S$80&lt;=0,0,(2/(2050-S$80+1))*(1-(SUM($E85:S85)/$F$82))*$F$82*'Fixed Data'!Q$52)),0)</f>
        <v>-3.4405968379446664E-2</v>
      </c>
      <c r="U85" s="21">
        <f>IF($F$82&lt;0,(IF(2050-T$80&lt;=0,0,(2/(2050-T$80+1))*(1-(SUM($E85:T85)/$F$82))*$F$82*'Fixed Data'!R$52)),0)</f>
        <v>-3.0583083003952585E-2</v>
      </c>
      <c r="V85" s="21">
        <f>IF($F$82&lt;0,(IF(2050-U$80&lt;=0,0,(2/(2050-U$80+1))*(1-(SUM($E85:U85)/$F$82))*$F$82*'Fixed Data'!S$52)),0)</f>
        <v>-2.6760197628458479E-2</v>
      </c>
      <c r="W85" s="21">
        <f>IF($F$82&lt;0,(IF(2050-V$80&lt;=0,0,(2/(2050-V$80+1))*(1-(SUM($E85:V85)/$F$82))*$F$82*'Fixed Data'!T$52)),0)</f>
        <v>-2.2937312252964418E-2</v>
      </c>
      <c r="X85" s="21">
        <f>IF($F$82&lt;0,(IF(2050-W$80&lt;=0,0,(2/(2050-W$80+1))*(1-(SUM($E85:W85)/$F$82))*$F$82*'Fixed Data'!U$52)),0)</f>
        <v>-1.9114426877470319E-2</v>
      </c>
      <c r="Y85" s="21">
        <f>IF($F$82&lt;0,(IF(2050-X$80&lt;=0,0,(2/(2050-X$80+1))*(1-(SUM($E85:X85)/$F$82))*$F$82*'Fixed Data'!V$52)),0)</f>
        <v>-1.5291541501976286E-2</v>
      </c>
      <c r="Z85" s="21">
        <f>IF($F$82&lt;0,(IF(2050-Y$80&lt;=0,0,(2/(2050-Y$80+1))*(1-(SUM($E85:Y85)/$F$82))*$F$82*'Fixed Data'!W$52)),0)</f>
        <v>-1.1468656126482202E-2</v>
      </c>
      <c r="AA85" s="21">
        <f>IF($F$82&lt;0,(IF(2050-Z$80&lt;=0,0,(2/(2050-Z$80+1))*(1-(SUM($E85:Z85)/$F$82))*$F$82*'Fixed Data'!X$52)),0)</f>
        <v>-7.6457707509880986E-3</v>
      </c>
      <c r="AB85" s="21">
        <f>IF($F$82&lt;0,(IF(2050-AA$80&lt;=0,0,(2/(2050-AA$80+1))*(1-(SUM($E85:AA85)/$F$82))*$F$82*'Fixed Data'!Y$52)),0)</f>
        <v>-3.8228853754941569E-3</v>
      </c>
      <c r="AC85" s="21">
        <f>IF($F$82&lt;0,(IF(2050-AB$80&lt;=0,0,(2/(2050-AB$80+1))*(1-(SUM($E85:AB85)/$F$82))*$F$82*'Fixed Data'!Z$52)),0)</f>
        <v>0</v>
      </c>
      <c r="AD85" s="21">
        <f>IF($F$82&lt;0,(IF(2050-AC$80&lt;=0,0,(2/(2050-AC$80+1))*(1-(SUM($E85:AC85)/$F$82))*$F$82*'Fixed Data'!AA$52)),0)</f>
        <v>0</v>
      </c>
      <c r="AE85" s="21">
        <f>IF($F$82&lt;0,(IF(2050-AD$80&lt;=0,0,(2/(2050-AD$80+1))*(1-(SUM($E85:AD85)/$F$82))*$F$82*'Fixed Data'!AB$52)),0)</f>
        <v>0</v>
      </c>
      <c r="AF85" s="21">
        <f>IF($F$82&lt;0,(IF(2050-AE$80&lt;=0,0,(2/(2050-AE$80+1))*(1-(SUM($E85:AE85)/$F$82))*$F$82*'Fixed Data'!AC$52)),0)</f>
        <v>0</v>
      </c>
      <c r="AG85" s="21">
        <f>IF($F$82&lt;0,(IF(2050-AF$80&lt;=0,0,(2/(2050-AF$80+1))*(1-(SUM($E85:AF85)/$F$82))*$F$82*'Fixed Data'!AD$52)),0)</f>
        <v>0</v>
      </c>
      <c r="AH85" s="21">
        <f>IF($F$82&lt;0,(IF(2050-AG$80&lt;=0,0,(2/(2050-AG$80+1))*(1-(SUM($E85:AG85)/$F$82))*$F$82*'Fixed Data'!AE$52)),0)</f>
        <v>0</v>
      </c>
      <c r="AI85" s="21">
        <f>IF($F$82&lt;0,(IF(2050-AH$80&lt;=0,0,(2/(2050-AH$80+1))*(1-(SUM($E85:AH85)/$F$82))*$F$82*'Fixed Data'!AF$52)),0)</f>
        <v>0</v>
      </c>
      <c r="AJ85" s="21">
        <f>IF($F$82&lt;0,(IF(2050-AI$80&lt;=0,0,(2/(2050-AI$80+1))*(1-(SUM($E85:AI85)/$F$82))*$F$82*'Fixed Data'!AG$52)),0)</f>
        <v>0</v>
      </c>
      <c r="AK85" s="21">
        <f>IF($F$82&lt;0,(IF(2050-AJ$80&lt;=0,0,(2/(2050-AJ$80+1))*(1-(SUM($E85:AJ85)/$F$82))*$F$82*'Fixed Data'!AH$52)),0)</f>
        <v>0</v>
      </c>
      <c r="AL85" s="21">
        <f>IF($F$82&lt;0,(IF(2050-AK$80&lt;=0,0,(2/(2050-AK$80+1))*(1-(SUM($E85:AK85)/$F$82))*$F$82*'Fixed Data'!AI$52)),0)</f>
        <v>0</v>
      </c>
      <c r="AM85" s="21">
        <f>IF($F$82&lt;0,(IF(2050-AL$80&lt;=0,0,(2/(2050-AL$80+1))*(1-(SUM($E85:AL85)/$F$82))*$F$82*'Fixed Data'!AJ$52)),0)</f>
        <v>0</v>
      </c>
      <c r="AN85" s="21">
        <f>IF($F$82&lt;0,(IF(2050-AM$80&lt;=0,0,(2/(2050-AM$80+1))*(1-(SUM($E85:AM85)/$F$82))*$F$82*'Fixed Data'!AK$52)),0)</f>
        <v>0</v>
      </c>
      <c r="AO85" s="21">
        <f>IF($F$82&lt;0,(IF(2050-AN$80&lt;=0,0,(2/(2050-AN$80+1))*(1-(SUM($E85:AN85)/$F$82))*$F$82*'Fixed Data'!AL$52)),0)</f>
        <v>0</v>
      </c>
      <c r="AP85" s="21">
        <f>IF($F$82&lt;0,(IF(2050-AO$80&lt;=0,0,(2/(2050-AO$80+1))*(1-(SUM($E85:AO85)/$F$82))*$F$82*'Fixed Data'!AM$52)),0)</f>
        <v>0</v>
      </c>
      <c r="AQ85" s="21">
        <f>IF($F$82&lt;0,(IF(2050-AP$80&lt;=0,0,(2/(2050-AP$80+1))*(1-(SUM($E85:AP85)/$F$82))*$F$82*'Fixed Data'!AN$52)),0)</f>
        <v>0</v>
      </c>
      <c r="AR85" s="21">
        <f>IF($F$82&lt;0,(IF(2050-AQ$80&lt;=0,0,(2/(2050-AQ$80+1))*(1-(SUM($E85:AQ85)/$F$82))*$F$82*'Fixed Data'!AO$52)),0)</f>
        <v>0</v>
      </c>
      <c r="AS85" s="21">
        <f>IF($F$82&lt;0,(IF(2050-AR$80&lt;=0,0,(2/(2050-AR$80+1))*(1-(SUM($E85:AR85)/$F$82))*$F$82*'Fixed Data'!AP$52)),0)</f>
        <v>0</v>
      </c>
      <c r="AT85" s="21">
        <f>IF($F$82&lt;0,(IF(2050-AS$80&lt;=0,0,(2/(2050-AS$80+1))*(1-(SUM($E85:AS85)/$F$82))*$F$82*'Fixed Data'!AQ$52)),0)</f>
        <v>0</v>
      </c>
      <c r="AU85" s="21">
        <f>IF($F$82&lt;0,(IF(2050-AT$80&lt;=0,0,(2/(2050-AT$80+1))*(1-(SUM($E85:AT85)/$F$82))*$F$82*'Fixed Data'!AR$52)),0)</f>
        <v>0</v>
      </c>
      <c r="AV85" s="21">
        <f>IF($F$82&lt;0,(IF(2050-AU$80&lt;=0,0,(2/(2050-AU$80+1))*(1-(SUM($E85:AU85)/$F$82))*$F$82*'Fixed Data'!AS$52)),0)</f>
        <v>0</v>
      </c>
      <c r="AW85" s="21">
        <f>IF($F$82&lt;0,(IF(2050-AV$80&lt;=0,0,(2/(2050-AV$80+1))*(1-(SUM($E85:AV85)/$F$82))*$F$82*'Fixed Data'!AT$52)),0)</f>
        <v>0</v>
      </c>
      <c r="AX85" s="21">
        <f>IF($F$82&lt;0,(IF(2050-AW$80&lt;=0,0,(2/(2050-AW$80+1))*(1-(SUM($E85:AW85)/$F$82))*$F$82*'Fixed Data'!AU$52)),0)</f>
        <v>0</v>
      </c>
      <c r="AY85" s="21">
        <f>IF($F$82&lt;0,(IF(2050-AX$80&lt;=0,0,(2/(2050-AX$80+1))*(1-(SUM($E85:AX85)/$F$82))*$F$82*'Fixed Data'!AV$52)),0)</f>
        <v>0</v>
      </c>
      <c r="AZ85" s="21">
        <f>IF($F$82&lt;0,(IF(2050-AY$80&lt;=0,0,(2/(2050-AY$80+1))*(1-(SUM($E85:AY85)/$F$82))*$F$82*'Fixed Data'!AW$52)),0)</f>
        <v>0</v>
      </c>
      <c r="BA85" s="21">
        <f>IF($F$82&lt;0,(IF(2050-AZ$80&lt;=0,0,(2/(2050-AZ$80+1))*(1-(SUM($E85:AZ85)/$F$82))*$F$82*'Fixed Data'!AX$52)),0)</f>
        <v>0</v>
      </c>
      <c r="BB85" s="21">
        <f>IF($F$82&lt;0,(IF(2050-BA$80&lt;=0,0,(2/(2050-BA$80+1))*(1-(SUM($E85:BA85)/$F$82))*$F$82*'Fixed Data'!AY$52)),0)</f>
        <v>0</v>
      </c>
    </row>
    <row r="86" spans="1:54" ht="15" hidden="1" customHeight="1" outlineLevel="3">
      <c r="A86" s="8"/>
      <c r="B86" t="s">
        <v>399</v>
      </c>
      <c r="C86" t="s">
        <v>400</v>
      </c>
      <c r="D86" t="s">
        <v>379</v>
      </c>
      <c r="E86" s="18"/>
      <c r="F86" s="18"/>
      <c r="G86" s="18"/>
      <c r="H86" s="21">
        <f>IF($G$82&lt;0,(IF(2050-G$80&lt;=0,0,(2/(2050-G$80+1))*(1-(SUM($E86:G86)/$G$82))*$G$82*'Fixed Data'!E$52)),0)</f>
        <v>-4.3963181818181825E-2</v>
      </c>
      <c r="I86" s="21">
        <f>IF($G$82&lt;0,(IF(2050-H$80&lt;=0,0,(2/(2050-H$80+1))*(1-(SUM($E86:H86)/$G$82))*$G$82*'Fixed Data'!F$52)),0)</f>
        <v>-4.1869696969696973E-2</v>
      </c>
      <c r="J86" s="21">
        <f>IF($G$82&lt;0,(IF(2050-I$80&lt;=0,0,(2/(2050-I$80+1))*(1-(SUM($E86:I86)/$G$82))*$G$82*'Fixed Data'!G$52)),0)</f>
        <v>-3.9776212121212129E-2</v>
      </c>
      <c r="K86" s="21">
        <f>IF($G$82&lt;0,(IF(2050-J$80&lt;=0,0,(2/(2050-J$80+1))*(1-(SUM($E86:J86)/$G$82))*$G$82*'Fixed Data'!H$52)),0)</f>
        <v>-3.7682727272727277E-2</v>
      </c>
      <c r="L86" s="21">
        <f>IF($G$82&lt;0,(IF(2050-K$80&lt;=0,0,(2/(2050-K$80+1))*(1-(SUM($E86:K86)/$G$82))*$G$82*'Fixed Data'!I$52)),0)</f>
        <v>-3.5589242424242426E-2</v>
      </c>
      <c r="M86" s="21">
        <f>IF($G$82&lt;0,(IF(2050-L$80&lt;=0,0,(2/(2050-L$80+1))*(1-(SUM($E86:L86)/$G$82))*$G$82*'Fixed Data'!J$52)),0)</f>
        <v>-3.3495757575757582E-2</v>
      </c>
      <c r="N86" s="21">
        <f>IF($G$82&lt;0,(IF(2050-M$80&lt;=0,0,(2/(2050-M$80+1))*(1-(SUM($E86:M86)/$G$82))*$G$82*'Fixed Data'!K$52)),0)</f>
        <v>-3.140227272727273E-2</v>
      </c>
      <c r="O86" s="21">
        <f>IF($G$82&lt;0,(IF(2050-N$80&lt;=0,0,(2/(2050-N$80+1))*(1-(SUM($E86:N86)/$G$82))*$G$82*'Fixed Data'!L$52)),0)</f>
        <v>-2.9308787878787875E-2</v>
      </c>
      <c r="P86" s="21">
        <f>IF($G$82&lt;0,(IF(2050-O$80&lt;=0,0,(2/(2050-O$80+1))*(1-(SUM($E86:O86)/$G$82))*$G$82*'Fixed Data'!M$52)),0)</f>
        <v>-2.7215303030303031E-2</v>
      </c>
      <c r="Q86" s="21">
        <f>IF($G$82&lt;0,(IF(2050-P$80&lt;=0,0,(2/(2050-P$80+1))*(1-(SUM($E86:P86)/$G$82))*$G$82*'Fixed Data'!N$52)),0)</f>
        <v>-2.5121818181818186E-2</v>
      </c>
      <c r="R86" s="21">
        <f>IF($G$82&lt;0,(IF(2050-Q$80&lt;=0,0,(2/(2050-Q$80+1))*(1-(SUM($E86:Q86)/$G$82))*$G$82*'Fixed Data'!O$52)),0)</f>
        <v>-2.3028333333333335E-2</v>
      </c>
      <c r="S86" s="21">
        <f>IF($G$82&lt;0,(IF(2050-R$80&lt;=0,0,(2/(2050-R$80+1))*(1-(SUM($E86:R86)/$G$82))*$G$82*'Fixed Data'!P$52)),0)</f>
        <v>-2.0934848484848494E-2</v>
      </c>
      <c r="T86" s="21">
        <f>IF($G$82&lt;0,(IF(2050-S$80&lt;=0,0,(2/(2050-S$80+1))*(1-(SUM($E86:S86)/$G$82))*$G$82*'Fixed Data'!Q$52)),0)</f>
        <v>-1.8841363636363646E-2</v>
      </c>
      <c r="U86" s="21">
        <f>IF($G$82&lt;0,(IF(2050-T$80&lt;=0,0,(2/(2050-T$80+1))*(1-(SUM($E86:T86)/$G$82))*$G$82*'Fixed Data'!R$52)),0)</f>
        <v>-1.6747878787878794E-2</v>
      </c>
      <c r="V86" s="21">
        <f>IF($G$82&lt;0,(IF(2050-U$80&lt;=0,0,(2/(2050-U$80+1))*(1-(SUM($E86:U86)/$G$82))*$G$82*'Fixed Data'!S$52)),0)</f>
        <v>-1.4654393939393941E-2</v>
      </c>
      <c r="W86" s="21">
        <f>IF($G$82&lt;0,(IF(2050-V$80&lt;=0,0,(2/(2050-V$80+1))*(1-(SUM($E86:V86)/$G$82))*$G$82*'Fixed Data'!T$52)),0)</f>
        <v>-1.2560909090909097E-2</v>
      </c>
      <c r="X86" s="21">
        <f>IF($G$82&lt;0,(IF(2050-W$80&lt;=0,0,(2/(2050-W$80+1))*(1-(SUM($E86:W86)/$G$82))*$G$82*'Fixed Data'!U$52)),0)</f>
        <v>-1.0467424242424228E-2</v>
      </c>
      <c r="Y86" s="21">
        <f>IF($G$82&lt;0,(IF(2050-X$80&lt;=0,0,(2/(2050-X$80+1))*(1-(SUM($E86:X86)/$G$82))*$G$82*'Fixed Data'!V$52)),0)</f>
        <v>-8.3739393939393694E-3</v>
      </c>
      <c r="Z86" s="21">
        <f>IF($G$82&lt;0,(IF(2050-Y$80&lt;=0,0,(2/(2050-Y$80+1))*(1-(SUM($E86:Y86)/$G$82))*$G$82*'Fixed Data'!W$52)),0)</f>
        <v>-6.2804545454545214E-3</v>
      </c>
      <c r="AA86" s="21">
        <f>IF($G$82&lt;0,(IF(2050-Z$80&lt;=0,0,(2/(2050-Z$80+1))*(1-(SUM($E86:Z86)/$G$82))*$G$82*'Fixed Data'!X$52)),0)</f>
        <v>-4.1869696969696986E-3</v>
      </c>
      <c r="AB86" s="21">
        <f>IF($G$82&lt;0,(IF(2050-AA$80&lt;=0,0,(2/(2050-AA$80+1))*(1-(SUM($E86:AA86)/$G$82))*$G$82*'Fixed Data'!Y$52)),0)</f>
        <v>-2.0934848484848853E-3</v>
      </c>
      <c r="AC86" s="21">
        <f>IF($G$82&lt;0,(IF(2050-AB$80&lt;=0,0,(2/(2050-AB$80+1))*(1-(SUM($E86:AB86)/$G$82))*$G$82*'Fixed Data'!Z$52)),0)</f>
        <v>0</v>
      </c>
      <c r="AD86" s="21">
        <f>IF($G$82&lt;0,(IF(2050-AC$80&lt;=0,0,(2/(2050-AC$80+1))*(1-(SUM($E86:AC86)/$G$82))*$G$82*'Fixed Data'!AA$52)),0)</f>
        <v>0</v>
      </c>
      <c r="AE86" s="21">
        <f>IF($G$82&lt;0,(IF(2050-AD$80&lt;=0,0,(2/(2050-AD$80+1))*(1-(SUM($E86:AD86)/$G$82))*$G$82*'Fixed Data'!AB$52)),0)</f>
        <v>0</v>
      </c>
      <c r="AF86" s="21">
        <f>IF($G$82&lt;0,(IF(2050-AE$80&lt;=0,0,(2/(2050-AE$80+1))*(1-(SUM($E86:AE86)/$G$82))*$G$82*'Fixed Data'!AC$52)),0)</f>
        <v>0</v>
      </c>
      <c r="AG86" s="21">
        <f>IF($G$82&lt;0,(IF(2050-AF$80&lt;=0,0,(2/(2050-AF$80+1))*(1-(SUM($E86:AF86)/$G$82))*$G$82*'Fixed Data'!AD$52)),0)</f>
        <v>0</v>
      </c>
      <c r="AH86" s="21">
        <f>IF($G$82&lt;0,(IF(2050-AG$80&lt;=0,0,(2/(2050-AG$80+1))*(1-(SUM($E86:AG86)/$G$82))*$G$82*'Fixed Data'!AE$52)),0)</f>
        <v>0</v>
      </c>
      <c r="AI86" s="21">
        <f>IF($G$82&lt;0,(IF(2050-AH$80&lt;=0,0,(2/(2050-AH$80+1))*(1-(SUM($E86:AH86)/$G$82))*$G$82*'Fixed Data'!AF$52)),0)</f>
        <v>0</v>
      </c>
      <c r="AJ86" s="21">
        <f>IF($G$82&lt;0,(IF(2050-AI$80&lt;=0,0,(2/(2050-AI$80+1))*(1-(SUM($E86:AI86)/$G$82))*$G$82*'Fixed Data'!AG$52)),0)</f>
        <v>0</v>
      </c>
      <c r="AK86" s="21">
        <f>IF($G$82&lt;0,(IF(2050-AJ$80&lt;=0,0,(2/(2050-AJ$80+1))*(1-(SUM($E86:AJ86)/$G$82))*$G$82*'Fixed Data'!AH$52)),0)</f>
        <v>0</v>
      </c>
      <c r="AL86" s="21">
        <f>IF($G$82&lt;0,(IF(2050-AK$80&lt;=0,0,(2/(2050-AK$80+1))*(1-(SUM($E86:AK86)/$G$82))*$G$82*'Fixed Data'!AI$52)),0)</f>
        <v>0</v>
      </c>
      <c r="AM86" s="21">
        <f>IF($G$82&lt;0,(IF(2050-AL$80&lt;=0,0,(2/(2050-AL$80+1))*(1-(SUM($E86:AL86)/$G$82))*$G$82*'Fixed Data'!AJ$52)),0)</f>
        <v>0</v>
      </c>
      <c r="AN86" s="21">
        <f>IF($G$82&lt;0,(IF(2050-AM$80&lt;=0,0,(2/(2050-AM$80+1))*(1-(SUM($E86:AM86)/$G$82))*$G$82*'Fixed Data'!AK$52)),0)</f>
        <v>0</v>
      </c>
      <c r="AO86" s="21">
        <f>IF($G$82&lt;0,(IF(2050-AN$80&lt;=0,0,(2/(2050-AN$80+1))*(1-(SUM($E86:AN86)/$G$82))*$G$82*'Fixed Data'!AL$52)),0)</f>
        <v>0</v>
      </c>
      <c r="AP86" s="21">
        <f>IF($G$82&lt;0,(IF(2050-AO$80&lt;=0,0,(2/(2050-AO$80+1))*(1-(SUM($E86:AO86)/$G$82))*$G$82*'Fixed Data'!AM$52)),0)</f>
        <v>0</v>
      </c>
      <c r="AQ86" s="21">
        <f>IF($G$82&lt;0,(IF(2050-AP$80&lt;=0,0,(2/(2050-AP$80+1))*(1-(SUM($E86:AP86)/$G$82))*$G$82*'Fixed Data'!AN$52)),0)</f>
        <v>0</v>
      </c>
      <c r="AR86" s="21">
        <f>IF($G$82&lt;0,(IF(2050-AQ$80&lt;=0,0,(2/(2050-AQ$80+1))*(1-(SUM($E86:AQ86)/$G$82))*$G$82*'Fixed Data'!AO$52)),0)</f>
        <v>0</v>
      </c>
      <c r="AS86" s="21">
        <f>IF($G$82&lt;0,(IF(2050-AR$80&lt;=0,0,(2/(2050-AR$80+1))*(1-(SUM($E86:AR86)/$G$82))*$G$82*'Fixed Data'!AP$52)),0)</f>
        <v>0</v>
      </c>
      <c r="AT86" s="21">
        <f>IF($G$82&lt;0,(IF(2050-AS$80&lt;=0,0,(2/(2050-AS$80+1))*(1-(SUM($E86:AS86)/$G$82))*$G$82*'Fixed Data'!AQ$52)),0)</f>
        <v>0</v>
      </c>
      <c r="AU86" s="21">
        <f>IF($G$82&lt;0,(IF(2050-AT$80&lt;=0,0,(2/(2050-AT$80+1))*(1-(SUM($E86:AT86)/$G$82))*$G$82*'Fixed Data'!AR$52)),0)</f>
        <v>0</v>
      </c>
      <c r="AV86" s="21">
        <f>IF($G$82&lt;0,(IF(2050-AU$80&lt;=0,0,(2/(2050-AU$80+1))*(1-(SUM($E86:AU86)/$G$82))*$G$82*'Fixed Data'!AS$52)),0)</f>
        <v>0</v>
      </c>
      <c r="AW86" s="21">
        <f>IF($G$82&lt;0,(IF(2050-AV$80&lt;=0,0,(2/(2050-AV$80+1))*(1-(SUM($E86:AV86)/$G$82))*$G$82*'Fixed Data'!AT$52)),0)</f>
        <v>0</v>
      </c>
      <c r="AX86" s="21">
        <f>IF($G$82&lt;0,(IF(2050-AW$80&lt;=0,0,(2/(2050-AW$80+1))*(1-(SUM($E86:AW86)/$G$82))*$G$82*'Fixed Data'!AU$52)),0)</f>
        <v>0</v>
      </c>
      <c r="AY86" s="21">
        <f>IF($G$82&lt;0,(IF(2050-AX$80&lt;=0,0,(2/(2050-AX$80+1))*(1-(SUM($E86:AX86)/$G$82))*$G$82*'Fixed Data'!AV$52)),0)</f>
        <v>0</v>
      </c>
      <c r="AZ86" s="21">
        <f>IF($G$82&lt;0,(IF(2050-AY$80&lt;=0,0,(2/(2050-AY$80+1))*(1-(SUM($E86:AY86)/$G$82))*$G$82*'Fixed Data'!AW$52)),0)</f>
        <v>0</v>
      </c>
      <c r="BA86" s="21">
        <f>IF($G$82&lt;0,(IF(2050-AZ$80&lt;=0,0,(2/(2050-AZ$80+1))*(1-(SUM($E86:AZ86)/$G$82))*$G$82*'Fixed Data'!AX$52)),0)</f>
        <v>0</v>
      </c>
      <c r="BB86" s="21">
        <f>IF($G$82&lt;0,(IF(2050-BA$80&lt;=0,0,(2/(2050-BA$80+1))*(1-(SUM($E86:BA86)/$G$82))*$G$82*'Fixed Data'!AY$52)),0)</f>
        <v>0</v>
      </c>
    </row>
    <row r="87" spans="1:54" ht="15" hidden="1" customHeight="1" outlineLevel="3">
      <c r="A87" s="8"/>
      <c r="B87" t="s">
        <v>401</v>
      </c>
      <c r="C87" t="s">
        <v>402</v>
      </c>
      <c r="D87" t="s">
        <v>379</v>
      </c>
      <c r="E87" s="18"/>
      <c r="F87" s="18"/>
      <c r="G87" s="18"/>
      <c r="H87" s="18"/>
      <c r="I87" s="21">
        <f>IF($H$82&lt;0,(IF(2050-H$80&lt;=0,0,(2/(2050-H$80+1))*(1-(SUM($E87:H87)/$H$82))*$H$82*'Fixed Data'!F$52)),0)</f>
        <v>-7.9596190476190473E-2</v>
      </c>
      <c r="J87" s="21">
        <f>IF($H$82&lt;0,(IF(2050-I$80&lt;=0,0,(2/(2050-I$80+1))*(1-(SUM($E87:I87)/$H$82))*$H$82*'Fixed Data'!G$52)),0)</f>
        <v>-7.5616380952380963E-2</v>
      </c>
      <c r="K87" s="21">
        <f>IF($H$82&lt;0,(IF(2050-J$80&lt;=0,0,(2/(2050-J$80+1))*(1-(SUM($E87:J87)/$H$82))*$H$82*'Fixed Data'!H$52)),0)</f>
        <v>-7.1636571428571438E-2</v>
      </c>
      <c r="L87" s="21">
        <f>IF($H$82&lt;0,(IF(2050-K$80&lt;=0,0,(2/(2050-K$80+1))*(1-(SUM($E87:K87)/$H$82))*$H$82*'Fixed Data'!I$52)),0)</f>
        <v>-6.7656761904761914E-2</v>
      </c>
      <c r="M87" s="21">
        <f>IF($H$82&lt;0,(IF(2050-L$80&lt;=0,0,(2/(2050-L$80+1))*(1-(SUM($E87:L87)/$H$82))*$H$82*'Fixed Data'!J$52)),0)</f>
        <v>-6.367695238095239E-2</v>
      </c>
      <c r="N87" s="21">
        <f>IF($H$82&lt;0,(IF(2050-M$80&lt;=0,0,(2/(2050-M$80+1))*(1-(SUM($E87:M87)/$H$82))*$H$82*'Fixed Data'!K$52)),0)</f>
        <v>-5.9697142857142858E-2</v>
      </c>
      <c r="O87" s="21">
        <f>IF($H$82&lt;0,(IF(2050-N$80&lt;=0,0,(2/(2050-N$80+1))*(1-(SUM($E87:N87)/$H$82))*$H$82*'Fixed Data'!L$52)),0)</f>
        <v>-5.5717333333333334E-2</v>
      </c>
      <c r="P87" s="21">
        <f>IF($H$82&lt;0,(IF(2050-O$80&lt;=0,0,(2/(2050-O$80+1))*(1-(SUM($E87:O87)/$H$82))*$H$82*'Fixed Data'!M$52)),0)</f>
        <v>-5.1737523809523817E-2</v>
      </c>
      <c r="Q87" s="21">
        <f>IF($H$82&lt;0,(IF(2050-P$80&lt;=0,0,(2/(2050-P$80+1))*(1-(SUM($E87:P87)/$H$82))*$H$82*'Fixed Data'!N$52)),0)</f>
        <v>-4.7757714285714306E-2</v>
      </c>
      <c r="R87" s="21">
        <f>IF($H$82&lt;0,(IF(2050-Q$80&lt;=0,0,(2/(2050-Q$80+1))*(1-(SUM($E87:Q87)/$H$82))*$H$82*'Fixed Data'!O$52)),0)</f>
        <v>-4.3777904761904775E-2</v>
      </c>
      <c r="S87" s="21">
        <f>IF($H$82&lt;0,(IF(2050-R$80&lt;=0,0,(2/(2050-R$80+1))*(1-(SUM($E87:R87)/$H$82))*$H$82*'Fixed Data'!P$52)),0)</f>
        <v>-3.979809523809525E-2</v>
      </c>
      <c r="T87" s="21">
        <f>IF($H$82&lt;0,(IF(2050-S$80&lt;=0,0,(2/(2050-S$80+1))*(1-(SUM($E87:S87)/$H$82))*$H$82*'Fixed Data'!Q$52)),0)</f>
        <v>-3.5818285714285726E-2</v>
      </c>
      <c r="U87" s="21">
        <f>IF($H$82&lt;0,(IF(2050-T$80&lt;=0,0,(2/(2050-T$80+1))*(1-(SUM($E87:T87)/$H$82))*$H$82*'Fixed Data'!R$52)),0)</f>
        <v>-3.1838476190476202E-2</v>
      </c>
      <c r="V87" s="21">
        <f>IF($H$82&lt;0,(IF(2050-U$80&lt;=0,0,(2/(2050-U$80+1))*(1-(SUM($E87:U87)/$H$82))*$H$82*'Fixed Data'!S$52)),0)</f>
        <v>-2.7858666666666664E-2</v>
      </c>
      <c r="W87" s="21">
        <f>IF($H$82&lt;0,(IF(2050-V$80&lt;=0,0,(2/(2050-V$80+1))*(1-(SUM($E87:V87)/$H$82))*$H$82*'Fixed Data'!T$52)),0)</f>
        <v>-2.3878857142857139E-2</v>
      </c>
      <c r="X87" s="21">
        <f>IF($H$82&lt;0,(IF(2050-W$80&lt;=0,0,(2/(2050-W$80+1))*(1-(SUM($E87:W87)/$H$82))*$H$82*'Fixed Data'!U$52)),0)</f>
        <v>-1.9899047619047643E-2</v>
      </c>
      <c r="Y87" s="21">
        <f>IF($H$82&lt;0,(IF(2050-X$80&lt;=0,0,(2/(2050-X$80+1))*(1-(SUM($E87:X87)/$H$82))*$H$82*'Fixed Data'!V$52)),0)</f>
        <v>-1.5919238095238115E-2</v>
      </c>
      <c r="Z87" s="21">
        <f>IF($H$82&lt;0,(IF(2050-Y$80&lt;=0,0,(2/(2050-Y$80+1))*(1-(SUM($E87:Y87)/$H$82))*$H$82*'Fixed Data'!W$52)),0)</f>
        <v>-1.1939428571428623E-2</v>
      </c>
      <c r="AA87" s="21">
        <f>IF($H$82&lt;0,(IF(2050-Z$80&lt;=0,0,(2/(2050-Z$80+1))*(1-(SUM($E87:Z87)/$H$82))*$H$82*'Fixed Data'!X$52)),0)</f>
        <v>-7.9596190476190799E-3</v>
      </c>
      <c r="AB87" s="21">
        <f>IF($H$82&lt;0,(IF(2050-AA$80&lt;=0,0,(2/(2050-AA$80+1))*(1-(SUM($E87:AA87)/$H$82))*$H$82*'Fixed Data'!Y$52)),0)</f>
        <v>-3.9798095238095096E-3</v>
      </c>
      <c r="AC87" s="21">
        <f>IF($H$82&lt;0,(IF(2050-AB$80&lt;=0,0,(2/(2050-AB$80+1))*(1-(SUM($E87:AB87)/$H$82))*$H$82*'Fixed Data'!Z$52)),0)</f>
        <v>0</v>
      </c>
      <c r="AD87" s="21">
        <f>IF($H$82&lt;0,(IF(2050-AC$80&lt;=0,0,(2/(2050-AC$80+1))*(1-(SUM($E87:AC87)/$H$82))*$H$82*'Fixed Data'!AA$52)),0)</f>
        <v>0</v>
      </c>
      <c r="AE87" s="21">
        <f>IF($H$82&lt;0,(IF(2050-AD$80&lt;=0,0,(2/(2050-AD$80+1))*(1-(SUM($E87:AD87)/$H$82))*$H$82*'Fixed Data'!AB$52)),0)</f>
        <v>0</v>
      </c>
      <c r="AF87" s="21">
        <f>IF($H$82&lt;0,(IF(2050-AE$80&lt;=0,0,(2/(2050-AE$80+1))*(1-(SUM($E87:AE87)/$H$82))*$H$82*'Fixed Data'!AC$52)),0)</f>
        <v>0</v>
      </c>
      <c r="AG87" s="21">
        <f>IF($H$82&lt;0,(IF(2050-AF$80&lt;=0,0,(2/(2050-AF$80+1))*(1-(SUM($E87:AF87)/$H$82))*$H$82*'Fixed Data'!AD$52)),0)</f>
        <v>0</v>
      </c>
      <c r="AH87" s="21">
        <f>IF($H$82&lt;0,(IF(2050-AG$80&lt;=0,0,(2/(2050-AG$80+1))*(1-(SUM($E87:AG87)/$H$82))*$H$82*'Fixed Data'!AE$52)),0)</f>
        <v>0</v>
      </c>
      <c r="AI87" s="21">
        <f>IF($H$82&lt;0,(IF(2050-AH$80&lt;=0,0,(2/(2050-AH$80+1))*(1-(SUM($E87:AH87)/$H$82))*$H$82*'Fixed Data'!AF$52)),0)</f>
        <v>0</v>
      </c>
      <c r="AJ87" s="21">
        <f>IF($H$82&lt;0,(IF(2050-AI$80&lt;=0,0,(2/(2050-AI$80+1))*(1-(SUM($E87:AI87)/$H$82))*$H$82*'Fixed Data'!AG$52)),0)</f>
        <v>0</v>
      </c>
      <c r="AK87" s="21">
        <f>IF($H$82&lt;0,(IF(2050-AJ$80&lt;=0,0,(2/(2050-AJ$80+1))*(1-(SUM($E87:AJ87)/$H$82))*$H$82*'Fixed Data'!AH$52)),0)</f>
        <v>0</v>
      </c>
      <c r="AL87" s="21">
        <f>IF($H$82&lt;0,(IF(2050-AK$80&lt;=0,0,(2/(2050-AK$80+1))*(1-(SUM($E87:AK87)/$H$82))*$H$82*'Fixed Data'!AI$52)),0)</f>
        <v>0</v>
      </c>
      <c r="AM87" s="21">
        <f>IF($H$82&lt;0,(IF(2050-AL$80&lt;=0,0,(2/(2050-AL$80+1))*(1-(SUM($E87:AL87)/$H$82))*$H$82*'Fixed Data'!AJ$52)),0)</f>
        <v>0</v>
      </c>
      <c r="AN87" s="21">
        <f>IF($H$82&lt;0,(IF(2050-AM$80&lt;=0,0,(2/(2050-AM$80+1))*(1-(SUM($E87:AM87)/$H$82))*$H$82*'Fixed Data'!AK$52)),0)</f>
        <v>0</v>
      </c>
      <c r="AO87" s="21">
        <f>IF($H$82&lt;0,(IF(2050-AN$80&lt;=0,0,(2/(2050-AN$80+1))*(1-(SUM($E87:AN87)/$H$82))*$H$82*'Fixed Data'!AL$52)),0)</f>
        <v>0</v>
      </c>
      <c r="AP87" s="21">
        <f>IF($H$82&lt;0,(IF(2050-AO$80&lt;=0,0,(2/(2050-AO$80+1))*(1-(SUM($E87:AO87)/$H$82))*$H$82*'Fixed Data'!AM$52)),0)</f>
        <v>0</v>
      </c>
      <c r="AQ87" s="21">
        <f>IF($H$82&lt;0,(IF(2050-AP$80&lt;=0,0,(2/(2050-AP$80+1))*(1-(SUM($E87:AP87)/$H$82))*$H$82*'Fixed Data'!AN$52)),0)</f>
        <v>0</v>
      </c>
      <c r="AR87" s="21">
        <f>IF($H$82&lt;0,(IF(2050-AQ$80&lt;=0,0,(2/(2050-AQ$80+1))*(1-(SUM($E87:AQ87)/$H$82))*$H$82*'Fixed Data'!AO$52)),0)</f>
        <v>0</v>
      </c>
      <c r="AS87" s="21">
        <f>IF($H$82&lt;0,(IF(2050-AR$80&lt;=0,0,(2/(2050-AR$80+1))*(1-(SUM($E87:AR87)/$H$82))*$H$82*'Fixed Data'!AP$52)),0)</f>
        <v>0</v>
      </c>
      <c r="AT87" s="21">
        <f>IF($H$82&lt;0,(IF(2050-AS$80&lt;=0,0,(2/(2050-AS$80+1))*(1-(SUM($E87:AS87)/$H$82))*$H$82*'Fixed Data'!AQ$52)),0)</f>
        <v>0</v>
      </c>
      <c r="AU87" s="21">
        <f>IF($H$82&lt;0,(IF(2050-AT$80&lt;=0,0,(2/(2050-AT$80+1))*(1-(SUM($E87:AT87)/$H$82))*$H$82*'Fixed Data'!AR$52)),0)</f>
        <v>0</v>
      </c>
      <c r="AV87" s="21">
        <f>IF($H$82&lt;0,(IF(2050-AU$80&lt;=0,0,(2/(2050-AU$80+1))*(1-(SUM($E87:AU87)/$H$82))*$H$82*'Fixed Data'!AS$52)),0)</f>
        <v>0</v>
      </c>
      <c r="AW87" s="21">
        <f>IF($H$82&lt;0,(IF(2050-AV$80&lt;=0,0,(2/(2050-AV$80+1))*(1-(SUM($E87:AV87)/$H$82))*$H$82*'Fixed Data'!AT$52)),0)</f>
        <v>0</v>
      </c>
      <c r="AX87" s="21">
        <f>IF($H$82&lt;0,(IF(2050-AW$80&lt;=0,0,(2/(2050-AW$80+1))*(1-(SUM($E87:AW87)/$H$82))*$H$82*'Fixed Data'!AU$52)),0)</f>
        <v>0</v>
      </c>
      <c r="AY87" s="21">
        <f>IF($H$82&lt;0,(IF(2050-AX$80&lt;=0,0,(2/(2050-AX$80+1))*(1-(SUM($E87:AX87)/$H$82))*$H$82*'Fixed Data'!AV$52)),0)</f>
        <v>0</v>
      </c>
      <c r="AZ87" s="21">
        <f>IF($H$82&lt;0,(IF(2050-AY$80&lt;=0,0,(2/(2050-AY$80+1))*(1-(SUM($E87:AY87)/$H$82))*$H$82*'Fixed Data'!AW$52)),0)</f>
        <v>0</v>
      </c>
      <c r="BA87" s="21">
        <f>IF($H$82&lt;0,(IF(2050-AZ$80&lt;=0,0,(2/(2050-AZ$80+1))*(1-(SUM($E87:AZ87)/$H$82))*$H$82*'Fixed Data'!AX$52)),0)</f>
        <v>0</v>
      </c>
      <c r="BB87" s="21">
        <f>IF($H$82&lt;0,(IF(2050-BA$80&lt;=0,0,(2/(2050-BA$80+1))*(1-(SUM($E87:BA87)/$H$82))*$H$82*'Fixed Data'!AY$52)),0)</f>
        <v>0</v>
      </c>
    </row>
    <row r="88" spans="1:54" ht="15" hidden="1" customHeight="1" outlineLevel="3">
      <c r="A88" s="8"/>
      <c r="B88" t="s">
        <v>403</v>
      </c>
      <c r="C88" t="s">
        <v>404</v>
      </c>
      <c r="D88" t="s">
        <v>379</v>
      </c>
      <c r="E88" s="18"/>
      <c r="F88" s="18"/>
      <c r="G88" s="18"/>
      <c r="H88" s="18"/>
      <c r="I88" s="18"/>
      <c r="J88" s="21">
        <f>IF($I$82&lt;0,(IF(2050-I$80&lt;=0,0,(2/(2050-I$80+1))*(1-(SUM($E88:I88)/$I$82))*$I$82*'Fixed Data'!G$52)),0)</f>
        <v>-0.10295349999999999</v>
      </c>
      <c r="K88" s="21">
        <f>IF($I$82&lt;0,(IF(2050-J$80&lt;=0,0,(2/(2050-J$80+1))*(1-(SUM($E88:J88)/$I$82))*$I$82*'Fixed Data'!H$52)),0)</f>
        <v>-9.7534894736842098E-2</v>
      </c>
      <c r="L88" s="21">
        <f>IF($I$82&lt;0,(IF(2050-K$80&lt;=0,0,(2/(2050-K$80+1))*(1-(SUM($E88:K88)/$I$82))*$I$82*'Fixed Data'!I$52)),0)</f>
        <v>-9.2116289473684179E-2</v>
      </c>
      <c r="M88" s="21">
        <f>IF($I$82&lt;0,(IF(2050-L$80&lt;=0,0,(2/(2050-L$80+1))*(1-(SUM($E88:L88)/$I$82))*$I$82*'Fixed Data'!J$52)),0)</f>
        <v>-8.6697684210526302E-2</v>
      </c>
      <c r="N88" s="21">
        <f>IF($I$82&lt;0,(IF(2050-M$80&lt;=0,0,(2/(2050-M$80+1))*(1-(SUM($E88:M88)/$I$82))*$I$82*'Fixed Data'!K$52)),0)</f>
        <v>-8.1279078947368411E-2</v>
      </c>
      <c r="O88" s="21">
        <f>IF($I$82&lt;0,(IF(2050-N$80&lt;=0,0,(2/(2050-N$80+1))*(1-(SUM($E88:N88)/$I$82))*$I$82*'Fixed Data'!L$52)),0)</f>
        <v>-7.5860473684210505E-2</v>
      </c>
      <c r="P88" s="21">
        <f>IF($I$82&lt;0,(IF(2050-O$80&lt;=0,0,(2/(2050-O$80+1))*(1-(SUM($E88:O88)/$I$82))*$I$82*'Fixed Data'!M$52)),0)</f>
        <v>-7.0441868421052628E-2</v>
      </c>
      <c r="Q88" s="21">
        <f>IF($I$82&lt;0,(IF(2050-P$80&lt;=0,0,(2/(2050-P$80+1))*(1-(SUM($E88:P88)/$I$82))*$I$82*'Fixed Data'!N$52)),0)</f>
        <v>-6.5023263157894751E-2</v>
      </c>
      <c r="R88" s="21">
        <f>IF($I$82&lt;0,(IF(2050-Q$80&lt;=0,0,(2/(2050-Q$80+1))*(1-(SUM($E88:Q88)/$I$82))*$I$82*'Fixed Data'!O$52)),0)</f>
        <v>-5.9604657894736846E-2</v>
      </c>
      <c r="S88" s="21">
        <f>IF($I$82&lt;0,(IF(2050-R$80&lt;=0,0,(2/(2050-R$80+1))*(1-(SUM($E88:R88)/$I$82))*$I$82*'Fixed Data'!P$52)),0)</f>
        <v>-5.4186052631578968E-2</v>
      </c>
      <c r="T88" s="21">
        <f>IF($I$82&lt;0,(IF(2050-S$80&lt;=0,0,(2/(2050-S$80+1))*(1-(SUM($E88:S88)/$I$82))*$I$82*'Fixed Data'!Q$52)),0)</f>
        <v>-4.8767447368421063E-2</v>
      </c>
      <c r="U88" s="21">
        <f>IF($I$82&lt;0,(IF(2050-T$80&lt;=0,0,(2/(2050-T$80+1))*(1-(SUM($E88:T88)/$I$82))*$I$82*'Fixed Data'!R$52)),0)</f>
        <v>-4.3348842105263158E-2</v>
      </c>
      <c r="V88" s="21">
        <f>IF($I$82&lt;0,(IF(2050-U$80&lt;=0,0,(2/(2050-U$80+1))*(1-(SUM($E88:U88)/$I$82))*$I$82*'Fixed Data'!S$52)),0)</f>
        <v>-3.7930236842105287E-2</v>
      </c>
      <c r="W88" s="21">
        <f>IF($I$82&lt;0,(IF(2050-V$80&lt;=0,0,(2/(2050-V$80+1))*(1-(SUM($E88:V88)/$I$82))*$I$82*'Fixed Data'!T$52)),0)</f>
        <v>-3.2511631578947368E-2</v>
      </c>
      <c r="X88" s="21">
        <f>IF($I$82&lt;0,(IF(2050-W$80&lt;=0,0,(2/(2050-W$80+1))*(1-(SUM($E88:W88)/$I$82))*$I$82*'Fixed Data'!U$52)),0)</f>
        <v>-2.7093026315789515E-2</v>
      </c>
      <c r="Y88" s="21">
        <f>IF($I$82&lt;0,(IF(2050-X$80&lt;=0,0,(2/(2050-X$80+1))*(1-(SUM($E88:X88)/$I$82))*$I$82*'Fixed Data'!V$52)),0)</f>
        <v>-2.16744210526316E-2</v>
      </c>
      <c r="Z88" s="21">
        <f>IF($I$82&lt;0,(IF(2050-Y$80&lt;=0,0,(2/(2050-Y$80+1))*(1-(SUM($E88:Y88)/$I$82))*$I$82*'Fixed Data'!W$52)),0)</f>
        <v>-1.6255815789473733E-2</v>
      </c>
      <c r="AA88" s="21">
        <f>IF($I$82&lt;0,(IF(2050-Z$80&lt;=0,0,(2/(2050-Z$80+1))*(1-(SUM($E88:Z88)/$I$82))*$I$82*'Fixed Data'!X$52)),0)</f>
        <v>-1.0837210526315744E-2</v>
      </c>
      <c r="AB88" s="21">
        <f>IF($I$82&lt;0,(IF(2050-AA$80&lt;=0,0,(2/(2050-AA$80+1))*(1-(SUM($E88:AA88)/$I$82))*$I$82*'Fixed Data'!Y$52)),0)</f>
        <v>-5.4186052631579112E-3</v>
      </c>
      <c r="AC88" s="21">
        <f>IF($I$82&lt;0,(IF(2050-AB$80&lt;=0,0,(2/(2050-AB$80+1))*(1-(SUM($E88:AB88)/$I$82))*$I$82*'Fixed Data'!Z$52)),0)</f>
        <v>0</v>
      </c>
      <c r="AD88" s="21">
        <f>IF($I$82&lt;0,(IF(2050-AC$80&lt;=0,0,(2/(2050-AC$80+1))*(1-(SUM($E88:AC88)/$I$82))*$I$82*'Fixed Data'!AA$52)),0)</f>
        <v>0</v>
      </c>
      <c r="AE88" s="21">
        <f>IF($I$82&lt;0,(IF(2050-AD$80&lt;=0,0,(2/(2050-AD$80+1))*(1-(SUM($E88:AD88)/$I$82))*$I$82*'Fixed Data'!AB$52)),0)</f>
        <v>0</v>
      </c>
      <c r="AF88" s="21">
        <f>IF($I$82&lt;0,(IF(2050-AE$80&lt;=0,0,(2/(2050-AE$80+1))*(1-(SUM($E88:AE88)/$I$82))*$I$82*'Fixed Data'!AC$52)),0)</f>
        <v>0</v>
      </c>
      <c r="AG88" s="21">
        <f>IF($I$82&lt;0,(IF(2050-AF$80&lt;=0,0,(2/(2050-AF$80+1))*(1-(SUM($E88:AF88)/$I$82))*$I$82*'Fixed Data'!AD$52)),0)</f>
        <v>0</v>
      </c>
      <c r="AH88" s="21">
        <f>IF($I$82&lt;0,(IF(2050-AG$80&lt;=0,0,(2/(2050-AG$80+1))*(1-(SUM($E88:AG88)/$I$82))*$I$82*'Fixed Data'!AE$52)),0)</f>
        <v>0</v>
      </c>
      <c r="AI88" s="21">
        <f>IF($I$82&lt;0,(IF(2050-AH$80&lt;=0,0,(2/(2050-AH$80+1))*(1-(SUM($E88:AH88)/$I$82))*$I$82*'Fixed Data'!AF$52)),0)</f>
        <v>0</v>
      </c>
      <c r="AJ88" s="21">
        <f>IF($I$82&lt;0,(IF(2050-AI$80&lt;=0,0,(2/(2050-AI$80+1))*(1-(SUM($E88:AI88)/$I$82))*$I$82*'Fixed Data'!AG$52)),0)</f>
        <v>0</v>
      </c>
      <c r="AK88" s="21">
        <f>IF($I$82&lt;0,(IF(2050-AJ$80&lt;=0,0,(2/(2050-AJ$80+1))*(1-(SUM($E88:AJ88)/$I$82))*$I$82*'Fixed Data'!AH$52)),0)</f>
        <v>0</v>
      </c>
      <c r="AL88" s="21">
        <f>IF($I$82&lt;0,(IF(2050-AK$80&lt;=0,0,(2/(2050-AK$80+1))*(1-(SUM($E88:AK88)/$I$82))*$I$82*'Fixed Data'!AI$52)),0)</f>
        <v>0</v>
      </c>
      <c r="AM88" s="21">
        <f>IF($I$82&lt;0,(IF(2050-AL$80&lt;=0,0,(2/(2050-AL$80+1))*(1-(SUM($E88:AL88)/$I$82))*$I$82*'Fixed Data'!AJ$52)),0)</f>
        <v>0</v>
      </c>
      <c r="AN88" s="21">
        <f>IF($I$82&lt;0,(IF(2050-AM$80&lt;=0,0,(2/(2050-AM$80+1))*(1-(SUM($E88:AM88)/$I$82))*$I$82*'Fixed Data'!AK$52)),0)</f>
        <v>0</v>
      </c>
      <c r="AO88" s="21">
        <f>IF($I$82&lt;0,(IF(2050-AN$80&lt;=0,0,(2/(2050-AN$80+1))*(1-(SUM($E88:AN88)/$I$82))*$I$82*'Fixed Data'!AL$52)),0)</f>
        <v>0</v>
      </c>
      <c r="AP88" s="21">
        <f>IF($I$82&lt;0,(IF(2050-AO$80&lt;=0,0,(2/(2050-AO$80+1))*(1-(SUM($E88:AO88)/$I$82))*$I$82*'Fixed Data'!AM$52)),0)</f>
        <v>0</v>
      </c>
      <c r="AQ88" s="21">
        <f>IF($I$82&lt;0,(IF(2050-AP$80&lt;=0,0,(2/(2050-AP$80+1))*(1-(SUM($E88:AP88)/$I$82))*$I$82*'Fixed Data'!AN$52)),0)</f>
        <v>0</v>
      </c>
      <c r="AR88" s="21">
        <f>IF($I$82&lt;0,(IF(2050-AQ$80&lt;=0,0,(2/(2050-AQ$80+1))*(1-(SUM($E88:AQ88)/$I$82))*$I$82*'Fixed Data'!AO$52)),0)</f>
        <v>0</v>
      </c>
      <c r="AS88" s="21">
        <f>IF($I$82&lt;0,(IF(2050-AR$80&lt;=0,0,(2/(2050-AR$80+1))*(1-(SUM($E88:AR88)/$I$82))*$I$82*'Fixed Data'!AP$52)),0)</f>
        <v>0</v>
      </c>
      <c r="AT88" s="21">
        <f>IF($I$82&lt;0,(IF(2050-AS$80&lt;=0,0,(2/(2050-AS$80+1))*(1-(SUM($E88:AS88)/$I$82))*$I$82*'Fixed Data'!AQ$52)),0)</f>
        <v>0</v>
      </c>
      <c r="AU88" s="21">
        <f>IF($I$82&lt;0,(IF(2050-AT$80&lt;=0,0,(2/(2050-AT$80+1))*(1-(SUM($E88:AT88)/$I$82))*$I$82*'Fixed Data'!AR$52)),0)</f>
        <v>0</v>
      </c>
      <c r="AV88" s="21">
        <f>IF($I$82&lt;0,(IF(2050-AU$80&lt;=0,0,(2/(2050-AU$80+1))*(1-(SUM($E88:AU88)/$I$82))*$I$82*'Fixed Data'!AS$52)),0)</f>
        <v>0</v>
      </c>
      <c r="AW88" s="21">
        <f>IF($I$82&lt;0,(IF(2050-AV$80&lt;=0,0,(2/(2050-AV$80+1))*(1-(SUM($E88:AV88)/$I$82))*$I$82*'Fixed Data'!AT$52)),0)</f>
        <v>0</v>
      </c>
      <c r="AX88" s="21">
        <f>IF($I$82&lt;0,(IF(2050-AW$80&lt;=0,0,(2/(2050-AW$80+1))*(1-(SUM($E88:AW88)/$I$82))*$I$82*'Fixed Data'!AU$52)),0)</f>
        <v>0</v>
      </c>
      <c r="AY88" s="21">
        <f>IF($I$82&lt;0,(IF(2050-AX$80&lt;=0,0,(2/(2050-AX$80+1))*(1-(SUM($E88:AX88)/$I$82))*$I$82*'Fixed Data'!AV$52)),0)</f>
        <v>0</v>
      </c>
      <c r="AZ88" s="21">
        <f>IF($I$82&lt;0,(IF(2050-AY$80&lt;=0,0,(2/(2050-AY$80+1))*(1-(SUM($E88:AY88)/$I$82))*$I$82*'Fixed Data'!AW$52)),0)</f>
        <v>0</v>
      </c>
      <c r="BA88" s="21">
        <f>IF($I$82&lt;0,(IF(2050-AZ$80&lt;=0,0,(2/(2050-AZ$80+1))*(1-(SUM($E88:AZ88)/$I$82))*$I$82*'Fixed Data'!AX$52)),0)</f>
        <v>0</v>
      </c>
      <c r="BB88" s="21">
        <f>IF($I$82&lt;0,(IF(2050-BA$80&lt;=0,0,(2/(2050-BA$80+1))*(1-(SUM($E88:BA88)/$I$82))*$I$82*'Fixed Data'!AY$52)),0)</f>
        <v>0</v>
      </c>
    </row>
    <row r="89" spans="1:54" ht="15" hidden="1" customHeight="1" outlineLevel="3">
      <c r="A89" s="8"/>
      <c r="B89" t="s">
        <v>405</v>
      </c>
      <c r="C89" t="s">
        <v>406</v>
      </c>
      <c r="D89" t="s">
        <v>379</v>
      </c>
      <c r="E89" s="18"/>
      <c r="F89" s="18"/>
      <c r="G89" s="18"/>
      <c r="H89" s="18"/>
      <c r="I89" s="18"/>
      <c r="J89" s="18"/>
      <c r="K89" s="21">
        <f>IF($J$82&lt;0,(IF(2050-J$80&lt;=0,0,(2/(2050-J$80+1))*(1-(SUM($E89:J89)/$J$82))*$J$82*'Fixed Data'!H$52)),0)</f>
        <v>0</v>
      </c>
      <c r="L89" s="21">
        <f>IF($J$82&lt;0,(IF(2050-K$80&lt;=0,0,(2/(2050-K$80+1))*(1-(SUM($E89:K89)/$J$82))*$J$82*'Fixed Data'!I$52)),0)</f>
        <v>0</v>
      </c>
      <c r="M89" s="21">
        <f>IF($J$82&lt;0,(IF(2050-L$80&lt;=0,0,(2/(2050-L$80+1))*(1-(SUM($E89:L89)/$J$82))*$J$82*'Fixed Data'!J$52)),0)</f>
        <v>0</v>
      </c>
      <c r="N89" s="21">
        <f>IF($J$82&lt;0,(IF(2050-M$80&lt;=0,0,(2/(2050-M$80+1))*(1-(SUM($E89:M89)/$J$82))*$J$82*'Fixed Data'!K$52)),0)</f>
        <v>0</v>
      </c>
      <c r="O89" s="21">
        <f>IF($J$82&lt;0,(IF(2050-N$80&lt;=0,0,(2/(2050-N$80+1))*(1-(SUM($E89:N89)/$J$82))*$J$82*'Fixed Data'!L$52)),0)</f>
        <v>0</v>
      </c>
      <c r="P89" s="21">
        <f>IF($J$82&lt;0,(IF(2050-O$80&lt;=0,0,(2/(2050-O$80+1))*(1-(SUM($E89:O89)/$J$82))*$J$82*'Fixed Data'!M$52)),0)</f>
        <v>0</v>
      </c>
      <c r="Q89" s="21">
        <f>IF($J$82&lt;0,(IF(2050-P$80&lt;=0,0,(2/(2050-P$80+1))*(1-(SUM($E89:P89)/$J$82))*$J$82*'Fixed Data'!N$52)),0)</f>
        <v>0</v>
      </c>
      <c r="R89" s="21">
        <f>IF($J$82&lt;0,(IF(2050-Q$80&lt;=0,0,(2/(2050-Q$80+1))*(1-(SUM($E89:Q89)/$J$82))*$J$82*'Fixed Data'!O$52)),0)</f>
        <v>0</v>
      </c>
      <c r="S89" s="21">
        <f>IF($J$82&lt;0,(IF(2050-R$80&lt;=0,0,(2/(2050-R$80+1))*(1-(SUM($E89:R89)/$J$82))*$J$82*'Fixed Data'!P$52)),0)</f>
        <v>0</v>
      </c>
      <c r="T89" s="21">
        <f>IF($J$82&lt;0,(IF(2050-S$80&lt;=0,0,(2/(2050-S$80+1))*(1-(SUM($E89:S89)/$J$82))*$J$82*'Fixed Data'!Q$52)),0)</f>
        <v>0</v>
      </c>
      <c r="U89" s="21">
        <f>IF($J$82&lt;0,(IF(2050-T$80&lt;=0,0,(2/(2050-T$80+1))*(1-(SUM($E89:T89)/$J$82))*$J$82*'Fixed Data'!R$52)),0)</f>
        <v>0</v>
      </c>
      <c r="V89" s="21">
        <f>IF($J$82&lt;0,(IF(2050-U$80&lt;=0,0,(2/(2050-U$80+1))*(1-(SUM($E89:U89)/$J$82))*$J$82*'Fixed Data'!S$52)),0)</f>
        <v>0</v>
      </c>
      <c r="W89" s="21">
        <f>IF($J$82&lt;0,(IF(2050-V$80&lt;=0,0,(2/(2050-V$80+1))*(1-(SUM($E89:V89)/$J$82))*$J$82*'Fixed Data'!T$52)),0)</f>
        <v>0</v>
      </c>
      <c r="X89" s="21">
        <f>IF($J$82&lt;0,(IF(2050-W$80&lt;=0,0,(2/(2050-W$80+1))*(1-(SUM($E89:W89)/$J$82))*$J$82*'Fixed Data'!U$52)),0)</f>
        <v>0</v>
      </c>
      <c r="Y89" s="21">
        <f>IF($J$82&lt;0,(IF(2050-X$80&lt;=0,0,(2/(2050-X$80+1))*(1-(SUM($E89:X89)/$J$82))*$J$82*'Fixed Data'!V$52)),0)</f>
        <v>0</v>
      </c>
      <c r="Z89" s="21">
        <f>IF($J$82&lt;0,(IF(2050-Y$80&lt;=0,0,(2/(2050-Y$80+1))*(1-(SUM($E89:Y89)/$J$82))*$J$82*'Fixed Data'!W$52)),0)</f>
        <v>0</v>
      </c>
      <c r="AA89" s="21">
        <f>IF($J$82&lt;0,(IF(2050-Z$80&lt;=0,0,(2/(2050-Z$80+1))*(1-(SUM($E89:Z89)/$J$82))*$J$82*'Fixed Data'!X$52)),0)</f>
        <v>0</v>
      </c>
      <c r="AB89" s="21">
        <f>IF($J$82&lt;0,(IF(2050-AA$80&lt;=0,0,(2/(2050-AA$80+1))*(1-(SUM($E89:AA89)/$J$82))*$J$82*'Fixed Data'!Y$52)),0)</f>
        <v>0</v>
      </c>
      <c r="AC89" s="21">
        <f>IF($J$82&lt;0,(IF(2050-AB$80&lt;=0,0,(2/(2050-AB$80+1))*(1-(SUM($E89:AB89)/$J$82))*$J$82*'Fixed Data'!Z$52)),0)</f>
        <v>0</v>
      </c>
      <c r="AD89" s="21">
        <f>IF($J$82&lt;0,(IF(2050-AC$80&lt;=0,0,(2/(2050-AC$80+1))*(1-(SUM($E89:AC89)/$J$82))*$J$82*'Fixed Data'!AA$52)),0)</f>
        <v>0</v>
      </c>
      <c r="AE89" s="21">
        <f>IF($J$82&lt;0,(IF(2050-AD$80&lt;=0,0,(2/(2050-AD$80+1))*(1-(SUM($E89:AD89)/$J$82))*$J$82*'Fixed Data'!AB$52)),0)</f>
        <v>0</v>
      </c>
      <c r="AF89" s="21">
        <f>IF($J$82&lt;0,(IF(2050-AE$80&lt;=0,0,(2/(2050-AE$80+1))*(1-(SUM($E89:AE89)/$J$82))*$J$82*'Fixed Data'!AC$52)),0)</f>
        <v>0</v>
      </c>
      <c r="AG89" s="21">
        <f>IF($J$82&lt;0,(IF(2050-AF$80&lt;=0,0,(2/(2050-AF$80+1))*(1-(SUM($E89:AF89)/$J$82))*$J$82*'Fixed Data'!AD$52)),0)</f>
        <v>0</v>
      </c>
      <c r="AH89" s="21">
        <f>IF($J$82&lt;0,(IF(2050-AG$80&lt;=0,0,(2/(2050-AG$80+1))*(1-(SUM($E89:AG89)/$J$82))*$J$82*'Fixed Data'!AE$52)),0)</f>
        <v>0</v>
      </c>
      <c r="AI89" s="21">
        <f>IF($J$82&lt;0,(IF(2050-AH$80&lt;=0,0,(2/(2050-AH$80+1))*(1-(SUM($E89:AH89)/$J$82))*$J$82*'Fixed Data'!AF$52)),0)</f>
        <v>0</v>
      </c>
      <c r="AJ89" s="21">
        <f>IF($J$82&lt;0,(IF(2050-AI$80&lt;=0,0,(2/(2050-AI$80+1))*(1-(SUM($E89:AI89)/$J$82))*$J$82*'Fixed Data'!AG$52)),0)</f>
        <v>0</v>
      </c>
      <c r="AK89" s="21">
        <f>IF($J$82&lt;0,(IF(2050-AJ$80&lt;=0,0,(2/(2050-AJ$80+1))*(1-(SUM($E89:AJ89)/$J$82))*$J$82*'Fixed Data'!AH$52)),0)</f>
        <v>0</v>
      </c>
      <c r="AL89" s="21">
        <f>IF($J$82&lt;0,(IF(2050-AK$80&lt;=0,0,(2/(2050-AK$80+1))*(1-(SUM($E89:AK89)/$J$82))*$J$82*'Fixed Data'!AI$52)),0)</f>
        <v>0</v>
      </c>
      <c r="AM89" s="21">
        <f>IF($J$82&lt;0,(IF(2050-AL$80&lt;=0,0,(2/(2050-AL$80+1))*(1-(SUM($E89:AL89)/$J$82))*$J$82*'Fixed Data'!AJ$52)),0)</f>
        <v>0</v>
      </c>
      <c r="AN89" s="21">
        <f>IF($J$82&lt;0,(IF(2050-AM$80&lt;=0,0,(2/(2050-AM$80+1))*(1-(SUM($E89:AM89)/$J$82))*$J$82*'Fixed Data'!AK$52)),0)</f>
        <v>0</v>
      </c>
      <c r="AO89" s="21">
        <f>IF($J$82&lt;0,(IF(2050-AN$80&lt;=0,0,(2/(2050-AN$80+1))*(1-(SUM($E89:AN89)/$J$82))*$J$82*'Fixed Data'!AL$52)),0)</f>
        <v>0</v>
      </c>
      <c r="AP89" s="21">
        <f>IF($J$82&lt;0,(IF(2050-AO$80&lt;=0,0,(2/(2050-AO$80+1))*(1-(SUM($E89:AO89)/$J$82))*$J$82*'Fixed Data'!AM$52)),0)</f>
        <v>0</v>
      </c>
      <c r="AQ89" s="21">
        <f>IF($J$82&lt;0,(IF(2050-AP$80&lt;=0,0,(2/(2050-AP$80+1))*(1-(SUM($E89:AP89)/$J$82))*$J$82*'Fixed Data'!AN$52)),0)</f>
        <v>0</v>
      </c>
      <c r="AR89" s="21">
        <f>IF($J$82&lt;0,(IF(2050-AQ$80&lt;=0,0,(2/(2050-AQ$80+1))*(1-(SUM($E89:AQ89)/$J$82))*$J$82*'Fixed Data'!AO$52)),0)</f>
        <v>0</v>
      </c>
      <c r="AS89" s="21">
        <f>IF($J$82&lt;0,(IF(2050-AR$80&lt;=0,0,(2/(2050-AR$80+1))*(1-(SUM($E89:AR89)/$J$82))*$J$82*'Fixed Data'!AP$52)),0)</f>
        <v>0</v>
      </c>
      <c r="AT89" s="21">
        <f>IF($J$82&lt;0,(IF(2050-AS$80&lt;=0,0,(2/(2050-AS$80+1))*(1-(SUM($E89:AS89)/$J$82))*$J$82*'Fixed Data'!AQ$52)),0)</f>
        <v>0</v>
      </c>
      <c r="AU89" s="21">
        <f>IF($J$82&lt;0,(IF(2050-AT$80&lt;=0,0,(2/(2050-AT$80+1))*(1-(SUM($E89:AT89)/$J$82))*$J$82*'Fixed Data'!AR$52)),0)</f>
        <v>0</v>
      </c>
      <c r="AV89" s="21">
        <f>IF($J$82&lt;0,(IF(2050-AU$80&lt;=0,0,(2/(2050-AU$80+1))*(1-(SUM($E89:AU89)/$J$82))*$J$82*'Fixed Data'!AS$52)),0)</f>
        <v>0</v>
      </c>
      <c r="AW89" s="21">
        <f>IF($J$82&lt;0,(IF(2050-AV$80&lt;=0,0,(2/(2050-AV$80+1))*(1-(SUM($E89:AV89)/$J$82))*$J$82*'Fixed Data'!AT$52)),0)</f>
        <v>0</v>
      </c>
      <c r="AX89" s="21">
        <f>IF($J$82&lt;0,(IF(2050-AW$80&lt;=0,0,(2/(2050-AW$80+1))*(1-(SUM($E89:AW89)/$J$82))*$J$82*'Fixed Data'!AU$52)),0)</f>
        <v>0</v>
      </c>
      <c r="AY89" s="21">
        <f>IF($J$82&lt;0,(IF(2050-AX$80&lt;=0,0,(2/(2050-AX$80+1))*(1-(SUM($E89:AX89)/$J$82))*$J$82*'Fixed Data'!AV$52)),0)</f>
        <v>0</v>
      </c>
      <c r="AZ89" s="21">
        <f>IF($J$82&lt;0,(IF(2050-AY$80&lt;=0,0,(2/(2050-AY$80+1))*(1-(SUM($E89:AY89)/$J$82))*$J$82*'Fixed Data'!AW$52)),0)</f>
        <v>0</v>
      </c>
      <c r="BA89" s="21">
        <f>IF($J$82&lt;0,(IF(2050-AZ$80&lt;=0,0,(2/(2050-AZ$80+1))*(1-(SUM($E89:AZ89)/$J$82))*$J$82*'Fixed Data'!AX$52)),0)</f>
        <v>0</v>
      </c>
      <c r="BB89" s="21">
        <f>IF($J$82&lt;0,(IF(2050-BA$80&lt;=0,0,(2/(2050-BA$80+1))*(1-(SUM($E89:BA89)/$J$82))*$J$82*'Fixed Data'!AY$52)),0)</f>
        <v>0</v>
      </c>
    </row>
    <row r="90" spans="1:54" ht="15" hidden="1" customHeight="1" outlineLevel="3">
      <c r="A90" s="8"/>
      <c r="B90" t="s">
        <v>407</v>
      </c>
      <c r="C90" t="s">
        <v>408</v>
      </c>
      <c r="D90" t="s">
        <v>379</v>
      </c>
      <c r="E90" s="18"/>
      <c r="F90" s="18"/>
      <c r="G90" s="18"/>
      <c r="H90" s="18"/>
      <c r="I90" s="18"/>
      <c r="J90" s="18"/>
      <c r="K90" s="18"/>
      <c r="L90" s="21">
        <f>IF($K$82&lt;0,(IF(2050-K$80&lt;=0,0,(2/(2050-K$80+1))*(1-(SUM($E90:K90)/$K$82))*$K$82*'Fixed Data'!I$52)),0)</f>
        <v>0</v>
      </c>
      <c r="M90" s="21">
        <f>IF($K$82&lt;0,(IF(2050-L$80&lt;=0,0,(2/(2050-L$80+1))*(1-(SUM($E90:L90)/$K$82))*$K$82*'Fixed Data'!J$52)),0)</f>
        <v>0</v>
      </c>
      <c r="N90" s="21">
        <f>IF($K$82&lt;0,(IF(2050-M$80&lt;=0,0,(2/(2050-M$80+1))*(1-(SUM($E90:M90)/$K$82))*$K$82*'Fixed Data'!K$52)),0)</f>
        <v>0</v>
      </c>
      <c r="O90" s="21">
        <f>IF($K$82&lt;0,(IF(2050-N$80&lt;=0,0,(2/(2050-N$80+1))*(1-(SUM($E90:N90)/$K$82))*$K$82*'Fixed Data'!L$52)),0)</f>
        <v>0</v>
      </c>
      <c r="P90" s="21">
        <f>IF($K$82&lt;0,(IF(2050-O$80&lt;=0,0,(2/(2050-O$80+1))*(1-(SUM($E90:O90)/$K$82))*$K$82*'Fixed Data'!M$52)),0)</f>
        <v>0</v>
      </c>
      <c r="Q90" s="21">
        <f>IF($K$82&lt;0,(IF(2050-P$80&lt;=0,0,(2/(2050-P$80+1))*(1-(SUM($E90:P90)/$K$82))*$K$82*'Fixed Data'!N$52)),0)</f>
        <v>0</v>
      </c>
      <c r="R90" s="21">
        <f>IF($K$82&lt;0,(IF(2050-Q$80&lt;=0,0,(2/(2050-Q$80+1))*(1-(SUM($E90:Q90)/$K$82))*$K$82*'Fixed Data'!O$52)),0)</f>
        <v>0</v>
      </c>
      <c r="S90" s="21">
        <f>IF($K$82&lt;0,(IF(2050-R$80&lt;=0,0,(2/(2050-R$80+1))*(1-(SUM($E90:R90)/$K$82))*$K$82*'Fixed Data'!P$52)),0)</f>
        <v>0</v>
      </c>
      <c r="T90" s="21">
        <f>IF($K$82&lt;0,(IF(2050-S$80&lt;=0,0,(2/(2050-S$80+1))*(1-(SUM($E90:S90)/$K$82))*$K$82*'Fixed Data'!Q$52)),0)</f>
        <v>0</v>
      </c>
      <c r="U90" s="21">
        <f>IF($K$82&lt;0,(IF(2050-T$80&lt;=0,0,(2/(2050-T$80+1))*(1-(SUM($E90:T90)/$K$82))*$K$82*'Fixed Data'!R$52)),0)</f>
        <v>0</v>
      </c>
      <c r="V90" s="21">
        <f>IF($K$82&lt;0,(IF(2050-U$80&lt;=0,0,(2/(2050-U$80+1))*(1-(SUM($E90:U90)/$K$82))*$K$82*'Fixed Data'!S$52)),0)</f>
        <v>0</v>
      </c>
      <c r="W90" s="21">
        <f>IF($K$82&lt;0,(IF(2050-V$80&lt;=0,0,(2/(2050-V$80+1))*(1-(SUM($E90:V90)/$K$82))*$K$82*'Fixed Data'!T$52)),0)</f>
        <v>0</v>
      </c>
      <c r="X90" s="21">
        <f>IF($K$82&lt;0,(IF(2050-W$80&lt;=0,0,(2/(2050-W$80+1))*(1-(SUM($E90:W90)/$K$82))*$K$82*'Fixed Data'!U$52)),0)</f>
        <v>0</v>
      </c>
      <c r="Y90" s="21">
        <f>IF($K$82&lt;0,(IF(2050-X$80&lt;=0,0,(2/(2050-X$80+1))*(1-(SUM($E90:X90)/$K$82))*$K$82*'Fixed Data'!V$52)),0)</f>
        <v>0</v>
      </c>
      <c r="Z90" s="21">
        <f>IF($K$82&lt;0,(IF(2050-Y$80&lt;=0,0,(2/(2050-Y$80+1))*(1-(SUM($E90:Y90)/$K$82))*$K$82*'Fixed Data'!W$52)),0)</f>
        <v>0</v>
      </c>
      <c r="AA90" s="21">
        <f>IF($K$82&lt;0,(IF(2050-Z$80&lt;=0,0,(2/(2050-Z$80+1))*(1-(SUM($E90:Z90)/$K$82))*$K$82*'Fixed Data'!X$52)),0)</f>
        <v>0</v>
      </c>
      <c r="AB90" s="21">
        <f>IF($K$82&lt;0,(IF(2050-AA$80&lt;=0,0,(2/(2050-AA$80+1))*(1-(SUM($E90:AA90)/$K$82))*$K$82*'Fixed Data'!Y$52)),0)</f>
        <v>0</v>
      </c>
      <c r="AC90" s="21">
        <f>IF($K$82&lt;0,(IF(2050-AB$80&lt;=0,0,(2/(2050-AB$80+1))*(1-(SUM($E90:AB90)/$K$82))*$K$82*'Fixed Data'!Z$52)),0)</f>
        <v>0</v>
      </c>
      <c r="AD90" s="21">
        <f>IF($K$82&lt;0,(IF(2050-AC$80&lt;=0,0,(2/(2050-AC$80+1))*(1-(SUM($E90:AC90)/$K$82))*$K$82*'Fixed Data'!AA$52)),0)</f>
        <v>0</v>
      </c>
      <c r="AE90" s="21">
        <f>IF($K$82&lt;0,(IF(2050-AD$80&lt;=0,0,(2/(2050-AD$80+1))*(1-(SUM($E90:AD90)/$K$82))*$K$82*'Fixed Data'!AB$52)),0)</f>
        <v>0</v>
      </c>
      <c r="AF90" s="21">
        <f>IF($K$82&lt;0,(IF(2050-AE$80&lt;=0,0,(2/(2050-AE$80+1))*(1-(SUM($E90:AE90)/$K$82))*$K$82*'Fixed Data'!AC$52)),0)</f>
        <v>0</v>
      </c>
      <c r="AG90" s="21">
        <f>IF($K$82&lt;0,(IF(2050-AF$80&lt;=0,0,(2/(2050-AF$80+1))*(1-(SUM($E90:AF90)/$K$82))*$K$82*'Fixed Data'!AD$52)),0)</f>
        <v>0</v>
      </c>
      <c r="AH90" s="21">
        <f>IF($K$82&lt;0,(IF(2050-AG$80&lt;=0,0,(2/(2050-AG$80+1))*(1-(SUM($E90:AG90)/$K$82))*$K$82*'Fixed Data'!AE$52)),0)</f>
        <v>0</v>
      </c>
      <c r="AI90" s="21">
        <f>IF($K$82&lt;0,(IF(2050-AH$80&lt;=0,0,(2/(2050-AH$80+1))*(1-(SUM($E90:AH90)/$K$82))*$K$82*'Fixed Data'!AF$52)),0)</f>
        <v>0</v>
      </c>
      <c r="AJ90" s="21">
        <f>IF($K$82&lt;0,(IF(2050-AI$80&lt;=0,0,(2/(2050-AI$80+1))*(1-(SUM($E90:AI90)/$K$82))*$K$82*'Fixed Data'!AG$52)),0)</f>
        <v>0</v>
      </c>
      <c r="AK90" s="21">
        <f>IF($K$82&lt;0,(IF(2050-AJ$80&lt;=0,0,(2/(2050-AJ$80+1))*(1-(SUM($E90:AJ90)/$K$82))*$K$82*'Fixed Data'!AH$52)),0)</f>
        <v>0</v>
      </c>
      <c r="AL90" s="21">
        <f>IF($K$82&lt;0,(IF(2050-AK$80&lt;=0,0,(2/(2050-AK$80+1))*(1-(SUM($E90:AK90)/$K$82))*$K$82*'Fixed Data'!AI$52)),0)</f>
        <v>0</v>
      </c>
      <c r="AM90" s="21">
        <f>IF($K$82&lt;0,(IF(2050-AL$80&lt;=0,0,(2/(2050-AL$80+1))*(1-(SUM($E90:AL90)/$K$82))*$K$82*'Fixed Data'!AJ$52)),0)</f>
        <v>0</v>
      </c>
      <c r="AN90" s="21">
        <f>IF($K$82&lt;0,(IF(2050-AM$80&lt;=0,0,(2/(2050-AM$80+1))*(1-(SUM($E90:AM90)/$K$82))*$K$82*'Fixed Data'!AK$52)),0)</f>
        <v>0</v>
      </c>
      <c r="AO90" s="21">
        <f>IF($K$82&lt;0,(IF(2050-AN$80&lt;=0,0,(2/(2050-AN$80+1))*(1-(SUM($E90:AN90)/$K$82))*$K$82*'Fixed Data'!AL$52)),0)</f>
        <v>0</v>
      </c>
      <c r="AP90" s="21">
        <f>IF($K$82&lt;0,(IF(2050-AO$80&lt;=0,0,(2/(2050-AO$80+1))*(1-(SUM($E90:AO90)/$K$82))*$K$82*'Fixed Data'!AM$52)),0)</f>
        <v>0</v>
      </c>
      <c r="AQ90" s="21">
        <f>IF($K$82&lt;0,(IF(2050-AP$80&lt;=0,0,(2/(2050-AP$80+1))*(1-(SUM($E90:AP90)/$K$82))*$K$82*'Fixed Data'!AN$52)),0)</f>
        <v>0</v>
      </c>
      <c r="AR90" s="21">
        <f>IF($K$82&lt;0,(IF(2050-AQ$80&lt;=0,0,(2/(2050-AQ$80+1))*(1-(SUM($E90:AQ90)/$K$82))*$K$82*'Fixed Data'!AO$52)),0)</f>
        <v>0</v>
      </c>
      <c r="AS90" s="21">
        <f>IF($K$82&lt;0,(IF(2050-AR$80&lt;=0,0,(2/(2050-AR$80+1))*(1-(SUM($E90:AR90)/$K$82))*$K$82*'Fixed Data'!AP$52)),0)</f>
        <v>0</v>
      </c>
      <c r="AT90" s="21">
        <f>IF($K$82&lt;0,(IF(2050-AS$80&lt;=0,0,(2/(2050-AS$80+1))*(1-(SUM($E90:AS90)/$K$82))*$K$82*'Fixed Data'!AQ$52)),0)</f>
        <v>0</v>
      </c>
      <c r="AU90" s="21">
        <f>IF($K$82&lt;0,(IF(2050-AT$80&lt;=0,0,(2/(2050-AT$80+1))*(1-(SUM($E90:AT90)/$K$82))*$K$82*'Fixed Data'!AR$52)),0)</f>
        <v>0</v>
      </c>
      <c r="AV90" s="21">
        <f>IF($K$82&lt;0,(IF(2050-AU$80&lt;=0,0,(2/(2050-AU$80+1))*(1-(SUM($E90:AU90)/$K$82))*$K$82*'Fixed Data'!AS$52)),0)</f>
        <v>0</v>
      </c>
      <c r="AW90" s="21">
        <f>IF($K$82&lt;0,(IF(2050-AV$80&lt;=0,0,(2/(2050-AV$80+1))*(1-(SUM($E90:AV90)/$K$82))*$K$82*'Fixed Data'!AT$52)),0)</f>
        <v>0</v>
      </c>
      <c r="AX90" s="21">
        <f>IF($K$82&lt;0,(IF(2050-AW$80&lt;=0,0,(2/(2050-AW$80+1))*(1-(SUM($E90:AW90)/$K$82))*$K$82*'Fixed Data'!AU$52)),0)</f>
        <v>0</v>
      </c>
      <c r="AY90" s="21">
        <f>IF($K$82&lt;0,(IF(2050-AX$80&lt;=0,0,(2/(2050-AX$80+1))*(1-(SUM($E90:AX90)/$K$82))*$K$82*'Fixed Data'!AV$52)),0)</f>
        <v>0</v>
      </c>
      <c r="AZ90" s="21">
        <f>IF($K$82&lt;0,(IF(2050-AY$80&lt;=0,0,(2/(2050-AY$80+1))*(1-(SUM($E90:AY90)/$K$82))*$K$82*'Fixed Data'!AW$52)),0)</f>
        <v>0</v>
      </c>
      <c r="BA90" s="21">
        <f>IF($K$82&lt;0,(IF(2050-AZ$80&lt;=0,0,(2/(2050-AZ$80+1))*(1-(SUM($E90:AZ90)/$K$82))*$K$82*'Fixed Data'!AX$52)),0)</f>
        <v>0</v>
      </c>
      <c r="BB90" s="21">
        <f>IF($K$82&lt;0,(IF(2050-BA$80&lt;=0,0,(2/(2050-BA$80+1))*(1-(SUM($E90:BA90)/$K$82))*$K$82*'Fixed Data'!AY$52)),0)</f>
        <v>0</v>
      </c>
    </row>
    <row r="91" spans="1:54" ht="15" hidden="1" customHeight="1" outlineLevel="3">
      <c r="A91" s="8"/>
      <c r="B91" t="s">
        <v>409</v>
      </c>
      <c r="C91" t="s">
        <v>410</v>
      </c>
      <c r="D91" t="s">
        <v>379</v>
      </c>
      <c r="E91" s="18"/>
      <c r="F91" s="18"/>
      <c r="G91" s="18"/>
      <c r="H91" s="18"/>
      <c r="I91" s="18"/>
      <c r="J91" s="18"/>
      <c r="K91" s="18"/>
      <c r="L91" s="18"/>
      <c r="M91" s="21">
        <f>IF($L$82&lt;0,(IF(2050-L$80&lt;=0,0,(2/(2050-L$80+1))*(1-(SUM($E91:L91)/$L$82))*$L$82*'Fixed Data'!J$52)),0)</f>
        <v>0</v>
      </c>
      <c r="N91" s="21">
        <f>IF($L$82&lt;0,(IF(2050-M$80&lt;=0,0,(2/(2050-M$80+1))*(1-(SUM($E91:M91)/$L$82))*$L$82*'Fixed Data'!K$52)),0)</f>
        <v>0</v>
      </c>
      <c r="O91" s="21">
        <f>IF($L$82&lt;0,(IF(2050-N$80&lt;=0,0,(2/(2050-N$80+1))*(1-(SUM($E91:N91)/$L$82))*$L$82*'Fixed Data'!L$52)),0)</f>
        <v>0</v>
      </c>
      <c r="P91" s="21">
        <f>IF($L$82&lt;0,(IF(2050-O$80&lt;=0,0,(2/(2050-O$80+1))*(1-(SUM($E91:O91)/$L$82))*$L$82*'Fixed Data'!M$52)),0)</f>
        <v>0</v>
      </c>
      <c r="Q91" s="21">
        <f>IF($L$82&lt;0,(IF(2050-P$80&lt;=0,0,(2/(2050-P$80+1))*(1-(SUM($E91:P91)/$L$82))*$L$82*'Fixed Data'!N$52)),0)</f>
        <v>0</v>
      </c>
      <c r="R91" s="21">
        <f>IF($L$82&lt;0,(IF(2050-Q$80&lt;=0,0,(2/(2050-Q$80+1))*(1-(SUM($E91:Q91)/$L$82))*$L$82*'Fixed Data'!O$52)),0)</f>
        <v>0</v>
      </c>
      <c r="S91" s="21">
        <f>IF($L$82&lt;0,(IF(2050-R$80&lt;=0,0,(2/(2050-R$80+1))*(1-(SUM($E91:R91)/$L$82))*$L$82*'Fixed Data'!P$52)),0)</f>
        <v>0</v>
      </c>
      <c r="T91" s="21">
        <f>IF($L$82&lt;0,(IF(2050-S$80&lt;=0,0,(2/(2050-S$80+1))*(1-(SUM($E91:S91)/$L$82))*$L$82*'Fixed Data'!Q$52)),0)</f>
        <v>0</v>
      </c>
      <c r="U91" s="21">
        <f>IF($L$82&lt;0,(IF(2050-T$80&lt;=0,0,(2/(2050-T$80+1))*(1-(SUM($E91:T91)/$L$82))*$L$82*'Fixed Data'!R$52)),0)</f>
        <v>0</v>
      </c>
      <c r="V91" s="21">
        <f>IF($L$82&lt;0,(IF(2050-U$80&lt;=0,0,(2/(2050-U$80+1))*(1-(SUM($E91:U91)/$L$82))*$L$82*'Fixed Data'!S$52)),0)</f>
        <v>0</v>
      </c>
      <c r="W91" s="21">
        <f>IF($L$82&lt;0,(IF(2050-V$80&lt;=0,0,(2/(2050-V$80+1))*(1-(SUM($E91:V91)/$L$82))*$L$82*'Fixed Data'!T$52)),0)</f>
        <v>0</v>
      </c>
      <c r="X91" s="21">
        <f>IF($L$82&lt;0,(IF(2050-W$80&lt;=0,0,(2/(2050-W$80+1))*(1-(SUM($E91:W91)/$L$82))*$L$82*'Fixed Data'!U$52)),0)</f>
        <v>0</v>
      </c>
      <c r="Y91" s="21">
        <f>IF($L$82&lt;0,(IF(2050-X$80&lt;=0,0,(2/(2050-X$80+1))*(1-(SUM($E91:X91)/$L$82))*$L$82*'Fixed Data'!V$52)),0)</f>
        <v>0</v>
      </c>
      <c r="Z91" s="21">
        <f>IF($L$82&lt;0,(IF(2050-Y$80&lt;=0,0,(2/(2050-Y$80+1))*(1-(SUM($E91:Y91)/$L$82))*$L$82*'Fixed Data'!W$52)),0)</f>
        <v>0</v>
      </c>
      <c r="AA91" s="21">
        <f>IF($L$82&lt;0,(IF(2050-Z$80&lt;=0,0,(2/(2050-Z$80+1))*(1-(SUM($E91:Z91)/$L$82))*$L$82*'Fixed Data'!X$52)),0)</f>
        <v>0</v>
      </c>
      <c r="AB91" s="21">
        <f>IF($L$82&lt;0,(IF(2050-AA$80&lt;=0,0,(2/(2050-AA$80+1))*(1-(SUM($E91:AA91)/$L$82))*$L$82*'Fixed Data'!Y$52)),0)</f>
        <v>0</v>
      </c>
      <c r="AC91" s="21">
        <f>IF($L$82&lt;0,(IF(2050-AB$80&lt;=0,0,(2/(2050-AB$80+1))*(1-(SUM($E91:AB91)/$L$82))*$L$82*'Fixed Data'!Z$52)),0)</f>
        <v>0</v>
      </c>
      <c r="AD91" s="21">
        <f>IF($L$82&lt;0,(IF(2050-AC$80&lt;=0,0,(2/(2050-AC$80+1))*(1-(SUM($E91:AC91)/$L$82))*$L$82*'Fixed Data'!AA$52)),0)</f>
        <v>0</v>
      </c>
      <c r="AE91" s="21">
        <f>IF($L$82&lt;0,(IF(2050-AD$80&lt;=0,0,(2/(2050-AD$80+1))*(1-(SUM($E91:AD91)/$L$82))*$L$82*'Fixed Data'!AB$52)),0)</f>
        <v>0</v>
      </c>
      <c r="AF91" s="21">
        <f>IF($L$82&lt;0,(IF(2050-AE$80&lt;=0,0,(2/(2050-AE$80+1))*(1-(SUM($E91:AE91)/$L$82))*$L$82*'Fixed Data'!AC$52)),0)</f>
        <v>0</v>
      </c>
      <c r="AG91" s="21">
        <f>IF($L$82&lt;0,(IF(2050-AF$80&lt;=0,0,(2/(2050-AF$80+1))*(1-(SUM($E91:AF91)/$L$82))*$L$82*'Fixed Data'!AD$52)),0)</f>
        <v>0</v>
      </c>
      <c r="AH91" s="21">
        <f>IF($L$82&lt;0,(IF(2050-AG$80&lt;=0,0,(2/(2050-AG$80+1))*(1-(SUM($E91:AG91)/$L$82))*$L$82*'Fixed Data'!AE$52)),0)</f>
        <v>0</v>
      </c>
      <c r="AI91" s="21">
        <f>IF($L$82&lt;0,(IF(2050-AH$80&lt;=0,0,(2/(2050-AH$80+1))*(1-(SUM($E91:AH91)/$L$82))*$L$82*'Fixed Data'!AF$52)),0)</f>
        <v>0</v>
      </c>
      <c r="AJ91" s="21">
        <f>IF($L$82&lt;0,(IF(2050-AI$80&lt;=0,0,(2/(2050-AI$80+1))*(1-(SUM($E91:AI91)/$L$82))*$L$82*'Fixed Data'!AG$52)),0)</f>
        <v>0</v>
      </c>
      <c r="AK91" s="21">
        <f>IF($L$82&lt;0,(IF(2050-AJ$80&lt;=0,0,(2/(2050-AJ$80+1))*(1-(SUM($E91:AJ91)/$L$82))*$L$82*'Fixed Data'!AH$52)),0)</f>
        <v>0</v>
      </c>
      <c r="AL91" s="21">
        <f>IF($L$82&lt;0,(IF(2050-AK$80&lt;=0,0,(2/(2050-AK$80+1))*(1-(SUM($E91:AK91)/$L$82))*$L$82*'Fixed Data'!AI$52)),0)</f>
        <v>0</v>
      </c>
      <c r="AM91" s="21">
        <f>IF($L$82&lt;0,(IF(2050-AL$80&lt;=0,0,(2/(2050-AL$80+1))*(1-(SUM($E91:AL91)/$L$82))*$L$82*'Fixed Data'!AJ$52)),0)</f>
        <v>0</v>
      </c>
      <c r="AN91" s="21">
        <f>IF($L$82&lt;0,(IF(2050-AM$80&lt;=0,0,(2/(2050-AM$80+1))*(1-(SUM($E91:AM91)/$L$82))*$L$82*'Fixed Data'!AK$52)),0)</f>
        <v>0</v>
      </c>
      <c r="AO91" s="21">
        <f>IF($L$82&lt;0,(IF(2050-AN$80&lt;=0,0,(2/(2050-AN$80+1))*(1-(SUM($E91:AN91)/$L$82))*$L$82*'Fixed Data'!AL$52)),0)</f>
        <v>0</v>
      </c>
      <c r="AP91" s="21">
        <f>IF($L$82&lt;0,(IF(2050-AO$80&lt;=0,0,(2/(2050-AO$80+1))*(1-(SUM($E91:AO91)/$L$82))*$L$82*'Fixed Data'!AM$52)),0)</f>
        <v>0</v>
      </c>
      <c r="AQ91" s="21">
        <f>IF($L$82&lt;0,(IF(2050-AP$80&lt;=0,0,(2/(2050-AP$80+1))*(1-(SUM($E91:AP91)/$L$82))*$L$82*'Fixed Data'!AN$52)),0)</f>
        <v>0</v>
      </c>
      <c r="AR91" s="21">
        <f>IF($L$82&lt;0,(IF(2050-AQ$80&lt;=0,0,(2/(2050-AQ$80+1))*(1-(SUM($E91:AQ91)/$L$82))*$L$82*'Fixed Data'!AO$52)),0)</f>
        <v>0</v>
      </c>
      <c r="AS91" s="21">
        <f>IF($L$82&lt;0,(IF(2050-AR$80&lt;=0,0,(2/(2050-AR$80+1))*(1-(SUM($E91:AR91)/$L$82))*$L$82*'Fixed Data'!AP$52)),0)</f>
        <v>0</v>
      </c>
      <c r="AT91" s="21">
        <f>IF($L$82&lt;0,(IF(2050-AS$80&lt;=0,0,(2/(2050-AS$80+1))*(1-(SUM($E91:AS91)/$L$82))*$L$82*'Fixed Data'!AQ$52)),0)</f>
        <v>0</v>
      </c>
      <c r="AU91" s="21">
        <f>IF($L$82&lt;0,(IF(2050-AT$80&lt;=0,0,(2/(2050-AT$80+1))*(1-(SUM($E91:AT91)/$L$82))*$L$82*'Fixed Data'!AR$52)),0)</f>
        <v>0</v>
      </c>
      <c r="AV91" s="21">
        <f>IF($L$82&lt;0,(IF(2050-AU$80&lt;=0,0,(2/(2050-AU$80+1))*(1-(SUM($E91:AU91)/$L$82))*$L$82*'Fixed Data'!AS$52)),0)</f>
        <v>0</v>
      </c>
      <c r="AW91" s="21">
        <f>IF($L$82&lt;0,(IF(2050-AV$80&lt;=0,0,(2/(2050-AV$80+1))*(1-(SUM($E91:AV91)/$L$82))*$L$82*'Fixed Data'!AT$52)),0)</f>
        <v>0</v>
      </c>
      <c r="AX91" s="21">
        <f>IF($L$82&lt;0,(IF(2050-AW$80&lt;=0,0,(2/(2050-AW$80+1))*(1-(SUM($E91:AW91)/$L$82))*$L$82*'Fixed Data'!AU$52)),0)</f>
        <v>0</v>
      </c>
      <c r="AY91" s="21">
        <f>IF($L$82&lt;0,(IF(2050-AX$80&lt;=0,0,(2/(2050-AX$80+1))*(1-(SUM($E91:AX91)/$L$82))*$L$82*'Fixed Data'!AV$52)),0)</f>
        <v>0</v>
      </c>
      <c r="AZ91" s="21">
        <f>IF($L$82&lt;0,(IF(2050-AY$80&lt;=0,0,(2/(2050-AY$80+1))*(1-(SUM($E91:AY91)/$L$82))*$L$82*'Fixed Data'!AW$52)),0)</f>
        <v>0</v>
      </c>
      <c r="BA91" s="21">
        <f>IF($L$82&lt;0,(IF(2050-AZ$80&lt;=0,0,(2/(2050-AZ$80+1))*(1-(SUM($E91:AZ91)/$L$82))*$L$82*'Fixed Data'!AX$52)),0)</f>
        <v>0</v>
      </c>
      <c r="BB91" s="21">
        <f>IF($L$82&lt;0,(IF(2050-BA$80&lt;=0,0,(2/(2050-BA$80+1))*(1-(SUM($E91:BA91)/$L$82))*$L$82*'Fixed Data'!AY$52)),0)</f>
        <v>0</v>
      </c>
    </row>
    <row r="92" spans="1:54" ht="15" hidden="1" customHeight="1" outlineLevel="3">
      <c r="A92" s="8"/>
      <c r="B92" t="s">
        <v>411</v>
      </c>
      <c r="C92" t="s">
        <v>412</v>
      </c>
      <c r="D92" t="s">
        <v>379</v>
      </c>
      <c r="E92" s="18"/>
      <c r="F92" s="18"/>
      <c r="G92" s="18"/>
      <c r="H92" s="18"/>
      <c r="I92" s="18"/>
      <c r="J92" s="18"/>
      <c r="K92" s="18"/>
      <c r="L92" s="18"/>
      <c r="M92" s="18"/>
      <c r="N92" s="21">
        <f>IF($M$82&lt;0,(IF(2050-M$80&lt;=0,0,(2/(2050-M$80+1))*(1-(SUM($E92:M92)/$M$82))*$M$82*'Fixed Data'!K$52)),0)</f>
        <v>0</v>
      </c>
      <c r="O92" s="21">
        <f>IF($M$82&lt;0,(IF(2050-N$80&lt;=0,0,(2/(2050-N$80+1))*(1-(SUM($E92:N92)/$M$82))*$M$82*'Fixed Data'!L$52)),0)</f>
        <v>0</v>
      </c>
      <c r="P92" s="21">
        <f>IF($M$82&lt;0,(IF(2050-O$80&lt;=0,0,(2/(2050-O$80+1))*(1-(SUM($E92:O92)/$M$82))*$M$82*'Fixed Data'!M$52)),0)</f>
        <v>0</v>
      </c>
      <c r="Q92" s="21">
        <f>IF($M$82&lt;0,(IF(2050-P$80&lt;=0,0,(2/(2050-P$80+1))*(1-(SUM($E92:P92)/$M$82))*$M$82*'Fixed Data'!N$52)),0)</f>
        <v>0</v>
      </c>
      <c r="R92" s="21">
        <f>IF($M$82&lt;0,(IF(2050-Q$80&lt;=0,0,(2/(2050-Q$80+1))*(1-(SUM($E92:Q92)/$M$82))*$M$82*'Fixed Data'!O$52)),0)</f>
        <v>0</v>
      </c>
      <c r="S92" s="21">
        <f>IF($M$82&lt;0,(IF(2050-R$80&lt;=0,0,(2/(2050-R$80+1))*(1-(SUM($E92:R92)/$M$82))*$M$82*'Fixed Data'!P$52)),0)</f>
        <v>0</v>
      </c>
      <c r="T92" s="21">
        <f>IF($M$82&lt;0,(IF(2050-S$80&lt;=0,0,(2/(2050-S$80+1))*(1-(SUM($E92:S92)/$M$82))*$M$82*'Fixed Data'!Q$52)),0)</f>
        <v>0</v>
      </c>
      <c r="U92" s="21">
        <f>IF($M$82&lt;0,(IF(2050-T$80&lt;=0,0,(2/(2050-T$80+1))*(1-(SUM($E92:T92)/$M$82))*$M$82*'Fixed Data'!R$52)),0)</f>
        <v>0</v>
      </c>
      <c r="V92" s="21">
        <f>IF($M$82&lt;0,(IF(2050-U$80&lt;=0,0,(2/(2050-U$80+1))*(1-(SUM($E92:U92)/$M$82))*$M$82*'Fixed Data'!S$52)),0)</f>
        <v>0</v>
      </c>
      <c r="W92" s="21">
        <f>IF($M$82&lt;0,(IF(2050-V$80&lt;=0,0,(2/(2050-V$80+1))*(1-(SUM($E92:V92)/$M$82))*$M$82*'Fixed Data'!T$52)),0)</f>
        <v>0</v>
      </c>
      <c r="X92" s="21">
        <f>IF($M$82&lt;0,(IF(2050-W$80&lt;=0,0,(2/(2050-W$80+1))*(1-(SUM($E92:W92)/$M$82))*$M$82*'Fixed Data'!U$52)),0)</f>
        <v>0</v>
      </c>
      <c r="Y92" s="21">
        <f>IF($M$82&lt;0,(IF(2050-X$80&lt;=0,0,(2/(2050-X$80+1))*(1-(SUM($E92:X92)/$M$82))*$M$82*'Fixed Data'!V$52)),0)</f>
        <v>0</v>
      </c>
      <c r="Z92" s="21">
        <f>IF($M$82&lt;0,(IF(2050-Y$80&lt;=0,0,(2/(2050-Y$80+1))*(1-(SUM($E92:Y92)/$M$82))*$M$82*'Fixed Data'!W$52)),0)</f>
        <v>0</v>
      </c>
      <c r="AA92" s="21">
        <f>IF($M$82&lt;0,(IF(2050-Z$80&lt;=0,0,(2/(2050-Z$80+1))*(1-(SUM($E92:Z92)/$M$82))*$M$82*'Fixed Data'!X$52)),0)</f>
        <v>0</v>
      </c>
      <c r="AB92" s="21">
        <f>IF($M$82&lt;0,(IF(2050-AA$80&lt;=0,0,(2/(2050-AA$80+1))*(1-(SUM($E92:AA92)/$M$82))*$M$82*'Fixed Data'!Y$52)),0)</f>
        <v>0</v>
      </c>
      <c r="AC92" s="21">
        <f>IF($M$82&lt;0,(IF(2050-AB$80&lt;=0,0,(2/(2050-AB$80+1))*(1-(SUM($E92:AB92)/$M$82))*$M$82*'Fixed Data'!Z$52)),0)</f>
        <v>0</v>
      </c>
      <c r="AD92" s="21">
        <f>IF($M$82&lt;0,(IF(2050-AC$80&lt;=0,0,(2/(2050-AC$80+1))*(1-(SUM($E92:AC92)/$M$82))*$M$82*'Fixed Data'!AA$52)),0)</f>
        <v>0</v>
      </c>
      <c r="AE92" s="21">
        <f>IF($M$82&lt;0,(IF(2050-AD$80&lt;=0,0,(2/(2050-AD$80+1))*(1-(SUM($E92:AD92)/$M$82))*$M$82*'Fixed Data'!AB$52)),0)</f>
        <v>0</v>
      </c>
      <c r="AF92" s="21">
        <f>IF($M$82&lt;0,(IF(2050-AE$80&lt;=0,0,(2/(2050-AE$80+1))*(1-(SUM($E92:AE92)/$M$82))*$M$82*'Fixed Data'!AC$52)),0)</f>
        <v>0</v>
      </c>
      <c r="AG92" s="21">
        <f>IF($M$82&lt;0,(IF(2050-AF$80&lt;=0,0,(2/(2050-AF$80+1))*(1-(SUM($E92:AF92)/$M$82))*$M$82*'Fixed Data'!AD$52)),0)</f>
        <v>0</v>
      </c>
      <c r="AH92" s="21">
        <f>IF($M$82&lt;0,(IF(2050-AG$80&lt;=0,0,(2/(2050-AG$80+1))*(1-(SUM($E92:AG92)/$M$82))*$M$82*'Fixed Data'!AE$52)),0)</f>
        <v>0</v>
      </c>
      <c r="AI92" s="21">
        <f>IF($M$82&lt;0,(IF(2050-AH$80&lt;=0,0,(2/(2050-AH$80+1))*(1-(SUM($E92:AH92)/$M$82))*$M$82*'Fixed Data'!AF$52)),0)</f>
        <v>0</v>
      </c>
      <c r="AJ92" s="21">
        <f>IF($M$82&lt;0,(IF(2050-AI$80&lt;=0,0,(2/(2050-AI$80+1))*(1-(SUM($E92:AI92)/$M$82))*$M$82*'Fixed Data'!AG$52)),0)</f>
        <v>0</v>
      </c>
      <c r="AK92" s="21">
        <f>IF($M$82&lt;0,(IF(2050-AJ$80&lt;=0,0,(2/(2050-AJ$80+1))*(1-(SUM($E92:AJ92)/$M$82))*$M$82*'Fixed Data'!AH$52)),0)</f>
        <v>0</v>
      </c>
      <c r="AL92" s="21">
        <f>IF($M$82&lt;0,(IF(2050-AK$80&lt;=0,0,(2/(2050-AK$80+1))*(1-(SUM($E92:AK92)/$M$82))*$M$82*'Fixed Data'!AI$52)),0)</f>
        <v>0</v>
      </c>
      <c r="AM92" s="21">
        <f>IF($M$82&lt;0,(IF(2050-AL$80&lt;=0,0,(2/(2050-AL$80+1))*(1-(SUM($E92:AL92)/$M$82))*$M$82*'Fixed Data'!AJ$52)),0)</f>
        <v>0</v>
      </c>
      <c r="AN92" s="21">
        <f>IF($M$82&lt;0,(IF(2050-AM$80&lt;=0,0,(2/(2050-AM$80+1))*(1-(SUM($E92:AM92)/$M$82))*$M$82*'Fixed Data'!AK$52)),0)</f>
        <v>0</v>
      </c>
      <c r="AO92" s="21">
        <f>IF($M$82&lt;0,(IF(2050-AN$80&lt;=0,0,(2/(2050-AN$80+1))*(1-(SUM($E92:AN92)/$M$82))*$M$82*'Fixed Data'!AL$52)),0)</f>
        <v>0</v>
      </c>
      <c r="AP92" s="21">
        <f>IF($M$82&lt;0,(IF(2050-AO$80&lt;=0,0,(2/(2050-AO$80+1))*(1-(SUM($E92:AO92)/$M$82))*$M$82*'Fixed Data'!AM$52)),0)</f>
        <v>0</v>
      </c>
      <c r="AQ92" s="21">
        <f>IF($M$82&lt;0,(IF(2050-AP$80&lt;=0,0,(2/(2050-AP$80+1))*(1-(SUM($E92:AP92)/$M$82))*$M$82*'Fixed Data'!AN$52)),0)</f>
        <v>0</v>
      </c>
      <c r="AR92" s="21">
        <f>IF($M$82&lt;0,(IF(2050-AQ$80&lt;=0,0,(2/(2050-AQ$80+1))*(1-(SUM($E92:AQ92)/$M$82))*$M$82*'Fixed Data'!AO$52)),0)</f>
        <v>0</v>
      </c>
      <c r="AS92" s="21">
        <f>IF($M$82&lt;0,(IF(2050-AR$80&lt;=0,0,(2/(2050-AR$80+1))*(1-(SUM($E92:AR92)/$M$82))*$M$82*'Fixed Data'!AP$52)),0)</f>
        <v>0</v>
      </c>
      <c r="AT92" s="21">
        <f>IF($M$82&lt;0,(IF(2050-AS$80&lt;=0,0,(2/(2050-AS$80+1))*(1-(SUM($E92:AS92)/$M$82))*$M$82*'Fixed Data'!AQ$52)),0)</f>
        <v>0</v>
      </c>
      <c r="AU92" s="21">
        <f>IF($M$82&lt;0,(IF(2050-AT$80&lt;=0,0,(2/(2050-AT$80+1))*(1-(SUM($E92:AT92)/$M$82))*$M$82*'Fixed Data'!AR$52)),0)</f>
        <v>0</v>
      </c>
      <c r="AV92" s="21">
        <f>IF($M$82&lt;0,(IF(2050-AU$80&lt;=0,0,(2/(2050-AU$80+1))*(1-(SUM($E92:AU92)/$M$82))*$M$82*'Fixed Data'!AS$52)),0)</f>
        <v>0</v>
      </c>
      <c r="AW92" s="21">
        <f>IF($M$82&lt;0,(IF(2050-AV$80&lt;=0,0,(2/(2050-AV$80+1))*(1-(SUM($E92:AV92)/$M$82))*$M$82*'Fixed Data'!AT$52)),0)</f>
        <v>0</v>
      </c>
      <c r="AX92" s="21">
        <f>IF($M$82&lt;0,(IF(2050-AW$80&lt;=0,0,(2/(2050-AW$80+1))*(1-(SUM($E92:AW92)/$M$82))*$M$82*'Fixed Data'!AU$52)),0)</f>
        <v>0</v>
      </c>
      <c r="AY92" s="21">
        <f>IF($M$82&lt;0,(IF(2050-AX$80&lt;=0,0,(2/(2050-AX$80+1))*(1-(SUM($E92:AX92)/$M$82))*$M$82*'Fixed Data'!AV$52)),0)</f>
        <v>0</v>
      </c>
      <c r="AZ92" s="21">
        <f>IF($M$82&lt;0,(IF(2050-AY$80&lt;=0,0,(2/(2050-AY$80+1))*(1-(SUM($E92:AY92)/$M$82))*$M$82*'Fixed Data'!AW$52)),0)</f>
        <v>0</v>
      </c>
      <c r="BA92" s="21">
        <f>IF($M$82&lt;0,(IF(2050-AZ$80&lt;=0,0,(2/(2050-AZ$80+1))*(1-(SUM($E92:AZ92)/$M$82))*$M$82*'Fixed Data'!AX$52)),0)</f>
        <v>0</v>
      </c>
      <c r="BB92" s="21">
        <f>IF($M$82&lt;0,(IF(2050-BA$80&lt;=0,0,(2/(2050-BA$80+1))*(1-(SUM($E92:BA92)/$M$82))*$M$82*'Fixed Data'!AY$52)),0)</f>
        <v>0</v>
      </c>
    </row>
    <row r="93" spans="1:54" ht="15" hidden="1" customHeight="1" outlineLevel="3">
      <c r="A93" s="8"/>
      <c r="B93" t="s">
        <v>413</v>
      </c>
      <c r="C93" t="s">
        <v>414</v>
      </c>
      <c r="D93" t="s">
        <v>379</v>
      </c>
      <c r="E93" s="18"/>
      <c r="F93" s="18"/>
      <c r="G93" s="18"/>
      <c r="H93" s="18"/>
      <c r="I93" s="18"/>
      <c r="J93" s="18"/>
      <c r="K93" s="18"/>
      <c r="L93" s="18"/>
      <c r="M93" s="18"/>
      <c r="N93" s="18"/>
      <c r="O93" s="21">
        <f>IF($N$82&lt;0,(IF(2050-N$80&lt;=0,0,(2/(2050-N$80+1))*(1-(SUM($E93:N93)/$N$82))*$N$82*'Fixed Data'!L$52)),0)</f>
        <v>0</v>
      </c>
      <c r="P93" s="21">
        <f>IF($N$82&lt;0,(IF(2050-O$80&lt;=0,0,(2/(2050-O$80+1))*(1-(SUM($E93:O93)/$N$82))*$N$82*'Fixed Data'!M$52)),0)</f>
        <v>0</v>
      </c>
      <c r="Q93" s="21">
        <f>IF($N$82&lt;0,(IF(2050-P$80&lt;=0,0,(2/(2050-P$80+1))*(1-(SUM($E93:P93)/$N$82))*$N$82*'Fixed Data'!N$52)),0)</f>
        <v>0</v>
      </c>
      <c r="R93" s="21">
        <f>IF($N$82&lt;0,(IF(2050-Q$80&lt;=0,0,(2/(2050-Q$80+1))*(1-(SUM($E93:Q93)/$N$82))*$N$82*'Fixed Data'!O$52)),0)</f>
        <v>0</v>
      </c>
      <c r="S93" s="21">
        <f>IF($N$82&lt;0,(IF(2050-R$80&lt;=0,0,(2/(2050-R$80+1))*(1-(SUM($E93:R93)/$N$82))*$N$82*'Fixed Data'!P$52)),0)</f>
        <v>0</v>
      </c>
      <c r="T93" s="21">
        <f>IF($N$82&lt;0,(IF(2050-S$80&lt;=0,0,(2/(2050-S$80+1))*(1-(SUM($E93:S93)/$N$82))*$N$82*'Fixed Data'!Q$52)),0)</f>
        <v>0</v>
      </c>
      <c r="U93" s="21">
        <f>IF($N$82&lt;0,(IF(2050-T$80&lt;=0,0,(2/(2050-T$80+1))*(1-(SUM($E93:T93)/$N$82))*$N$82*'Fixed Data'!R$52)),0)</f>
        <v>0</v>
      </c>
      <c r="V93" s="21">
        <f>IF($N$82&lt;0,(IF(2050-U$80&lt;=0,0,(2/(2050-U$80+1))*(1-(SUM($E93:U93)/$N$82))*$N$82*'Fixed Data'!S$52)),0)</f>
        <v>0</v>
      </c>
      <c r="W93" s="21">
        <f>IF($N$82&lt;0,(IF(2050-V$80&lt;=0,0,(2/(2050-V$80+1))*(1-(SUM($E93:V93)/$N$82))*$N$82*'Fixed Data'!T$52)),0)</f>
        <v>0</v>
      </c>
      <c r="X93" s="21">
        <f>IF($N$82&lt;0,(IF(2050-W$80&lt;=0,0,(2/(2050-W$80+1))*(1-(SUM($E93:W93)/$N$82))*$N$82*'Fixed Data'!U$52)),0)</f>
        <v>0</v>
      </c>
      <c r="Y93" s="21">
        <f>IF($N$82&lt;0,(IF(2050-X$80&lt;=0,0,(2/(2050-X$80+1))*(1-(SUM($E93:X93)/$N$82))*$N$82*'Fixed Data'!V$52)),0)</f>
        <v>0</v>
      </c>
      <c r="Z93" s="21">
        <f>IF($N$82&lt;0,(IF(2050-Y$80&lt;=0,0,(2/(2050-Y$80+1))*(1-(SUM($E93:Y93)/$N$82))*$N$82*'Fixed Data'!W$52)),0)</f>
        <v>0</v>
      </c>
      <c r="AA93" s="21">
        <f>IF($N$82&lt;0,(IF(2050-Z$80&lt;=0,0,(2/(2050-Z$80+1))*(1-(SUM($E93:Z93)/$N$82))*$N$82*'Fixed Data'!X$52)),0)</f>
        <v>0</v>
      </c>
      <c r="AB93" s="21">
        <f>IF($N$82&lt;0,(IF(2050-AA$80&lt;=0,0,(2/(2050-AA$80+1))*(1-(SUM($E93:AA93)/$N$82))*$N$82*'Fixed Data'!Y$52)),0)</f>
        <v>0</v>
      </c>
      <c r="AC93" s="21">
        <f>IF($N$82&lt;0,(IF(2050-AB$80&lt;=0,0,(2/(2050-AB$80+1))*(1-(SUM($E93:AB93)/$N$82))*$N$82*'Fixed Data'!Z$52)),0)</f>
        <v>0</v>
      </c>
      <c r="AD93" s="21">
        <f>IF($N$82&lt;0,(IF(2050-AC$80&lt;=0,0,(2/(2050-AC$80+1))*(1-(SUM($E93:AC93)/$N$82))*$N$82*'Fixed Data'!AA$52)),0)</f>
        <v>0</v>
      </c>
      <c r="AE93" s="21">
        <f>IF($N$82&lt;0,(IF(2050-AD$80&lt;=0,0,(2/(2050-AD$80+1))*(1-(SUM($E93:AD93)/$N$82))*$N$82*'Fixed Data'!AB$52)),0)</f>
        <v>0</v>
      </c>
      <c r="AF93" s="21">
        <f>IF($N$82&lt;0,(IF(2050-AE$80&lt;=0,0,(2/(2050-AE$80+1))*(1-(SUM($E93:AE93)/$N$82))*$N$82*'Fixed Data'!AC$52)),0)</f>
        <v>0</v>
      </c>
      <c r="AG93" s="21">
        <f>IF($N$82&lt;0,(IF(2050-AF$80&lt;=0,0,(2/(2050-AF$80+1))*(1-(SUM($E93:AF93)/$N$82))*$N$82*'Fixed Data'!AD$52)),0)</f>
        <v>0</v>
      </c>
      <c r="AH93" s="21">
        <f>IF($N$82&lt;0,(IF(2050-AG$80&lt;=0,0,(2/(2050-AG$80+1))*(1-(SUM($E93:AG93)/$N$82))*$N$82*'Fixed Data'!AE$52)),0)</f>
        <v>0</v>
      </c>
      <c r="AI93" s="21">
        <f>IF($N$82&lt;0,(IF(2050-AH$80&lt;=0,0,(2/(2050-AH$80+1))*(1-(SUM($E93:AH93)/$N$82))*$N$82*'Fixed Data'!AF$52)),0)</f>
        <v>0</v>
      </c>
      <c r="AJ93" s="21">
        <f>IF($N$82&lt;0,(IF(2050-AI$80&lt;=0,0,(2/(2050-AI$80+1))*(1-(SUM($E93:AI93)/$N$82))*$N$82*'Fixed Data'!AG$52)),0)</f>
        <v>0</v>
      </c>
      <c r="AK93" s="21">
        <f>IF($N$82&lt;0,(IF(2050-AJ$80&lt;=0,0,(2/(2050-AJ$80+1))*(1-(SUM($E93:AJ93)/$N$82))*$N$82*'Fixed Data'!AH$52)),0)</f>
        <v>0</v>
      </c>
      <c r="AL93" s="21">
        <f>IF($N$82&lt;0,(IF(2050-AK$80&lt;=0,0,(2/(2050-AK$80+1))*(1-(SUM($E93:AK93)/$N$82))*$N$82*'Fixed Data'!AI$52)),0)</f>
        <v>0</v>
      </c>
      <c r="AM93" s="21">
        <f>IF($N$82&lt;0,(IF(2050-AL$80&lt;=0,0,(2/(2050-AL$80+1))*(1-(SUM($E93:AL93)/$N$82))*$N$82*'Fixed Data'!AJ$52)),0)</f>
        <v>0</v>
      </c>
      <c r="AN93" s="21">
        <f>IF($N$82&lt;0,(IF(2050-AM$80&lt;=0,0,(2/(2050-AM$80+1))*(1-(SUM($E93:AM93)/$N$82))*$N$82*'Fixed Data'!AK$52)),0)</f>
        <v>0</v>
      </c>
      <c r="AO93" s="21">
        <f>IF($N$82&lt;0,(IF(2050-AN$80&lt;=0,0,(2/(2050-AN$80+1))*(1-(SUM($E93:AN93)/$N$82))*$N$82*'Fixed Data'!AL$52)),0)</f>
        <v>0</v>
      </c>
      <c r="AP93" s="21">
        <f>IF($N$82&lt;0,(IF(2050-AO$80&lt;=0,0,(2/(2050-AO$80+1))*(1-(SUM($E93:AO93)/$N$82))*$N$82*'Fixed Data'!AM$52)),0)</f>
        <v>0</v>
      </c>
      <c r="AQ93" s="21">
        <f>IF($N$82&lt;0,(IF(2050-AP$80&lt;=0,0,(2/(2050-AP$80+1))*(1-(SUM($E93:AP93)/$N$82))*$N$82*'Fixed Data'!AN$52)),0)</f>
        <v>0</v>
      </c>
      <c r="AR93" s="21">
        <f>IF($N$82&lt;0,(IF(2050-AQ$80&lt;=0,0,(2/(2050-AQ$80+1))*(1-(SUM($E93:AQ93)/$N$82))*$N$82*'Fixed Data'!AO$52)),0)</f>
        <v>0</v>
      </c>
      <c r="AS93" s="21">
        <f>IF($N$82&lt;0,(IF(2050-AR$80&lt;=0,0,(2/(2050-AR$80+1))*(1-(SUM($E93:AR93)/$N$82))*$N$82*'Fixed Data'!AP$52)),0)</f>
        <v>0</v>
      </c>
      <c r="AT93" s="21">
        <f>IF($N$82&lt;0,(IF(2050-AS$80&lt;=0,0,(2/(2050-AS$80+1))*(1-(SUM($E93:AS93)/$N$82))*$N$82*'Fixed Data'!AQ$52)),0)</f>
        <v>0</v>
      </c>
      <c r="AU93" s="21">
        <f>IF($N$82&lt;0,(IF(2050-AT$80&lt;=0,0,(2/(2050-AT$80+1))*(1-(SUM($E93:AT93)/$N$82))*$N$82*'Fixed Data'!AR$52)),0)</f>
        <v>0</v>
      </c>
      <c r="AV93" s="21">
        <f>IF($N$82&lt;0,(IF(2050-AU$80&lt;=0,0,(2/(2050-AU$80+1))*(1-(SUM($E93:AU93)/$N$82))*$N$82*'Fixed Data'!AS$52)),0)</f>
        <v>0</v>
      </c>
      <c r="AW93" s="21">
        <f>IF($N$82&lt;0,(IF(2050-AV$80&lt;=0,0,(2/(2050-AV$80+1))*(1-(SUM($E93:AV93)/$N$82))*$N$82*'Fixed Data'!AT$52)),0)</f>
        <v>0</v>
      </c>
      <c r="AX93" s="21">
        <f>IF($N$82&lt;0,(IF(2050-AW$80&lt;=0,0,(2/(2050-AW$80+1))*(1-(SUM($E93:AW93)/$N$82))*$N$82*'Fixed Data'!AU$52)),0)</f>
        <v>0</v>
      </c>
      <c r="AY93" s="21">
        <f>IF($N$82&lt;0,(IF(2050-AX$80&lt;=0,0,(2/(2050-AX$80+1))*(1-(SUM($E93:AX93)/$N$82))*$N$82*'Fixed Data'!AV$52)),0)</f>
        <v>0</v>
      </c>
      <c r="AZ93" s="21">
        <f>IF($N$82&lt;0,(IF(2050-AY$80&lt;=0,0,(2/(2050-AY$80+1))*(1-(SUM($E93:AY93)/$N$82))*$N$82*'Fixed Data'!AW$52)),0)</f>
        <v>0</v>
      </c>
      <c r="BA93" s="21">
        <f>IF($N$82&lt;0,(IF(2050-AZ$80&lt;=0,0,(2/(2050-AZ$80+1))*(1-(SUM($E93:AZ93)/$N$82))*$N$82*'Fixed Data'!AX$52)),0)</f>
        <v>0</v>
      </c>
      <c r="BB93" s="21">
        <f>IF($N$82&lt;0,(IF(2050-BA$80&lt;=0,0,(2/(2050-BA$80+1))*(1-(SUM($E93:BA93)/$N$82))*$N$82*'Fixed Data'!AY$52)),0)</f>
        <v>0</v>
      </c>
    </row>
    <row r="94" spans="1:54" ht="15" hidden="1" customHeight="1" outlineLevel="3">
      <c r="A94" s="8"/>
      <c r="B94" t="s">
        <v>415</v>
      </c>
      <c r="C94" t="s">
        <v>416</v>
      </c>
      <c r="D94" t="s">
        <v>379</v>
      </c>
      <c r="E94" s="18"/>
      <c r="F94" s="18"/>
      <c r="G94" s="18"/>
      <c r="H94" s="18"/>
      <c r="I94" s="18"/>
      <c r="J94" s="18"/>
      <c r="K94" s="18"/>
      <c r="L94" s="18"/>
      <c r="M94" s="18"/>
      <c r="N94" s="18"/>
      <c r="O94" s="18"/>
      <c r="P94" s="21">
        <f>IF($O$82&lt;0,(IF(2050-O$80&lt;=0,0,(2/(2050-O$80+1))*(1-(SUM($E94:O94)/$O$82))*$O$82*'Fixed Data'!M$52)),0)</f>
        <v>0</v>
      </c>
      <c r="Q94" s="21">
        <f>IF($O$82&lt;0,(IF(2050-P$80&lt;=0,0,(2/(2050-P$80+1))*(1-(SUM($E94:P94)/$O$82))*$O$82*'Fixed Data'!N$52)),0)</f>
        <v>0</v>
      </c>
      <c r="R94" s="21">
        <f>IF($O$82&lt;0,(IF(2050-Q$80&lt;=0,0,(2/(2050-Q$80+1))*(1-(SUM($E94:Q94)/$O$82))*$O$82*'Fixed Data'!O$52)),0)</f>
        <v>0</v>
      </c>
      <c r="S94" s="21">
        <f>IF($O$82&lt;0,(IF(2050-R$80&lt;=0,0,(2/(2050-R$80+1))*(1-(SUM($E94:R94)/$O$82))*$O$82*'Fixed Data'!P$52)),0)</f>
        <v>0</v>
      </c>
      <c r="T94" s="21">
        <f>IF($O$82&lt;0,(IF(2050-S$80&lt;=0,0,(2/(2050-S$80+1))*(1-(SUM($E94:S94)/$O$82))*$O$82*'Fixed Data'!Q$52)),0)</f>
        <v>0</v>
      </c>
      <c r="U94" s="21">
        <f>IF($O$82&lt;0,(IF(2050-T$80&lt;=0,0,(2/(2050-T$80+1))*(1-(SUM($E94:T94)/$O$82))*$O$82*'Fixed Data'!R$52)),0)</f>
        <v>0</v>
      </c>
      <c r="V94" s="21">
        <f>IF($O$82&lt;0,(IF(2050-U$80&lt;=0,0,(2/(2050-U$80+1))*(1-(SUM($E94:U94)/$O$82))*$O$82*'Fixed Data'!S$52)),0)</f>
        <v>0</v>
      </c>
      <c r="W94" s="21">
        <f>IF($O$82&lt;0,(IF(2050-V$80&lt;=0,0,(2/(2050-V$80+1))*(1-(SUM($E94:V94)/$O$82))*$O$82*'Fixed Data'!T$52)),0)</f>
        <v>0</v>
      </c>
      <c r="X94" s="21">
        <f>IF($O$82&lt;0,(IF(2050-W$80&lt;=0,0,(2/(2050-W$80+1))*(1-(SUM($E94:W94)/$O$82))*$O$82*'Fixed Data'!U$52)),0)</f>
        <v>0</v>
      </c>
      <c r="Y94" s="21">
        <f>IF($O$82&lt;0,(IF(2050-X$80&lt;=0,0,(2/(2050-X$80+1))*(1-(SUM($E94:X94)/$O$82))*$O$82*'Fixed Data'!V$52)),0)</f>
        <v>0</v>
      </c>
      <c r="Z94" s="21">
        <f>IF($O$82&lt;0,(IF(2050-Y$80&lt;=0,0,(2/(2050-Y$80+1))*(1-(SUM($E94:Y94)/$O$82))*$O$82*'Fixed Data'!W$52)),0)</f>
        <v>0</v>
      </c>
      <c r="AA94" s="21">
        <f>IF($O$82&lt;0,(IF(2050-Z$80&lt;=0,0,(2/(2050-Z$80+1))*(1-(SUM($E94:Z94)/$O$82))*$O$82*'Fixed Data'!X$52)),0)</f>
        <v>0</v>
      </c>
      <c r="AB94" s="21">
        <f>IF($O$82&lt;0,(IF(2050-AA$80&lt;=0,0,(2/(2050-AA$80+1))*(1-(SUM($E94:AA94)/$O$82))*$O$82*'Fixed Data'!Y$52)),0)</f>
        <v>0</v>
      </c>
      <c r="AC94" s="21">
        <f>IF($O$82&lt;0,(IF(2050-AB$80&lt;=0,0,(2/(2050-AB$80+1))*(1-(SUM($E94:AB94)/$O$82))*$O$82*'Fixed Data'!Z$52)),0)</f>
        <v>0</v>
      </c>
      <c r="AD94" s="21">
        <f>IF($O$82&lt;0,(IF(2050-AC$80&lt;=0,0,(2/(2050-AC$80+1))*(1-(SUM($E94:AC94)/$O$82))*$O$82*'Fixed Data'!AA$52)),0)</f>
        <v>0</v>
      </c>
      <c r="AE94" s="21">
        <f>IF($O$82&lt;0,(IF(2050-AD$80&lt;=0,0,(2/(2050-AD$80+1))*(1-(SUM($E94:AD94)/$O$82))*$O$82*'Fixed Data'!AB$52)),0)</f>
        <v>0</v>
      </c>
      <c r="AF94" s="21">
        <f>IF($O$82&lt;0,(IF(2050-AE$80&lt;=0,0,(2/(2050-AE$80+1))*(1-(SUM($E94:AE94)/$O$82))*$O$82*'Fixed Data'!AC$52)),0)</f>
        <v>0</v>
      </c>
      <c r="AG94" s="21">
        <f>IF($O$82&lt;0,(IF(2050-AF$80&lt;=0,0,(2/(2050-AF$80+1))*(1-(SUM($E94:AF94)/$O$82))*$O$82*'Fixed Data'!AD$52)),0)</f>
        <v>0</v>
      </c>
      <c r="AH94" s="21">
        <f>IF($O$82&lt;0,(IF(2050-AG$80&lt;=0,0,(2/(2050-AG$80+1))*(1-(SUM($E94:AG94)/$O$82))*$O$82*'Fixed Data'!AE$52)),0)</f>
        <v>0</v>
      </c>
      <c r="AI94" s="21">
        <f>IF($O$82&lt;0,(IF(2050-AH$80&lt;=0,0,(2/(2050-AH$80+1))*(1-(SUM($E94:AH94)/$O$82))*$O$82*'Fixed Data'!AF$52)),0)</f>
        <v>0</v>
      </c>
      <c r="AJ94" s="21">
        <f>IF($O$82&lt;0,(IF(2050-AI$80&lt;=0,0,(2/(2050-AI$80+1))*(1-(SUM($E94:AI94)/$O$82))*$O$82*'Fixed Data'!AG$52)),0)</f>
        <v>0</v>
      </c>
      <c r="AK94" s="21">
        <f>IF($O$82&lt;0,(IF(2050-AJ$80&lt;=0,0,(2/(2050-AJ$80+1))*(1-(SUM($E94:AJ94)/$O$82))*$O$82*'Fixed Data'!AH$52)),0)</f>
        <v>0</v>
      </c>
      <c r="AL94" s="21">
        <f>IF($O$82&lt;0,(IF(2050-AK$80&lt;=0,0,(2/(2050-AK$80+1))*(1-(SUM($E94:AK94)/$O$82))*$O$82*'Fixed Data'!AI$52)),0)</f>
        <v>0</v>
      </c>
      <c r="AM94" s="21">
        <f>IF($O$82&lt;0,(IF(2050-AL$80&lt;=0,0,(2/(2050-AL$80+1))*(1-(SUM($E94:AL94)/$O$82))*$O$82*'Fixed Data'!AJ$52)),0)</f>
        <v>0</v>
      </c>
      <c r="AN94" s="21">
        <f>IF($O$82&lt;0,(IF(2050-AM$80&lt;=0,0,(2/(2050-AM$80+1))*(1-(SUM($E94:AM94)/$O$82))*$O$82*'Fixed Data'!AK$52)),0)</f>
        <v>0</v>
      </c>
      <c r="AO94" s="21">
        <f>IF($O$82&lt;0,(IF(2050-AN$80&lt;=0,0,(2/(2050-AN$80+1))*(1-(SUM($E94:AN94)/$O$82))*$O$82*'Fixed Data'!AL$52)),0)</f>
        <v>0</v>
      </c>
      <c r="AP94" s="21">
        <f>IF($O$82&lt;0,(IF(2050-AO$80&lt;=0,0,(2/(2050-AO$80+1))*(1-(SUM($E94:AO94)/$O$82))*$O$82*'Fixed Data'!AM$52)),0)</f>
        <v>0</v>
      </c>
      <c r="AQ94" s="21">
        <f>IF($O$82&lt;0,(IF(2050-AP$80&lt;=0,0,(2/(2050-AP$80+1))*(1-(SUM($E94:AP94)/$O$82))*$O$82*'Fixed Data'!AN$52)),0)</f>
        <v>0</v>
      </c>
      <c r="AR94" s="21">
        <f>IF($O$82&lt;0,(IF(2050-AQ$80&lt;=0,0,(2/(2050-AQ$80+1))*(1-(SUM($E94:AQ94)/$O$82))*$O$82*'Fixed Data'!AO$52)),0)</f>
        <v>0</v>
      </c>
      <c r="AS94" s="21">
        <f>IF($O$82&lt;0,(IF(2050-AR$80&lt;=0,0,(2/(2050-AR$80+1))*(1-(SUM($E94:AR94)/$O$82))*$O$82*'Fixed Data'!AP$52)),0)</f>
        <v>0</v>
      </c>
      <c r="AT94" s="21">
        <f>IF($O$82&lt;0,(IF(2050-AS$80&lt;=0,0,(2/(2050-AS$80+1))*(1-(SUM($E94:AS94)/$O$82))*$O$82*'Fixed Data'!AQ$52)),0)</f>
        <v>0</v>
      </c>
      <c r="AU94" s="21">
        <f>IF($O$82&lt;0,(IF(2050-AT$80&lt;=0,0,(2/(2050-AT$80+1))*(1-(SUM($E94:AT94)/$O$82))*$O$82*'Fixed Data'!AR$52)),0)</f>
        <v>0</v>
      </c>
      <c r="AV94" s="21">
        <f>IF($O$82&lt;0,(IF(2050-AU$80&lt;=0,0,(2/(2050-AU$80+1))*(1-(SUM($E94:AU94)/$O$82))*$O$82*'Fixed Data'!AS$52)),0)</f>
        <v>0</v>
      </c>
      <c r="AW94" s="21">
        <f>IF($O$82&lt;0,(IF(2050-AV$80&lt;=0,0,(2/(2050-AV$80+1))*(1-(SUM($E94:AV94)/$O$82))*$O$82*'Fixed Data'!AT$52)),0)</f>
        <v>0</v>
      </c>
      <c r="AX94" s="21">
        <f>IF($O$82&lt;0,(IF(2050-AW$80&lt;=0,0,(2/(2050-AW$80+1))*(1-(SUM($E94:AW94)/$O$82))*$O$82*'Fixed Data'!AU$52)),0)</f>
        <v>0</v>
      </c>
      <c r="AY94" s="21">
        <f>IF($O$82&lt;0,(IF(2050-AX$80&lt;=0,0,(2/(2050-AX$80+1))*(1-(SUM($E94:AX94)/$O$82))*$O$82*'Fixed Data'!AV$52)),0)</f>
        <v>0</v>
      </c>
      <c r="AZ94" s="21">
        <f>IF($O$82&lt;0,(IF(2050-AY$80&lt;=0,0,(2/(2050-AY$80+1))*(1-(SUM($E94:AY94)/$O$82))*$O$82*'Fixed Data'!AW$52)),0)</f>
        <v>0</v>
      </c>
      <c r="BA94" s="21">
        <f>IF($O$82&lt;0,(IF(2050-AZ$80&lt;=0,0,(2/(2050-AZ$80+1))*(1-(SUM($E94:AZ94)/$O$82))*$O$82*'Fixed Data'!AX$52)),0)</f>
        <v>0</v>
      </c>
      <c r="BB94" s="21">
        <f>IF($O$82&lt;0,(IF(2050-BA$80&lt;=0,0,(2/(2050-BA$80+1))*(1-(SUM($E94:BA94)/$O$82))*$O$82*'Fixed Data'!AY$52)),0)</f>
        <v>0</v>
      </c>
    </row>
    <row r="95" spans="1:54" ht="15" hidden="1" customHeight="1" outlineLevel="3">
      <c r="A95" s="8"/>
      <c r="B95" t="s">
        <v>417</v>
      </c>
      <c r="C95" t="s">
        <v>418</v>
      </c>
      <c r="D95" t="s">
        <v>379</v>
      </c>
      <c r="E95" s="18"/>
      <c r="F95" s="18"/>
      <c r="G95" s="18"/>
      <c r="H95" s="18"/>
      <c r="I95" s="18"/>
      <c r="J95" s="18"/>
      <c r="K95" s="18"/>
      <c r="L95" s="18"/>
      <c r="M95" s="18"/>
      <c r="N95" s="18"/>
      <c r="O95" s="18"/>
      <c r="P95" s="18"/>
      <c r="Q95" s="21">
        <f>IF($P$82&lt;0,(IF(2050-P$80&lt;=0,0,(2/(2050-P$80+1))*(1-(SUM($E95:P95)/$P$82))*$P$82*'Fixed Data'!N$52)),0)</f>
        <v>0</v>
      </c>
      <c r="R95" s="21">
        <f>IF($P$82&lt;0,(IF(2050-Q$80&lt;=0,0,(2/(2050-Q$80+1))*(1-(SUM($E95:Q95)/$P$82))*$P$82*'Fixed Data'!O$52)),0)</f>
        <v>0</v>
      </c>
      <c r="S95" s="21">
        <f>IF($P$82&lt;0,(IF(2050-R$80&lt;=0,0,(2/(2050-R$80+1))*(1-(SUM($E95:R95)/$P$82))*$P$82*'Fixed Data'!P$52)),0)</f>
        <v>0</v>
      </c>
      <c r="T95" s="21">
        <f>IF($P$82&lt;0,(IF(2050-S$80&lt;=0,0,(2/(2050-S$80+1))*(1-(SUM($E95:S95)/$P$82))*$P$82*'Fixed Data'!Q$52)),0)</f>
        <v>0</v>
      </c>
      <c r="U95" s="21">
        <f>IF($P$82&lt;0,(IF(2050-T$80&lt;=0,0,(2/(2050-T$80+1))*(1-(SUM($E95:T95)/$P$82))*$P$82*'Fixed Data'!R$52)),0)</f>
        <v>0</v>
      </c>
      <c r="V95" s="21">
        <f>IF($P$82&lt;0,(IF(2050-U$80&lt;=0,0,(2/(2050-U$80+1))*(1-(SUM($E95:U95)/$P$82))*$P$82*'Fixed Data'!S$52)),0)</f>
        <v>0</v>
      </c>
      <c r="W95" s="21">
        <f>IF($P$82&lt;0,(IF(2050-V$80&lt;=0,0,(2/(2050-V$80+1))*(1-(SUM($E95:V95)/$P$82))*$P$82*'Fixed Data'!T$52)),0)</f>
        <v>0</v>
      </c>
      <c r="X95" s="21">
        <f>IF($P$82&lt;0,(IF(2050-W$80&lt;=0,0,(2/(2050-W$80+1))*(1-(SUM($E95:W95)/$P$82))*$P$82*'Fixed Data'!U$52)),0)</f>
        <v>0</v>
      </c>
      <c r="Y95" s="21">
        <f>IF($P$82&lt;0,(IF(2050-X$80&lt;=0,0,(2/(2050-X$80+1))*(1-(SUM($E95:X95)/$P$82))*$P$82*'Fixed Data'!V$52)),0)</f>
        <v>0</v>
      </c>
      <c r="Z95" s="21">
        <f>IF($P$82&lt;0,(IF(2050-Y$80&lt;=0,0,(2/(2050-Y$80+1))*(1-(SUM($E95:Y95)/$P$82))*$P$82*'Fixed Data'!W$52)),0)</f>
        <v>0</v>
      </c>
      <c r="AA95" s="21">
        <f>IF($P$82&lt;0,(IF(2050-Z$80&lt;=0,0,(2/(2050-Z$80+1))*(1-(SUM($E95:Z95)/$P$82))*$P$82*'Fixed Data'!X$52)),0)</f>
        <v>0</v>
      </c>
      <c r="AB95" s="21">
        <f>IF($P$82&lt;0,(IF(2050-AA$80&lt;=0,0,(2/(2050-AA$80+1))*(1-(SUM($E95:AA95)/$P$82))*$P$82*'Fixed Data'!Y$52)),0)</f>
        <v>0</v>
      </c>
      <c r="AC95" s="21">
        <f>IF($P$82&lt;0,(IF(2050-AB$80&lt;=0,0,(2/(2050-AB$80+1))*(1-(SUM($E95:AB95)/$P$82))*$P$82*'Fixed Data'!Z$52)),0)</f>
        <v>0</v>
      </c>
      <c r="AD95" s="21">
        <f>IF($P$82&lt;0,(IF(2050-AC$80&lt;=0,0,(2/(2050-AC$80+1))*(1-(SUM($E95:AC95)/$P$82))*$P$82*'Fixed Data'!AA$52)),0)</f>
        <v>0</v>
      </c>
      <c r="AE95" s="21">
        <f>IF($P$82&lt;0,(IF(2050-AD$80&lt;=0,0,(2/(2050-AD$80+1))*(1-(SUM($E95:AD95)/$P$82))*$P$82*'Fixed Data'!AB$52)),0)</f>
        <v>0</v>
      </c>
      <c r="AF95" s="21">
        <f>IF($P$82&lt;0,(IF(2050-AE$80&lt;=0,0,(2/(2050-AE$80+1))*(1-(SUM($E95:AE95)/$P$82))*$P$82*'Fixed Data'!AC$52)),0)</f>
        <v>0</v>
      </c>
      <c r="AG95" s="21">
        <f>IF($P$82&lt;0,(IF(2050-AF$80&lt;=0,0,(2/(2050-AF$80+1))*(1-(SUM($E95:AF95)/$P$82))*$P$82*'Fixed Data'!AD$52)),0)</f>
        <v>0</v>
      </c>
      <c r="AH95" s="21">
        <f>IF($P$82&lt;0,(IF(2050-AG$80&lt;=0,0,(2/(2050-AG$80+1))*(1-(SUM($E95:AG95)/$P$82))*$P$82*'Fixed Data'!AE$52)),0)</f>
        <v>0</v>
      </c>
      <c r="AI95" s="21">
        <f>IF($P$82&lt;0,(IF(2050-AH$80&lt;=0,0,(2/(2050-AH$80+1))*(1-(SUM($E95:AH95)/$P$82))*$P$82*'Fixed Data'!AF$52)),0)</f>
        <v>0</v>
      </c>
      <c r="AJ95" s="21">
        <f>IF($P$82&lt;0,(IF(2050-AI$80&lt;=0,0,(2/(2050-AI$80+1))*(1-(SUM($E95:AI95)/$P$82))*$P$82*'Fixed Data'!AG$52)),0)</f>
        <v>0</v>
      </c>
      <c r="AK95" s="21">
        <f>IF($P$82&lt;0,(IF(2050-AJ$80&lt;=0,0,(2/(2050-AJ$80+1))*(1-(SUM($E95:AJ95)/$P$82))*$P$82*'Fixed Data'!AH$52)),0)</f>
        <v>0</v>
      </c>
      <c r="AL95" s="21">
        <f>IF($P$82&lt;0,(IF(2050-AK$80&lt;=0,0,(2/(2050-AK$80+1))*(1-(SUM($E95:AK95)/$P$82))*$P$82*'Fixed Data'!AI$52)),0)</f>
        <v>0</v>
      </c>
      <c r="AM95" s="21">
        <f>IF($P$82&lt;0,(IF(2050-AL$80&lt;=0,0,(2/(2050-AL$80+1))*(1-(SUM($E95:AL95)/$P$82))*$P$82*'Fixed Data'!AJ$52)),0)</f>
        <v>0</v>
      </c>
      <c r="AN95" s="21">
        <f>IF($P$82&lt;0,(IF(2050-AM$80&lt;=0,0,(2/(2050-AM$80+1))*(1-(SUM($E95:AM95)/$P$82))*$P$82*'Fixed Data'!AK$52)),0)</f>
        <v>0</v>
      </c>
      <c r="AO95" s="21">
        <f>IF($P$82&lt;0,(IF(2050-AN$80&lt;=0,0,(2/(2050-AN$80+1))*(1-(SUM($E95:AN95)/$P$82))*$P$82*'Fixed Data'!AL$52)),0)</f>
        <v>0</v>
      </c>
      <c r="AP95" s="21">
        <f>IF($P$82&lt;0,(IF(2050-AO$80&lt;=0,0,(2/(2050-AO$80+1))*(1-(SUM($E95:AO95)/$P$82))*$P$82*'Fixed Data'!AM$52)),0)</f>
        <v>0</v>
      </c>
      <c r="AQ95" s="21">
        <f>IF($P$82&lt;0,(IF(2050-AP$80&lt;=0,0,(2/(2050-AP$80+1))*(1-(SUM($E95:AP95)/$P$82))*$P$82*'Fixed Data'!AN$52)),0)</f>
        <v>0</v>
      </c>
      <c r="AR95" s="21">
        <f>IF($P$82&lt;0,(IF(2050-AQ$80&lt;=0,0,(2/(2050-AQ$80+1))*(1-(SUM($E95:AQ95)/$P$82))*$P$82*'Fixed Data'!AO$52)),0)</f>
        <v>0</v>
      </c>
      <c r="AS95" s="21">
        <f>IF($P$82&lt;0,(IF(2050-AR$80&lt;=0,0,(2/(2050-AR$80+1))*(1-(SUM($E95:AR95)/$P$82))*$P$82*'Fixed Data'!AP$52)),0)</f>
        <v>0</v>
      </c>
      <c r="AT95" s="21">
        <f>IF($P$82&lt;0,(IF(2050-AS$80&lt;=0,0,(2/(2050-AS$80+1))*(1-(SUM($E95:AS95)/$P$82))*$P$82*'Fixed Data'!AQ$52)),0)</f>
        <v>0</v>
      </c>
      <c r="AU95" s="21">
        <f>IF($P$82&lt;0,(IF(2050-AT$80&lt;=0,0,(2/(2050-AT$80+1))*(1-(SUM($E95:AT95)/$P$82))*$P$82*'Fixed Data'!AR$52)),0)</f>
        <v>0</v>
      </c>
      <c r="AV95" s="21">
        <f>IF($P$82&lt;0,(IF(2050-AU$80&lt;=0,0,(2/(2050-AU$80+1))*(1-(SUM($E95:AU95)/$P$82))*$P$82*'Fixed Data'!AS$52)),0)</f>
        <v>0</v>
      </c>
      <c r="AW95" s="21">
        <f>IF($P$82&lt;0,(IF(2050-AV$80&lt;=0,0,(2/(2050-AV$80+1))*(1-(SUM($E95:AV95)/$P$82))*$P$82*'Fixed Data'!AT$52)),0)</f>
        <v>0</v>
      </c>
      <c r="AX95" s="21">
        <f>IF($P$82&lt;0,(IF(2050-AW$80&lt;=0,0,(2/(2050-AW$80+1))*(1-(SUM($E95:AW95)/$P$82))*$P$82*'Fixed Data'!AU$52)),0)</f>
        <v>0</v>
      </c>
      <c r="AY95" s="21">
        <f>IF($P$82&lt;0,(IF(2050-AX$80&lt;=0,0,(2/(2050-AX$80+1))*(1-(SUM($E95:AX95)/$P$82))*$P$82*'Fixed Data'!AV$52)),0)</f>
        <v>0</v>
      </c>
      <c r="AZ95" s="21">
        <f>IF($P$82&lt;0,(IF(2050-AY$80&lt;=0,0,(2/(2050-AY$80+1))*(1-(SUM($E95:AY95)/$P$82))*$P$82*'Fixed Data'!AW$52)),0)</f>
        <v>0</v>
      </c>
      <c r="BA95" s="21">
        <f>IF($P$82&lt;0,(IF(2050-AZ$80&lt;=0,0,(2/(2050-AZ$80+1))*(1-(SUM($E95:AZ95)/$P$82))*$P$82*'Fixed Data'!AX$52)),0)</f>
        <v>0</v>
      </c>
      <c r="BB95" s="21">
        <f>IF($P$82&lt;0,(IF(2050-BA$80&lt;=0,0,(2/(2050-BA$80+1))*(1-(SUM($E95:BA95)/$P$82))*$P$82*'Fixed Data'!AY$52)),0)</f>
        <v>0</v>
      </c>
    </row>
    <row r="96" spans="1:54" ht="15" hidden="1" customHeight="1" outlineLevel="3">
      <c r="A96" s="8"/>
      <c r="B96" t="s">
        <v>419</v>
      </c>
      <c r="C96" t="s">
        <v>420</v>
      </c>
      <c r="D96" t="s">
        <v>379</v>
      </c>
      <c r="E96" s="18"/>
      <c r="F96" s="18"/>
      <c r="G96" s="18"/>
      <c r="H96" s="18"/>
      <c r="I96" s="18"/>
      <c r="J96" s="18"/>
      <c r="K96" s="18"/>
      <c r="L96" s="18"/>
      <c r="M96" s="18"/>
      <c r="N96" s="18"/>
      <c r="O96" s="18"/>
      <c r="P96" s="18"/>
      <c r="Q96" s="18"/>
      <c r="R96" s="21">
        <f>IF($Q$82&lt;0,(IF(2050-Q$80&lt;=0,0,(2/(2050-Q$80+1))*(1-(SUM($E96:Q96)/$Q$82))*$Q$82*'Fixed Data'!O$52)),0)</f>
        <v>0</v>
      </c>
      <c r="S96" s="21">
        <f>IF($Q$82&lt;0,(IF(2050-R$80&lt;=0,0,(2/(2050-R$80+1))*(1-(SUM($E96:R96)/$Q$82))*$Q$82*'Fixed Data'!P$52)),0)</f>
        <v>0</v>
      </c>
      <c r="T96" s="21">
        <f>IF($Q$82&lt;0,(IF(2050-S$80&lt;=0,0,(2/(2050-S$80+1))*(1-(SUM($E96:S96)/$Q$82))*$Q$82*'Fixed Data'!Q$52)),0)</f>
        <v>0</v>
      </c>
      <c r="U96" s="21">
        <f>IF($Q$82&lt;0,(IF(2050-T$80&lt;=0,0,(2/(2050-T$80+1))*(1-(SUM($E96:T96)/$Q$82))*$Q$82*'Fixed Data'!R$52)),0)</f>
        <v>0</v>
      </c>
      <c r="V96" s="21">
        <f>IF($Q$82&lt;0,(IF(2050-U$80&lt;=0,0,(2/(2050-U$80+1))*(1-(SUM($E96:U96)/$Q$82))*$Q$82*'Fixed Data'!S$52)),0)</f>
        <v>0</v>
      </c>
      <c r="W96" s="21">
        <f>IF($Q$82&lt;0,(IF(2050-V$80&lt;=0,0,(2/(2050-V$80+1))*(1-(SUM($E96:V96)/$Q$82))*$Q$82*'Fixed Data'!T$52)),0)</f>
        <v>0</v>
      </c>
      <c r="X96" s="21">
        <f>IF($Q$82&lt;0,(IF(2050-W$80&lt;=0,0,(2/(2050-W$80+1))*(1-(SUM($E96:W96)/$Q$82))*$Q$82*'Fixed Data'!U$52)),0)</f>
        <v>0</v>
      </c>
      <c r="Y96" s="21">
        <f>IF($Q$82&lt;0,(IF(2050-X$80&lt;=0,0,(2/(2050-X$80+1))*(1-(SUM($E96:X96)/$Q$82))*$Q$82*'Fixed Data'!V$52)),0)</f>
        <v>0</v>
      </c>
      <c r="Z96" s="21">
        <f>IF($Q$82&lt;0,(IF(2050-Y$80&lt;=0,0,(2/(2050-Y$80+1))*(1-(SUM($E96:Y96)/$Q$82))*$Q$82*'Fixed Data'!W$52)),0)</f>
        <v>0</v>
      </c>
      <c r="AA96" s="21">
        <f>IF($Q$82&lt;0,(IF(2050-Z$80&lt;=0,0,(2/(2050-Z$80+1))*(1-(SUM($E96:Z96)/$Q$82))*$Q$82*'Fixed Data'!X$52)),0)</f>
        <v>0</v>
      </c>
      <c r="AB96" s="21">
        <f>IF($Q$82&lt;0,(IF(2050-AA$80&lt;=0,0,(2/(2050-AA$80+1))*(1-(SUM($E96:AA96)/$Q$82))*$Q$82*'Fixed Data'!Y$52)),0)</f>
        <v>0</v>
      </c>
      <c r="AC96" s="21">
        <f>IF($Q$82&lt;0,(IF(2050-AB$80&lt;=0,0,(2/(2050-AB$80+1))*(1-(SUM($E96:AB96)/$Q$82))*$Q$82*'Fixed Data'!Z$52)),0)</f>
        <v>0</v>
      </c>
      <c r="AD96" s="21">
        <f>IF($Q$82&lt;0,(IF(2050-AC$80&lt;=0,0,(2/(2050-AC$80+1))*(1-(SUM($E96:AC96)/$Q$82))*$Q$82*'Fixed Data'!AA$52)),0)</f>
        <v>0</v>
      </c>
      <c r="AE96" s="21">
        <f>IF($Q$82&lt;0,(IF(2050-AD$80&lt;=0,0,(2/(2050-AD$80+1))*(1-(SUM($E96:AD96)/$Q$82))*$Q$82*'Fixed Data'!AB$52)),0)</f>
        <v>0</v>
      </c>
      <c r="AF96" s="21">
        <f>IF($Q$82&lt;0,(IF(2050-AE$80&lt;=0,0,(2/(2050-AE$80+1))*(1-(SUM($E96:AE96)/$Q$82))*$Q$82*'Fixed Data'!AC$52)),0)</f>
        <v>0</v>
      </c>
      <c r="AG96" s="21">
        <f>IF($Q$82&lt;0,(IF(2050-AF$80&lt;=0,0,(2/(2050-AF$80+1))*(1-(SUM($E96:AF96)/$Q$82))*$Q$82*'Fixed Data'!AD$52)),0)</f>
        <v>0</v>
      </c>
      <c r="AH96" s="21">
        <f>IF($Q$82&lt;0,(IF(2050-AG$80&lt;=0,0,(2/(2050-AG$80+1))*(1-(SUM($E96:AG96)/$Q$82))*$Q$82*'Fixed Data'!AE$52)),0)</f>
        <v>0</v>
      </c>
      <c r="AI96" s="21">
        <f>IF($Q$82&lt;0,(IF(2050-AH$80&lt;=0,0,(2/(2050-AH$80+1))*(1-(SUM($E96:AH96)/$Q$82))*$Q$82*'Fixed Data'!AF$52)),0)</f>
        <v>0</v>
      </c>
      <c r="AJ96" s="21">
        <f>IF($Q$82&lt;0,(IF(2050-AI$80&lt;=0,0,(2/(2050-AI$80+1))*(1-(SUM($E96:AI96)/$Q$82))*$Q$82*'Fixed Data'!AG$52)),0)</f>
        <v>0</v>
      </c>
      <c r="AK96" s="21">
        <f>IF($Q$82&lt;0,(IF(2050-AJ$80&lt;=0,0,(2/(2050-AJ$80+1))*(1-(SUM($E96:AJ96)/$Q$82))*$Q$82*'Fixed Data'!AH$52)),0)</f>
        <v>0</v>
      </c>
      <c r="AL96" s="21">
        <f>IF($Q$82&lt;0,(IF(2050-AK$80&lt;=0,0,(2/(2050-AK$80+1))*(1-(SUM($E96:AK96)/$Q$82))*$Q$82*'Fixed Data'!AI$52)),0)</f>
        <v>0</v>
      </c>
      <c r="AM96" s="21">
        <f>IF($Q$82&lt;0,(IF(2050-AL$80&lt;=0,0,(2/(2050-AL$80+1))*(1-(SUM($E96:AL96)/$Q$82))*$Q$82*'Fixed Data'!AJ$52)),0)</f>
        <v>0</v>
      </c>
      <c r="AN96" s="21">
        <f>IF($Q$82&lt;0,(IF(2050-AM$80&lt;=0,0,(2/(2050-AM$80+1))*(1-(SUM($E96:AM96)/$Q$82))*$Q$82*'Fixed Data'!AK$52)),0)</f>
        <v>0</v>
      </c>
      <c r="AO96" s="21">
        <f>IF($Q$82&lt;0,(IF(2050-AN$80&lt;=0,0,(2/(2050-AN$80+1))*(1-(SUM($E96:AN96)/$Q$82))*$Q$82*'Fixed Data'!AL$52)),0)</f>
        <v>0</v>
      </c>
      <c r="AP96" s="21">
        <f>IF($Q$82&lt;0,(IF(2050-AO$80&lt;=0,0,(2/(2050-AO$80+1))*(1-(SUM($E96:AO96)/$Q$82))*$Q$82*'Fixed Data'!AM$52)),0)</f>
        <v>0</v>
      </c>
      <c r="AQ96" s="21">
        <f>IF($Q$82&lt;0,(IF(2050-AP$80&lt;=0,0,(2/(2050-AP$80+1))*(1-(SUM($E96:AP96)/$Q$82))*$Q$82*'Fixed Data'!AN$52)),0)</f>
        <v>0</v>
      </c>
      <c r="AR96" s="21">
        <f>IF($Q$82&lt;0,(IF(2050-AQ$80&lt;=0,0,(2/(2050-AQ$80+1))*(1-(SUM($E96:AQ96)/$Q$82))*$Q$82*'Fixed Data'!AO$52)),0)</f>
        <v>0</v>
      </c>
      <c r="AS96" s="21">
        <f>IF($Q$82&lt;0,(IF(2050-AR$80&lt;=0,0,(2/(2050-AR$80+1))*(1-(SUM($E96:AR96)/$Q$82))*$Q$82*'Fixed Data'!AP$52)),0)</f>
        <v>0</v>
      </c>
      <c r="AT96" s="21">
        <f>IF($Q$82&lt;0,(IF(2050-AS$80&lt;=0,0,(2/(2050-AS$80+1))*(1-(SUM($E96:AS96)/$Q$82))*$Q$82*'Fixed Data'!AQ$52)),0)</f>
        <v>0</v>
      </c>
      <c r="AU96" s="21">
        <f>IF($Q$82&lt;0,(IF(2050-AT$80&lt;=0,0,(2/(2050-AT$80+1))*(1-(SUM($E96:AT96)/$Q$82))*$Q$82*'Fixed Data'!AR$52)),0)</f>
        <v>0</v>
      </c>
      <c r="AV96" s="21">
        <f>IF($Q$82&lt;0,(IF(2050-AU$80&lt;=0,0,(2/(2050-AU$80+1))*(1-(SUM($E96:AU96)/$Q$82))*$Q$82*'Fixed Data'!AS$52)),0)</f>
        <v>0</v>
      </c>
      <c r="AW96" s="21">
        <f>IF($Q$82&lt;0,(IF(2050-AV$80&lt;=0,0,(2/(2050-AV$80+1))*(1-(SUM($E96:AV96)/$Q$82))*$Q$82*'Fixed Data'!AT$52)),0)</f>
        <v>0</v>
      </c>
      <c r="AX96" s="21">
        <f>IF($Q$82&lt;0,(IF(2050-AW$80&lt;=0,0,(2/(2050-AW$80+1))*(1-(SUM($E96:AW96)/$Q$82))*$Q$82*'Fixed Data'!AU$52)),0)</f>
        <v>0</v>
      </c>
      <c r="AY96" s="21">
        <f>IF($Q$82&lt;0,(IF(2050-AX$80&lt;=0,0,(2/(2050-AX$80+1))*(1-(SUM($E96:AX96)/$Q$82))*$Q$82*'Fixed Data'!AV$52)),0)</f>
        <v>0</v>
      </c>
      <c r="AZ96" s="21">
        <f>IF($Q$82&lt;0,(IF(2050-AY$80&lt;=0,0,(2/(2050-AY$80+1))*(1-(SUM($E96:AY96)/$Q$82))*$Q$82*'Fixed Data'!AW$52)),0)</f>
        <v>0</v>
      </c>
      <c r="BA96" s="21">
        <f>IF($Q$82&lt;0,(IF(2050-AZ$80&lt;=0,0,(2/(2050-AZ$80+1))*(1-(SUM($E96:AZ96)/$Q$82))*$Q$82*'Fixed Data'!AX$52)),0)</f>
        <v>0</v>
      </c>
      <c r="BB96" s="21">
        <f>IF($Q$82&lt;0,(IF(2050-BA$80&lt;=0,0,(2/(2050-BA$80+1))*(1-(SUM($E96:BA96)/$Q$82))*$Q$82*'Fixed Data'!AY$52)),0)</f>
        <v>0</v>
      </c>
    </row>
    <row r="97" spans="1:54" ht="15" hidden="1" customHeight="1" outlineLevel="3">
      <c r="A97" s="8"/>
      <c r="B97" t="s">
        <v>421</v>
      </c>
      <c r="C97" t="s">
        <v>422</v>
      </c>
      <c r="D97" t="s">
        <v>379</v>
      </c>
      <c r="E97" s="18"/>
      <c r="F97" s="18"/>
      <c r="G97" s="18"/>
      <c r="H97" s="18"/>
      <c r="I97" s="18"/>
      <c r="J97" s="18"/>
      <c r="K97" s="18"/>
      <c r="L97" s="18"/>
      <c r="M97" s="18"/>
      <c r="N97" s="18"/>
      <c r="O97" s="18"/>
      <c r="P97" s="18"/>
      <c r="Q97" s="18"/>
      <c r="R97" s="18"/>
      <c r="S97" s="21">
        <f>IF($R$82&lt;0,(IF(2050-R$80&lt;=0,0,(2/(2050-R$80+1))*(1-(SUM($E97:R97)/$R$82))*$R$82*'Fixed Data'!P$52)),0)</f>
        <v>0</v>
      </c>
      <c r="T97" s="21">
        <f>IF($R$82&lt;0,(IF(2050-S$80&lt;=0,0,(2/(2050-S$80+1))*(1-(SUM($E97:S97)/$R$82))*$R$82*'Fixed Data'!Q$52)),0)</f>
        <v>0</v>
      </c>
      <c r="U97" s="21">
        <f>IF($R$82&lt;0,(IF(2050-T$80&lt;=0,0,(2/(2050-T$80+1))*(1-(SUM($E97:T97)/$R$82))*$R$82*'Fixed Data'!R$52)),0)</f>
        <v>0</v>
      </c>
      <c r="V97" s="21">
        <f>IF($R$82&lt;0,(IF(2050-U$80&lt;=0,0,(2/(2050-U$80+1))*(1-(SUM($E97:U97)/$R$82))*$R$82*'Fixed Data'!S$52)),0)</f>
        <v>0</v>
      </c>
      <c r="W97" s="21">
        <f>IF($R$82&lt;0,(IF(2050-V$80&lt;=0,0,(2/(2050-V$80+1))*(1-(SUM($E97:V97)/$R$82))*$R$82*'Fixed Data'!T$52)),0)</f>
        <v>0</v>
      </c>
      <c r="X97" s="21">
        <f>IF($R$82&lt;0,(IF(2050-W$80&lt;=0,0,(2/(2050-W$80+1))*(1-(SUM($E97:W97)/$R$82))*$R$82*'Fixed Data'!U$52)),0)</f>
        <v>0</v>
      </c>
      <c r="Y97" s="21">
        <f>IF($R$82&lt;0,(IF(2050-X$80&lt;=0,0,(2/(2050-X$80+1))*(1-(SUM($E97:X97)/$R$82))*$R$82*'Fixed Data'!V$52)),0)</f>
        <v>0</v>
      </c>
      <c r="Z97" s="21">
        <f>IF($R$82&lt;0,(IF(2050-Y$80&lt;=0,0,(2/(2050-Y$80+1))*(1-(SUM($E97:Y97)/$R$82))*$R$82*'Fixed Data'!W$52)),0)</f>
        <v>0</v>
      </c>
      <c r="AA97" s="21">
        <f>IF($R$82&lt;0,(IF(2050-Z$80&lt;=0,0,(2/(2050-Z$80+1))*(1-(SUM($E97:Z97)/$R$82))*$R$82*'Fixed Data'!X$52)),0)</f>
        <v>0</v>
      </c>
      <c r="AB97" s="21">
        <f>IF($R$82&lt;0,(IF(2050-AA$80&lt;=0,0,(2/(2050-AA$80+1))*(1-(SUM($E97:AA97)/$R$82))*$R$82*'Fixed Data'!Y$52)),0)</f>
        <v>0</v>
      </c>
      <c r="AC97" s="21">
        <f>IF($R$82&lt;0,(IF(2050-AB$80&lt;=0,0,(2/(2050-AB$80+1))*(1-(SUM($E97:AB97)/$R$82))*$R$82*'Fixed Data'!Z$52)),0)</f>
        <v>0</v>
      </c>
      <c r="AD97" s="21">
        <f>IF($R$82&lt;0,(IF(2050-AC$80&lt;=0,0,(2/(2050-AC$80+1))*(1-(SUM($E97:AC97)/$R$82))*$R$82*'Fixed Data'!AA$52)),0)</f>
        <v>0</v>
      </c>
      <c r="AE97" s="21">
        <f>IF($R$82&lt;0,(IF(2050-AD$80&lt;=0,0,(2/(2050-AD$80+1))*(1-(SUM($E97:AD97)/$R$82))*$R$82*'Fixed Data'!AB$52)),0)</f>
        <v>0</v>
      </c>
      <c r="AF97" s="21">
        <f>IF($R$82&lt;0,(IF(2050-AE$80&lt;=0,0,(2/(2050-AE$80+1))*(1-(SUM($E97:AE97)/$R$82))*$R$82*'Fixed Data'!AC$52)),0)</f>
        <v>0</v>
      </c>
      <c r="AG97" s="21">
        <f>IF($R$82&lt;0,(IF(2050-AF$80&lt;=0,0,(2/(2050-AF$80+1))*(1-(SUM($E97:AF97)/$R$82))*$R$82*'Fixed Data'!AD$52)),0)</f>
        <v>0</v>
      </c>
      <c r="AH97" s="21">
        <f>IF($R$82&lt;0,(IF(2050-AG$80&lt;=0,0,(2/(2050-AG$80+1))*(1-(SUM($E97:AG97)/$R$82))*$R$82*'Fixed Data'!AE$52)),0)</f>
        <v>0</v>
      </c>
      <c r="AI97" s="21">
        <f>IF($R$82&lt;0,(IF(2050-AH$80&lt;=0,0,(2/(2050-AH$80+1))*(1-(SUM($E97:AH97)/$R$82))*$R$82*'Fixed Data'!AF$52)),0)</f>
        <v>0</v>
      </c>
      <c r="AJ97" s="21">
        <f>IF($R$82&lt;0,(IF(2050-AI$80&lt;=0,0,(2/(2050-AI$80+1))*(1-(SUM($E97:AI97)/$R$82))*$R$82*'Fixed Data'!AG$52)),0)</f>
        <v>0</v>
      </c>
      <c r="AK97" s="21">
        <f>IF($R$82&lt;0,(IF(2050-AJ$80&lt;=0,0,(2/(2050-AJ$80+1))*(1-(SUM($E97:AJ97)/$R$82))*$R$82*'Fixed Data'!AH$52)),0)</f>
        <v>0</v>
      </c>
      <c r="AL97" s="21">
        <f>IF($R$82&lt;0,(IF(2050-AK$80&lt;=0,0,(2/(2050-AK$80+1))*(1-(SUM($E97:AK97)/$R$82))*$R$82*'Fixed Data'!AI$52)),0)</f>
        <v>0</v>
      </c>
      <c r="AM97" s="21">
        <f>IF($R$82&lt;0,(IF(2050-AL$80&lt;=0,0,(2/(2050-AL$80+1))*(1-(SUM($E97:AL97)/$R$82))*$R$82*'Fixed Data'!AJ$52)),0)</f>
        <v>0</v>
      </c>
      <c r="AN97" s="21">
        <f>IF($R$82&lt;0,(IF(2050-AM$80&lt;=0,0,(2/(2050-AM$80+1))*(1-(SUM($E97:AM97)/$R$82))*$R$82*'Fixed Data'!AK$52)),0)</f>
        <v>0</v>
      </c>
      <c r="AO97" s="21">
        <f>IF($R$82&lt;0,(IF(2050-AN$80&lt;=0,0,(2/(2050-AN$80+1))*(1-(SUM($E97:AN97)/$R$82))*$R$82*'Fixed Data'!AL$52)),0)</f>
        <v>0</v>
      </c>
      <c r="AP97" s="21">
        <f>IF($R$82&lt;0,(IF(2050-AO$80&lt;=0,0,(2/(2050-AO$80+1))*(1-(SUM($E97:AO97)/$R$82))*$R$82*'Fixed Data'!AM$52)),0)</f>
        <v>0</v>
      </c>
      <c r="AQ97" s="21">
        <f>IF($R$82&lt;0,(IF(2050-AP$80&lt;=0,0,(2/(2050-AP$80+1))*(1-(SUM($E97:AP97)/$R$82))*$R$82*'Fixed Data'!AN$52)),0)</f>
        <v>0</v>
      </c>
      <c r="AR97" s="21">
        <f>IF($R$82&lt;0,(IF(2050-AQ$80&lt;=0,0,(2/(2050-AQ$80+1))*(1-(SUM($E97:AQ97)/$R$82))*$R$82*'Fixed Data'!AO$52)),0)</f>
        <v>0</v>
      </c>
      <c r="AS97" s="21">
        <f>IF($R$82&lt;0,(IF(2050-AR$80&lt;=0,0,(2/(2050-AR$80+1))*(1-(SUM($E97:AR97)/$R$82))*$R$82*'Fixed Data'!AP$52)),0)</f>
        <v>0</v>
      </c>
      <c r="AT97" s="21">
        <f>IF($R$82&lt;0,(IF(2050-AS$80&lt;=0,0,(2/(2050-AS$80+1))*(1-(SUM($E97:AS97)/$R$82))*$R$82*'Fixed Data'!AQ$52)),0)</f>
        <v>0</v>
      </c>
      <c r="AU97" s="21">
        <f>IF($R$82&lt;0,(IF(2050-AT$80&lt;=0,0,(2/(2050-AT$80+1))*(1-(SUM($E97:AT97)/$R$82))*$R$82*'Fixed Data'!AR$52)),0)</f>
        <v>0</v>
      </c>
      <c r="AV97" s="21">
        <f>IF($R$82&lt;0,(IF(2050-AU$80&lt;=0,0,(2/(2050-AU$80+1))*(1-(SUM($E97:AU97)/$R$82))*$R$82*'Fixed Data'!AS$52)),0)</f>
        <v>0</v>
      </c>
      <c r="AW97" s="21">
        <f>IF($R$82&lt;0,(IF(2050-AV$80&lt;=0,0,(2/(2050-AV$80+1))*(1-(SUM($E97:AV97)/$R$82))*$R$82*'Fixed Data'!AT$52)),0)</f>
        <v>0</v>
      </c>
      <c r="AX97" s="21">
        <f>IF($R$82&lt;0,(IF(2050-AW$80&lt;=0,0,(2/(2050-AW$80+1))*(1-(SUM($E97:AW97)/$R$82))*$R$82*'Fixed Data'!AU$52)),0)</f>
        <v>0</v>
      </c>
      <c r="AY97" s="21">
        <f>IF($R$82&lt;0,(IF(2050-AX$80&lt;=0,0,(2/(2050-AX$80+1))*(1-(SUM($E97:AX97)/$R$82))*$R$82*'Fixed Data'!AV$52)),0)</f>
        <v>0</v>
      </c>
      <c r="AZ97" s="21">
        <f>IF($R$82&lt;0,(IF(2050-AY$80&lt;=0,0,(2/(2050-AY$80+1))*(1-(SUM($E97:AY97)/$R$82))*$R$82*'Fixed Data'!AW$52)),0)</f>
        <v>0</v>
      </c>
      <c r="BA97" s="21">
        <f>IF($R$82&lt;0,(IF(2050-AZ$80&lt;=0,0,(2/(2050-AZ$80+1))*(1-(SUM($E97:AZ97)/$R$82))*$R$82*'Fixed Data'!AX$52)),0)</f>
        <v>0</v>
      </c>
      <c r="BB97" s="21">
        <f>IF($R$82&lt;0,(IF(2050-BA$80&lt;=0,0,(2/(2050-BA$80+1))*(1-(SUM($E97:BA97)/$R$82))*$R$82*'Fixed Data'!AY$52)),0)</f>
        <v>0</v>
      </c>
    </row>
    <row r="98" spans="1:54" ht="15" hidden="1" customHeight="1" outlineLevel="3">
      <c r="A98" s="8"/>
      <c r="B98" t="s">
        <v>423</v>
      </c>
      <c r="C98" t="s">
        <v>424</v>
      </c>
      <c r="D98" t="s">
        <v>379</v>
      </c>
      <c r="E98" s="18"/>
      <c r="F98" s="18"/>
      <c r="G98" s="18"/>
      <c r="H98" s="18"/>
      <c r="I98" s="18"/>
      <c r="J98" s="18"/>
      <c r="K98" s="18"/>
      <c r="L98" s="18"/>
      <c r="M98" s="18"/>
      <c r="N98" s="18"/>
      <c r="O98" s="18"/>
      <c r="P98" s="18"/>
      <c r="Q98" s="18"/>
      <c r="R98" s="18"/>
      <c r="S98" s="18"/>
      <c r="T98" s="21">
        <f>IF($S$82&lt;0,(IF(2050-S$80&lt;=0,0,(2/(2050-S$80+1))*(1-(SUM($E98:S98)/$S$82))*$S$82*'Fixed Data'!Q$52)),0)</f>
        <v>0</v>
      </c>
      <c r="U98" s="21">
        <f>IF($S$82&lt;0,(IF(2050-T$80&lt;=0,0,(2/(2050-T$80+1))*(1-(SUM($E98:T98)/$S$82))*$S$82*'Fixed Data'!R$52)),0)</f>
        <v>0</v>
      </c>
      <c r="V98" s="21">
        <f>IF($S$82&lt;0,(IF(2050-U$80&lt;=0,0,(2/(2050-U$80+1))*(1-(SUM($E98:U98)/$S$82))*$S$82*'Fixed Data'!S$52)),0)</f>
        <v>0</v>
      </c>
      <c r="W98" s="21">
        <f>IF($S$82&lt;0,(IF(2050-V$80&lt;=0,0,(2/(2050-V$80+1))*(1-(SUM($E98:V98)/$S$82))*$S$82*'Fixed Data'!T$52)),0)</f>
        <v>0</v>
      </c>
      <c r="X98" s="21">
        <f>IF($S$82&lt;0,(IF(2050-W$80&lt;=0,0,(2/(2050-W$80+1))*(1-(SUM($E98:W98)/$S$82))*$S$82*'Fixed Data'!U$52)),0)</f>
        <v>0</v>
      </c>
      <c r="Y98" s="21">
        <f>IF($S$82&lt;0,(IF(2050-X$80&lt;=0,0,(2/(2050-X$80+1))*(1-(SUM($E98:X98)/$S$82))*$S$82*'Fixed Data'!V$52)),0)</f>
        <v>0</v>
      </c>
      <c r="Z98" s="21">
        <f>IF($S$82&lt;0,(IF(2050-Y$80&lt;=0,0,(2/(2050-Y$80+1))*(1-(SUM($E98:Y98)/$S$82))*$S$82*'Fixed Data'!W$52)),0)</f>
        <v>0</v>
      </c>
      <c r="AA98" s="21">
        <f>IF($S$82&lt;0,(IF(2050-Z$80&lt;=0,0,(2/(2050-Z$80+1))*(1-(SUM($E98:Z98)/$S$82))*$S$82*'Fixed Data'!X$52)),0)</f>
        <v>0</v>
      </c>
      <c r="AB98" s="21">
        <f>IF($S$82&lt;0,(IF(2050-AA$80&lt;=0,0,(2/(2050-AA$80+1))*(1-(SUM($E98:AA98)/$S$82))*$S$82*'Fixed Data'!Y$52)),0)</f>
        <v>0</v>
      </c>
      <c r="AC98" s="21">
        <f>IF($S$82&lt;0,(IF(2050-AB$80&lt;=0,0,(2/(2050-AB$80+1))*(1-(SUM($E98:AB98)/$S$82))*$S$82*'Fixed Data'!Z$52)),0)</f>
        <v>0</v>
      </c>
      <c r="AD98" s="21">
        <f>IF($S$82&lt;0,(IF(2050-AC$80&lt;=0,0,(2/(2050-AC$80+1))*(1-(SUM($E98:AC98)/$S$82))*$S$82*'Fixed Data'!AA$52)),0)</f>
        <v>0</v>
      </c>
      <c r="AE98" s="21">
        <f>IF($S$82&lt;0,(IF(2050-AD$80&lt;=0,0,(2/(2050-AD$80+1))*(1-(SUM($E98:AD98)/$S$82))*$S$82*'Fixed Data'!AB$52)),0)</f>
        <v>0</v>
      </c>
      <c r="AF98" s="21">
        <f>IF($S$82&lt;0,(IF(2050-AE$80&lt;=0,0,(2/(2050-AE$80+1))*(1-(SUM($E98:AE98)/$S$82))*$S$82*'Fixed Data'!AC$52)),0)</f>
        <v>0</v>
      </c>
      <c r="AG98" s="21">
        <f>IF($S$82&lt;0,(IF(2050-AF$80&lt;=0,0,(2/(2050-AF$80+1))*(1-(SUM($E98:AF98)/$S$82))*$S$82*'Fixed Data'!AD$52)),0)</f>
        <v>0</v>
      </c>
      <c r="AH98" s="21">
        <f>IF($S$82&lt;0,(IF(2050-AG$80&lt;=0,0,(2/(2050-AG$80+1))*(1-(SUM($E98:AG98)/$S$82))*$S$82*'Fixed Data'!AE$52)),0)</f>
        <v>0</v>
      </c>
      <c r="AI98" s="21">
        <f>IF($S$82&lt;0,(IF(2050-AH$80&lt;=0,0,(2/(2050-AH$80+1))*(1-(SUM($E98:AH98)/$S$82))*$S$82*'Fixed Data'!AF$52)),0)</f>
        <v>0</v>
      </c>
      <c r="AJ98" s="21">
        <f>IF($S$82&lt;0,(IF(2050-AI$80&lt;=0,0,(2/(2050-AI$80+1))*(1-(SUM($E98:AI98)/$S$82))*$S$82*'Fixed Data'!AG$52)),0)</f>
        <v>0</v>
      </c>
      <c r="AK98" s="21">
        <f>IF($S$82&lt;0,(IF(2050-AJ$80&lt;=0,0,(2/(2050-AJ$80+1))*(1-(SUM($E98:AJ98)/$S$82))*$S$82*'Fixed Data'!AH$52)),0)</f>
        <v>0</v>
      </c>
      <c r="AL98" s="21">
        <f>IF($S$82&lt;0,(IF(2050-AK$80&lt;=0,0,(2/(2050-AK$80+1))*(1-(SUM($E98:AK98)/$S$82))*$S$82*'Fixed Data'!AI$52)),0)</f>
        <v>0</v>
      </c>
      <c r="AM98" s="21">
        <f>IF($S$82&lt;0,(IF(2050-AL$80&lt;=0,0,(2/(2050-AL$80+1))*(1-(SUM($E98:AL98)/$S$82))*$S$82*'Fixed Data'!AJ$52)),0)</f>
        <v>0</v>
      </c>
      <c r="AN98" s="21">
        <f>IF($S$82&lt;0,(IF(2050-AM$80&lt;=0,0,(2/(2050-AM$80+1))*(1-(SUM($E98:AM98)/$S$82))*$S$82*'Fixed Data'!AK$52)),0)</f>
        <v>0</v>
      </c>
      <c r="AO98" s="21">
        <f>IF($S$82&lt;0,(IF(2050-AN$80&lt;=0,0,(2/(2050-AN$80+1))*(1-(SUM($E98:AN98)/$S$82))*$S$82*'Fixed Data'!AL$52)),0)</f>
        <v>0</v>
      </c>
      <c r="AP98" s="21">
        <f>IF($S$82&lt;0,(IF(2050-AO$80&lt;=0,0,(2/(2050-AO$80+1))*(1-(SUM($E98:AO98)/$S$82))*$S$82*'Fixed Data'!AM$52)),0)</f>
        <v>0</v>
      </c>
      <c r="AQ98" s="21">
        <f>IF($S$82&lt;0,(IF(2050-AP$80&lt;=0,0,(2/(2050-AP$80+1))*(1-(SUM($E98:AP98)/$S$82))*$S$82*'Fixed Data'!AN$52)),0)</f>
        <v>0</v>
      </c>
      <c r="AR98" s="21">
        <f>IF($S$82&lt;0,(IF(2050-AQ$80&lt;=0,0,(2/(2050-AQ$80+1))*(1-(SUM($E98:AQ98)/$S$82))*$S$82*'Fixed Data'!AO$52)),0)</f>
        <v>0</v>
      </c>
      <c r="AS98" s="21">
        <f>IF($S$82&lt;0,(IF(2050-AR$80&lt;=0,0,(2/(2050-AR$80+1))*(1-(SUM($E98:AR98)/$S$82))*$S$82*'Fixed Data'!AP$52)),0)</f>
        <v>0</v>
      </c>
      <c r="AT98" s="21">
        <f>IF($S$82&lt;0,(IF(2050-AS$80&lt;=0,0,(2/(2050-AS$80+1))*(1-(SUM($E98:AS98)/$S$82))*$S$82*'Fixed Data'!AQ$52)),0)</f>
        <v>0</v>
      </c>
      <c r="AU98" s="21">
        <f>IF($S$82&lt;0,(IF(2050-AT$80&lt;=0,0,(2/(2050-AT$80+1))*(1-(SUM($E98:AT98)/$S$82))*$S$82*'Fixed Data'!AR$52)),0)</f>
        <v>0</v>
      </c>
      <c r="AV98" s="21">
        <f>IF($S$82&lt;0,(IF(2050-AU$80&lt;=0,0,(2/(2050-AU$80+1))*(1-(SUM($E98:AU98)/$S$82))*$S$82*'Fixed Data'!AS$52)),0)</f>
        <v>0</v>
      </c>
      <c r="AW98" s="21">
        <f>IF($S$82&lt;0,(IF(2050-AV$80&lt;=0,0,(2/(2050-AV$80+1))*(1-(SUM($E98:AV98)/$S$82))*$S$82*'Fixed Data'!AT$52)),0)</f>
        <v>0</v>
      </c>
      <c r="AX98" s="21">
        <f>IF($S$82&lt;0,(IF(2050-AW$80&lt;=0,0,(2/(2050-AW$80+1))*(1-(SUM($E98:AW98)/$S$82))*$S$82*'Fixed Data'!AU$52)),0)</f>
        <v>0</v>
      </c>
      <c r="AY98" s="21">
        <f>IF($S$82&lt;0,(IF(2050-AX$80&lt;=0,0,(2/(2050-AX$80+1))*(1-(SUM($E98:AX98)/$S$82))*$S$82*'Fixed Data'!AV$52)),0)</f>
        <v>0</v>
      </c>
      <c r="AZ98" s="21">
        <f>IF($S$82&lt;0,(IF(2050-AY$80&lt;=0,0,(2/(2050-AY$80+1))*(1-(SUM($E98:AY98)/$S$82))*$S$82*'Fixed Data'!AW$52)),0)</f>
        <v>0</v>
      </c>
      <c r="BA98" s="21">
        <f>IF($S$82&lt;0,(IF(2050-AZ$80&lt;=0,0,(2/(2050-AZ$80+1))*(1-(SUM($E98:AZ98)/$S$82))*$S$82*'Fixed Data'!AX$52)),0)</f>
        <v>0</v>
      </c>
      <c r="BB98" s="21">
        <f>IF($S$82&lt;0,(IF(2050-BA$80&lt;=0,0,(2/(2050-BA$80+1))*(1-(SUM($E98:BA98)/$S$82))*$S$82*'Fixed Data'!AY$52)),0)</f>
        <v>0</v>
      </c>
    </row>
    <row r="99" spans="1:54" ht="15" hidden="1" customHeight="1" outlineLevel="3">
      <c r="A99" s="8"/>
      <c r="B99" t="s">
        <v>425</v>
      </c>
      <c r="C99" t="s">
        <v>426</v>
      </c>
      <c r="D99" t="s">
        <v>379</v>
      </c>
      <c r="E99" s="18"/>
      <c r="F99" s="18"/>
      <c r="G99" s="18"/>
      <c r="H99" s="18"/>
      <c r="I99" s="18"/>
      <c r="J99" s="18"/>
      <c r="K99" s="18"/>
      <c r="L99" s="18"/>
      <c r="M99" s="18"/>
      <c r="N99" s="18"/>
      <c r="O99" s="18"/>
      <c r="P99" s="18"/>
      <c r="Q99" s="18"/>
      <c r="R99" s="18"/>
      <c r="S99" s="18"/>
      <c r="T99" s="18"/>
      <c r="U99" s="21">
        <f>IF($T$82&lt;0,(IF(2050-T$80&lt;=0,0,(2/(2050-T$80+1))*(1-(SUM($E99:T99)/$T$82))*$T$82*'Fixed Data'!R$52)),0)</f>
        <v>0</v>
      </c>
      <c r="V99" s="21">
        <f>IF($T$82&lt;0,(IF(2050-U$80&lt;=0,0,(2/(2050-U$80+1))*(1-(SUM($E99:U99)/$T$82))*$T$82*'Fixed Data'!S$52)),0)</f>
        <v>0</v>
      </c>
      <c r="W99" s="21">
        <f>IF($T$82&lt;0,(IF(2050-V$80&lt;=0,0,(2/(2050-V$80+1))*(1-(SUM($E99:V99)/$T$82))*$T$82*'Fixed Data'!T$52)),0)</f>
        <v>0</v>
      </c>
      <c r="X99" s="21">
        <f>IF($T$82&lt;0,(IF(2050-W$80&lt;=0,0,(2/(2050-W$80+1))*(1-(SUM($E99:W99)/$T$82))*$T$82*'Fixed Data'!U$52)),0)</f>
        <v>0</v>
      </c>
      <c r="Y99" s="21">
        <f>IF($T$82&lt;0,(IF(2050-X$80&lt;=0,0,(2/(2050-X$80+1))*(1-(SUM($E99:X99)/$T$82))*$T$82*'Fixed Data'!V$52)),0)</f>
        <v>0</v>
      </c>
      <c r="Z99" s="21">
        <f>IF($T$82&lt;0,(IF(2050-Y$80&lt;=0,0,(2/(2050-Y$80+1))*(1-(SUM($E99:Y99)/$T$82))*$T$82*'Fixed Data'!W$52)),0)</f>
        <v>0</v>
      </c>
      <c r="AA99" s="21">
        <f>IF($T$82&lt;0,(IF(2050-Z$80&lt;=0,0,(2/(2050-Z$80+1))*(1-(SUM($E99:Z99)/$T$82))*$T$82*'Fixed Data'!X$52)),0)</f>
        <v>0</v>
      </c>
      <c r="AB99" s="21">
        <f>IF($T$82&lt;0,(IF(2050-AA$80&lt;=0,0,(2/(2050-AA$80+1))*(1-(SUM($E99:AA99)/$T$82))*$T$82*'Fixed Data'!Y$52)),0)</f>
        <v>0</v>
      </c>
      <c r="AC99" s="21">
        <f>IF($T$82&lt;0,(IF(2050-AB$80&lt;=0,0,(2/(2050-AB$80+1))*(1-(SUM($E99:AB99)/$T$82))*$T$82*'Fixed Data'!Z$52)),0)</f>
        <v>0</v>
      </c>
      <c r="AD99" s="21">
        <f>IF($T$82&lt;0,(IF(2050-AC$80&lt;=0,0,(2/(2050-AC$80+1))*(1-(SUM($E99:AC99)/$T$82))*$T$82*'Fixed Data'!AA$52)),0)</f>
        <v>0</v>
      </c>
      <c r="AE99" s="21">
        <f>IF($T$82&lt;0,(IF(2050-AD$80&lt;=0,0,(2/(2050-AD$80+1))*(1-(SUM($E99:AD99)/$T$82))*$T$82*'Fixed Data'!AB$52)),0)</f>
        <v>0</v>
      </c>
      <c r="AF99" s="21">
        <f>IF($T$82&lt;0,(IF(2050-AE$80&lt;=0,0,(2/(2050-AE$80+1))*(1-(SUM($E99:AE99)/$T$82))*$T$82*'Fixed Data'!AC$52)),0)</f>
        <v>0</v>
      </c>
      <c r="AG99" s="21">
        <f>IF($T$82&lt;0,(IF(2050-AF$80&lt;=0,0,(2/(2050-AF$80+1))*(1-(SUM($E99:AF99)/$T$82))*$T$82*'Fixed Data'!AD$52)),0)</f>
        <v>0</v>
      </c>
      <c r="AH99" s="21">
        <f>IF($T$82&lt;0,(IF(2050-AG$80&lt;=0,0,(2/(2050-AG$80+1))*(1-(SUM($E99:AG99)/$T$82))*$T$82*'Fixed Data'!AE$52)),0)</f>
        <v>0</v>
      </c>
      <c r="AI99" s="21">
        <f>IF($T$82&lt;0,(IF(2050-AH$80&lt;=0,0,(2/(2050-AH$80+1))*(1-(SUM($E99:AH99)/$T$82))*$T$82*'Fixed Data'!AF$52)),0)</f>
        <v>0</v>
      </c>
      <c r="AJ99" s="21">
        <f>IF($T$82&lt;0,(IF(2050-AI$80&lt;=0,0,(2/(2050-AI$80+1))*(1-(SUM($E99:AI99)/$T$82))*$T$82*'Fixed Data'!AG$52)),0)</f>
        <v>0</v>
      </c>
      <c r="AK99" s="21">
        <f>IF($T$82&lt;0,(IF(2050-AJ$80&lt;=0,0,(2/(2050-AJ$80+1))*(1-(SUM($E99:AJ99)/$T$82))*$T$82*'Fixed Data'!AH$52)),0)</f>
        <v>0</v>
      </c>
      <c r="AL99" s="21">
        <f>IF($T$82&lt;0,(IF(2050-AK$80&lt;=0,0,(2/(2050-AK$80+1))*(1-(SUM($E99:AK99)/$T$82))*$T$82*'Fixed Data'!AI$52)),0)</f>
        <v>0</v>
      </c>
      <c r="AM99" s="21">
        <f>IF($T$82&lt;0,(IF(2050-AL$80&lt;=0,0,(2/(2050-AL$80+1))*(1-(SUM($E99:AL99)/$T$82))*$T$82*'Fixed Data'!AJ$52)),0)</f>
        <v>0</v>
      </c>
      <c r="AN99" s="21">
        <f>IF($T$82&lt;0,(IF(2050-AM$80&lt;=0,0,(2/(2050-AM$80+1))*(1-(SUM($E99:AM99)/$T$82))*$T$82*'Fixed Data'!AK$52)),0)</f>
        <v>0</v>
      </c>
      <c r="AO99" s="21">
        <f>IF($T$82&lt;0,(IF(2050-AN$80&lt;=0,0,(2/(2050-AN$80+1))*(1-(SUM($E99:AN99)/$T$82))*$T$82*'Fixed Data'!AL$52)),0)</f>
        <v>0</v>
      </c>
      <c r="AP99" s="21">
        <f>IF($T$82&lt;0,(IF(2050-AO$80&lt;=0,0,(2/(2050-AO$80+1))*(1-(SUM($E99:AO99)/$T$82))*$T$82*'Fixed Data'!AM$52)),0)</f>
        <v>0</v>
      </c>
      <c r="AQ99" s="21">
        <f>IF($T$82&lt;0,(IF(2050-AP$80&lt;=0,0,(2/(2050-AP$80+1))*(1-(SUM($E99:AP99)/$T$82))*$T$82*'Fixed Data'!AN$52)),0)</f>
        <v>0</v>
      </c>
      <c r="AR99" s="21">
        <f>IF($T$82&lt;0,(IF(2050-AQ$80&lt;=0,0,(2/(2050-AQ$80+1))*(1-(SUM($E99:AQ99)/$T$82))*$T$82*'Fixed Data'!AO$52)),0)</f>
        <v>0</v>
      </c>
      <c r="AS99" s="21">
        <f>IF($T$82&lt;0,(IF(2050-AR$80&lt;=0,0,(2/(2050-AR$80+1))*(1-(SUM($E99:AR99)/$T$82))*$T$82*'Fixed Data'!AP$52)),0)</f>
        <v>0</v>
      </c>
      <c r="AT99" s="21">
        <f>IF($T$82&lt;0,(IF(2050-AS$80&lt;=0,0,(2/(2050-AS$80+1))*(1-(SUM($E99:AS99)/$T$82))*$T$82*'Fixed Data'!AQ$52)),0)</f>
        <v>0</v>
      </c>
      <c r="AU99" s="21">
        <f>IF($T$82&lt;0,(IF(2050-AT$80&lt;=0,0,(2/(2050-AT$80+1))*(1-(SUM($E99:AT99)/$T$82))*$T$82*'Fixed Data'!AR$52)),0)</f>
        <v>0</v>
      </c>
      <c r="AV99" s="21">
        <f>IF($T$82&lt;0,(IF(2050-AU$80&lt;=0,0,(2/(2050-AU$80+1))*(1-(SUM($E99:AU99)/$T$82))*$T$82*'Fixed Data'!AS$52)),0)</f>
        <v>0</v>
      </c>
      <c r="AW99" s="21">
        <f>IF($T$82&lt;0,(IF(2050-AV$80&lt;=0,0,(2/(2050-AV$80+1))*(1-(SUM($E99:AV99)/$T$82))*$T$82*'Fixed Data'!AT$52)),0)</f>
        <v>0</v>
      </c>
      <c r="AX99" s="21">
        <f>IF($T$82&lt;0,(IF(2050-AW$80&lt;=0,0,(2/(2050-AW$80+1))*(1-(SUM($E99:AW99)/$T$82))*$T$82*'Fixed Data'!AU$52)),0)</f>
        <v>0</v>
      </c>
      <c r="AY99" s="21">
        <f>IF($T$82&lt;0,(IF(2050-AX$80&lt;=0,0,(2/(2050-AX$80+1))*(1-(SUM($E99:AX99)/$T$82))*$T$82*'Fixed Data'!AV$52)),0)</f>
        <v>0</v>
      </c>
      <c r="AZ99" s="21">
        <f>IF($T$82&lt;0,(IF(2050-AY$80&lt;=0,0,(2/(2050-AY$80+1))*(1-(SUM($E99:AY99)/$T$82))*$T$82*'Fixed Data'!AW$52)),0)</f>
        <v>0</v>
      </c>
      <c r="BA99" s="21">
        <f>IF($T$82&lt;0,(IF(2050-AZ$80&lt;=0,0,(2/(2050-AZ$80+1))*(1-(SUM($E99:AZ99)/$T$82))*$T$82*'Fixed Data'!AX$52)),0)</f>
        <v>0</v>
      </c>
      <c r="BB99" s="21">
        <f>IF($T$82&lt;0,(IF(2050-BA$80&lt;=0,0,(2/(2050-BA$80+1))*(1-(SUM($E99:BA99)/$T$82))*$T$82*'Fixed Data'!AY$52)),0)</f>
        <v>0</v>
      </c>
    </row>
    <row r="100" spans="1:54" ht="15" hidden="1" customHeight="1" outlineLevel="3">
      <c r="A100" s="8"/>
      <c r="B100" t="s">
        <v>427</v>
      </c>
      <c r="C100" t="s">
        <v>428</v>
      </c>
      <c r="D100" t="s">
        <v>379</v>
      </c>
      <c r="E100" s="18"/>
      <c r="F100" s="18"/>
      <c r="G100" s="18"/>
      <c r="H100" s="18"/>
      <c r="I100" s="18"/>
      <c r="J100" s="18"/>
      <c r="K100" s="18"/>
      <c r="L100" s="18"/>
      <c r="M100" s="18"/>
      <c r="N100" s="18"/>
      <c r="O100" s="18"/>
      <c r="P100" s="18"/>
      <c r="Q100" s="18"/>
      <c r="R100" s="18"/>
      <c r="S100" s="18"/>
      <c r="T100" s="18"/>
      <c r="U100" s="18"/>
      <c r="V100" s="21">
        <f>IF($U$82&lt;0,(IF(2050-U$80&lt;=0,0,(2/(2050-U$80+1))*(1-(SUM($E100:U100)/$U$82))*$U$82*'Fixed Data'!S$52)),0)</f>
        <v>0</v>
      </c>
      <c r="W100" s="21">
        <f>IF($U$82&lt;0,(IF(2050-V$80&lt;=0,0,(2/(2050-V$80+1))*(1-(SUM($E100:V100)/$U$82))*$U$82*'Fixed Data'!T$52)),0)</f>
        <v>0</v>
      </c>
      <c r="X100" s="21">
        <f>IF($U$82&lt;0,(IF(2050-W$80&lt;=0,0,(2/(2050-W$80+1))*(1-(SUM($E100:W100)/$U$82))*$U$82*'Fixed Data'!U$52)),0)</f>
        <v>0</v>
      </c>
      <c r="Y100" s="21">
        <f>IF($U$82&lt;0,(IF(2050-X$80&lt;=0,0,(2/(2050-X$80+1))*(1-(SUM($E100:X100)/$U$82))*$U$82*'Fixed Data'!V$52)),0)</f>
        <v>0</v>
      </c>
      <c r="Z100" s="21">
        <f>IF($U$82&lt;0,(IF(2050-Y$80&lt;=0,0,(2/(2050-Y$80+1))*(1-(SUM($E100:Y100)/$U$82))*$U$82*'Fixed Data'!W$52)),0)</f>
        <v>0</v>
      </c>
      <c r="AA100" s="21">
        <f>IF($U$82&lt;0,(IF(2050-Z$80&lt;=0,0,(2/(2050-Z$80+1))*(1-(SUM($E100:Z100)/$U$82))*$U$82*'Fixed Data'!X$52)),0)</f>
        <v>0</v>
      </c>
      <c r="AB100" s="21">
        <f>IF($U$82&lt;0,(IF(2050-AA$80&lt;=0,0,(2/(2050-AA$80+1))*(1-(SUM($E100:AA100)/$U$82))*$U$82*'Fixed Data'!Y$52)),0)</f>
        <v>0</v>
      </c>
      <c r="AC100" s="21">
        <f>IF($U$82&lt;0,(IF(2050-AB$80&lt;=0,0,(2/(2050-AB$80+1))*(1-(SUM($E100:AB100)/$U$82))*$U$82*'Fixed Data'!Z$52)),0)</f>
        <v>0</v>
      </c>
      <c r="AD100" s="21">
        <f>IF($U$82&lt;0,(IF(2050-AC$80&lt;=0,0,(2/(2050-AC$80+1))*(1-(SUM($E100:AC100)/$U$82))*$U$82*'Fixed Data'!AA$52)),0)</f>
        <v>0</v>
      </c>
      <c r="AE100" s="21">
        <f>IF($U$82&lt;0,(IF(2050-AD$80&lt;=0,0,(2/(2050-AD$80+1))*(1-(SUM($E100:AD100)/$U$82))*$U$82*'Fixed Data'!AB$52)),0)</f>
        <v>0</v>
      </c>
      <c r="AF100" s="21">
        <f>IF($U$82&lt;0,(IF(2050-AE$80&lt;=0,0,(2/(2050-AE$80+1))*(1-(SUM($E100:AE100)/$U$82))*$U$82*'Fixed Data'!AC$52)),0)</f>
        <v>0</v>
      </c>
      <c r="AG100" s="21">
        <f>IF($U$82&lt;0,(IF(2050-AF$80&lt;=0,0,(2/(2050-AF$80+1))*(1-(SUM($E100:AF100)/$U$82))*$U$82*'Fixed Data'!AD$52)),0)</f>
        <v>0</v>
      </c>
      <c r="AH100" s="21">
        <f>IF($U$82&lt;0,(IF(2050-AG$80&lt;=0,0,(2/(2050-AG$80+1))*(1-(SUM($E100:AG100)/$U$82))*$U$82*'Fixed Data'!AE$52)),0)</f>
        <v>0</v>
      </c>
      <c r="AI100" s="21">
        <f>IF($U$82&lt;0,(IF(2050-AH$80&lt;=0,0,(2/(2050-AH$80+1))*(1-(SUM($E100:AH100)/$U$82))*$U$82*'Fixed Data'!AF$52)),0)</f>
        <v>0</v>
      </c>
      <c r="AJ100" s="21">
        <f>IF($U$82&lt;0,(IF(2050-AI$80&lt;=0,0,(2/(2050-AI$80+1))*(1-(SUM($E100:AI100)/$U$82))*$U$82*'Fixed Data'!AG$52)),0)</f>
        <v>0</v>
      </c>
      <c r="AK100" s="21">
        <f>IF($U$82&lt;0,(IF(2050-AJ$80&lt;=0,0,(2/(2050-AJ$80+1))*(1-(SUM($E100:AJ100)/$U$82))*$U$82*'Fixed Data'!AH$52)),0)</f>
        <v>0</v>
      </c>
      <c r="AL100" s="21">
        <f>IF($U$82&lt;0,(IF(2050-AK$80&lt;=0,0,(2/(2050-AK$80+1))*(1-(SUM($E100:AK100)/$U$82))*$U$82*'Fixed Data'!AI$52)),0)</f>
        <v>0</v>
      </c>
      <c r="AM100" s="21">
        <f>IF($U$82&lt;0,(IF(2050-AL$80&lt;=0,0,(2/(2050-AL$80+1))*(1-(SUM($E100:AL100)/$U$82))*$U$82*'Fixed Data'!AJ$52)),0)</f>
        <v>0</v>
      </c>
      <c r="AN100" s="21">
        <f>IF($U$82&lt;0,(IF(2050-AM$80&lt;=0,0,(2/(2050-AM$80+1))*(1-(SUM($E100:AM100)/$U$82))*$U$82*'Fixed Data'!AK$52)),0)</f>
        <v>0</v>
      </c>
      <c r="AO100" s="21">
        <f>IF($U$82&lt;0,(IF(2050-AN$80&lt;=0,0,(2/(2050-AN$80+1))*(1-(SUM($E100:AN100)/$U$82))*$U$82*'Fixed Data'!AL$52)),0)</f>
        <v>0</v>
      </c>
      <c r="AP100" s="21">
        <f>IF($U$82&lt;0,(IF(2050-AO$80&lt;=0,0,(2/(2050-AO$80+1))*(1-(SUM($E100:AO100)/$U$82))*$U$82*'Fixed Data'!AM$52)),0)</f>
        <v>0</v>
      </c>
      <c r="AQ100" s="21">
        <f>IF($U$82&lt;0,(IF(2050-AP$80&lt;=0,0,(2/(2050-AP$80+1))*(1-(SUM($E100:AP100)/$U$82))*$U$82*'Fixed Data'!AN$52)),0)</f>
        <v>0</v>
      </c>
      <c r="AR100" s="21">
        <f>IF($U$82&lt;0,(IF(2050-AQ$80&lt;=0,0,(2/(2050-AQ$80+1))*(1-(SUM($E100:AQ100)/$U$82))*$U$82*'Fixed Data'!AO$52)),0)</f>
        <v>0</v>
      </c>
      <c r="AS100" s="21">
        <f>IF($U$82&lt;0,(IF(2050-AR$80&lt;=0,0,(2/(2050-AR$80+1))*(1-(SUM($E100:AR100)/$U$82))*$U$82*'Fixed Data'!AP$52)),0)</f>
        <v>0</v>
      </c>
      <c r="AT100" s="21">
        <f>IF($U$82&lt;0,(IF(2050-AS$80&lt;=0,0,(2/(2050-AS$80+1))*(1-(SUM($E100:AS100)/$U$82))*$U$82*'Fixed Data'!AQ$52)),0)</f>
        <v>0</v>
      </c>
      <c r="AU100" s="21">
        <f>IF($U$82&lt;0,(IF(2050-AT$80&lt;=0,0,(2/(2050-AT$80+1))*(1-(SUM($E100:AT100)/$U$82))*$U$82*'Fixed Data'!AR$52)),0)</f>
        <v>0</v>
      </c>
      <c r="AV100" s="21">
        <f>IF($U$82&lt;0,(IF(2050-AU$80&lt;=0,0,(2/(2050-AU$80+1))*(1-(SUM($E100:AU100)/$U$82))*$U$82*'Fixed Data'!AS$52)),0)</f>
        <v>0</v>
      </c>
      <c r="AW100" s="21">
        <f>IF($U$82&lt;0,(IF(2050-AV$80&lt;=0,0,(2/(2050-AV$80+1))*(1-(SUM($E100:AV100)/$U$82))*$U$82*'Fixed Data'!AT$52)),0)</f>
        <v>0</v>
      </c>
      <c r="AX100" s="21">
        <f>IF($U$82&lt;0,(IF(2050-AW$80&lt;=0,0,(2/(2050-AW$80+1))*(1-(SUM($E100:AW100)/$U$82))*$U$82*'Fixed Data'!AU$52)),0)</f>
        <v>0</v>
      </c>
      <c r="AY100" s="21">
        <f>IF($U$82&lt;0,(IF(2050-AX$80&lt;=0,0,(2/(2050-AX$80+1))*(1-(SUM($E100:AX100)/$U$82))*$U$82*'Fixed Data'!AV$52)),0)</f>
        <v>0</v>
      </c>
      <c r="AZ100" s="21">
        <f>IF($U$82&lt;0,(IF(2050-AY$80&lt;=0,0,(2/(2050-AY$80+1))*(1-(SUM($E100:AY100)/$U$82))*$U$82*'Fixed Data'!AW$52)),0)</f>
        <v>0</v>
      </c>
      <c r="BA100" s="21">
        <f>IF($U$82&lt;0,(IF(2050-AZ$80&lt;=0,0,(2/(2050-AZ$80+1))*(1-(SUM($E100:AZ100)/$U$82))*$U$82*'Fixed Data'!AX$52)),0)</f>
        <v>0</v>
      </c>
      <c r="BB100" s="21">
        <f>IF($U$82&lt;0,(IF(2050-BA$80&lt;=0,0,(2/(2050-BA$80+1))*(1-(SUM($E100:BA100)/$U$82))*$U$82*'Fixed Data'!AY$52)),0)</f>
        <v>0</v>
      </c>
    </row>
    <row r="101" spans="1:54" ht="15" hidden="1" customHeight="1" outlineLevel="3">
      <c r="A101" s="8"/>
      <c r="B101" t="s">
        <v>429</v>
      </c>
      <c r="C101" t="s">
        <v>430</v>
      </c>
      <c r="D101" t="s">
        <v>379</v>
      </c>
      <c r="E101" s="18"/>
      <c r="F101" s="18"/>
      <c r="G101" s="18"/>
      <c r="H101" s="18"/>
      <c r="I101" s="18"/>
      <c r="J101" s="18"/>
      <c r="K101" s="18"/>
      <c r="L101" s="18"/>
      <c r="M101" s="18"/>
      <c r="N101" s="18"/>
      <c r="O101" s="18"/>
      <c r="P101" s="18"/>
      <c r="Q101" s="18"/>
      <c r="R101" s="18"/>
      <c r="S101" s="18"/>
      <c r="T101" s="18"/>
      <c r="U101" s="18"/>
      <c r="V101" s="18"/>
      <c r="W101" s="21">
        <f>IF($V$82&lt;0,(IF(2050-V$80&lt;=0,0,(2/(2050-V$80+1))*(1-(SUM($E101:V101)/$V$82))*$V$82*'Fixed Data'!T$52)),0)</f>
        <v>0</v>
      </c>
      <c r="X101" s="21">
        <f>IF($V$82&lt;0,(IF(2050-W$80&lt;=0,0,(2/(2050-W$80+1))*(1-(SUM($E101:W101)/$V$82))*$V$82*'Fixed Data'!U$52)),0)</f>
        <v>0</v>
      </c>
      <c r="Y101" s="21">
        <f>IF($V$82&lt;0,(IF(2050-X$80&lt;=0,0,(2/(2050-X$80+1))*(1-(SUM($E101:X101)/$V$82))*$V$82*'Fixed Data'!V$52)),0)</f>
        <v>0</v>
      </c>
      <c r="Z101" s="21">
        <f>IF($V$82&lt;0,(IF(2050-Y$80&lt;=0,0,(2/(2050-Y$80+1))*(1-(SUM($E101:Y101)/$V$82))*$V$82*'Fixed Data'!W$52)),0)</f>
        <v>0</v>
      </c>
      <c r="AA101" s="21">
        <f>IF($V$82&lt;0,(IF(2050-Z$80&lt;=0,0,(2/(2050-Z$80+1))*(1-(SUM($E101:Z101)/$V$82))*$V$82*'Fixed Data'!X$52)),0)</f>
        <v>0</v>
      </c>
      <c r="AB101" s="21">
        <f>IF($V$82&lt;0,(IF(2050-AA$80&lt;=0,0,(2/(2050-AA$80+1))*(1-(SUM($E101:AA101)/$V$82))*$V$82*'Fixed Data'!Y$52)),0)</f>
        <v>0</v>
      </c>
      <c r="AC101" s="21">
        <f>IF($V$82&lt;0,(IF(2050-AB$80&lt;=0,0,(2/(2050-AB$80+1))*(1-(SUM($E101:AB101)/$V$82))*$V$82*'Fixed Data'!Z$52)),0)</f>
        <v>0</v>
      </c>
      <c r="AD101" s="21">
        <f>IF($V$82&lt;0,(IF(2050-AC$80&lt;=0,0,(2/(2050-AC$80+1))*(1-(SUM($E101:AC101)/$V$82))*$V$82*'Fixed Data'!AA$52)),0)</f>
        <v>0</v>
      </c>
      <c r="AE101" s="21">
        <f>IF($V$82&lt;0,(IF(2050-AD$80&lt;=0,0,(2/(2050-AD$80+1))*(1-(SUM($E101:AD101)/$V$82))*$V$82*'Fixed Data'!AB$52)),0)</f>
        <v>0</v>
      </c>
      <c r="AF101" s="21">
        <f>IF($V$82&lt;0,(IF(2050-AE$80&lt;=0,0,(2/(2050-AE$80+1))*(1-(SUM($E101:AE101)/$V$82))*$V$82*'Fixed Data'!AC$52)),0)</f>
        <v>0</v>
      </c>
      <c r="AG101" s="21">
        <f>IF($V$82&lt;0,(IF(2050-AF$80&lt;=0,0,(2/(2050-AF$80+1))*(1-(SUM($E101:AF101)/$V$82))*$V$82*'Fixed Data'!AD$52)),0)</f>
        <v>0</v>
      </c>
      <c r="AH101" s="21">
        <f>IF($V$82&lt;0,(IF(2050-AG$80&lt;=0,0,(2/(2050-AG$80+1))*(1-(SUM($E101:AG101)/$V$82))*$V$82*'Fixed Data'!AE$52)),0)</f>
        <v>0</v>
      </c>
      <c r="AI101" s="21">
        <f>IF($V$82&lt;0,(IF(2050-AH$80&lt;=0,0,(2/(2050-AH$80+1))*(1-(SUM($E101:AH101)/$V$82))*$V$82*'Fixed Data'!AF$52)),0)</f>
        <v>0</v>
      </c>
      <c r="AJ101" s="21">
        <f>IF($V$82&lt;0,(IF(2050-AI$80&lt;=0,0,(2/(2050-AI$80+1))*(1-(SUM($E101:AI101)/$V$82))*$V$82*'Fixed Data'!AG$52)),0)</f>
        <v>0</v>
      </c>
      <c r="AK101" s="21">
        <f>IF($V$82&lt;0,(IF(2050-AJ$80&lt;=0,0,(2/(2050-AJ$80+1))*(1-(SUM($E101:AJ101)/$V$82))*$V$82*'Fixed Data'!AH$52)),0)</f>
        <v>0</v>
      </c>
      <c r="AL101" s="21">
        <f>IF($V$82&lt;0,(IF(2050-AK$80&lt;=0,0,(2/(2050-AK$80+1))*(1-(SUM($E101:AK101)/$V$82))*$V$82*'Fixed Data'!AI$52)),0)</f>
        <v>0</v>
      </c>
      <c r="AM101" s="21">
        <f>IF($V$82&lt;0,(IF(2050-AL$80&lt;=0,0,(2/(2050-AL$80+1))*(1-(SUM($E101:AL101)/$V$82))*$V$82*'Fixed Data'!AJ$52)),0)</f>
        <v>0</v>
      </c>
      <c r="AN101" s="21">
        <f>IF($V$82&lt;0,(IF(2050-AM$80&lt;=0,0,(2/(2050-AM$80+1))*(1-(SUM($E101:AM101)/$V$82))*$V$82*'Fixed Data'!AK$52)),0)</f>
        <v>0</v>
      </c>
      <c r="AO101" s="21">
        <f>IF($V$82&lt;0,(IF(2050-AN$80&lt;=0,0,(2/(2050-AN$80+1))*(1-(SUM($E101:AN101)/$V$82))*$V$82*'Fixed Data'!AL$52)),0)</f>
        <v>0</v>
      </c>
      <c r="AP101" s="21">
        <f>IF($V$82&lt;0,(IF(2050-AO$80&lt;=0,0,(2/(2050-AO$80+1))*(1-(SUM($E101:AO101)/$V$82))*$V$82*'Fixed Data'!AM$52)),0)</f>
        <v>0</v>
      </c>
      <c r="AQ101" s="21">
        <f>IF($V$82&lt;0,(IF(2050-AP$80&lt;=0,0,(2/(2050-AP$80+1))*(1-(SUM($E101:AP101)/$V$82))*$V$82*'Fixed Data'!AN$52)),0)</f>
        <v>0</v>
      </c>
      <c r="AR101" s="21">
        <f>IF($V$82&lt;0,(IF(2050-AQ$80&lt;=0,0,(2/(2050-AQ$80+1))*(1-(SUM($E101:AQ101)/$V$82))*$V$82*'Fixed Data'!AO$52)),0)</f>
        <v>0</v>
      </c>
      <c r="AS101" s="21">
        <f>IF($V$82&lt;0,(IF(2050-AR$80&lt;=0,0,(2/(2050-AR$80+1))*(1-(SUM($E101:AR101)/$V$82))*$V$82*'Fixed Data'!AP$52)),0)</f>
        <v>0</v>
      </c>
      <c r="AT101" s="21">
        <f>IF($V$82&lt;0,(IF(2050-AS$80&lt;=0,0,(2/(2050-AS$80+1))*(1-(SUM($E101:AS101)/$V$82))*$V$82*'Fixed Data'!AQ$52)),0)</f>
        <v>0</v>
      </c>
      <c r="AU101" s="21">
        <f>IF($V$82&lt;0,(IF(2050-AT$80&lt;=0,0,(2/(2050-AT$80+1))*(1-(SUM($E101:AT101)/$V$82))*$V$82*'Fixed Data'!AR$52)),0)</f>
        <v>0</v>
      </c>
      <c r="AV101" s="21">
        <f>IF($V$82&lt;0,(IF(2050-AU$80&lt;=0,0,(2/(2050-AU$80+1))*(1-(SUM($E101:AU101)/$V$82))*$V$82*'Fixed Data'!AS$52)),0)</f>
        <v>0</v>
      </c>
      <c r="AW101" s="21">
        <f>IF($V$82&lt;0,(IF(2050-AV$80&lt;=0,0,(2/(2050-AV$80+1))*(1-(SUM($E101:AV101)/$V$82))*$V$82*'Fixed Data'!AT$52)),0)</f>
        <v>0</v>
      </c>
      <c r="AX101" s="21">
        <f>IF($V$82&lt;0,(IF(2050-AW$80&lt;=0,0,(2/(2050-AW$80+1))*(1-(SUM($E101:AW101)/$V$82))*$V$82*'Fixed Data'!AU$52)),0)</f>
        <v>0</v>
      </c>
      <c r="AY101" s="21">
        <f>IF($V$82&lt;0,(IF(2050-AX$80&lt;=0,0,(2/(2050-AX$80+1))*(1-(SUM($E101:AX101)/$V$82))*$V$82*'Fixed Data'!AV$52)),0)</f>
        <v>0</v>
      </c>
      <c r="AZ101" s="21">
        <f>IF($V$82&lt;0,(IF(2050-AY$80&lt;=0,0,(2/(2050-AY$80+1))*(1-(SUM($E101:AY101)/$V$82))*$V$82*'Fixed Data'!AW$52)),0)</f>
        <v>0</v>
      </c>
      <c r="BA101" s="21">
        <f>IF($V$82&lt;0,(IF(2050-AZ$80&lt;=0,0,(2/(2050-AZ$80+1))*(1-(SUM($E101:AZ101)/$V$82))*$V$82*'Fixed Data'!AX$52)),0)</f>
        <v>0</v>
      </c>
      <c r="BB101" s="21">
        <f>IF($V$82&lt;0,(IF(2050-BA$80&lt;=0,0,(2/(2050-BA$80+1))*(1-(SUM($E101:BA101)/$V$82))*$V$82*'Fixed Data'!AY$52)),0)</f>
        <v>0</v>
      </c>
    </row>
    <row r="102" spans="1:54" ht="15" hidden="1" customHeight="1" outlineLevel="3">
      <c r="A102" s="8"/>
      <c r="B102" t="s">
        <v>431</v>
      </c>
      <c r="C102" t="s">
        <v>432</v>
      </c>
      <c r="D102" t="s">
        <v>379</v>
      </c>
      <c r="E102" s="18"/>
      <c r="F102" s="18"/>
      <c r="G102" s="18"/>
      <c r="H102" s="18"/>
      <c r="I102" s="18"/>
      <c r="J102" s="18"/>
      <c r="K102" s="18"/>
      <c r="L102" s="18"/>
      <c r="M102" s="18"/>
      <c r="N102" s="18"/>
      <c r="O102" s="18"/>
      <c r="P102" s="18"/>
      <c r="Q102" s="18"/>
      <c r="R102" s="18"/>
      <c r="S102" s="18"/>
      <c r="T102" s="18"/>
      <c r="U102" s="18"/>
      <c r="V102" s="18"/>
      <c r="W102" s="18"/>
      <c r="X102" s="21">
        <f>IF($W$82&lt;0,(IF(2050-W$80&lt;=0,0,(2/(2050-W$80+1))*(1-(SUM($E102:W102)/$W$82))*$W$82*'Fixed Data'!U$52)),0)</f>
        <v>0</v>
      </c>
      <c r="Y102" s="21">
        <f>IF($W$82&lt;0,(IF(2050-X$80&lt;=0,0,(2/(2050-X$80+1))*(1-(SUM($E102:X102)/$W$82))*$W$82*'Fixed Data'!V$52)),0)</f>
        <v>0</v>
      </c>
      <c r="Z102" s="21">
        <f>IF($W$82&lt;0,(IF(2050-Y$80&lt;=0,0,(2/(2050-Y$80+1))*(1-(SUM($E102:Y102)/$W$82))*$W$82*'Fixed Data'!W$52)),0)</f>
        <v>0</v>
      </c>
      <c r="AA102" s="21">
        <f>IF($W$82&lt;0,(IF(2050-Z$80&lt;=0,0,(2/(2050-Z$80+1))*(1-(SUM($E102:Z102)/$W$82))*$W$82*'Fixed Data'!X$52)),0)</f>
        <v>0</v>
      </c>
      <c r="AB102" s="21">
        <f>IF($W$82&lt;0,(IF(2050-AA$80&lt;=0,0,(2/(2050-AA$80+1))*(1-(SUM($E102:AA102)/$W$82))*$W$82*'Fixed Data'!Y$52)),0)</f>
        <v>0</v>
      </c>
      <c r="AC102" s="21">
        <f>IF($W$82&lt;0,(IF(2050-AB$80&lt;=0,0,(2/(2050-AB$80+1))*(1-(SUM($E102:AB102)/$W$82))*$W$82*'Fixed Data'!Z$52)),0)</f>
        <v>0</v>
      </c>
      <c r="AD102" s="21">
        <f>IF($W$82&lt;0,(IF(2050-AC$80&lt;=0,0,(2/(2050-AC$80+1))*(1-(SUM($E102:AC102)/$W$82))*$W$82*'Fixed Data'!AA$52)),0)</f>
        <v>0</v>
      </c>
      <c r="AE102" s="21">
        <f>IF($W$82&lt;0,(IF(2050-AD$80&lt;=0,0,(2/(2050-AD$80+1))*(1-(SUM($E102:AD102)/$W$82))*$W$82*'Fixed Data'!AB$52)),0)</f>
        <v>0</v>
      </c>
      <c r="AF102" s="21">
        <f>IF($W$82&lt;0,(IF(2050-AE$80&lt;=0,0,(2/(2050-AE$80+1))*(1-(SUM($E102:AE102)/$W$82))*$W$82*'Fixed Data'!AC$52)),0)</f>
        <v>0</v>
      </c>
      <c r="AG102" s="21">
        <f>IF($W$82&lt;0,(IF(2050-AF$80&lt;=0,0,(2/(2050-AF$80+1))*(1-(SUM($E102:AF102)/$W$82))*$W$82*'Fixed Data'!AD$52)),0)</f>
        <v>0</v>
      </c>
      <c r="AH102" s="21">
        <f>IF($W$82&lt;0,(IF(2050-AG$80&lt;=0,0,(2/(2050-AG$80+1))*(1-(SUM($E102:AG102)/$W$82))*$W$82*'Fixed Data'!AE$52)),0)</f>
        <v>0</v>
      </c>
      <c r="AI102" s="21">
        <f>IF($W$82&lt;0,(IF(2050-AH$80&lt;=0,0,(2/(2050-AH$80+1))*(1-(SUM($E102:AH102)/$W$82))*$W$82*'Fixed Data'!AF$52)),0)</f>
        <v>0</v>
      </c>
      <c r="AJ102" s="21">
        <f>IF($W$82&lt;0,(IF(2050-AI$80&lt;=0,0,(2/(2050-AI$80+1))*(1-(SUM($E102:AI102)/$W$82))*$W$82*'Fixed Data'!AG$52)),0)</f>
        <v>0</v>
      </c>
      <c r="AK102" s="21">
        <f>IF($W$82&lt;0,(IF(2050-AJ$80&lt;=0,0,(2/(2050-AJ$80+1))*(1-(SUM($E102:AJ102)/$W$82))*$W$82*'Fixed Data'!AH$52)),0)</f>
        <v>0</v>
      </c>
      <c r="AL102" s="21">
        <f>IF($W$82&lt;0,(IF(2050-AK$80&lt;=0,0,(2/(2050-AK$80+1))*(1-(SUM($E102:AK102)/$W$82))*$W$82*'Fixed Data'!AI$52)),0)</f>
        <v>0</v>
      </c>
      <c r="AM102" s="21">
        <f>IF($W$82&lt;0,(IF(2050-AL$80&lt;=0,0,(2/(2050-AL$80+1))*(1-(SUM($E102:AL102)/$W$82))*$W$82*'Fixed Data'!AJ$52)),0)</f>
        <v>0</v>
      </c>
      <c r="AN102" s="21">
        <f>IF($W$82&lt;0,(IF(2050-AM$80&lt;=0,0,(2/(2050-AM$80+1))*(1-(SUM($E102:AM102)/$W$82))*$W$82*'Fixed Data'!AK$52)),0)</f>
        <v>0</v>
      </c>
      <c r="AO102" s="21">
        <f>IF($W$82&lt;0,(IF(2050-AN$80&lt;=0,0,(2/(2050-AN$80+1))*(1-(SUM($E102:AN102)/$W$82))*$W$82*'Fixed Data'!AL$52)),0)</f>
        <v>0</v>
      </c>
      <c r="AP102" s="21">
        <f>IF($W$82&lt;0,(IF(2050-AO$80&lt;=0,0,(2/(2050-AO$80+1))*(1-(SUM($E102:AO102)/$W$82))*$W$82*'Fixed Data'!AM$52)),0)</f>
        <v>0</v>
      </c>
      <c r="AQ102" s="21">
        <f>IF($W$82&lt;0,(IF(2050-AP$80&lt;=0,0,(2/(2050-AP$80+1))*(1-(SUM($E102:AP102)/$W$82))*$W$82*'Fixed Data'!AN$52)),0)</f>
        <v>0</v>
      </c>
      <c r="AR102" s="21">
        <f>IF($W$82&lt;0,(IF(2050-AQ$80&lt;=0,0,(2/(2050-AQ$80+1))*(1-(SUM($E102:AQ102)/$W$82))*$W$82*'Fixed Data'!AO$52)),0)</f>
        <v>0</v>
      </c>
      <c r="AS102" s="21">
        <f>IF($W$82&lt;0,(IF(2050-AR$80&lt;=0,0,(2/(2050-AR$80+1))*(1-(SUM($E102:AR102)/$W$82))*$W$82*'Fixed Data'!AP$52)),0)</f>
        <v>0</v>
      </c>
      <c r="AT102" s="21">
        <f>IF($W$82&lt;0,(IF(2050-AS$80&lt;=0,0,(2/(2050-AS$80+1))*(1-(SUM($E102:AS102)/$W$82))*$W$82*'Fixed Data'!AQ$52)),0)</f>
        <v>0</v>
      </c>
      <c r="AU102" s="21">
        <f>IF($W$82&lt;0,(IF(2050-AT$80&lt;=0,0,(2/(2050-AT$80+1))*(1-(SUM($E102:AT102)/$W$82))*$W$82*'Fixed Data'!AR$52)),0)</f>
        <v>0</v>
      </c>
      <c r="AV102" s="21">
        <f>IF($W$82&lt;0,(IF(2050-AU$80&lt;=0,0,(2/(2050-AU$80+1))*(1-(SUM($E102:AU102)/$W$82))*$W$82*'Fixed Data'!AS$52)),0)</f>
        <v>0</v>
      </c>
      <c r="AW102" s="21">
        <f>IF($W$82&lt;0,(IF(2050-AV$80&lt;=0,0,(2/(2050-AV$80+1))*(1-(SUM($E102:AV102)/$W$82))*$W$82*'Fixed Data'!AT$52)),0)</f>
        <v>0</v>
      </c>
      <c r="AX102" s="21">
        <f>IF($W$82&lt;0,(IF(2050-AW$80&lt;=0,0,(2/(2050-AW$80+1))*(1-(SUM($E102:AW102)/$W$82))*$W$82*'Fixed Data'!AU$52)),0)</f>
        <v>0</v>
      </c>
      <c r="AY102" s="21">
        <f>IF($W$82&lt;0,(IF(2050-AX$80&lt;=0,0,(2/(2050-AX$80+1))*(1-(SUM($E102:AX102)/$W$82))*$W$82*'Fixed Data'!AV$52)),0)</f>
        <v>0</v>
      </c>
      <c r="AZ102" s="21">
        <f>IF($W$82&lt;0,(IF(2050-AY$80&lt;=0,0,(2/(2050-AY$80+1))*(1-(SUM($E102:AY102)/$W$82))*$W$82*'Fixed Data'!AW$52)),0)</f>
        <v>0</v>
      </c>
      <c r="BA102" s="21">
        <f>IF($W$82&lt;0,(IF(2050-AZ$80&lt;=0,0,(2/(2050-AZ$80+1))*(1-(SUM($E102:AZ102)/$W$82))*$W$82*'Fixed Data'!AX$52)),0)</f>
        <v>0</v>
      </c>
      <c r="BB102" s="21">
        <f>IF($W$82&lt;0,(IF(2050-BA$80&lt;=0,0,(2/(2050-BA$80+1))*(1-(SUM($E102:BA102)/$W$82))*$W$82*'Fixed Data'!AY$52)),0)</f>
        <v>0</v>
      </c>
    </row>
    <row r="103" spans="1:54" ht="15" hidden="1" customHeight="1" outlineLevel="3">
      <c r="A103" s="8"/>
      <c r="B103" t="s">
        <v>433</v>
      </c>
      <c r="C103" t="s">
        <v>434</v>
      </c>
      <c r="D103" t="s">
        <v>379</v>
      </c>
      <c r="E103" s="18"/>
      <c r="F103" s="18"/>
      <c r="G103" s="18"/>
      <c r="H103" s="18"/>
      <c r="I103" s="18"/>
      <c r="J103" s="18"/>
      <c r="K103" s="18"/>
      <c r="L103" s="18"/>
      <c r="M103" s="18"/>
      <c r="N103" s="18"/>
      <c r="O103" s="18"/>
      <c r="P103" s="18"/>
      <c r="Q103" s="18"/>
      <c r="R103" s="18"/>
      <c r="S103" s="18"/>
      <c r="T103" s="18"/>
      <c r="U103" s="18"/>
      <c r="V103" s="18"/>
      <c r="W103" s="18"/>
      <c r="X103" s="18"/>
      <c r="Y103" s="21">
        <f>IF($X$82&lt;0,(IF(2050-X$80&lt;=0,0,(2/(2050-X$80+1))*(1-(SUM($E103:X103)/$X$82))*$X$82*'Fixed Data'!V$52)),0)</f>
        <v>0</v>
      </c>
      <c r="Z103" s="21">
        <f>IF($X$82&lt;0,(IF(2050-Y$80&lt;=0,0,(2/(2050-Y$80+1))*(1-(SUM($E103:Y103)/$X$82))*$X$82*'Fixed Data'!W$52)),0)</f>
        <v>0</v>
      </c>
      <c r="AA103" s="21">
        <f>IF($X$82&lt;0,(IF(2050-Z$80&lt;=0,0,(2/(2050-Z$80+1))*(1-(SUM($E103:Z103)/$X$82))*$X$82*'Fixed Data'!X$52)),0)</f>
        <v>0</v>
      </c>
      <c r="AB103" s="21">
        <f>IF($X$82&lt;0,(IF(2050-AA$80&lt;=0,0,(2/(2050-AA$80+1))*(1-(SUM($E103:AA103)/$X$82))*$X$82*'Fixed Data'!Y$52)),0)</f>
        <v>0</v>
      </c>
      <c r="AC103" s="21">
        <f>IF($X$82&lt;0,(IF(2050-AB$80&lt;=0,0,(2/(2050-AB$80+1))*(1-(SUM($E103:AB103)/$X$82))*$X$82*'Fixed Data'!Z$52)),0)</f>
        <v>0</v>
      </c>
      <c r="AD103" s="21">
        <f>IF($X$82&lt;0,(IF(2050-AC$80&lt;=0,0,(2/(2050-AC$80+1))*(1-(SUM($E103:AC103)/$X$82))*$X$82*'Fixed Data'!AA$52)),0)</f>
        <v>0</v>
      </c>
      <c r="AE103" s="21">
        <f>IF($X$82&lt;0,(IF(2050-AD$80&lt;=0,0,(2/(2050-AD$80+1))*(1-(SUM($E103:AD103)/$X$82))*$X$82*'Fixed Data'!AB$52)),0)</f>
        <v>0</v>
      </c>
      <c r="AF103" s="21">
        <f>IF($X$82&lt;0,(IF(2050-AE$80&lt;=0,0,(2/(2050-AE$80+1))*(1-(SUM($E103:AE103)/$X$82))*$X$82*'Fixed Data'!AC$52)),0)</f>
        <v>0</v>
      </c>
      <c r="AG103" s="21">
        <f>IF($X$82&lt;0,(IF(2050-AF$80&lt;=0,0,(2/(2050-AF$80+1))*(1-(SUM($E103:AF103)/$X$82))*$X$82*'Fixed Data'!AD$52)),0)</f>
        <v>0</v>
      </c>
      <c r="AH103" s="21">
        <f>IF($X$82&lt;0,(IF(2050-AG$80&lt;=0,0,(2/(2050-AG$80+1))*(1-(SUM($E103:AG103)/$X$82))*$X$82*'Fixed Data'!AE$52)),0)</f>
        <v>0</v>
      </c>
      <c r="AI103" s="21">
        <f>IF($X$82&lt;0,(IF(2050-AH$80&lt;=0,0,(2/(2050-AH$80+1))*(1-(SUM($E103:AH103)/$X$82))*$X$82*'Fixed Data'!AF$52)),0)</f>
        <v>0</v>
      </c>
      <c r="AJ103" s="21">
        <f>IF($X$82&lt;0,(IF(2050-AI$80&lt;=0,0,(2/(2050-AI$80+1))*(1-(SUM($E103:AI103)/$X$82))*$X$82*'Fixed Data'!AG$52)),0)</f>
        <v>0</v>
      </c>
      <c r="AK103" s="21">
        <f>IF($X$82&lt;0,(IF(2050-AJ$80&lt;=0,0,(2/(2050-AJ$80+1))*(1-(SUM($E103:AJ103)/$X$82))*$X$82*'Fixed Data'!AH$52)),0)</f>
        <v>0</v>
      </c>
      <c r="AL103" s="21">
        <f>IF($X$82&lt;0,(IF(2050-AK$80&lt;=0,0,(2/(2050-AK$80+1))*(1-(SUM($E103:AK103)/$X$82))*$X$82*'Fixed Data'!AI$52)),0)</f>
        <v>0</v>
      </c>
      <c r="AM103" s="21">
        <f>IF($X$82&lt;0,(IF(2050-AL$80&lt;=0,0,(2/(2050-AL$80+1))*(1-(SUM($E103:AL103)/$X$82))*$X$82*'Fixed Data'!AJ$52)),0)</f>
        <v>0</v>
      </c>
      <c r="AN103" s="21">
        <f>IF($X$82&lt;0,(IF(2050-AM$80&lt;=0,0,(2/(2050-AM$80+1))*(1-(SUM($E103:AM103)/$X$82))*$X$82*'Fixed Data'!AK$52)),0)</f>
        <v>0</v>
      </c>
      <c r="AO103" s="21">
        <f>IF($X$82&lt;0,(IF(2050-AN$80&lt;=0,0,(2/(2050-AN$80+1))*(1-(SUM($E103:AN103)/$X$82))*$X$82*'Fixed Data'!AL$52)),0)</f>
        <v>0</v>
      </c>
      <c r="AP103" s="21">
        <f>IF($X$82&lt;0,(IF(2050-AO$80&lt;=0,0,(2/(2050-AO$80+1))*(1-(SUM($E103:AO103)/$X$82))*$X$82*'Fixed Data'!AM$52)),0)</f>
        <v>0</v>
      </c>
      <c r="AQ103" s="21">
        <f>IF($X$82&lt;0,(IF(2050-AP$80&lt;=0,0,(2/(2050-AP$80+1))*(1-(SUM($E103:AP103)/$X$82))*$X$82*'Fixed Data'!AN$52)),0)</f>
        <v>0</v>
      </c>
      <c r="AR103" s="21">
        <f>IF($X$82&lt;0,(IF(2050-AQ$80&lt;=0,0,(2/(2050-AQ$80+1))*(1-(SUM($E103:AQ103)/$X$82))*$X$82*'Fixed Data'!AO$52)),0)</f>
        <v>0</v>
      </c>
      <c r="AS103" s="21">
        <f>IF($X$82&lt;0,(IF(2050-AR$80&lt;=0,0,(2/(2050-AR$80+1))*(1-(SUM($E103:AR103)/$X$82))*$X$82*'Fixed Data'!AP$52)),0)</f>
        <v>0</v>
      </c>
      <c r="AT103" s="21">
        <f>IF($X$82&lt;0,(IF(2050-AS$80&lt;=0,0,(2/(2050-AS$80+1))*(1-(SUM($E103:AS103)/$X$82))*$X$82*'Fixed Data'!AQ$52)),0)</f>
        <v>0</v>
      </c>
      <c r="AU103" s="21">
        <f>IF($X$82&lt;0,(IF(2050-AT$80&lt;=0,0,(2/(2050-AT$80+1))*(1-(SUM($E103:AT103)/$X$82))*$X$82*'Fixed Data'!AR$52)),0)</f>
        <v>0</v>
      </c>
      <c r="AV103" s="21">
        <f>IF($X$82&lt;0,(IF(2050-AU$80&lt;=0,0,(2/(2050-AU$80+1))*(1-(SUM($E103:AU103)/$X$82))*$X$82*'Fixed Data'!AS$52)),0)</f>
        <v>0</v>
      </c>
      <c r="AW103" s="21">
        <f>IF($X$82&lt;0,(IF(2050-AV$80&lt;=0,0,(2/(2050-AV$80+1))*(1-(SUM($E103:AV103)/$X$82))*$X$82*'Fixed Data'!AT$52)),0)</f>
        <v>0</v>
      </c>
      <c r="AX103" s="21">
        <f>IF($X$82&lt;0,(IF(2050-AW$80&lt;=0,0,(2/(2050-AW$80+1))*(1-(SUM($E103:AW103)/$X$82))*$X$82*'Fixed Data'!AU$52)),0)</f>
        <v>0</v>
      </c>
      <c r="AY103" s="21">
        <f>IF($X$82&lt;0,(IF(2050-AX$80&lt;=0,0,(2/(2050-AX$80+1))*(1-(SUM($E103:AX103)/$X$82))*$X$82*'Fixed Data'!AV$52)),0)</f>
        <v>0</v>
      </c>
      <c r="AZ103" s="21">
        <f>IF($X$82&lt;0,(IF(2050-AY$80&lt;=0,0,(2/(2050-AY$80+1))*(1-(SUM($E103:AY103)/$X$82))*$X$82*'Fixed Data'!AW$52)),0)</f>
        <v>0</v>
      </c>
      <c r="BA103" s="21">
        <f>IF($X$82&lt;0,(IF(2050-AZ$80&lt;=0,0,(2/(2050-AZ$80+1))*(1-(SUM($E103:AZ103)/$X$82))*$X$82*'Fixed Data'!AX$52)),0)</f>
        <v>0</v>
      </c>
      <c r="BB103" s="21">
        <f>IF($X$82&lt;0,(IF(2050-BA$80&lt;=0,0,(2/(2050-BA$80+1))*(1-(SUM($E103:BA103)/$X$82))*$X$82*'Fixed Data'!AY$52)),0)</f>
        <v>0</v>
      </c>
    </row>
    <row r="104" spans="1:54" ht="15" hidden="1" customHeight="1" outlineLevel="3">
      <c r="A104" s="8"/>
      <c r="B104" t="s">
        <v>435</v>
      </c>
      <c r="C104" t="s">
        <v>436</v>
      </c>
      <c r="D104" t="s">
        <v>379</v>
      </c>
      <c r="E104" s="18"/>
      <c r="F104" s="18"/>
      <c r="G104" s="18"/>
      <c r="H104" s="18"/>
      <c r="I104" s="18"/>
      <c r="J104" s="18"/>
      <c r="K104" s="18"/>
      <c r="L104" s="18"/>
      <c r="M104" s="18"/>
      <c r="N104" s="18"/>
      <c r="O104" s="18"/>
      <c r="P104" s="18"/>
      <c r="Q104" s="18"/>
      <c r="R104" s="18"/>
      <c r="S104" s="18"/>
      <c r="T104" s="18"/>
      <c r="U104" s="18"/>
      <c r="V104" s="18"/>
      <c r="W104" s="18"/>
      <c r="X104" s="18"/>
      <c r="Y104" s="18"/>
      <c r="Z104" s="21">
        <f>IF($Y$82&lt;0,(IF(2050-Y$80&lt;=0,0,(2/(2050-Y$80+1))*(1-(SUM($E104:Y104)/$Y$82))*$Y$82*'Fixed Data'!W$52)),0)</f>
        <v>0</v>
      </c>
      <c r="AA104" s="21">
        <f>IF($Y$82&lt;0,(IF(2050-Z$80&lt;=0,0,(2/(2050-Z$80+1))*(1-(SUM($E104:Z104)/$Y$82))*$Y$82*'Fixed Data'!X$52)),0)</f>
        <v>0</v>
      </c>
      <c r="AB104" s="21">
        <f>IF($Y$82&lt;0,(IF(2050-AA$80&lt;=0,0,(2/(2050-AA$80+1))*(1-(SUM($E104:AA104)/$Y$82))*$Y$82*'Fixed Data'!Y$52)),0)</f>
        <v>0</v>
      </c>
      <c r="AC104" s="21">
        <f>IF($Y$82&lt;0,(IF(2050-AB$80&lt;=0,0,(2/(2050-AB$80+1))*(1-(SUM($E104:AB104)/$Y$82))*$Y$82*'Fixed Data'!Z$52)),0)</f>
        <v>0</v>
      </c>
      <c r="AD104" s="21">
        <f>IF($Y$82&lt;0,(IF(2050-AC$80&lt;=0,0,(2/(2050-AC$80+1))*(1-(SUM($E104:AC104)/$Y$82))*$Y$82*'Fixed Data'!AA$52)),0)</f>
        <v>0</v>
      </c>
      <c r="AE104" s="21">
        <f>IF($Y$82&lt;0,(IF(2050-AD$80&lt;=0,0,(2/(2050-AD$80+1))*(1-(SUM($E104:AD104)/$Y$82))*$Y$82*'Fixed Data'!AB$52)),0)</f>
        <v>0</v>
      </c>
      <c r="AF104" s="21">
        <f>IF($Y$82&lt;0,(IF(2050-AE$80&lt;=0,0,(2/(2050-AE$80+1))*(1-(SUM($E104:AE104)/$Y$82))*$Y$82*'Fixed Data'!AC$52)),0)</f>
        <v>0</v>
      </c>
      <c r="AG104" s="21">
        <f>IF($Y$82&lt;0,(IF(2050-AF$80&lt;=0,0,(2/(2050-AF$80+1))*(1-(SUM($E104:AF104)/$Y$82))*$Y$82*'Fixed Data'!AD$52)),0)</f>
        <v>0</v>
      </c>
      <c r="AH104" s="21">
        <f>IF($Y$82&lt;0,(IF(2050-AG$80&lt;=0,0,(2/(2050-AG$80+1))*(1-(SUM($E104:AG104)/$Y$82))*$Y$82*'Fixed Data'!AE$52)),0)</f>
        <v>0</v>
      </c>
      <c r="AI104" s="21">
        <f>IF($Y$82&lt;0,(IF(2050-AH$80&lt;=0,0,(2/(2050-AH$80+1))*(1-(SUM($E104:AH104)/$Y$82))*$Y$82*'Fixed Data'!AF$52)),0)</f>
        <v>0</v>
      </c>
      <c r="AJ104" s="21">
        <f>IF($Y$82&lt;0,(IF(2050-AI$80&lt;=0,0,(2/(2050-AI$80+1))*(1-(SUM($E104:AI104)/$Y$82))*$Y$82*'Fixed Data'!AG$52)),0)</f>
        <v>0</v>
      </c>
      <c r="AK104" s="21">
        <f>IF($Y$82&lt;0,(IF(2050-AJ$80&lt;=0,0,(2/(2050-AJ$80+1))*(1-(SUM($E104:AJ104)/$Y$82))*$Y$82*'Fixed Data'!AH$52)),0)</f>
        <v>0</v>
      </c>
      <c r="AL104" s="21">
        <f>IF($Y$82&lt;0,(IF(2050-AK$80&lt;=0,0,(2/(2050-AK$80+1))*(1-(SUM($E104:AK104)/$Y$82))*$Y$82*'Fixed Data'!AI$52)),0)</f>
        <v>0</v>
      </c>
      <c r="AM104" s="21">
        <f>IF($Y$82&lt;0,(IF(2050-AL$80&lt;=0,0,(2/(2050-AL$80+1))*(1-(SUM($E104:AL104)/$Y$82))*$Y$82*'Fixed Data'!AJ$52)),0)</f>
        <v>0</v>
      </c>
      <c r="AN104" s="21">
        <f>IF($Y$82&lt;0,(IF(2050-AM$80&lt;=0,0,(2/(2050-AM$80+1))*(1-(SUM($E104:AM104)/$Y$82))*$Y$82*'Fixed Data'!AK$52)),0)</f>
        <v>0</v>
      </c>
      <c r="AO104" s="21">
        <f>IF($Y$82&lt;0,(IF(2050-AN$80&lt;=0,0,(2/(2050-AN$80+1))*(1-(SUM($E104:AN104)/$Y$82))*$Y$82*'Fixed Data'!AL$52)),0)</f>
        <v>0</v>
      </c>
      <c r="AP104" s="21">
        <f>IF($Y$82&lt;0,(IF(2050-AO$80&lt;=0,0,(2/(2050-AO$80+1))*(1-(SUM($E104:AO104)/$Y$82))*$Y$82*'Fixed Data'!AM$52)),0)</f>
        <v>0</v>
      </c>
      <c r="AQ104" s="21">
        <f>IF($Y$82&lt;0,(IF(2050-AP$80&lt;=0,0,(2/(2050-AP$80+1))*(1-(SUM($E104:AP104)/$Y$82))*$Y$82*'Fixed Data'!AN$52)),0)</f>
        <v>0</v>
      </c>
      <c r="AR104" s="21">
        <f>IF($Y$82&lt;0,(IF(2050-AQ$80&lt;=0,0,(2/(2050-AQ$80+1))*(1-(SUM($E104:AQ104)/$Y$82))*$Y$82*'Fixed Data'!AO$52)),0)</f>
        <v>0</v>
      </c>
      <c r="AS104" s="21">
        <f>IF($Y$82&lt;0,(IF(2050-AR$80&lt;=0,0,(2/(2050-AR$80+1))*(1-(SUM($E104:AR104)/$Y$82))*$Y$82*'Fixed Data'!AP$52)),0)</f>
        <v>0</v>
      </c>
      <c r="AT104" s="21">
        <f>IF($Y$82&lt;0,(IF(2050-AS$80&lt;=0,0,(2/(2050-AS$80+1))*(1-(SUM($E104:AS104)/$Y$82))*$Y$82*'Fixed Data'!AQ$52)),0)</f>
        <v>0</v>
      </c>
      <c r="AU104" s="21">
        <f>IF($Y$82&lt;0,(IF(2050-AT$80&lt;=0,0,(2/(2050-AT$80+1))*(1-(SUM($E104:AT104)/$Y$82))*$Y$82*'Fixed Data'!AR$52)),0)</f>
        <v>0</v>
      </c>
      <c r="AV104" s="21">
        <f>IF($Y$82&lt;0,(IF(2050-AU$80&lt;=0,0,(2/(2050-AU$80+1))*(1-(SUM($E104:AU104)/$Y$82))*$Y$82*'Fixed Data'!AS$52)),0)</f>
        <v>0</v>
      </c>
      <c r="AW104" s="21">
        <f>IF($Y$82&lt;0,(IF(2050-AV$80&lt;=0,0,(2/(2050-AV$80+1))*(1-(SUM($E104:AV104)/$Y$82))*$Y$82*'Fixed Data'!AT$52)),0)</f>
        <v>0</v>
      </c>
      <c r="AX104" s="21">
        <f>IF($Y$82&lt;0,(IF(2050-AW$80&lt;=0,0,(2/(2050-AW$80+1))*(1-(SUM($E104:AW104)/$Y$82))*$Y$82*'Fixed Data'!AU$52)),0)</f>
        <v>0</v>
      </c>
      <c r="AY104" s="21">
        <f>IF($Y$82&lt;0,(IF(2050-AX$80&lt;=0,0,(2/(2050-AX$80+1))*(1-(SUM($E104:AX104)/$Y$82))*$Y$82*'Fixed Data'!AV$52)),0)</f>
        <v>0</v>
      </c>
      <c r="AZ104" s="21">
        <f>IF($Y$82&lt;0,(IF(2050-AY$80&lt;=0,0,(2/(2050-AY$80+1))*(1-(SUM($E104:AY104)/$Y$82))*$Y$82*'Fixed Data'!AW$52)),0)</f>
        <v>0</v>
      </c>
      <c r="BA104" s="21">
        <f>IF($Y$82&lt;0,(IF(2050-AZ$80&lt;=0,0,(2/(2050-AZ$80+1))*(1-(SUM($E104:AZ104)/$Y$82))*$Y$82*'Fixed Data'!AX$52)),0)</f>
        <v>0</v>
      </c>
      <c r="BB104" s="21">
        <f>IF($Y$82&lt;0,(IF(2050-BA$80&lt;=0,0,(2/(2050-BA$80+1))*(1-(SUM($E104:BA104)/$Y$82))*$Y$82*'Fixed Data'!AY$52)),0)</f>
        <v>0</v>
      </c>
    </row>
    <row r="105" spans="1:54" ht="15" hidden="1" customHeight="1" outlineLevel="3">
      <c r="A105" s="8"/>
      <c r="B105" t="s">
        <v>437</v>
      </c>
      <c r="C105" t="s">
        <v>438</v>
      </c>
      <c r="D105" t="s">
        <v>379</v>
      </c>
      <c r="E105" s="18"/>
      <c r="F105" s="18"/>
      <c r="G105" s="18"/>
      <c r="H105" s="18"/>
      <c r="I105" s="18"/>
      <c r="J105" s="18"/>
      <c r="K105" s="18"/>
      <c r="L105" s="18"/>
      <c r="M105" s="18"/>
      <c r="N105" s="18"/>
      <c r="O105" s="18"/>
      <c r="P105" s="18"/>
      <c r="Q105" s="18"/>
      <c r="R105" s="18"/>
      <c r="S105" s="18"/>
      <c r="T105" s="18"/>
      <c r="U105" s="18"/>
      <c r="V105" s="18"/>
      <c r="W105" s="18"/>
      <c r="X105" s="18"/>
      <c r="Y105" s="18"/>
      <c r="Z105" s="18"/>
      <c r="AA105" s="21">
        <f>IF($Z$82&lt;0,(IF(2050-Z$80&lt;=0,0,(2/(2050-Z$80+1))*(1-(SUM($E105:Z105)/$Z$82))*$Z$82*'Fixed Data'!X$52)),0)</f>
        <v>0</v>
      </c>
      <c r="AB105" s="21">
        <f>IF($Z$82&lt;0,(IF(2050-AA$80&lt;=0,0,(2/(2050-AA$80+1))*(1-(SUM($E105:AA105)/$Z$82))*$Z$82*'Fixed Data'!Y$52)),0)</f>
        <v>0</v>
      </c>
      <c r="AC105" s="21">
        <f>IF($Z$82&lt;0,(IF(2050-AB$80&lt;=0,0,(2/(2050-AB$80+1))*(1-(SUM($E105:AB105)/$Z$82))*$Z$82*'Fixed Data'!Z$52)),0)</f>
        <v>0</v>
      </c>
      <c r="AD105" s="21">
        <f>IF($Z$82&lt;0,(IF(2050-AC$80&lt;=0,0,(2/(2050-AC$80+1))*(1-(SUM($E105:AC105)/$Z$82))*$Z$82*'Fixed Data'!AA$52)),0)</f>
        <v>0</v>
      </c>
      <c r="AE105" s="21">
        <f>IF($Z$82&lt;0,(IF(2050-AD$80&lt;=0,0,(2/(2050-AD$80+1))*(1-(SUM($E105:AD105)/$Z$82))*$Z$82*'Fixed Data'!AB$52)),0)</f>
        <v>0</v>
      </c>
      <c r="AF105" s="21">
        <f>IF($Z$82&lt;0,(IF(2050-AE$80&lt;=0,0,(2/(2050-AE$80+1))*(1-(SUM($E105:AE105)/$Z$82))*$Z$82*'Fixed Data'!AC$52)),0)</f>
        <v>0</v>
      </c>
      <c r="AG105" s="21">
        <f>IF($Z$82&lt;0,(IF(2050-AF$80&lt;=0,0,(2/(2050-AF$80+1))*(1-(SUM($E105:AF105)/$Z$82))*$Z$82*'Fixed Data'!AD$52)),0)</f>
        <v>0</v>
      </c>
      <c r="AH105" s="21">
        <f>IF($Z$82&lt;0,(IF(2050-AG$80&lt;=0,0,(2/(2050-AG$80+1))*(1-(SUM($E105:AG105)/$Z$82))*$Z$82*'Fixed Data'!AE$52)),0)</f>
        <v>0</v>
      </c>
      <c r="AI105" s="21">
        <f>IF($Z$82&lt;0,(IF(2050-AH$80&lt;=0,0,(2/(2050-AH$80+1))*(1-(SUM($E105:AH105)/$Z$82))*$Z$82*'Fixed Data'!AF$52)),0)</f>
        <v>0</v>
      </c>
      <c r="AJ105" s="21">
        <f>IF($Z$82&lt;0,(IF(2050-AI$80&lt;=0,0,(2/(2050-AI$80+1))*(1-(SUM($E105:AI105)/$Z$82))*$Z$82*'Fixed Data'!AG$52)),0)</f>
        <v>0</v>
      </c>
      <c r="AK105" s="21">
        <f>IF($Z$82&lt;0,(IF(2050-AJ$80&lt;=0,0,(2/(2050-AJ$80+1))*(1-(SUM($E105:AJ105)/$Z$82))*$Z$82*'Fixed Data'!AH$52)),0)</f>
        <v>0</v>
      </c>
      <c r="AL105" s="21">
        <f>IF($Z$82&lt;0,(IF(2050-AK$80&lt;=0,0,(2/(2050-AK$80+1))*(1-(SUM($E105:AK105)/$Z$82))*$Z$82*'Fixed Data'!AI$52)),0)</f>
        <v>0</v>
      </c>
      <c r="AM105" s="21">
        <f>IF($Z$82&lt;0,(IF(2050-AL$80&lt;=0,0,(2/(2050-AL$80+1))*(1-(SUM($E105:AL105)/$Z$82))*$Z$82*'Fixed Data'!AJ$52)),0)</f>
        <v>0</v>
      </c>
      <c r="AN105" s="21">
        <f>IF($Z$82&lt;0,(IF(2050-AM$80&lt;=0,0,(2/(2050-AM$80+1))*(1-(SUM($E105:AM105)/$Z$82))*$Z$82*'Fixed Data'!AK$52)),0)</f>
        <v>0</v>
      </c>
      <c r="AO105" s="21">
        <f>IF($Z$82&lt;0,(IF(2050-AN$80&lt;=0,0,(2/(2050-AN$80+1))*(1-(SUM($E105:AN105)/$Z$82))*$Z$82*'Fixed Data'!AL$52)),0)</f>
        <v>0</v>
      </c>
      <c r="AP105" s="21">
        <f>IF($Z$82&lt;0,(IF(2050-AO$80&lt;=0,0,(2/(2050-AO$80+1))*(1-(SUM($E105:AO105)/$Z$82))*$Z$82*'Fixed Data'!AM$52)),0)</f>
        <v>0</v>
      </c>
      <c r="AQ105" s="21">
        <f>IF($Z$82&lt;0,(IF(2050-AP$80&lt;=0,0,(2/(2050-AP$80+1))*(1-(SUM($E105:AP105)/$Z$82))*$Z$82*'Fixed Data'!AN$52)),0)</f>
        <v>0</v>
      </c>
      <c r="AR105" s="21">
        <f>IF($Z$82&lt;0,(IF(2050-AQ$80&lt;=0,0,(2/(2050-AQ$80+1))*(1-(SUM($E105:AQ105)/$Z$82))*$Z$82*'Fixed Data'!AO$52)),0)</f>
        <v>0</v>
      </c>
      <c r="AS105" s="21">
        <f>IF($Z$82&lt;0,(IF(2050-AR$80&lt;=0,0,(2/(2050-AR$80+1))*(1-(SUM($E105:AR105)/$Z$82))*$Z$82*'Fixed Data'!AP$52)),0)</f>
        <v>0</v>
      </c>
      <c r="AT105" s="21">
        <f>IF($Z$82&lt;0,(IF(2050-AS$80&lt;=0,0,(2/(2050-AS$80+1))*(1-(SUM($E105:AS105)/$Z$82))*$Z$82*'Fixed Data'!AQ$52)),0)</f>
        <v>0</v>
      </c>
      <c r="AU105" s="21">
        <f>IF($Z$82&lt;0,(IF(2050-AT$80&lt;=0,0,(2/(2050-AT$80+1))*(1-(SUM($E105:AT105)/$Z$82))*$Z$82*'Fixed Data'!AR$52)),0)</f>
        <v>0</v>
      </c>
      <c r="AV105" s="21">
        <f>IF($Z$82&lt;0,(IF(2050-AU$80&lt;=0,0,(2/(2050-AU$80+1))*(1-(SUM($E105:AU105)/$Z$82))*$Z$82*'Fixed Data'!AS$52)),0)</f>
        <v>0</v>
      </c>
      <c r="AW105" s="21">
        <f>IF($Z$82&lt;0,(IF(2050-AV$80&lt;=0,0,(2/(2050-AV$80+1))*(1-(SUM($E105:AV105)/$Z$82))*$Z$82*'Fixed Data'!AT$52)),0)</f>
        <v>0</v>
      </c>
      <c r="AX105" s="21">
        <f>IF($Z$82&lt;0,(IF(2050-AW$80&lt;=0,0,(2/(2050-AW$80+1))*(1-(SUM($E105:AW105)/$Z$82))*$Z$82*'Fixed Data'!AU$52)),0)</f>
        <v>0</v>
      </c>
      <c r="AY105" s="21">
        <f>IF($Z$82&lt;0,(IF(2050-AX$80&lt;=0,0,(2/(2050-AX$80+1))*(1-(SUM($E105:AX105)/$Z$82))*$Z$82*'Fixed Data'!AV$52)),0)</f>
        <v>0</v>
      </c>
      <c r="AZ105" s="21">
        <f>IF($Z$82&lt;0,(IF(2050-AY$80&lt;=0,0,(2/(2050-AY$80+1))*(1-(SUM($E105:AY105)/$Z$82))*$Z$82*'Fixed Data'!AW$52)),0)</f>
        <v>0</v>
      </c>
      <c r="BA105" s="21">
        <f>IF($Z$82&lt;0,(IF(2050-AZ$80&lt;=0,0,(2/(2050-AZ$80+1))*(1-(SUM($E105:AZ105)/$Z$82))*$Z$82*'Fixed Data'!AX$52)),0)</f>
        <v>0</v>
      </c>
      <c r="BB105" s="21">
        <f>IF($Z$82&lt;0,(IF(2050-BA$80&lt;=0,0,(2/(2050-BA$80+1))*(1-(SUM($E105:BA105)/$Z$82))*$Z$82*'Fixed Data'!AY$52)),0)</f>
        <v>0</v>
      </c>
    </row>
    <row r="106" spans="1:54" ht="15" hidden="1" customHeight="1" outlineLevel="3">
      <c r="A106" s="8"/>
      <c r="B106" t="s">
        <v>439</v>
      </c>
      <c r="C106" t="s">
        <v>440</v>
      </c>
      <c r="D106" t="s">
        <v>379</v>
      </c>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21">
        <f>IF($AA$82&lt;0,(IF(2050-AA$80&lt;=0,0,(2/(2050-AA$80+1))*(1-(SUM($E106:AA106)/$AA$82))*$AA$82*'Fixed Data'!Y$52)),0)</f>
        <v>0</v>
      </c>
      <c r="AC106" s="21">
        <f>IF($AA$82&lt;0,(IF(2050-AB$80&lt;=0,0,(2/(2050-AB$80+1))*(1-(SUM($E106:AB106)/$AA$82))*$AA$82*'Fixed Data'!Z$52)),0)</f>
        <v>0</v>
      </c>
      <c r="AD106" s="21">
        <f>IF($AA$82&lt;0,(IF(2050-AC$80&lt;=0,0,(2/(2050-AC$80+1))*(1-(SUM($E106:AC106)/$AA$82))*$AA$82*'Fixed Data'!AA$52)),0)</f>
        <v>0</v>
      </c>
      <c r="AE106" s="21">
        <f>IF($AA$82&lt;0,(IF(2050-AD$80&lt;=0,0,(2/(2050-AD$80+1))*(1-(SUM($E106:AD106)/$AA$82))*$AA$82*'Fixed Data'!AB$52)),0)</f>
        <v>0</v>
      </c>
      <c r="AF106" s="21">
        <f>IF($AA$82&lt;0,(IF(2050-AE$80&lt;=0,0,(2/(2050-AE$80+1))*(1-(SUM($E106:AE106)/$AA$82))*$AA$82*'Fixed Data'!AC$52)),0)</f>
        <v>0</v>
      </c>
      <c r="AG106" s="21">
        <f>IF($AA$82&lt;0,(IF(2050-AF$80&lt;=0,0,(2/(2050-AF$80+1))*(1-(SUM($E106:AF106)/$AA$82))*$AA$82*'Fixed Data'!AD$52)),0)</f>
        <v>0</v>
      </c>
      <c r="AH106" s="21">
        <f>IF($AA$82&lt;0,(IF(2050-AG$80&lt;=0,0,(2/(2050-AG$80+1))*(1-(SUM($E106:AG106)/$AA$82))*$AA$82*'Fixed Data'!AE$52)),0)</f>
        <v>0</v>
      </c>
      <c r="AI106" s="21">
        <f>IF($AA$82&lt;0,(IF(2050-AH$80&lt;=0,0,(2/(2050-AH$80+1))*(1-(SUM($E106:AH106)/$AA$82))*$AA$82*'Fixed Data'!AF$52)),0)</f>
        <v>0</v>
      </c>
      <c r="AJ106" s="21">
        <f>IF($AA$82&lt;0,(IF(2050-AI$80&lt;=0,0,(2/(2050-AI$80+1))*(1-(SUM($E106:AI106)/$AA$82))*$AA$82*'Fixed Data'!AG$52)),0)</f>
        <v>0</v>
      </c>
      <c r="AK106" s="21">
        <f>IF($AA$82&lt;0,(IF(2050-AJ$80&lt;=0,0,(2/(2050-AJ$80+1))*(1-(SUM($E106:AJ106)/$AA$82))*$AA$82*'Fixed Data'!AH$52)),0)</f>
        <v>0</v>
      </c>
      <c r="AL106" s="21">
        <f>IF($AA$82&lt;0,(IF(2050-AK$80&lt;=0,0,(2/(2050-AK$80+1))*(1-(SUM($E106:AK106)/$AA$82))*$AA$82*'Fixed Data'!AI$52)),0)</f>
        <v>0</v>
      </c>
      <c r="AM106" s="21">
        <f>IF($AA$82&lt;0,(IF(2050-AL$80&lt;=0,0,(2/(2050-AL$80+1))*(1-(SUM($E106:AL106)/$AA$82))*$AA$82*'Fixed Data'!AJ$52)),0)</f>
        <v>0</v>
      </c>
      <c r="AN106" s="21">
        <f>IF($AA$82&lt;0,(IF(2050-AM$80&lt;=0,0,(2/(2050-AM$80+1))*(1-(SUM($E106:AM106)/$AA$82))*$AA$82*'Fixed Data'!AK$52)),0)</f>
        <v>0</v>
      </c>
      <c r="AO106" s="21">
        <f>IF($AA$82&lt;0,(IF(2050-AN$80&lt;=0,0,(2/(2050-AN$80+1))*(1-(SUM($E106:AN106)/$AA$82))*$AA$82*'Fixed Data'!AL$52)),0)</f>
        <v>0</v>
      </c>
      <c r="AP106" s="21">
        <f>IF($AA$82&lt;0,(IF(2050-AO$80&lt;=0,0,(2/(2050-AO$80+1))*(1-(SUM($E106:AO106)/$AA$82))*$AA$82*'Fixed Data'!AM$52)),0)</f>
        <v>0</v>
      </c>
      <c r="AQ106" s="21">
        <f>IF($AA$82&lt;0,(IF(2050-AP$80&lt;=0,0,(2/(2050-AP$80+1))*(1-(SUM($E106:AP106)/$AA$82))*$AA$82*'Fixed Data'!AN$52)),0)</f>
        <v>0</v>
      </c>
      <c r="AR106" s="21">
        <f>IF($AA$82&lt;0,(IF(2050-AQ$80&lt;=0,0,(2/(2050-AQ$80+1))*(1-(SUM($E106:AQ106)/$AA$82))*$AA$82*'Fixed Data'!AO$52)),0)</f>
        <v>0</v>
      </c>
      <c r="AS106" s="21">
        <f>IF($AA$82&lt;0,(IF(2050-AR$80&lt;=0,0,(2/(2050-AR$80+1))*(1-(SUM($E106:AR106)/$AA$82))*$AA$82*'Fixed Data'!AP$52)),0)</f>
        <v>0</v>
      </c>
      <c r="AT106" s="21">
        <f>IF($AA$82&lt;0,(IF(2050-AS$80&lt;=0,0,(2/(2050-AS$80+1))*(1-(SUM($E106:AS106)/$AA$82))*$AA$82*'Fixed Data'!AQ$52)),0)</f>
        <v>0</v>
      </c>
      <c r="AU106" s="21">
        <f>IF($AA$82&lt;0,(IF(2050-AT$80&lt;=0,0,(2/(2050-AT$80+1))*(1-(SUM($E106:AT106)/$AA$82))*$AA$82*'Fixed Data'!AR$52)),0)</f>
        <v>0</v>
      </c>
      <c r="AV106" s="21">
        <f>IF($AA$82&lt;0,(IF(2050-AU$80&lt;=0,0,(2/(2050-AU$80+1))*(1-(SUM($E106:AU106)/$AA$82))*$AA$82*'Fixed Data'!AS$52)),0)</f>
        <v>0</v>
      </c>
      <c r="AW106" s="21">
        <f>IF($AA$82&lt;0,(IF(2050-AV$80&lt;=0,0,(2/(2050-AV$80+1))*(1-(SUM($E106:AV106)/$AA$82))*$AA$82*'Fixed Data'!AT$52)),0)</f>
        <v>0</v>
      </c>
      <c r="AX106" s="21">
        <f>IF($AA$82&lt;0,(IF(2050-AW$80&lt;=0,0,(2/(2050-AW$80+1))*(1-(SUM($E106:AW106)/$AA$82))*$AA$82*'Fixed Data'!AU$52)),0)</f>
        <v>0</v>
      </c>
      <c r="AY106" s="21">
        <f>IF($AA$82&lt;0,(IF(2050-AX$80&lt;=0,0,(2/(2050-AX$80+1))*(1-(SUM($E106:AX106)/$AA$82))*$AA$82*'Fixed Data'!AV$52)),0)</f>
        <v>0</v>
      </c>
      <c r="AZ106" s="21">
        <f>IF($AA$82&lt;0,(IF(2050-AY$80&lt;=0,0,(2/(2050-AY$80+1))*(1-(SUM($E106:AY106)/$AA$82))*$AA$82*'Fixed Data'!AW$52)),0)</f>
        <v>0</v>
      </c>
      <c r="BA106" s="21">
        <f>IF($AA$82&lt;0,(IF(2050-AZ$80&lt;=0,0,(2/(2050-AZ$80+1))*(1-(SUM($E106:AZ106)/$AA$82))*$AA$82*'Fixed Data'!AX$52)),0)</f>
        <v>0</v>
      </c>
      <c r="BB106" s="21">
        <f>IF($AA$82&lt;0,(IF(2050-BA$80&lt;=0,0,(2/(2050-BA$80+1))*(1-(SUM($E106:BA106)/$AA$82))*$AA$82*'Fixed Data'!AY$52)),0)</f>
        <v>0</v>
      </c>
    </row>
    <row r="107" spans="1:54" ht="15" hidden="1" customHeight="1" outlineLevel="3">
      <c r="A107" s="8"/>
      <c r="B107" t="s">
        <v>441</v>
      </c>
      <c r="C107" t="s">
        <v>442</v>
      </c>
      <c r="D107" t="s">
        <v>379</v>
      </c>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row>
    <row r="108" spans="1:54" ht="15" hidden="1" customHeight="1" outlineLevel="3">
      <c r="A108" s="8"/>
      <c r="B108" t="s">
        <v>515</v>
      </c>
      <c r="C108" t="s">
        <v>516</v>
      </c>
      <c r="D108" t="s">
        <v>379</v>
      </c>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row>
    <row r="109" spans="1:54" ht="15" hidden="1" customHeight="1" outlineLevel="3">
      <c r="A109" s="8"/>
      <c r="B109" t="s">
        <v>517</v>
      </c>
      <c r="C109" t="s">
        <v>518</v>
      </c>
      <c r="D109" t="s">
        <v>379</v>
      </c>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row>
    <row r="110" spans="1:54" ht="15" hidden="1" customHeight="1" outlineLevel="3">
      <c r="A110" s="8"/>
      <c r="B110" t="s">
        <v>519</v>
      </c>
      <c r="C110" t="s">
        <v>520</v>
      </c>
      <c r="D110" t="s">
        <v>379</v>
      </c>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row>
    <row r="111" spans="1:54" ht="15" hidden="1" customHeight="1" outlineLevel="3">
      <c r="A111" s="8"/>
      <c r="B111" t="s">
        <v>521</v>
      </c>
      <c r="C111" t="s">
        <v>522</v>
      </c>
      <c r="D111" t="s">
        <v>379</v>
      </c>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row>
    <row r="112" spans="1:54" ht="15" hidden="1" customHeight="1" outlineLevel="3">
      <c r="A112" s="8"/>
      <c r="B112" t="s">
        <v>523</v>
      </c>
      <c r="C112" t="s">
        <v>524</v>
      </c>
      <c r="D112" t="s">
        <v>379</v>
      </c>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21"/>
      <c r="AI112" s="21"/>
      <c r="AJ112" s="21"/>
      <c r="AK112" s="21"/>
      <c r="AL112" s="21"/>
      <c r="AM112" s="21"/>
      <c r="AN112" s="21"/>
      <c r="AO112" s="21"/>
      <c r="AP112" s="21"/>
      <c r="AQ112" s="21"/>
      <c r="AR112" s="21"/>
      <c r="AS112" s="21"/>
      <c r="AT112" s="21"/>
      <c r="AU112" s="21"/>
      <c r="AV112" s="21"/>
      <c r="AW112" s="21"/>
      <c r="AX112" s="21"/>
      <c r="AY112" s="21"/>
      <c r="AZ112" s="21"/>
      <c r="BA112" s="21"/>
      <c r="BB112" s="21"/>
    </row>
    <row r="113" spans="1:54" ht="15" hidden="1" customHeight="1" outlineLevel="3">
      <c r="A113" s="8"/>
      <c r="B113" t="s">
        <v>525</v>
      </c>
      <c r="C113" t="s">
        <v>526</v>
      </c>
      <c r="D113" t="s">
        <v>379</v>
      </c>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21"/>
      <c r="AJ113" s="21"/>
      <c r="AK113" s="21"/>
      <c r="AL113" s="21"/>
      <c r="AM113" s="21"/>
      <c r="AN113" s="21"/>
      <c r="AO113" s="21"/>
      <c r="AP113" s="21"/>
      <c r="AQ113" s="21"/>
      <c r="AR113" s="21"/>
      <c r="AS113" s="21"/>
      <c r="AT113" s="21"/>
      <c r="AU113" s="21"/>
      <c r="AV113" s="21"/>
      <c r="AW113" s="21"/>
      <c r="AX113" s="21"/>
      <c r="AY113" s="21"/>
      <c r="AZ113" s="21"/>
      <c r="BA113" s="21"/>
      <c r="BB113" s="21"/>
    </row>
    <row r="114" spans="1:54" ht="15" hidden="1" customHeight="1" outlineLevel="3">
      <c r="A114" s="8"/>
      <c r="B114" t="s">
        <v>527</v>
      </c>
      <c r="C114" t="s">
        <v>528</v>
      </c>
      <c r="D114" t="s">
        <v>379</v>
      </c>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21"/>
      <c r="AK114" s="21"/>
      <c r="AL114" s="21"/>
      <c r="AM114" s="21"/>
      <c r="AN114" s="21"/>
      <c r="AO114" s="21"/>
      <c r="AP114" s="21"/>
      <c r="AQ114" s="21"/>
      <c r="AR114" s="21"/>
      <c r="AS114" s="21"/>
      <c r="AT114" s="21"/>
      <c r="AU114" s="21"/>
      <c r="AV114" s="21"/>
      <c r="AW114" s="21"/>
      <c r="AX114" s="21"/>
      <c r="AY114" s="21"/>
      <c r="AZ114" s="21"/>
      <c r="BA114" s="21"/>
      <c r="BB114" s="21"/>
    </row>
    <row r="115" spans="1:54" ht="15" hidden="1" customHeight="1" outlineLevel="3">
      <c r="A115" s="8"/>
      <c r="B115" t="s">
        <v>529</v>
      </c>
      <c r="C115" t="s">
        <v>530</v>
      </c>
      <c r="D115" t="s">
        <v>379</v>
      </c>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21"/>
      <c r="AL115" s="21"/>
      <c r="AM115" s="21"/>
      <c r="AN115" s="21"/>
      <c r="AO115" s="21"/>
      <c r="AP115" s="21"/>
      <c r="AQ115" s="21"/>
      <c r="AR115" s="21"/>
      <c r="AS115" s="21"/>
      <c r="AT115" s="21"/>
      <c r="AU115" s="21"/>
      <c r="AV115" s="21"/>
      <c r="AW115" s="21"/>
      <c r="AX115" s="21"/>
      <c r="AY115" s="21"/>
      <c r="AZ115" s="21"/>
      <c r="BA115" s="21"/>
      <c r="BB115" s="21"/>
    </row>
    <row r="116" spans="1:54" ht="15" hidden="1" customHeight="1" outlineLevel="3">
      <c r="A116" s="8"/>
      <c r="B116" t="s">
        <v>531</v>
      </c>
      <c r="C116" t="s">
        <v>532</v>
      </c>
      <c r="D116" t="s">
        <v>379</v>
      </c>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21"/>
      <c r="AM116" s="21"/>
      <c r="AN116" s="21"/>
      <c r="AO116" s="21"/>
      <c r="AP116" s="21"/>
      <c r="AQ116" s="21"/>
      <c r="AR116" s="21"/>
      <c r="AS116" s="21"/>
      <c r="AT116" s="21"/>
      <c r="AU116" s="21"/>
      <c r="AV116" s="21"/>
      <c r="AW116" s="21"/>
      <c r="AX116" s="21"/>
      <c r="AY116" s="21"/>
      <c r="AZ116" s="21"/>
      <c r="BA116" s="21"/>
      <c r="BB116" s="21"/>
    </row>
    <row r="117" spans="1:54" ht="15" hidden="1" customHeight="1" outlineLevel="3">
      <c r="A117" s="8"/>
      <c r="B117" t="s">
        <v>533</v>
      </c>
      <c r="C117" t="s">
        <v>534</v>
      </c>
      <c r="D117" t="s">
        <v>379</v>
      </c>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21"/>
      <c r="AN117" s="21"/>
      <c r="AO117" s="21"/>
      <c r="AP117" s="21"/>
      <c r="AQ117" s="21"/>
      <c r="AR117" s="21"/>
      <c r="AS117" s="21"/>
      <c r="AT117" s="21"/>
      <c r="AU117" s="21"/>
      <c r="AV117" s="21"/>
      <c r="AW117" s="21"/>
      <c r="AX117" s="21"/>
      <c r="AY117" s="21"/>
      <c r="AZ117" s="21"/>
      <c r="BA117" s="21"/>
      <c r="BB117" s="21"/>
    </row>
    <row r="118" spans="1:54" ht="15" hidden="1" customHeight="1" outlineLevel="3">
      <c r="A118" s="8"/>
      <c r="B118" t="s">
        <v>535</v>
      </c>
      <c r="C118" t="s">
        <v>536</v>
      </c>
      <c r="D118" t="s">
        <v>379</v>
      </c>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21"/>
      <c r="AO118" s="21"/>
      <c r="AP118" s="21"/>
      <c r="AQ118" s="21"/>
      <c r="AR118" s="21"/>
      <c r="AS118" s="21"/>
      <c r="AT118" s="21"/>
      <c r="AU118" s="21"/>
      <c r="AV118" s="21"/>
      <c r="AW118" s="21"/>
      <c r="AX118" s="21"/>
      <c r="AY118" s="21"/>
      <c r="AZ118" s="21"/>
      <c r="BA118" s="21"/>
      <c r="BB118" s="21"/>
    </row>
    <row r="119" spans="1:54" ht="15" hidden="1" customHeight="1" outlineLevel="3">
      <c r="A119" s="8"/>
      <c r="B119" t="s">
        <v>537</v>
      </c>
      <c r="C119" t="s">
        <v>538</v>
      </c>
      <c r="D119" t="s">
        <v>379</v>
      </c>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21"/>
      <c r="AP119" s="21"/>
      <c r="AQ119" s="21"/>
      <c r="AR119" s="21"/>
      <c r="AS119" s="21"/>
      <c r="AT119" s="21"/>
      <c r="AU119" s="21"/>
      <c r="AV119" s="21"/>
      <c r="AW119" s="21"/>
      <c r="AX119" s="21"/>
      <c r="AY119" s="21"/>
      <c r="AZ119" s="21"/>
      <c r="BA119" s="21"/>
      <c r="BB119" s="21"/>
    </row>
    <row r="120" spans="1:54" ht="15" hidden="1" customHeight="1" outlineLevel="3">
      <c r="A120" s="8"/>
      <c r="B120" t="s">
        <v>539</v>
      </c>
      <c r="C120" t="s">
        <v>540</v>
      </c>
      <c r="D120" t="s">
        <v>379</v>
      </c>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21"/>
      <c r="AQ120" s="21"/>
      <c r="AR120" s="21"/>
      <c r="AS120" s="21"/>
      <c r="AT120" s="21"/>
      <c r="AU120" s="21"/>
      <c r="AV120" s="21"/>
      <c r="AW120" s="21"/>
      <c r="AX120" s="21"/>
      <c r="AY120" s="21"/>
      <c r="AZ120" s="21"/>
      <c r="BA120" s="21"/>
      <c r="BB120" s="21"/>
    </row>
    <row r="121" spans="1:54" ht="15" hidden="1" customHeight="1" outlineLevel="3">
      <c r="A121" s="8"/>
      <c r="B121" t="s">
        <v>541</v>
      </c>
      <c r="C121" t="s">
        <v>542</v>
      </c>
      <c r="D121" t="s">
        <v>379</v>
      </c>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21"/>
      <c r="AR121" s="21"/>
      <c r="AS121" s="21"/>
      <c r="AT121" s="21"/>
      <c r="AU121" s="21"/>
      <c r="AV121" s="21"/>
      <c r="AW121" s="21"/>
      <c r="AX121" s="21"/>
      <c r="AY121" s="21"/>
      <c r="AZ121" s="21"/>
      <c r="BA121" s="21"/>
      <c r="BB121" s="21"/>
    </row>
    <row r="122" spans="1:54" ht="15" hidden="1" customHeight="1" outlineLevel="3">
      <c r="A122" s="8"/>
      <c r="B122" t="s">
        <v>543</v>
      </c>
      <c r="C122" t="s">
        <v>544</v>
      </c>
      <c r="D122" t="s">
        <v>379</v>
      </c>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21"/>
      <c r="AS122" s="21"/>
      <c r="AT122" s="21"/>
      <c r="AU122" s="21"/>
      <c r="AV122" s="21"/>
      <c r="AW122" s="21"/>
      <c r="AX122" s="21"/>
      <c r="AY122" s="21"/>
      <c r="AZ122" s="21"/>
      <c r="BA122" s="21"/>
      <c r="BB122" s="21"/>
    </row>
    <row r="123" spans="1:54" ht="15" hidden="1" customHeight="1" outlineLevel="3">
      <c r="A123" s="8"/>
      <c r="B123" t="s">
        <v>545</v>
      </c>
      <c r="C123" t="s">
        <v>546</v>
      </c>
      <c r="D123" t="s">
        <v>379</v>
      </c>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21"/>
      <c r="AT123" s="21"/>
      <c r="AU123" s="21"/>
      <c r="AV123" s="21"/>
      <c r="AW123" s="21"/>
      <c r="AX123" s="21"/>
      <c r="AY123" s="21"/>
      <c r="AZ123" s="21"/>
      <c r="BA123" s="21"/>
      <c r="BB123" s="21"/>
    </row>
    <row r="124" spans="1:54" ht="15" hidden="1" customHeight="1" outlineLevel="3">
      <c r="A124" s="8"/>
      <c r="B124" t="s">
        <v>547</v>
      </c>
      <c r="C124" t="s">
        <v>548</v>
      </c>
      <c r="D124" t="s">
        <v>379</v>
      </c>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21"/>
      <c r="AU124" s="21"/>
      <c r="AV124" s="21"/>
      <c r="AW124" s="21"/>
      <c r="AX124" s="21"/>
      <c r="AY124" s="21"/>
      <c r="AZ124" s="21"/>
      <c r="BA124" s="21"/>
      <c r="BB124" s="21"/>
    </row>
    <row r="125" spans="1:54" ht="15" hidden="1" customHeight="1" outlineLevel="3">
      <c r="A125" s="8"/>
      <c r="B125" t="s">
        <v>549</v>
      </c>
      <c r="C125" t="s">
        <v>550</v>
      </c>
      <c r="D125" t="s">
        <v>379</v>
      </c>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21"/>
      <c r="AV125" s="21"/>
      <c r="AW125" s="21"/>
      <c r="AX125" s="21"/>
      <c r="AY125" s="21"/>
      <c r="AZ125" s="21"/>
      <c r="BA125" s="21"/>
      <c r="BB125" s="21"/>
    </row>
    <row r="126" spans="1:54" ht="15" hidden="1" customHeight="1" outlineLevel="3">
      <c r="A126" s="8"/>
      <c r="B126" t="s">
        <v>551</v>
      </c>
      <c r="C126" t="s">
        <v>552</v>
      </c>
      <c r="D126" t="s">
        <v>379</v>
      </c>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21"/>
      <c r="AW126" s="21"/>
      <c r="AX126" s="21"/>
      <c r="AY126" s="21"/>
      <c r="AZ126" s="21"/>
      <c r="BA126" s="21"/>
      <c r="BB126" s="21"/>
    </row>
    <row r="127" spans="1:54" ht="15" hidden="1" customHeight="1" outlineLevel="3">
      <c r="A127" s="8"/>
      <c r="B127" t="s">
        <v>553</v>
      </c>
      <c r="C127" t="s">
        <v>554</v>
      </c>
      <c r="D127" t="s">
        <v>379</v>
      </c>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21"/>
      <c r="AX127" s="21"/>
      <c r="AY127" s="21"/>
      <c r="AZ127" s="21"/>
      <c r="BA127" s="21"/>
      <c r="BB127" s="21"/>
    </row>
    <row r="128" spans="1:54" ht="15.5" outlineLevel="2" collapsed="1">
      <c r="A128" s="8"/>
      <c r="B128" t="s">
        <v>443</v>
      </c>
      <c r="C128" t="s">
        <v>444</v>
      </c>
      <c r="D128" t="s">
        <v>379</v>
      </c>
      <c r="E128" s="21">
        <f>SUM(E84:E127)</f>
        <v>0</v>
      </c>
      <c r="F128" s="21">
        <f t="shared" ref="F128:AW128" si="10">SUM(F84:F127)</f>
        <v>-7.4561249999999996E-2</v>
      </c>
      <c r="G128" s="21">
        <f t="shared" si="10"/>
        <v>-0.15542293478260868</v>
      </c>
      <c r="H128" s="21">
        <f t="shared" si="10"/>
        <v>-0.19232143774703558</v>
      </c>
      <c r="I128" s="21">
        <f t="shared" si="10"/>
        <v>-0.26275946452098625</v>
      </c>
      <c r="J128" s="21">
        <f t="shared" si="10"/>
        <v>-0.35257499129493697</v>
      </c>
      <c r="K128" s="21">
        <f t="shared" si="10"/>
        <v>-0.33401841280572975</v>
      </c>
      <c r="L128" s="21">
        <f t="shared" si="10"/>
        <v>-0.31546183431652253</v>
      </c>
      <c r="M128" s="21">
        <f t="shared" si="10"/>
        <v>-0.29690525582731531</v>
      </c>
      <c r="N128" s="21">
        <f t="shared" si="10"/>
        <v>-0.27834867733810809</v>
      </c>
      <c r="O128" s="21">
        <f t="shared" si="10"/>
        <v>-0.25979209884890087</v>
      </c>
      <c r="P128" s="21">
        <f t="shared" si="10"/>
        <v>-0.2412355203596937</v>
      </c>
      <c r="Q128" s="21">
        <f t="shared" si="10"/>
        <v>-0.22267894187048654</v>
      </c>
      <c r="R128" s="21">
        <f t="shared" si="10"/>
        <v>-0.20412236338127931</v>
      </c>
      <c r="S128" s="21">
        <f t="shared" si="10"/>
        <v>-0.18556578489207209</v>
      </c>
      <c r="T128" s="21">
        <f t="shared" si="10"/>
        <v>-0.1670092064028649</v>
      </c>
      <c r="U128" s="21">
        <f t="shared" si="10"/>
        <v>-0.14845262791365768</v>
      </c>
      <c r="V128" s="21">
        <f t="shared" si="10"/>
        <v>-0.12989604942445046</v>
      </c>
      <c r="W128" s="21">
        <f t="shared" si="10"/>
        <v>-0.11133947093524321</v>
      </c>
      <c r="X128" s="21">
        <f t="shared" si="10"/>
        <v>-9.2782892446036019E-2</v>
      </c>
      <c r="Y128" s="21">
        <f t="shared" si="10"/>
        <v>-7.4226313956828827E-2</v>
      </c>
      <c r="Z128" s="21">
        <f t="shared" si="10"/>
        <v>-5.5669735467621675E-2</v>
      </c>
      <c r="AA128" s="21">
        <f t="shared" si="10"/>
        <v>-3.7113156978414386E-2</v>
      </c>
      <c r="AB128" s="21">
        <f t="shared" si="10"/>
        <v>-1.8556578489207349E-2</v>
      </c>
      <c r="AC128" s="21">
        <f t="shared" si="10"/>
        <v>0</v>
      </c>
      <c r="AD128" s="21">
        <f t="shared" si="10"/>
        <v>0</v>
      </c>
      <c r="AE128" s="21">
        <f t="shared" si="10"/>
        <v>0</v>
      </c>
      <c r="AF128" s="21">
        <f t="shared" si="10"/>
        <v>0</v>
      </c>
      <c r="AG128" s="21">
        <f t="shared" si="10"/>
        <v>0</v>
      </c>
      <c r="AH128" s="21">
        <f t="shared" si="10"/>
        <v>0</v>
      </c>
      <c r="AI128" s="21">
        <f t="shared" si="10"/>
        <v>0</v>
      </c>
      <c r="AJ128" s="21">
        <f t="shared" si="10"/>
        <v>0</v>
      </c>
      <c r="AK128" s="21">
        <f t="shared" si="10"/>
        <v>0</v>
      </c>
      <c r="AL128" s="21">
        <f t="shared" si="10"/>
        <v>0</v>
      </c>
      <c r="AM128" s="21">
        <f t="shared" si="10"/>
        <v>0</v>
      </c>
      <c r="AN128" s="21">
        <f t="shared" si="10"/>
        <v>0</v>
      </c>
      <c r="AO128" s="21">
        <f t="shared" si="10"/>
        <v>0</v>
      </c>
      <c r="AP128" s="21">
        <f t="shared" si="10"/>
        <v>0</v>
      </c>
      <c r="AQ128" s="21">
        <f t="shared" si="10"/>
        <v>0</v>
      </c>
      <c r="AR128" s="21">
        <f t="shared" si="10"/>
        <v>0</v>
      </c>
      <c r="AS128" s="21">
        <f t="shared" si="10"/>
        <v>0</v>
      </c>
      <c r="AT128" s="21">
        <f t="shared" si="10"/>
        <v>0</v>
      </c>
      <c r="AU128" s="21">
        <f t="shared" si="10"/>
        <v>0</v>
      </c>
      <c r="AV128" s="21">
        <f t="shared" si="10"/>
        <v>0</v>
      </c>
      <c r="AW128" s="21">
        <f t="shared" si="10"/>
        <v>0</v>
      </c>
      <c r="AX128" s="21">
        <f>SUM(AX84:AX127)</f>
        <v>0</v>
      </c>
      <c r="AY128" s="21">
        <f>SUM(AY84:AY127)</f>
        <v>0</v>
      </c>
      <c r="AZ128" s="21">
        <f>SUM(AZ84:AZ127)</f>
        <v>0</v>
      </c>
      <c r="BA128" s="21">
        <f>SUM(BA84:BA127)</f>
        <v>0</v>
      </c>
      <c r="BB128" s="21">
        <f>SUM(BB84:BB127)</f>
        <v>0</v>
      </c>
    </row>
    <row r="129" spans="1:54" ht="15" customHeight="1" outlineLevel="2">
      <c r="A129" s="8"/>
      <c r="B129" t="s">
        <v>445</v>
      </c>
      <c r="C129" t="s">
        <v>446</v>
      </c>
      <c r="D129" t="s">
        <v>379</v>
      </c>
      <c r="E129" s="21">
        <v>0</v>
      </c>
      <c r="F129" s="21">
        <f>E131</f>
        <v>-0.89473499999999995</v>
      </c>
      <c r="G129" s="21">
        <f t="shared" ref="G129:AW129" si="11">F131</f>
        <v>-1.7873637499999999</v>
      </c>
      <c r="H129" s="21">
        <f t="shared" si="11"/>
        <v>-2.1155358152173913</v>
      </c>
      <c r="I129" s="21">
        <f t="shared" si="11"/>
        <v>-2.7589743774703557</v>
      </c>
      <c r="J129" s="21">
        <f t="shared" si="11"/>
        <v>-3.5257499129493692</v>
      </c>
      <c r="K129" s="21">
        <f t="shared" si="11"/>
        <v>-3.1731749216544323</v>
      </c>
      <c r="L129" s="21">
        <f t="shared" si="11"/>
        <v>-2.8391565088487027</v>
      </c>
      <c r="M129" s="21">
        <f t="shared" si="11"/>
        <v>-2.5236946745321802</v>
      </c>
      <c r="N129" s="21">
        <f t="shared" si="11"/>
        <v>-2.2267894187048647</v>
      </c>
      <c r="O129" s="21">
        <f t="shared" si="11"/>
        <v>-1.9484407413667566</v>
      </c>
      <c r="P129" s="21">
        <f t="shared" si="11"/>
        <v>-1.6886486425178557</v>
      </c>
      <c r="Q129" s="21">
        <f t="shared" si="11"/>
        <v>-1.4474131221581621</v>
      </c>
      <c r="R129" s="21">
        <f t="shared" si="11"/>
        <v>-1.2247341802876757</v>
      </c>
      <c r="S129" s="21">
        <f t="shared" si="11"/>
        <v>-1.0206118169063965</v>
      </c>
      <c r="T129" s="21">
        <f t="shared" si="11"/>
        <v>-0.83504603201432437</v>
      </c>
      <c r="U129" s="21">
        <f t="shared" si="11"/>
        <v>-0.66803682561145949</v>
      </c>
      <c r="V129" s="21">
        <f t="shared" si="11"/>
        <v>-0.51958419769780184</v>
      </c>
      <c r="W129" s="21">
        <f t="shared" si="11"/>
        <v>-0.38968814827335141</v>
      </c>
      <c r="X129" s="21">
        <f t="shared" si="11"/>
        <v>-0.2783486773381082</v>
      </c>
      <c r="Y129" s="21">
        <f t="shared" si="11"/>
        <v>-0.18556578489207218</v>
      </c>
      <c r="Z129" s="21">
        <f t="shared" si="11"/>
        <v>-0.11133947093524335</v>
      </c>
      <c r="AA129" s="21">
        <f t="shared" si="11"/>
        <v>-5.5669735467621675E-2</v>
      </c>
      <c r="AB129" s="21">
        <f t="shared" si="11"/>
        <v>-1.855657848920729E-2</v>
      </c>
      <c r="AC129" s="21">
        <f t="shared" si="11"/>
        <v>5.8980598183211441E-17</v>
      </c>
      <c r="AD129" s="21">
        <f t="shared" si="11"/>
        <v>5.8980598183211441E-17</v>
      </c>
      <c r="AE129" s="21">
        <f t="shared" si="11"/>
        <v>5.8980598183211441E-17</v>
      </c>
      <c r="AF129" s="21">
        <f t="shared" si="11"/>
        <v>5.8980598183211441E-17</v>
      </c>
      <c r="AG129" s="21">
        <f t="shared" si="11"/>
        <v>5.8980598183211441E-17</v>
      </c>
      <c r="AH129" s="21">
        <f t="shared" si="11"/>
        <v>5.8980598183211441E-17</v>
      </c>
      <c r="AI129" s="21">
        <f t="shared" si="11"/>
        <v>5.8980598183211441E-17</v>
      </c>
      <c r="AJ129" s="21">
        <f t="shared" si="11"/>
        <v>5.8980598183211441E-17</v>
      </c>
      <c r="AK129" s="21">
        <f t="shared" si="11"/>
        <v>5.8980598183211441E-17</v>
      </c>
      <c r="AL129" s="21">
        <f t="shared" si="11"/>
        <v>5.8980598183211441E-17</v>
      </c>
      <c r="AM129" s="21">
        <f t="shared" si="11"/>
        <v>5.8980598183211441E-17</v>
      </c>
      <c r="AN129" s="21">
        <f t="shared" si="11"/>
        <v>5.8980598183211441E-17</v>
      </c>
      <c r="AO129" s="21">
        <f t="shared" si="11"/>
        <v>5.8980598183211441E-17</v>
      </c>
      <c r="AP129" s="21">
        <f t="shared" si="11"/>
        <v>5.8980598183211441E-17</v>
      </c>
      <c r="AQ129" s="21">
        <f t="shared" si="11"/>
        <v>5.8980598183211441E-17</v>
      </c>
      <c r="AR129" s="21">
        <f t="shared" si="11"/>
        <v>5.8980598183211441E-17</v>
      </c>
      <c r="AS129" s="21">
        <f t="shared" si="11"/>
        <v>5.8980598183211441E-17</v>
      </c>
      <c r="AT129" s="21">
        <f t="shared" si="11"/>
        <v>5.8980598183211441E-17</v>
      </c>
      <c r="AU129" s="21">
        <f t="shared" si="11"/>
        <v>5.8980598183211441E-17</v>
      </c>
      <c r="AV129" s="21">
        <f t="shared" si="11"/>
        <v>5.8980598183211441E-17</v>
      </c>
      <c r="AW129" s="21">
        <f t="shared" si="11"/>
        <v>5.8980598183211441E-17</v>
      </c>
      <c r="AX129" s="21">
        <f>AW131</f>
        <v>5.8980598183211441E-17</v>
      </c>
      <c r="AY129" s="21">
        <f>AX131</f>
        <v>5.8980598183211441E-17</v>
      </c>
      <c r="AZ129" s="21">
        <f>AY131</f>
        <v>5.8980598183211441E-17</v>
      </c>
      <c r="BA129" s="21">
        <f>AZ131</f>
        <v>5.8980598183211441E-17</v>
      </c>
      <c r="BB129" s="21">
        <f>BA131</f>
        <v>5.8980598183211441E-17</v>
      </c>
    </row>
    <row r="130" spans="1:54" ht="15" customHeight="1" outlineLevel="2">
      <c r="A130" s="8"/>
      <c r="B130" t="s">
        <v>447</v>
      </c>
      <c r="C130" t="s">
        <v>448</v>
      </c>
      <c r="D130" t="s">
        <v>379</v>
      </c>
      <c r="E130" s="21">
        <f>E131*(1/(1+'Fixed Data'!$B$10))</f>
        <v>-0.86098441108545043</v>
      </c>
      <c r="F130" s="21">
        <f>F131*(1/(1+'Fixed Data'!$B$10))</f>
        <v>-1.7199420227097768</v>
      </c>
      <c r="G130" s="21">
        <f>G131*(1/(1+'Fixed Data'!$B$10))</f>
        <v>-2.0357350030960273</v>
      </c>
      <c r="H130" s="21">
        <f>H131*(1/(1+'Fixed Data'!$B$10))</f>
        <v>-2.6549022108067319</v>
      </c>
      <c r="I130" s="21">
        <f>I131*(1/(1+'Fixed Data'!$B$10))</f>
        <v>-3.3927539578034733</v>
      </c>
      <c r="J130" s="21">
        <f>J131*(1/(1+'Fixed Data'!$B$10))</f>
        <v>-3.053478562023126</v>
      </c>
      <c r="K130" s="21">
        <f>K131*(1/(1+'Fixed Data'!$B$10))</f>
        <v>-2.7320597660206918</v>
      </c>
      <c r="L130" s="21">
        <f>L131*(1/(1+'Fixed Data'!$B$10))</f>
        <v>-2.4284975697961708</v>
      </c>
      <c r="M130" s="21">
        <f>M131*(1/(1+'Fixed Data'!$B$10))</f>
        <v>-2.1427919733495622</v>
      </c>
      <c r="N130" s="21">
        <f>N131*(1/(1+'Fixed Data'!$B$10))</f>
        <v>-1.874942976680867</v>
      </c>
      <c r="O130" s="21">
        <f>O131*(1/(1+'Fixed Data'!$B$10))</f>
        <v>-1.6249505797900847</v>
      </c>
      <c r="P130" s="21">
        <f>P131*(1/(1+'Fixed Data'!$B$10))</f>
        <v>-1.3928147826772155</v>
      </c>
      <c r="Q130" s="21">
        <f>Q131*(1/(1+'Fixed Data'!$B$10))</f>
        <v>-1.1785355853422592</v>
      </c>
      <c r="R130" s="21">
        <f>R131*(1/(1+'Fixed Data'!$B$10))</f>
        <v>-0.98211298778521616</v>
      </c>
      <c r="S130" s="21">
        <f>S131*(1/(1+'Fixed Data'!$B$10))</f>
        <v>-0.80354699000608587</v>
      </c>
      <c r="T130" s="21">
        <f>T131*(1/(1+'Fixed Data'!$B$10))</f>
        <v>-0.64283759200486867</v>
      </c>
      <c r="U130" s="21">
        <f>U131*(1/(1+'Fixed Data'!$B$10))</f>
        <v>-0.49998479378156457</v>
      </c>
      <c r="V130" s="21">
        <f>V131*(1/(1+'Fixed Data'!$B$10))</f>
        <v>-0.37498859533617346</v>
      </c>
      <c r="W130" s="21">
        <f>W131*(1/(1+'Fixed Data'!$B$10))</f>
        <v>-0.26784899666869538</v>
      </c>
      <c r="X130" s="21">
        <f>X131*(1/(1+'Fixed Data'!$B$10))</f>
        <v>-0.17856599777913029</v>
      </c>
      <c r="Y130" s="21">
        <f>Y131*(1/(1+'Fixed Data'!$B$10))</f>
        <v>-0.10713959866747821</v>
      </c>
      <c r="Z130" s="21">
        <f>Z131*(1/(1+'Fixed Data'!$B$10))</f>
        <v>-5.3569799333739107E-2</v>
      </c>
      <c r="AA130" s="21">
        <f>AA131*(1/(1+'Fixed Data'!$B$10))</f>
        <v>-1.7856599777913099E-2</v>
      </c>
      <c r="AB130" s="21">
        <f>AB131*(1/(1+'Fixed Data'!$B$10))</f>
        <v>5.6755771923798547E-17</v>
      </c>
      <c r="AC130" s="21">
        <f>AC131*(1/(1+'Fixed Data'!$B$10))</f>
        <v>5.6755771923798547E-17</v>
      </c>
      <c r="AD130" s="21">
        <f>AD131*(1/(1+'Fixed Data'!$B$10))</f>
        <v>5.6755771923798547E-17</v>
      </c>
      <c r="AE130" s="21">
        <f>AE131*(1/(1+'Fixed Data'!$B$10))</f>
        <v>5.6755771923798547E-17</v>
      </c>
      <c r="AF130" s="21">
        <f>AF131*(1/(1+'Fixed Data'!$B$10))</f>
        <v>5.6755771923798547E-17</v>
      </c>
      <c r="AG130" s="21">
        <f>AG131*(1/(1+'Fixed Data'!$B$10))</f>
        <v>5.6755771923798547E-17</v>
      </c>
      <c r="AH130" s="21">
        <f>AH131*(1/(1+'Fixed Data'!$B$10))</f>
        <v>5.6755771923798547E-17</v>
      </c>
      <c r="AI130" s="21">
        <f>AI131*(1/(1+'Fixed Data'!$B$10))</f>
        <v>5.6755771923798547E-17</v>
      </c>
      <c r="AJ130" s="21">
        <f>AJ131*(1/(1+'Fixed Data'!$B$10))</f>
        <v>5.6755771923798547E-17</v>
      </c>
      <c r="AK130" s="21">
        <f>AK131*(1/(1+'Fixed Data'!$B$10))</f>
        <v>5.6755771923798547E-17</v>
      </c>
      <c r="AL130" s="21">
        <f>AL131*(1/(1+'Fixed Data'!$B$10))</f>
        <v>5.6755771923798547E-17</v>
      </c>
      <c r="AM130" s="21">
        <f>AM131*(1/(1+'Fixed Data'!$B$10))</f>
        <v>5.6755771923798547E-17</v>
      </c>
      <c r="AN130" s="21">
        <f>AN131*(1/(1+'Fixed Data'!$B$10))</f>
        <v>5.6755771923798547E-17</v>
      </c>
      <c r="AO130" s="21">
        <f>AO131*(1/(1+'Fixed Data'!$B$10))</f>
        <v>5.6755771923798547E-17</v>
      </c>
      <c r="AP130" s="21">
        <f>AP131*(1/(1+'Fixed Data'!$B$10))</f>
        <v>5.6755771923798547E-17</v>
      </c>
      <c r="AQ130" s="21">
        <f>AQ131*(1/(1+'Fixed Data'!$B$10))</f>
        <v>5.6755771923798547E-17</v>
      </c>
      <c r="AR130" s="21">
        <f>AR131*(1/(1+'Fixed Data'!$B$10))</f>
        <v>5.6755771923798547E-17</v>
      </c>
      <c r="AS130" s="21">
        <f>AS131*(1/(1+'Fixed Data'!$B$10))</f>
        <v>5.6755771923798547E-17</v>
      </c>
      <c r="AT130" s="21">
        <f>AT131*(1/(1+'Fixed Data'!$B$10))</f>
        <v>5.6755771923798547E-17</v>
      </c>
      <c r="AU130" s="21">
        <f>AU131*(1/(1+'Fixed Data'!$B$10))</f>
        <v>5.6755771923798547E-17</v>
      </c>
      <c r="AV130" s="21">
        <f>AV131*(1/(1+'Fixed Data'!$B$10))</f>
        <v>5.6755771923798547E-17</v>
      </c>
      <c r="AW130" s="21">
        <f>AW131*(1/(1+'Fixed Data'!$B$10))</f>
        <v>5.6755771923798547E-17</v>
      </c>
      <c r="AX130" s="21">
        <f>AX131*(1/(1+'Fixed Data'!$B$10))</f>
        <v>5.6755771923798547E-17</v>
      </c>
      <c r="AY130" s="21">
        <f>AY131*(1/(1+'Fixed Data'!$B$10))</f>
        <v>5.6755771923798547E-17</v>
      </c>
      <c r="AZ130" s="21">
        <f>AZ131*(1/(1+'Fixed Data'!$B$10))</f>
        <v>5.6755771923798547E-17</v>
      </c>
      <c r="BA130" s="21">
        <f>BA131*(1/(1+'Fixed Data'!$B$10))</f>
        <v>5.6755771923798547E-17</v>
      </c>
      <c r="BB130" s="21">
        <f>BB131*(1/(1+'Fixed Data'!$B$10))</f>
        <v>5.6755771923798547E-17</v>
      </c>
    </row>
    <row r="131" spans="1:54" ht="13.9" customHeight="1" outlineLevel="2">
      <c r="A131" s="8"/>
      <c r="B131" t="s">
        <v>449</v>
      </c>
      <c r="C131" t="s">
        <v>450</v>
      </c>
      <c r="D131" t="s">
        <v>379</v>
      </c>
      <c r="E131" s="21">
        <f t="shared" ref="E131:BB131" si="12">E82-E128+E129</f>
        <v>-0.89473499999999995</v>
      </c>
      <c r="F131" s="21">
        <f t="shared" si="12"/>
        <v>-1.7873637499999999</v>
      </c>
      <c r="G131" s="21">
        <f t="shared" si="12"/>
        <v>-2.1155358152173913</v>
      </c>
      <c r="H131" s="21">
        <f t="shared" si="12"/>
        <v>-2.7589743774703557</v>
      </c>
      <c r="I131" s="21">
        <f t="shared" si="12"/>
        <v>-3.5257499129493692</v>
      </c>
      <c r="J131" s="21">
        <f t="shared" si="12"/>
        <v>-3.1731749216544323</v>
      </c>
      <c r="K131" s="21">
        <f t="shared" si="12"/>
        <v>-2.8391565088487027</v>
      </c>
      <c r="L131" s="21">
        <f t="shared" si="12"/>
        <v>-2.5236946745321802</v>
      </c>
      <c r="M131" s="21">
        <f t="shared" si="12"/>
        <v>-2.2267894187048647</v>
      </c>
      <c r="N131" s="21">
        <f t="shared" si="12"/>
        <v>-1.9484407413667566</v>
      </c>
      <c r="O131" s="21">
        <f t="shared" si="12"/>
        <v>-1.6886486425178557</v>
      </c>
      <c r="P131" s="21">
        <f t="shared" si="12"/>
        <v>-1.4474131221581621</v>
      </c>
      <c r="Q131" s="21">
        <f t="shared" si="12"/>
        <v>-1.2247341802876757</v>
      </c>
      <c r="R131" s="21">
        <f t="shared" si="12"/>
        <v>-1.0206118169063965</v>
      </c>
      <c r="S131" s="21">
        <f t="shared" si="12"/>
        <v>-0.83504603201432437</v>
      </c>
      <c r="T131" s="21">
        <f t="shared" si="12"/>
        <v>-0.66803682561145949</v>
      </c>
      <c r="U131" s="21">
        <f t="shared" si="12"/>
        <v>-0.51958419769780184</v>
      </c>
      <c r="V131" s="21">
        <f t="shared" si="12"/>
        <v>-0.38968814827335141</v>
      </c>
      <c r="W131" s="21">
        <f t="shared" si="12"/>
        <v>-0.2783486773381082</v>
      </c>
      <c r="X131" s="21">
        <f t="shared" si="12"/>
        <v>-0.18556578489207218</v>
      </c>
      <c r="Y131" s="21">
        <f t="shared" si="12"/>
        <v>-0.11133947093524335</v>
      </c>
      <c r="Z131" s="21">
        <f t="shared" si="12"/>
        <v>-5.5669735467621675E-2</v>
      </c>
      <c r="AA131" s="21">
        <f t="shared" si="12"/>
        <v>-1.855657848920729E-2</v>
      </c>
      <c r="AB131" s="21">
        <f t="shared" si="12"/>
        <v>5.8980598183211441E-17</v>
      </c>
      <c r="AC131" s="21">
        <f t="shared" si="12"/>
        <v>5.8980598183211441E-17</v>
      </c>
      <c r="AD131" s="21">
        <f t="shared" si="12"/>
        <v>5.8980598183211441E-17</v>
      </c>
      <c r="AE131" s="21">
        <f t="shared" si="12"/>
        <v>5.8980598183211441E-17</v>
      </c>
      <c r="AF131" s="21">
        <f t="shared" si="12"/>
        <v>5.8980598183211441E-17</v>
      </c>
      <c r="AG131" s="21">
        <f t="shared" si="12"/>
        <v>5.8980598183211441E-17</v>
      </c>
      <c r="AH131" s="21">
        <f t="shared" si="12"/>
        <v>5.8980598183211441E-17</v>
      </c>
      <c r="AI131" s="21">
        <f t="shared" si="12"/>
        <v>5.8980598183211441E-17</v>
      </c>
      <c r="AJ131" s="21">
        <f t="shared" si="12"/>
        <v>5.8980598183211441E-17</v>
      </c>
      <c r="AK131" s="21">
        <f t="shared" si="12"/>
        <v>5.8980598183211441E-17</v>
      </c>
      <c r="AL131" s="21">
        <f t="shared" si="12"/>
        <v>5.8980598183211441E-17</v>
      </c>
      <c r="AM131" s="21">
        <f t="shared" si="12"/>
        <v>5.8980598183211441E-17</v>
      </c>
      <c r="AN131" s="21">
        <f t="shared" si="12"/>
        <v>5.8980598183211441E-17</v>
      </c>
      <c r="AO131" s="21">
        <f t="shared" si="12"/>
        <v>5.8980598183211441E-17</v>
      </c>
      <c r="AP131" s="21">
        <f t="shared" si="12"/>
        <v>5.8980598183211441E-17</v>
      </c>
      <c r="AQ131" s="21">
        <f t="shared" si="12"/>
        <v>5.8980598183211441E-17</v>
      </c>
      <c r="AR131" s="21">
        <f t="shared" si="12"/>
        <v>5.8980598183211441E-17</v>
      </c>
      <c r="AS131" s="21">
        <f t="shared" si="12"/>
        <v>5.8980598183211441E-17</v>
      </c>
      <c r="AT131" s="21">
        <f t="shared" si="12"/>
        <v>5.8980598183211441E-17</v>
      </c>
      <c r="AU131" s="21">
        <f t="shared" si="12"/>
        <v>5.8980598183211441E-17</v>
      </c>
      <c r="AV131" s="21">
        <f t="shared" si="12"/>
        <v>5.8980598183211441E-17</v>
      </c>
      <c r="AW131" s="21">
        <f t="shared" si="12"/>
        <v>5.8980598183211441E-17</v>
      </c>
      <c r="AX131" s="21">
        <f t="shared" si="12"/>
        <v>5.8980598183211441E-17</v>
      </c>
      <c r="AY131" s="21">
        <f t="shared" si="12"/>
        <v>5.8980598183211441E-17</v>
      </c>
      <c r="AZ131" s="21">
        <f t="shared" si="12"/>
        <v>5.8980598183211441E-17</v>
      </c>
      <c r="BA131" s="21">
        <f t="shared" si="12"/>
        <v>5.8980598183211441E-17</v>
      </c>
      <c r="BB131" s="21">
        <f t="shared" si="12"/>
        <v>5.8980598183211441E-17</v>
      </c>
    </row>
    <row r="132" spans="1:54" ht="14.5" outlineLevel="2">
      <c r="A132" s="8"/>
      <c r="B132" t="s">
        <v>451</v>
      </c>
      <c r="C132" t="s">
        <v>452</v>
      </c>
      <c r="D132" t="s">
        <v>379</v>
      </c>
      <c r="E132" s="21">
        <f>AVERAGE(E129:E130)*'Fixed Data'!$B$10</f>
        <v>-1.6875294457274828E-2</v>
      </c>
      <c r="F132" s="21">
        <f>AVERAGE(F129:F130)*'Fixed Data'!$B$10</f>
        <v>-5.124766964511162E-2</v>
      </c>
      <c r="G132" s="21">
        <f>AVERAGE(G129:G130)*'Fixed Data'!$B$10</f>
        <v>-7.4932735560682126E-2</v>
      </c>
      <c r="H132" s="21">
        <f>AVERAGE(H129:H130)*'Fixed Data'!$B$10</f>
        <v>-9.3500585310072826E-2</v>
      </c>
      <c r="I132" s="21">
        <f>AVERAGE(I129:I130)*'Fixed Data'!$B$10</f>
        <v>-0.12057387537136703</v>
      </c>
      <c r="J132" s="21">
        <f>AVERAGE(J129:J130)*'Fixed Data'!$B$10</f>
        <v>-0.12895287810946091</v>
      </c>
      <c r="K132" s="21">
        <f>AVERAGE(K129:K130)*'Fixed Data'!$B$10</f>
        <v>-0.11574259987843243</v>
      </c>
      <c r="L132" s="21">
        <f>AVERAGE(L129:L130)*'Fixed Data'!$B$10</f>
        <v>-0.10324601994143953</v>
      </c>
      <c r="M132" s="21">
        <f>AVERAGE(M129:M130)*'Fixed Data'!$B$10</f>
        <v>-9.1463138298482141E-2</v>
      </c>
      <c r="N132" s="21">
        <f>AVERAGE(N129:N130)*'Fixed Data'!$B$10</f>
        <v>-8.0393954949560337E-2</v>
      </c>
      <c r="O132" s="21">
        <f>AVERAGE(O129:O130)*'Fixed Data'!$B$10</f>
        <v>-7.0038469894674091E-2</v>
      </c>
      <c r="P132" s="21">
        <f>AVERAGE(P129:P130)*'Fixed Data'!$B$10</f>
        <v>-6.0396683133823396E-2</v>
      </c>
      <c r="Q132" s="21">
        <f>AVERAGE(Q129:Q130)*'Fixed Data'!$B$10</f>
        <v>-5.1468594667008254E-2</v>
      </c>
      <c r="R132" s="21">
        <f>AVERAGE(R129:R130)*'Fixed Data'!$B$10</f>
        <v>-4.3254204494228676E-2</v>
      </c>
      <c r="S132" s="21">
        <f>AVERAGE(S129:S130)*'Fixed Data'!$B$10</f>
        <v>-3.5753512615484651E-2</v>
      </c>
      <c r="T132" s="21">
        <f>AVERAGE(T129:T130)*'Fixed Data'!$B$10</f>
        <v>-2.8966519030776183E-2</v>
      </c>
      <c r="U132" s="21">
        <f>AVERAGE(U129:U130)*'Fixed Data'!$B$10</f>
        <v>-2.2893223740103268E-2</v>
      </c>
      <c r="V132" s="21">
        <f>AVERAGE(V129:V130)*'Fixed Data'!$B$10</f>
        <v>-1.7533626743465914E-2</v>
      </c>
      <c r="W132" s="21">
        <f>AVERAGE(W129:W130)*'Fixed Data'!$B$10</f>
        <v>-1.2887728040864117E-2</v>
      </c>
      <c r="X132" s="21">
        <f>AVERAGE(X129:X130)*'Fixed Data'!$B$10</f>
        <v>-8.9555276322978734E-3</v>
      </c>
      <c r="Y132" s="21">
        <f>AVERAGE(Y129:Y130)*'Fixed Data'!$B$10</f>
        <v>-5.7370255177671874E-3</v>
      </c>
      <c r="Z132" s="21">
        <f>AVERAGE(Z129:Z130)*'Fixed Data'!$B$10</f>
        <v>-3.2322216972720556E-3</v>
      </c>
      <c r="AA132" s="21">
        <f>AVERAGE(AA129:AA130)*'Fixed Data'!$B$10</f>
        <v>-1.4411161708124814E-3</v>
      </c>
      <c r="AB132" s="21">
        <f>AVERAGE(AB129:AB130)*'Fixed Data'!$B$10</f>
        <v>-3.6370893838846179E-4</v>
      </c>
      <c r="AC132" s="21">
        <f>AVERAGE(AC129:AC130)*'Fixed Data'!$B$10</f>
        <v>2.2684328540973956E-18</v>
      </c>
      <c r="AD132" s="21">
        <f>AVERAGE(AD129:AD130)*'Fixed Data'!$B$10</f>
        <v>2.2684328540973956E-18</v>
      </c>
      <c r="AE132" s="21">
        <f>AVERAGE(AE129:AE130)*'Fixed Data'!$B$10</f>
        <v>2.2684328540973956E-18</v>
      </c>
      <c r="AF132" s="21">
        <f>AVERAGE(AF129:AF130)*'Fixed Data'!$B$10</f>
        <v>2.2684328540973956E-18</v>
      </c>
      <c r="AG132" s="21">
        <f>AVERAGE(AG129:AG130)*'Fixed Data'!$B$10</f>
        <v>2.2684328540973956E-18</v>
      </c>
      <c r="AH132" s="21">
        <f>AVERAGE(AH129:AH130)*'Fixed Data'!$B$10</f>
        <v>2.2684328540973956E-18</v>
      </c>
      <c r="AI132" s="21">
        <f>AVERAGE(AI129:AI130)*'Fixed Data'!$B$10</f>
        <v>2.2684328540973956E-18</v>
      </c>
      <c r="AJ132" s="21">
        <f>AVERAGE(AJ129:AJ130)*'Fixed Data'!$B$10</f>
        <v>2.2684328540973956E-18</v>
      </c>
      <c r="AK132" s="21">
        <f>AVERAGE(AK129:AK130)*'Fixed Data'!$B$10</f>
        <v>2.2684328540973956E-18</v>
      </c>
      <c r="AL132" s="21">
        <f>AVERAGE(AL129:AL130)*'Fixed Data'!$B$10</f>
        <v>2.2684328540973956E-18</v>
      </c>
      <c r="AM132" s="21">
        <f>AVERAGE(AM129:AM130)*'Fixed Data'!$B$10</f>
        <v>2.2684328540973956E-18</v>
      </c>
      <c r="AN132" s="21">
        <f>AVERAGE(AN129:AN130)*'Fixed Data'!$B$10</f>
        <v>2.2684328540973956E-18</v>
      </c>
      <c r="AO132" s="21">
        <f>AVERAGE(AO129:AO130)*'Fixed Data'!$B$10</f>
        <v>2.2684328540973956E-18</v>
      </c>
      <c r="AP132" s="21">
        <f>AVERAGE(AP129:AP130)*'Fixed Data'!$B$10</f>
        <v>2.2684328540973956E-18</v>
      </c>
      <c r="AQ132" s="21">
        <f>AVERAGE(AQ129:AQ130)*'Fixed Data'!$B$10</f>
        <v>2.2684328540973956E-18</v>
      </c>
      <c r="AR132" s="21">
        <f>AVERAGE(AR129:AR130)*'Fixed Data'!$B$10</f>
        <v>2.2684328540973956E-18</v>
      </c>
      <c r="AS132" s="21">
        <f>AVERAGE(AS129:AS130)*'Fixed Data'!$B$10</f>
        <v>2.2684328540973956E-18</v>
      </c>
      <c r="AT132" s="21">
        <f>AVERAGE(AT129:AT130)*'Fixed Data'!$B$10</f>
        <v>2.2684328540973956E-18</v>
      </c>
      <c r="AU132" s="21">
        <f>AVERAGE(AU129:AU130)*'Fixed Data'!$B$10</f>
        <v>2.2684328540973956E-18</v>
      </c>
      <c r="AV132" s="21">
        <f>AVERAGE(AV129:AV130)*'Fixed Data'!$B$10</f>
        <v>2.2684328540973956E-18</v>
      </c>
      <c r="AW132" s="21">
        <f>AVERAGE(AW129:AW130)*'Fixed Data'!$B$10</f>
        <v>2.2684328540973956E-18</v>
      </c>
      <c r="AX132" s="21">
        <f>AVERAGE(AX129:AX130)*'Fixed Data'!$B$10</f>
        <v>2.2684328540973956E-18</v>
      </c>
      <c r="AY132" s="21">
        <f>AVERAGE(AY129:AY130)*'Fixed Data'!$B$10</f>
        <v>2.2684328540973956E-18</v>
      </c>
      <c r="AZ132" s="21">
        <f>AVERAGE(AZ129:AZ130)*'Fixed Data'!$B$10</f>
        <v>2.2684328540973956E-18</v>
      </c>
      <c r="BA132" s="21">
        <f>AVERAGE(BA129:BA130)*'Fixed Data'!$B$10</f>
        <v>2.2684328540973956E-18</v>
      </c>
      <c r="BB132" s="21">
        <f>AVERAGE(BB129:BB130)*'Fixed Data'!$B$10</f>
        <v>2.2684328540973956E-18</v>
      </c>
    </row>
    <row r="133" spans="1:54" ht="14" outlineLevel="2" thickBot="1">
      <c r="A133" s="9"/>
      <c r="B133" s="3" t="s">
        <v>453</v>
      </c>
      <c r="C133" s="7" t="s">
        <v>454</v>
      </c>
      <c r="D133" s="7" t="s">
        <v>379</v>
      </c>
      <c r="E133" s="21">
        <f>E128+E132</f>
        <v>-1.6875294457274828E-2</v>
      </c>
      <c r="F133" s="21">
        <f t="shared" ref="F133:BB133" si="13">F128+F132</f>
        <v>-0.12580891964511162</v>
      </c>
      <c r="G133" s="21">
        <f t="shared" si="13"/>
        <v>-0.2303556703432908</v>
      </c>
      <c r="H133" s="21">
        <f t="shared" si="13"/>
        <v>-0.28582202305710841</v>
      </c>
      <c r="I133" s="21">
        <f t="shared" si="13"/>
        <v>-0.3833333398923533</v>
      </c>
      <c r="J133" s="21">
        <f t="shared" si="13"/>
        <v>-0.48152786940439785</v>
      </c>
      <c r="K133" s="21">
        <f t="shared" si="13"/>
        <v>-0.44976101268416219</v>
      </c>
      <c r="L133" s="21">
        <f t="shared" si="13"/>
        <v>-0.41870785425796209</v>
      </c>
      <c r="M133" s="21">
        <f t="shared" si="13"/>
        <v>-0.38836839412579743</v>
      </c>
      <c r="N133" s="21">
        <f t="shared" si="13"/>
        <v>-0.35874263228766845</v>
      </c>
      <c r="O133" s="21">
        <f t="shared" si="13"/>
        <v>-0.32983056874357497</v>
      </c>
      <c r="P133" s="21">
        <f t="shared" si="13"/>
        <v>-0.3016322034935171</v>
      </c>
      <c r="Q133" s="21">
        <f t="shared" si="13"/>
        <v>-0.2741475365374948</v>
      </c>
      <c r="R133" s="21">
        <f t="shared" si="13"/>
        <v>-0.24737656787550799</v>
      </c>
      <c r="S133" s="21">
        <f t="shared" si="13"/>
        <v>-0.22131929750755674</v>
      </c>
      <c r="T133" s="21">
        <f t="shared" si="13"/>
        <v>-0.19597572543364108</v>
      </c>
      <c r="U133" s="21">
        <f t="shared" si="13"/>
        <v>-0.17134585165376096</v>
      </c>
      <c r="V133" s="21">
        <f t="shared" si="13"/>
        <v>-0.14742967616791638</v>
      </c>
      <c r="W133" s="21">
        <f t="shared" si="13"/>
        <v>-0.12422719897610733</v>
      </c>
      <c r="X133" s="21">
        <f t="shared" si="13"/>
        <v>-0.10173842007833389</v>
      </c>
      <c r="Y133" s="21">
        <f t="shared" si="13"/>
        <v>-7.996333947459601E-2</v>
      </c>
      <c r="Z133" s="21">
        <f t="shared" si="13"/>
        <v>-5.8901957164893728E-2</v>
      </c>
      <c r="AA133" s="21">
        <f t="shared" si="13"/>
        <v>-3.8554273149226867E-2</v>
      </c>
      <c r="AB133" s="21">
        <f t="shared" si="13"/>
        <v>-1.892028742759581E-2</v>
      </c>
      <c r="AC133" s="21">
        <f t="shared" si="13"/>
        <v>2.2684328540973956E-18</v>
      </c>
      <c r="AD133" s="21">
        <f t="shared" si="13"/>
        <v>2.2684328540973956E-18</v>
      </c>
      <c r="AE133" s="21">
        <f t="shared" si="13"/>
        <v>2.2684328540973956E-18</v>
      </c>
      <c r="AF133" s="21">
        <f t="shared" si="13"/>
        <v>2.2684328540973956E-18</v>
      </c>
      <c r="AG133" s="21">
        <f t="shared" si="13"/>
        <v>2.2684328540973956E-18</v>
      </c>
      <c r="AH133" s="21">
        <f t="shared" si="13"/>
        <v>2.2684328540973956E-18</v>
      </c>
      <c r="AI133" s="21">
        <f t="shared" si="13"/>
        <v>2.2684328540973956E-18</v>
      </c>
      <c r="AJ133" s="21">
        <f t="shared" si="13"/>
        <v>2.2684328540973956E-18</v>
      </c>
      <c r="AK133" s="21">
        <f t="shared" si="13"/>
        <v>2.2684328540973956E-18</v>
      </c>
      <c r="AL133" s="21">
        <f t="shared" si="13"/>
        <v>2.2684328540973956E-18</v>
      </c>
      <c r="AM133" s="21">
        <f t="shared" si="13"/>
        <v>2.2684328540973956E-18</v>
      </c>
      <c r="AN133" s="21">
        <f t="shared" si="13"/>
        <v>2.2684328540973956E-18</v>
      </c>
      <c r="AO133" s="21">
        <f t="shared" si="13"/>
        <v>2.2684328540973956E-18</v>
      </c>
      <c r="AP133" s="21">
        <f t="shared" si="13"/>
        <v>2.2684328540973956E-18</v>
      </c>
      <c r="AQ133" s="21">
        <f t="shared" si="13"/>
        <v>2.2684328540973956E-18</v>
      </c>
      <c r="AR133" s="21">
        <f t="shared" si="13"/>
        <v>2.2684328540973956E-18</v>
      </c>
      <c r="AS133" s="21">
        <f t="shared" si="13"/>
        <v>2.2684328540973956E-18</v>
      </c>
      <c r="AT133" s="21">
        <f t="shared" si="13"/>
        <v>2.2684328540973956E-18</v>
      </c>
      <c r="AU133" s="21">
        <f t="shared" si="13"/>
        <v>2.2684328540973956E-18</v>
      </c>
      <c r="AV133" s="21">
        <f t="shared" si="13"/>
        <v>2.2684328540973956E-18</v>
      </c>
      <c r="AW133" s="21">
        <f t="shared" si="13"/>
        <v>2.2684328540973956E-18</v>
      </c>
      <c r="AX133" s="21">
        <f t="shared" si="13"/>
        <v>2.2684328540973956E-18</v>
      </c>
      <c r="AY133" s="21">
        <f t="shared" si="13"/>
        <v>2.2684328540973956E-18</v>
      </c>
      <c r="AZ133" s="21">
        <f t="shared" si="13"/>
        <v>2.2684328540973956E-18</v>
      </c>
      <c r="BA133" s="21">
        <f t="shared" si="13"/>
        <v>2.2684328540973956E-18</v>
      </c>
      <c r="BB133" s="21">
        <f t="shared" si="13"/>
        <v>2.2684328540973956E-18</v>
      </c>
    </row>
    <row r="134" spans="1:54" ht="14" outlineLevel="2" thickBot="1">
      <c r="A134" s="139"/>
      <c r="B134" s="142" t="s">
        <v>455</v>
      </c>
      <c r="C134" s="143" t="s">
        <v>555</v>
      </c>
      <c r="D134" s="243"/>
      <c r="E134" s="245">
        <f t="shared" ref="E134:AJ134" si="14">E83+E77+E71</f>
        <v>-1.7604711849318446</v>
      </c>
      <c r="F134" s="245">
        <f t="shared" si="14"/>
        <v>-1.9030004363800257</v>
      </c>
      <c r="G134" s="245">
        <f t="shared" si="14"/>
        <v>-0.95157861625788231</v>
      </c>
      <c r="H134" s="245">
        <f t="shared" si="14"/>
        <v>-1.6443948741795973</v>
      </c>
      <c r="I134" s="245">
        <f t="shared" si="14"/>
        <v>-2.0255981998312653</v>
      </c>
      <c r="J134" s="245">
        <f t="shared" si="14"/>
        <v>-1.0050671690224212E-4</v>
      </c>
      <c r="K134" s="245">
        <f t="shared" si="14"/>
        <v>-1.0411028120551238E-4</v>
      </c>
      <c r="L134" s="245">
        <f t="shared" si="14"/>
        <v>-1.0796814408825383E-4</v>
      </c>
      <c r="M134" s="245">
        <f t="shared" si="14"/>
        <v>-1.120906970999233E-4</v>
      </c>
      <c r="N134" s="245">
        <f t="shared" si="14"/>
        <v>-1.1649086571957585E-4</v>
      </c>
      <c r="O134" s="245">
        <f t="shared" si="14"/>
        <v>-1.2118419614915425E-4</v>
      </c>
      <c r="P134" s="245">
        <f t="shared" si="14"/>
        <v>-1.2620744304663067E-4</v>
      </c>
      <c r="Q134" s="245">
        <f t="shared" si="14"/>
        <v>-1.3149441624000293E-4</v>
      </c>
      <c r="R134" s="245">
        <f t="shared" si="14"/>
        <v>-1.3705896166608573E-4</v>
      </c>
      <c r="S134" s="245">
        <f t="shared" si="14"/>
        <v>-1.429156521894566E-4</v>
      </c>
      <c r="T134" s="245">
        <f t="shared" si="14"/>
        <v>-1.4907982576700752E-4</v>
      </c>
      <c r="U134" s="245">
        <f t="shared" si="14"/>
        <v>-1.5556762561618053E-4</v>
      </c>
      <c r="V134" s="245">
        <f t="shared" si="14"/>
        <v>-1.623960424920808E-4</v>
      </c>
      <c r="W134" s="245">
        <f t="shared" si="14"/>
        <v>-1.6958295918418937E-4</v>
      </c>
      <c r="X134" s="245">
        <f t="shared" si="14"/>
        <v>-1.7714719734920317E-4</v>
      </c>
      <c r="Y134" s="245">
        <f t="shared" si="14"/>
        <v>-1.8510856680265409E-4</v>
      </c>
      <c r="Z134" s="245">
        <f t="shared" si="14"/>
        <v>-1.9348791739839607E-4</v>
      </c>
      <c r="AA134" s="245">
        <f t="shared" si="14"/>
        <v>-2.0230719363182429E-4</v>
      </c>
      <c r="AB134" s="245">
        <f t="shared" si="14"/>
        <v>-2.1158949210982767E-4</v>
      </c>
      <c r="AC134" s="245">
        <f t="shared" si="14"/>
        <v>-2.3744101939592632E-4</v>
      </c>
      <c r="AD134" s="245">
        <f t="shared" si="14"/>
        <v>-2.4856788452942745E-4</v>
      </c>
      <c r="AE134" s="245">
        <f t="shared" si="14"/>
        <v>-2.6027892300468984E-4</v>
      </c>
      <c r="AF134" s="245">
        <f t="shared" si="14"/>
        <v>-2.7260480460058941E-4</v>
      </c>
      <c r="AG134" s="245">
        <f t="shared" si="14"/>
        <v>-2.8557780929501123E-4</v>
      </c>
      <c r="AH134" s="245">
        <f t="shared" si="14"/>
        <v>-2.9923191180216807E-4</v>
      </c>
      <c r="AI134" s="245">
        <f t="shared" si="14"/>
        <v>-3.1360287054822586E-4</v>
      </c>
      <c r="AJ134" s="245">
        <f t="shared" si="14"/>
        <v>-3.2872832131825182E-4</v>
      </c>
      <c r="AK134" s="245">
        <f t="shared" ref="AK134:BB134" si="15">AK83+AK77+AK71</f>
        <v>-3.4464787581973868E-4</v>
      </c>
      <c r="AL134" s="245">
        <f t="shared" si="15"/>
        <v>-3.6140322542082501E-4</v>
      </c>
      <c r="AM134" s="245">
        <f t="shared" si="15"/>
        <v>-3.7903825033489566E-4</v>
      </c>
      <c r="AN134" s="245">
        <f t="shared" si="15"/>
        <v>-3.9759913453749865E-4</v>
      </c>
      <c r="AO134" s="245">
        <f t="shared" si="15"/>
        <v>-4.1713448671653372E-4</v>
      </c>
      <c r="AP134" s="245">
        <f t="shared" si="15"/>
        <v>-4.3769546757246853E-4</v>
      </c>
      <c r="AQ134" s="245">
        <f t="shared" si="15"/>
        <v>-4.5933592380196017E-4</v>
      </c>
      <c r="AR134" s="245">
        <f t="shared" si="15"/>
        <v>-4.8211252911577564E-4</v>
      </c>
      <c r="AS134" s="245">
        <f t="shared" si="15"/>
        <v>-5.0608493266031548E-4</v>
      </c>
      <c r="AT134" s="245">
        <f t="shared" si="15"/>
        <v>-5.313159152314402E-4</v>
      </c>
      <c r="AU134" s="245">
        <f t="shared" si="15"/>
        <v>-5.5787155368970459E-4</v>
      </c>
      <c r="AV134" s="245">
        <f t="shared" si="15"/>
        <v>-5.8582139400757997E-4</v>
      </c>
      <c r="AW134" s="245">
        <f t="shared" si="15"/>
        <v>-6.1523863340186096E-4</v>
      </c>
      <c r="AX134" s="245">
        <f t="shared" si="15"/>
        <v>-6.4620031202823169E-4</v>
      </c>
      <c r="AY134" s="245">
        <f t="shared" si="15"/>
        <v>-6.7878751474002028E-4</v>
      </c>
      <c r="AZ134" s="245">
        <f t="shared" si="15"/>
        <v>-7.1308558343952469E-4</v>
      </c>
      <c r="BA134" s="245">
        <f t="shared" si="15"/>
        <v>-7.4918434057802364E-4</v>
      </c>
      <c r="BB134" s="245">
        <f t="shared" si="15"/>
        <v>-7.8711053652219716E-4</v>
      </c>
    </row>
    <row r="135" spans="1:54" ht="14" outlineLevel="2" thickBot="1">
      <c r="A135" s="138"/>
      <c r="B135" s="140" t="s">
        <v>456</v>
      </c>
      <c r="C135" s="141"/>
      <c r="D135" s="244"/>
      <c r="E135" s="245">
        <f>E133+E134</f>
        <v>-1.7773464793891194</v>
      </c>
      <c r="F135" s="245">
        <f t="shared" ref="F135:AW135" si="16">F133+F134</f>
        <v>-2.0288093560251372</v>
      </c>
      <c r="G135" s="245">
        <f t="shared" si="16"/>
        <v>-1.1819342866011731</v>
      </c>
      <c r="H135" s="245">
        <f t="shared" si="16"/>
        <v>-1.9302168972367058</v>
      </c>
      <c r="I135" s="245">
        <f t="shared" si="16"/>
        <v>-2.4089315397236186</v>
      </c>
      <c r="J135" s="245">
        <f t="shared" si="16"/>
        <v>-0.48162837612130011</v>
      </c>
      <c r="K135" s="245">
        <f t="shared" si="16"/>
        <v>-0.44986512296536768</v>
      </c>
      <c r="L135" s="245">
        <f t="shared" si="16"/>
        <v>-0.41881582240205034</v>
      </c>
      <c r="M135" s="245">
        <f t="shared" si="16"/>
        <v>-0.38848048482289738</v>
      </c>
      <c r="N135" s="245">
        <f t="shared" si="16"/>
        <v>-0.35885912315338803</v>
      </c>
      <c r="O135" s="245">
        <f t="shared" si="16"/>
        <v>-0.32995175293972412</v>
      </c>
      <c r="P135" s="245">
        <f t="shared" si="16"/>
        <v>-0.30175841093656375</v>
      </c>
      <c r="Q135" s="245">
        <f t="shared" si="16"/>
        <v>-0.27427903095373479</v>
      </c>
      <c r="R135" s="245">
        <f t="shared" si="16"/>
        <v>-0.24751362683717407</v>
      </c>
      <c r="S135" s="245">
        <f t="shared" si="16"/>
        <v>-0.22146221315974621</v>
      </c>
      <c r="T135" s="245">
        <f t="shared" si="16"/>
        <v>-0.19612480525940809</v>
      </c>
      <c r="U135" s="245">
        <f t="shared" si="16"/>
        <v>-0.17150141927937715</v>
      </c>
      <c r="V135" s="245">
        <f t="shared" si="16"/>
        <v>-0.14759207221040846</v>
      </c>
      <c r="W135" s="245">
        <f t="shared" si="16"/>
        <v>-0.12439678193529152</v>
      </c>
      <c r="X135" s="245">
        <f t="shared" si="16"/>
        <v>-0.1019155672756831</v>
      </c>
      <c r="Y135" s="245">
        <f t="shared" si="16"/>
        <v>-8.0148448041398659E-2</v>
      </c>
      <c r="Z135" s="245">
        <f t="shared" si="16"/>
        <v>-5.9095445082292128E-2</v>
      </c>
      <c r="AA135" s="245">
        <f t="shared" si="16"/>
        <v>-3.8756580342858692E-2</v>
      </c>
      <c r="AB135" s="245">
        <f t="shared" si="16"/>
        <v>-1.9131876919705637E-2</v>
      </c>
      <c r="AC135" s="245">
        <f t="shared" si="16"/>
        <v>-2.3744101939592404E-4</v>
      </c>
      <c r="AD135" s="245">
        <f t="shared" si="16"/>
        <v>-2.4856788452942518E-4</v>
      </c>
      <c r="AE135" s="245">
        <f t="shared" si="16"/>
        <v>-2.6027892300468756E-4</v>
      </c>
      <c r="AF135" s="245">
        <f t="shared" si="16"/>
        <v>-2.7260480460058713E-4</v>
      </c>
      <c r="AG135" s="245">
        <f t="shared" si="16"/>
        <v>-2.8557780929500896E-4</v>
      </c>
      <c r="AH135" s="245">
        <f t="shared" si="16"/>
        <v>-2.9923191180216579E-4</v>
      </c>
      <c r="AI135" s="245">
        <f t="shared" si="16"/>
        <v>-3.1360287054822358E-4</v>
      </c>
      <c r="AJ135" s="245">
        <f t="shared" si="16"/>
        <v>-3.2872832131824954E-4</v>
      </c>
      <c r="AK135" s="245">
        <f t="shared" si="16"/>
        <v>-3.446478758197364E-4</v>
      </c>
      <c r="AL135" s="245">
        <f t="shared" si="16"/>
        <v>-3.6140322542082274E-4</v>
      </c>
      <c r="AM135" s="245">
        <f t="shared" si="16"/>
        <v>-3.7903825033489338E-4</v>
      </c>
      <c r="AN135" s="245">
        <f t="shared" si="16"/>
        <v>-3.9759913453749638E-4</v>
      </c>
      <c r="AO135" s="245">
        <f t="shared" si="16"/>
        <v>-4.1713448671653144E-4</v>
      </c>
      <c r="AP135" s="245">
        <f t="shared" si="16"/>
        <v>-4.3769546757246625E-4</v>
      </c>
      <c r="AQ135" s="245">
        <f t="shared" si="16"/>
        <v>-4.593359238019579E-4</v>
      </c>
      <c r="AR135" s="245">
        <f t="shared" si="16"/>
        <v>-4.8211252911577337E-4</v>
      </c>
      <c r="AS135" s="245">
        <f t="shared" si="16"/>
        <v>-5.060849326603132E-4</v>
      </c>
      <c r="AT135" s="245">
        <f t="shared" si="16"/>
        <v>-5.3131591523143792E-4</v>
      </c>
      <c r="AU135" s="245">
        <f t="shared" si="16"/>
        <v>-5.5787155368970231E-4</v>
      </c>
      <c r="AV135" s="245">
        <f t="shared" si="16"/>
        <v>-5.8582139400757769E-4</v>
      </c>
      <c r="AW135" s="245">
        <f t="shared" si="16"/>
        <v>-6.1523863340185868E-4</v>
      </c>
      <c r="AX135" s="245">
        <f>AX133+AX134</f>
        <v>-6.4620031202822941E-4</v>
      </c>
      <c r="AY135" s="245">
        <f>AY133+AY134</f>
        <v>-6.78787514740018E-4</v>
      </c>
      <c r="AZ135" s="245">
        <f>AZ133+AZ134</f>
        <v>-7.1308558343952241E-4</v>
      </c>
      <c r="BA135" s="245">
        <f>BA133+BA134</f>
        <v>-7.4918434057802137E-4</v>
      </c>
      <c r="BB135" s="245">
        <f>BB133+BB134</f>
        <v>-7.8711053652219488E-4</v>
      </c>
    </row>
    <row r="136" spans="1:54" outlineLevel="1">
      <c r="A136" s="133"/>
      <c r="B136" s="134"/>
      <c r="C136" s="135"/>
      <c r="D136" s="135"/>
      <c r="E136" s="136"/>
      <c r="F136" s="137"/>
      <c r="G136" s="137"/>
      <c r="H136" s="137"/>
      <c r="I136" s="137"/>
      <c r="J136" s="137"/>
      <c r="K136" s="137"/>
      <c r="L136" s="137"/>
      <c r="M136" s="137"/>
      <c r="N136" s="137"/>
      <c r="O136" s="137"/>
      <c r="P136" s="137"/>
      <c r="Q136" s="137"/>
      <c r="R136" s="137"/>
      <c r="S136" s="137"/>
      <c r="T136" s="137"/>
      <c r="U136" s="137"/>
      <c r="V136" s="137"/>
      <c r="W136" s="137"/>
      <c r="X136" s="137"/>
      <c r="Y136" s="137"/>
      <c r="Z136" s="137"/>
      <c r="AA136" s="137"/>
      <c r="AB136" s="137"/>
      <c r="AC136" s="137"/>
      <c r="AD136" s="137"/>
      <c r="AE136" s="137"/>
      <c r="AF136" s="137"/>
      <c r="AG136" s="137"/>
      <c r="AH136" s="137"/>
      <c r="AI136" s="137"/>
      <c r="AJ136" s="137"/>
      <c r="AK136" s="137"/>
      <c r="AL136" s="137"/>
      <c r="AM136" s="137"/>
      <c r="AN136" s="137"/>
      <c r="AO136" s="137"/>
      <c r="AP136" s="137"/>
      <c r="AQ136" s="137"/>
      <c r="AR136" s="137"/>
      <c r="AS136" s="137"/>
      <c r="AT136" s="137"/>
      <c r="AU136" s="137"/>
      <c r="AV136" s="137"/>
      <c r="AW136" s="137"/>
      <c r="AX136" s="137"/>
      <c r="AY136" s="137"/>
      <c r="AZ136" s="137"/>
      <c r="BA136" s="137"/>
      <c r="BB136" s="137"/>
    </row>
    <row r="137" spans="1:54" outlineLevel="1">
      <c r="A137" s="133"/>
      <c r="B137" s="134"/>
      <c r="C137" s="135"/>
      <c r="D137" s="135"/>
      <c r="E137" s="136"/>
      <c r="F137" s="137"/>
      <c r="G137" s="137"/>
      <c r="H137" s="137"/>
      <c r="I137" s="137"/>
      <c r="J137" s="137"/>
      <c r="K137" s="137"/>
      <c r="L137" s="137"/>
      <c r="M137" s="137"/>
      <c r="N137" s="137"/>
      <c r="O137" s="137"/>
      <c r="P137" s="137"/>
      <c r="Q137" s="137"/>
      <c r="R137" s="137"/>
      <c r="S137" s="137"/>
      <c r="T137" s="137"/>
      <c r="U137" s="137"/>
      <c r="V137" s="137"/>
      <c r="W137" s="137"/>
      <c r="X137" s="137"/>
      <c r="Y137" s="137"/>
      <c r="Z137" s="137"/>
      <c r="AA137" s="137"/>
      <c r="AB137" s="137"/>
      <c r="AC137" s="137"/>
      <c r="AD137" s="137"/>
      <c r="AE137" s="137"/>
      <c r="AF137" s="137"/>
      <c r="AG137" s="137"/>
      <c r="AH137" s="137"/>
      <c r="AI137" s="137"/>
      <c r="AJ137" s="137"/>
      <c r="AK137" s="137"/>
      <c r="AL137" s="137"/>
      <c r="AM137" s="137"/>
      <c r="AN137" s="137"/>
      <c r="AO137" s="137"/>
      <c r="AP137" s="137"/>
      <c r="AQ137" s="137"/>
      <c r="AR137" s="137"/>
      <c r="AS137" s="137"/>
      <c r="AT137" s="137"/>
      <c r="AU137" s="137"/>
      <c r="AV137" s="137"/>
      <c r="AW137" s="137"/>
      <c r="AX137" s="137"/>
      <c r="AY137" s="137"/>
      <c r="AZ137" s="137"/>
      <c r="BA137" s="137"/>
      <c r="BB137" s="137"/>
    </row>
    <row r="138" spans="1:54">
      <c r="A138" s="133"/>
      <c r="B138" s="134"/>
      <c r="C138" s="135"/>
      <c r="D138" s="135"/>
      <c r="E138" s="136"/>
      <c r="F138" s="137"/>
      <c r="G138" s="137"/>
      <c r="H138" s="137"/>
      <c r="I138" s="137"/>
      <c r="J138" s="137"/>
      <c r="K138" s="137"/>
      <c r="L138" s="137"/>
      <c r="M138" s="137"/>
      <c r="N138" s="137"/>
      <c r="O138" s="137"/>
      <c r="P138" s="137"/>
      <c r="Q138" s="137"/>
      <c r="R138" s="137"/>
      <c r="S138" s="137"/>
      <c r="T138" s="137"/>
      <c r="U138" s="137"/>
      <c r="V138" s="137"/>
      <c r="W138" s="137"/>
      <c r="X138" s="137"/>
      <c r="Y138" s="137"/>
      <c r="Z138" s="137"/>
      <c r="AA138" s="137"/>
      <c r="AB138" s="137"/>
      <c r="AC138" s="137"/>
      <c r="AD138" s="137"/>
      <c r="AE138" s="137"/>
      <c r="AF138" s="137"/>
      <c r="AG138" s="137"/>
      <c r="AH138" s="137"/>
      <c r="AI138" s="137"/>
      <c r="AJ138" s="137"/>
      <c r="AK138" s="137"/>
      <c r="AL138" s="137"/>
      <c r="AM138" s="137"/>
      <c r="AN138" s="137"/>
      <c r="AO138" s="137"/>
      <c r="AP138" s="137"/>
      <c r="AQ138" s="137"/>
      <c r="AR138" s="137"/>
      <c r="AS138" s="137"/>
      <c r="AT138" s="137"/>
      <c r="AU138" s="137"/>
      <c r="AV138" s="137"/>
      <c r="AW138" s="137"/>
      <c r="AX138" s="137"/>
      <c r="AY138" s="137"/>
      <c r="AZ138" s="137"/>
      <c r="BA138" s="137"/>
      <c r="BB138" s="137"/>
    </row>
    <row r="139" spans="1:54" ht="15">
      <c r="A139" s="240" t="s">
        <v>556</v>
      </c>
      <c r="B139" s="134"/>
      <c r="C139" s="135"/>
      <c r="D139" s="135"/>
      <c r="E139" s="136"/>
      <c r="F139" s="137"/>
      <c r="G139" s="137"/>
      <c r="H139" s="137"/>
      <c r="I139" s="137"/>
      <c r="J139" s="137"/>
      <c r="K139" s="137"/>
      <c r="L139" s="137"/>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c r="AH139" s="137"/>
      <c r="AI139" s="137"/>
      <c r="AJ139" s="137"/>
      <c r="AK139" s="137"/>
      <c r="AL139" s="137"/>
      <c r="AM139" s="137"/>
      <c r="AN139" s="137"/>
      <c r="AO139" s="137"/>
      <c r="AP139" s="137"/>
      <c r="AQ139" s="137"/>
      <c r="AR139" s="137"/>
      <c r="AS139" s="137"/>
      <c r="AT139" s="137"/>
      <c r="AU139" s="137"/>
      <c r="AV139" s="137"/>
      <c r="AW139" s="137"/>
      <c r="AX139" s="137"/>
      <c r="AY139" s="137"/>
      <c r="AZ139" s="137"/>
      <c r="BA139" s="137"/>
      <c r="BB139" s="137"/>
    </row>
    <row r="140" spans="1:54" outlineLevel="1">
      <c r="A140" s="239"/>
      <c r="B140" s="134"/>
      <c r="C140" s="135"/>
      <c r="D140" s="135"/>
      <c r="E140" s="136"/>
      <c r="F140" s="137"/>
      <c r="G140" s="137"/>
      <c r="H140" s="137"/>
      <c r="I140" s="137"/>
      <c r="J140" s="137"/>
      <c r="K140" s="137"/>
      <c r="L140" s="137"/>
      <c r="M140" s="137"/>
      <c r="N140" s="137"/>
      <c r="O140" s="137"/>
      <c r="P140" s="137"/>
      <c r="Q140" s="137"/>
      <c r="R140" s="137"/>
      <c r="S140" s="137"/>
      <c r="T140" s="137"/>
      <c r="U140" s="137"/>
      <c r="V140" s="137"/>
      <c r="W140" s="137"/>
      <c r="X140" s="137"/>
      <c r="Y140" s="137"/>
      <c r="Z140" s="137"/>
      <c r="AA140" s="137"/>
      <c r="AB140" s="137"/>
      <c r="AC140" s="137"/>
      <c r="AD140" s="137"/>
      <c r="AE140" s="137"/>
      <c r="AF140" s="137"/>
      <c r="AG140" s="137"/>
      <c r="AH140" s="137"/>
      <c r="AI140" s="137"/>
      <c r="AJ140" s="137"/>
      <c r="AK140" s="137"/>
      <c r="AL140" s="137"/>
      <c r="AM140" s="137"/>
      <c r="AN140" s="137"/>
      <c r="AO140" s="137"/>
      <c r="AP140" s="137"/>
      <c r="AQ140" s="137"/>
      <c r="AR140" s="137"/>
      <c r="AS140" s="137"/>
      <c r="AT140" s="137"/>
      <c r="AU140" s="137"/>
      <c r="AV140" s="137"/>
      <c r="AW140" s="137"/>
      <c r="AX140" s="137"/>
      <c r="AY140" s="137"/>
      <c r="AZ140" s="137"/>
      <c r="BA140" s="137"/>
      <c r="BB140" s="137"/>
    </row>
    <row r="141" spans="1:54" outlineLevel="1">
      <c r="A141" s="239" t="s">
        <v>458</v>
      </c>
      <c r="B141" s="134"/>
      <c r="C141" s="135"/>
      <c r="D141" s="135"/>
      <c r="E141" s="136"/>
      <c r="F141" s="137"/>
      <c r="G141" s="137"/>
      <c r="H141" s="137"/>
      <c r="I141" s="137"/>
      <c r="J141" s="137"/>
      <c r="K141" s="137"/>
      <c r="L141" s="137"/>
      <c r="M141" s="137"/>
      <c r="N141" s="137"/>
      <c r="O141" s="137"/>
      <c r="P141" s="137"/>
      <c r="Q141" s="137"/>
      <c r="R141" s="137"/>
      <c r="S141" s="137"/>
      <c r="T141" s="137"/>
      <c r="U141" s="137"/>
      <c r="V141" s="137"/>
      <c r="W141" s="137"/>
      <c r="X141" s="137"/>
      <c r="Y141" s="137"/>
      <c r="Z141" s="137"/>
      <c r="AA141" s="137"/>
      <c r="AB141" s="137"/>
      <c r="AC141" s="137"/>
      <c r="AD141" s="137"/>
      <c r="AE141" s="137"/>
      <c r="AF141" s="137"/>
      <c r="AG141" s="137"/>
      <c r="AH141" s="137"/>
      <c r="AI141" s="137"/>
      <c r="AJ141" s="137"/>
      <c r="AK141" s="137"/>
      <c r="AL141" s="137"/>
      <c r="AM141" s="137"/>
      <c r="AN141" s="137"/>
      <c r="AO141" s="137"/>
      <c r="AP141" s="137"/>
      <c r="AQ141" s="137"/>
      <c r="AR141" s="137"/>
      <c r="AS141" s="137"/>
      <c r="AT141" s="137"/>
      <c r="AU141" s="137"/>
      <c r="AV141" s="137"/>
      <c r="AW141" s="137"/>
      <c r="AX141" s="137"/>
      <c r="AY141" s="137"/>
      <c r="AZ141" s="137"/>
      <c r="BA141" s="137"/>
      <c r="BB141" s="137"/>
    </row>
    <row r="142" spans="1:54" outlineLevel="2">
      <c r="A142" s="133"/>
      <c r="B142" s="134" t="s">
        <v>459</v>
      </c>
      <c r="C142" s="134" t="s">
        <v>158</v>
      </c>
      <c r="D142" s="135"/>
      <c r="E142" s="130">
        <v>2027</v>
      </c>
      <c r="F142" s="130">
        <v>2028</v>
      </c>
      <c r="G142" s="130">
        <v>2029</v>
      </c>
      <c r="H142" s="130">
        <v>2030</v>
      </c>
      <c r="I142" s="130">
        <v>2031</v>
      </c>
      <c r="J142" s="130">
        <v>2032</v>
      </c>
      <c r="K142" s="130">
        <v>2033</v>
      </c>
      <c r="L142" s="130">
        <v>2034</v>
      </c>
      <c r="M142" s="130">
        <v>2035</v>
      </c>
      <c r="N142" s="130">
        <v>2036</v>
      </c>
      <c r="O142" s="130">
        <v>2037</v>
      </c>
      <c r="P142" s="130">
        <v>2038</v>
      </c>
      <c r="Q142" s="130">
        <v>2039</v>
      </c>
      <c r="R142" s="130">
        <v>2040</v>
      </c>
      <c r="S142" s="130">
        <v>2041</v>
      </c>
      <c r="T142" s="130">
        <v>2042</v>
      </c>
      <c r="U142" s="130">
        <v>2043</v>
      </c>
      <c r="V142" s="130">
        <v>2044</v>
      </c>
      <c r="W142" s="130">
        <v>2045</v>
      </c>
      <c r="X142" s="130">
        <v>2046</v>
      </c>
      <c r="Y142" s="130">
        <v>2047</v>
      </c>
      <c r="Z142" s="130">
        <v>2048</v>
      </c>
      <c r="AA142" s="130">
        <v>2049</v>
      </c>
      <c r="AB142" s="130">
        <v>2050</v>
      </c>
      <c r="AC142" s="130">
        <v>2051</v>
      </c>
      <c r="AD142" s="130">
        <v>2052</v>
      </c>
      <c r="AE142" s="130">
        <v>2053</v>
      </c>
      <c r="AF142" s="130">
        <v>2054</v>
      </c>
      <c r="AG142" s="130">
        <v>2055</v>
      </c>
      <c r="AH142" s="130">
        <v>2056</v>
      </c>
      <c r="AI142" s="130">
        <v>2057</v>
      </c>
      <c r="AJ142" s="130">
        <v>2058</v>
      </c>
      <c r="AK142" s="130">
        <v>2059</v>
      </c>
      <c r="AL142" s="130">
        <v>2060</v>
      </c>
      <c r="AM142" s="130">
        <v>2061</v>
      </c>
      <c r="AN142" s="130">
        <v>2062</v>
      </c>
      <c r="AO142" s="130">
        <v>2063</v>
      </c>
      <c r="AP142" s="130">
        <v>2064</v>
      </c>
      <c r="AQ142" s="130">
        <v>2065</v>
      </c>
      <c r="AR142" s="130">
        <v>2066</v>
      </c>
      <c r="AS142" s="130">
        <v>2067</v>
      </c>
      <c r="AT142" s="130">
        <v>2068</v>
      </c>
      <c r="AU142" s="130">
        <v>2069</v>
      </c>
      <c r="AV142" s="130">
        <v>2070</v>
      </c>
      <c r="AW142" s="130">
        <v>2071</v>
      </c>
      <c r="AX142" s="130">
        <v>2072</v>
      </c>
      <c r="AY142" s="130">
        <v>2073</v>
      </c>
      <c r="AZ142" s="130">
        <v>2074</v>
      </c>
      <c r="BA142" s="130">
        <v>2075</v>
      </c>
      <c r="BB142" s="130">
        <v>2076</v>
      </c>
    </row>
    <row r="143" spans="1:54" ht="12.75" customHeight="1" outlineLevel="2">
      <c r="A143" s="423" t="s">
        <v>460</v>
      </c>
      <c r="B143" s="135" t="s">
        <v>282</v>
      </c>
      <c r="C143" s="135" t="s">
        <v>385</v>
      </c>
      <c r="D143" s="135" t="s">
        <v>379</v>
      </c>
      <c r="E143" s="21">
        <f>-(E$158*'Fixed Data'!$B$25*'Fixed Data'!E$47*'Fixed Data'!$B$24*'Fixed Data'!$B$23+E$158*'Fixed Data'!$B$26)*'Fixed Data'!L42/10^6</f>
        <v>-1.2293976841244911E-3</v>
      </c>
      <c r="F143" s="21">
        <f>-(F$158*'Fixed Data'!$B$25*'Fixed Data'!F$47*'Fixed Data'!$B$24*'Fixed Data'!$B$23+F$158*'Fixed Data'!$B$26)*'Fixed Data'!M42/10^6</f>
        <v>-1.1556999588860873E-3</v>
      </c>
      <c r="G143" s="21">
        <f>-(G$158*'Fixed Data'!$B$25*'Fixed Data'!G$47*'Fixed Data'!$B$24*'Fixed Data'!$B$23+G$158*'Fixed Data'!$B$26)*'Fixed Data'!N42/10^6</f>
        <v>-1.0683597956887127E-3</v>
      </c>
      <c r="H143" s="21">
        <f>-(H$158*'Fixed Data'!$B$25*'Fixed Data'!H$47*'Fixed Data'!$B$24*'Fixed Data'!$B$23+H$158*'Fixed Data'!$B$26)*'Fixed Data'!O42/10^6</f>
        <v>-9.6617433408727324E-4</v>
      </c>
      <c r="I143" s="21">
        <f>-(I$158*'Fixed Data'!$B$25*'Fixed Data'!I$47*'Fixed Data'!$B$24*'Fixed Data'!$B$23+I$158*'Fixed Data'!$B$26)*'Fixed Data'!P42/10^6</f>
        <v>-8.4509203842536747E-4</v>
      </c>
      <c r="J143" s="21">
        <f>-(J$158*'Fixed Data'!$B$25*'Fixed Data'!J$47*'Fixed Data'!$B$24*'Fixed Data'!$B$23+J$158*'Fixed Data'!$B$26)*'Fixed Data'!Q42/10^6</f>
        <v>-6.4833253721552516E-4</v>
      </c>
      <c r="K143" s="21">
        <f>-(K$158*'Fixed Data'!$B$25*'Fixed Data'!K$47*'Fixed Data'!$B$24*'Fixed Data'!$B$23+K$158*'Fixed Data'!$B$26)*'Fixed Data'!R42/10^6</f>
        <v>-6.8041437965442059E-4</v>
      </c>
      <c r="L143" s="21">
        <f>-(L$158*'Fixed Data'!$B$25*'Fixed Data'!L$47*'Fixed Data'!$B$24*'Fixed Data'!$B$23+L$158*'Fixed Data'!$B$26)*'Fixed Data'!S42/10^6</f>
        <v>-7.1708249511312906E-4</v>
      </c>
      <c r="M143" s="21">
        <f>-(M$158*'Fixed Data'!$B$25*'Fixed Data'!M$47*'Fixed Data'!$B$24*'Fixed Data'!$B$23+M$158*'Fixed Data'!$B$26)*'Fixed Data'!T42/10^6</f>
        <v>-7.5635527012363831E-4</v>
      </c>
      <c r="N143" s="21">
        <f>-(N$158*'Fixed Data'!$B$25*'Fixed Data'!N$47*'Fixed Data'!$B$24*'Fixed Data'!$B$23+N$158*'Fixed Data'!$B$26)*'Fixed Data'!U42/10^6</f>
        <v>-7.9593369732235012E-4</v>
      </c>
      <c r="O143" s="21">
        <f>-(O$158*'Fixed Data'!$B$25*'Fixed Data'!O$47*'Fixed Data'!$B$24*'Fixed Data'!$B$23+O$158*'Fixed Data'!$B$26)*'Fixed Data'!V42/10^6</f>
        <v>-8.4085843727493349E-4</v>
      </c>
      <c r="P143" s="21">
        <f>-(P$158*'Fixed Data'!$B$25*'Fixed Data'!P$47*'Fixed Data'!$B$24*'Fixed Data'!$B$23+P$158*'Fixed Data'!$B$26)*'Fixed Data'!W42/10^6</f>
        <v>-8.8910325256327132E-4</v>
      </c>
      <c r="Q143" s="21">
        <f>-(Q$158*'Fixed Data'!$B$25*'Fixed Data'!Q$47*'Fixed Data'!$B$24*'Fixed Data'!$B$23+Q$158*'Fixed Data'!$B$26)*'Fixed Data'!X42/10^6</f>
        <v>-9.4029983417876373E-4</v>
      </c>
      <c r="R143" s="21">
        <f>-(R$158*'Fixed Data'!$B$25*'Fixed Data'!R$47*'Fixed Data'!$B$24*'Fixed Data'!$B$23+R$158*'Fixed Data'!$B$26)*'Fixed Data'!Y42/10^6</f>
        <v>-9.9754088505853004E-4</v>
      </c>
      <c r="S143" s="21">
        <f>-(S$158*'Fixed Data'!$B$25*'Fixed Data'!S$47*'Fixed Data'!$B$24*'Fixed Data'!$B$23+S$158*'Fixed Data'!$B$26)*'Fixed Data'!Z42/10^6</f>
        <v>-1.0553297634885864E-3</v>
      </c>
      <c r="T143" s="21">
        <f>-(T$158*'Fixed Data'!$B$25*'Fixed Data'!T$47*'Fixed Data'!$B$24*'Fixed Data'!$B$23+T$158*'Fixed Data'!$B$26)*'Fixed Data'!AA42/10^6</f>
        <v>-1.1166645501269723E-3</v>
      </c>
      <c r="U143" s="21">
        <f>-(U$158*'Fixed Data'!$B$25*'Fixed Data'!U$47*'Fixed Data'!$B$24*'Fixed Data'!$B$23+U$158*'Fixed Data'!$B$26)*'Fixed Data'!AB42/10^6</f>
        <v>-1.1817657447367516E-3</v>
      </c>
      <c r="V143" s="21">
        <f>-(V$158*'Fixed Data'!$B$25*'Fixed Data'!V$47*'Fixed Data'!$B$24*'Fixed Data'!$B$23+V$158*'Fixed Data'!$B$26)*'Fixed Data'!AC42/10^6</f>
        <v>-1.254313141450128E-3</v>
      </c>
      <c r="W143" s="21">
        <f>-(W$158*'Fixed Data'!$B$25*'Fixed Data'!W$47*'Fixed Data'!$B$24*'Fixed Data'!$B$23+W$158*'Fixed Data'!$B$26)*'Fixed Data'!AD42/10^6</f>
        <v>-1.3278154656075651E-3</v>
      </c>
      <c r="X143" s="21">
        <f>-(X$158*'Fixed Data'!$B$25*'Fixed Data'!X$47*'Fixed Data'!$B$24*'Fixed Data'!$B$23+X$158*'Fixed Data'!$B$26)*'Fixed Data'!AE42/10^6</f>
        <v>-1.4095961364541754E-3</v>
      </c>
      <c r="Y143" s="21">
        <f>-(Y$158*'Fixed Data'!$B$25*'Fixed Data'!Y$47*'Fixed Data'!$B$24*'Fixed Data'!$B$23+Y$158*'Fixed Data'!$B$26)*'Fixed Data'!AF42/10^6</f>
        <v>-1.4925856509200258E-3</v>
      </c>
      <c r="Z143" s="21">
        <f>-(Z$158*'Fixed Data'!$B$25*'Fixed Data'!Z$47*'Fixed Data'!$B$24*'Fixed Data'!$B$23+Z$158*'Fixed Data'!$B$26)*'Fixed Data'!AG42/10^6</f>
        <v>-1.5847848179002344E-3</v>
      </c>
      <c r="AA143" s="21">
        <f>-(AA$158*'Fixed Data'!$B$25*'Fixed Data'!AA$47*'Fixed Data'!$B$24*'Fixed Data'!$B$23+AA$158*'Fixed Data'!$B$26)*'Fixed Data'!AH42/10^6</f>
        <v>-1.6827768932311271E-3</v>
      </c>
      <c r="AB143" s="21">
        <f>-(AB$158*'Fixed Data'!$B$25*'Fixed Data'!AB$47*'Fixed Data'!$B$24*'Fixed Data'!$B$23+AB$158*'Fixed Data'!$B$26)*'Fixed Data'!AI42/10^6</f>
        <v>-1.7869249611175602E-3</v>
      </c>
      <c r="AC143" s="21">
        <f>-(AC$158*'Fixed Data'!$B$25*'Fixed Data'!AC$47*'Fixed Data'!$B$24*'Fixed Data'!$B$23+AC$158*'Fixed Data'!$B$26)*'Fixed Data'!AJ42/10^6</f>
        <v>-2.0343256726166586E-3</v>
      </c>
      <c r="AD143" s="21">
        <f>-(AD$158*'Fixed Data'!$B$25*'Fixed Data'!AD$47*'Fixed Data'!$B$24*'Fixed Data'!$B$23+AD$158*'Fixed Data'!$B$26)*'Fixed Data'!AK42/10^6</f>
        <v>-2.1603781873358067E-3</v>
      </c>
      <c r="AE143" s="21">
        <f>-(AE$158*'Fixed Data'!$B$25*'Fixed Data'!AE$47*'Fixed Data'!$B$24*'Fixed Data'!$B$23+AE$158*'Fixed Data'!$B$26)*'Fixed Data'!AL42/10^6</f>
        <v>-2.294872796834838E-3</v>
      </c>
      <c r="AF143" s="21">
        <f>-(AF$158*'Fixed Data'!$B$25*'Fixed Data'!AF$47*'Fixed Data'!$B$24*'Fixed Data'!$B$23+AF$158*'Fixed Data'!$B$26)*'Fixed Data'!AM42/10^6</f>
        <v>-2.43762060611173E-3</v>
      </c>
      <c r="AG143" s="21">
        <f>-(AG$158*'Fixed Data'!$B$25*'Fixed Data'!AG$47*'Fixed Data'!$B$24*'Fixed Data'!$B$23+AG$158*'Fixed Data'!$B$26)*'Fixed Data'!AN42/10^6</f>
        <v>-2.5891907367430601E-3</v>
      </c>
      <c r="AH143" s="21">
        <f>-(AH$158*'Fixed Data'!$B$25*'Fixed Data'!AH$47*'Fixed Data'!$B$24*'Fixed Data'!$B$23+AH$158*'Fixed Data'!$B$26)*'Fixed Data'!AO42/10^6</f>
        <v>-2.750215975359252E-3</v>
      </c>
      <c r="AI143" s="21">
        <f>-(AI$158*'Fixed Data'!$B$25*'Fixed Data'!AI$47*'Fixed Data'!$B$24*'Fixed Data'!$B$23+AI$158*'Fixed Data'!$B$26)*'Fixed Data'!AP42/10^6</f>
        <v>-2.9214235409208283E-3</v>
      </c>
      <c r="AJ143" s="21">
        <f>-(AJ$158*'Fixed Data'!$B$25*'Fixed Data'!AJ$47*'Fixed Data'!$B$24*'Fixed Data'!$B$23+AJ$158*'Fixed Data'!$B$26)*'Fixed Data'!AQ42/10^6</f>
        <v>-3.1033551111150437E-3</v>
      </c>
      <c r="AK143" s="21">
        <f>-(AK$158*'Fixed Data'!$B$25*'Fixed Data'!AK$47*'Fixed Data'!$B$24*'Fixed Data'!$B$23+AK$158*'Fixed Data'!$B$26)*'Fixed Data'!AR42/10^6</f>
        <v>-3.2966076084431232E-3</v>
      </c>
      <c r="AL143" s="21">
        <f>-(AL$158*'Fixed Data'!$B$25*'Fixed Data'!AL$47*'Fixed Data'!$B$24*'Fixed Data'!$B$23+AL$158*'Fixed Data'!$B$26)*'Fixed Data'!AS42/10^6</f>
        <v>-3.5019230832469641E-3</v>
      </c>
      <c r="AM143" s="21">
        <f>-(AM$158*'Fixed Data'!$B$25*'Fixed Data'!AM$47*'Fixed Data'!$B$24*'Fixed Data'!$B$23+AM$158*'Fixed Data'!$B$26)*'Fixed Data'!AT42/10^6</f>
        <v>-3.7200632560725907E-3</v>
      </c>
      <c r="AN143" s="21">
        <f>-(AN$158*'Fixed Data'!$B$25*'Fixed Data'!AN$47*'Fixed Data'!$B$24*'Fixed Data'!$B$23+AN$158*'Fixed Data'!$B$26)*'Fixed Data'!AU42/10^6</f>
        <v>-3.9518129098796819E-3</v>
      </c>
      <c r="AO143" s="21">
        <f>-(AO$158*'Fixed Data'!$B$25*'Fixed Data'!AO$47*'Fixed Data'!$B$24*'Fixed Data'!$B$23+AO$158*'Fixed Data'!$B$26)*'Fixed Data'!AV42/10^6</f>
        <v>-4.1979913333048775E-3</v>
      </c>
      <c r="AP143" s="21">
        <f>-(AP$158*'Fixed Data'!$B$25*'Fixed Data'!AP$47*'Fixed Data'!$B$24*'Fixed Data'!$B$23+AP$158*'Fixed Data'!$B$26)*'Fixed Data'!AW42/10^6</f>
        <v>-4.4594861903550402E-3</v>
      </c>
      <c r="AQ143" s="21">
        <f>-(AQ$158*'Fixed Data'!$B$25*'Fixed Data'!AQ$47*'Fixed Data'!$B$24*'Fixed Data'!$B$23+AQ$158*'Fixed Data'!$B$26)*'Fixed Data'!AX42/10^6</f>
        <v>-4.7372442170224042E-3</v>
      </c>
      <c r="AR143" s="21">
        <f>-(AR$158*'Fixed Data'!$B$25*'Fixed Data'!AR$47*'Fixed Data'!$B$24*'Fixed Data'!$B$23+AR$158*'Fixed Data'!$B$26)*'Fixed Data'!AY42/10^6</f>
        <v>-5.0322600152120957E-3</v>
      </c>
      <c r="AS143" s="21">
        <f>-(AS$158*'Fixed Data'!$B$25*'Fixed Data'!AS$47*'Fixed Data'!$B$24*'Fixed Data'!$B$23+AS$158*'Fixed Data'!$B$26)*'Fixed Data'!AZ42/10^6</f>
        <v>-5.3455859365707887E-3</v>
      </c>
      <c r="AT143" s="21">
        <f>-(AT$158*'Fixed Data'!$B$25*'Fixed Data'!AT$47*'Fixed Data'!$B$24*'Fixed Data'!$B$23+AT$158*'Fixed Data'!$B$26)*'Fixed Data'!BA42/10^6</f>
        <v>-5.6783395291725514E-3</v>
      </c>
      <c r="AU143" s="21">
        <f>-(AU$158*'Fixed Data'!$B$25*'Fixed Data'!AU$47*'Fixed Data'!$B$24*'Fixed Data'!$B$23+AU$158*'Fixed Data'!$B$26)*'Fixed Data'!BB42/10^6</f>
        <v>-6.0317074908568047E-3</v>
      </c>
      <c r="AV143" s="21">
        <f>-(AV$158*'Fixed Data'!$B$25*'Fixed Data'!AV$47*'Fixed Data'!$B$24*'Fixed Data'!$B$23+AV$158*'Fixed Data'!$B$26)*'Fixed Data'!BC42/10^6</f>
        <v>-6.406946376229578E-3</v>
      </c>
      <c r="AW143" s="21">
        <f>-(AW$158*'Fixed Data'!$B$25*'Fixed Data'!AW$47*'Fixed Data'!$B$24*'Fixed Data'!$B$23+AW$158*'Fixed Data'!$B$26)*'Fixed Data'!BD42/10^6</f>
        <v>-6.805386713525912E-3</v>
      </c>
      <c r="AX143" s="21">
        <f>-(AX$158*'Fixed Data'!$B$25*'Fixed Data'!AX$47*'Fixed Data'!$B$24*'Fixed Data'!$B$23+AX$158*'Fixed Data'!$B$26)*'Fixed Data'!BE42/10^6</f>
        <v>-7.2284389470647159E-3</v>
      </c>
      <c r="AY143" s="21">
        <f>-(AY$158*'Fixed Data'!$B$25*'Fixed Data'!AY$47*'Fixed Data'!$B$24*'Fixed Data'!$B$23+AY$158*'Fixed Data'!$B$26)*'Fixed Data'!BF42/10^6</f>
        <v>-7.677598141727803E-3</v>
      </c>
      <c r="AZ143" s="21">
        <f>-(AZ$158*'Fixed Data'!$B$25*'Fixed Data'!AZ$47*'Fixed Data'!$B$24*'Fixed Data'!$B$23+AZ$158*'Fixed Data'!$B$26)*'Fixed Data'!BG42/10^6</f>
        <v>-8.1544484434757161E-3</v>
      </c>
      <c r="BA143" s="21">
        <f>-(BA$158*'Fixed Data'!$B$25*'Fixed Data'!BA$47*'Fixed Data'!$B$24*'Fixed Data'!$B$23+BA$158*'Fixed Data'!$B$26)*'Fixed Data'!BH42/10^6</f>
        <v>-8.6606680951695613E-3</v>
      </c>
      <c r="BB143" s="21">
        <f>-(BB$158*'Fixed Data'!$B$25*'Fixed Data'!BB$47*'Fixed Data'!$B$24*'Fixed Data'!$B$23+BB$158*'Fixed Data'!$B$26)*'Fixed Data'!BI42/10^6</f>
        <v>-9.1972431526989046E-3</v>
      </c>
    </row>
    <row r="144" spans="1:54" outlineLevel="2">
      <c r="A144" s="424"/>
      <c r="B144" s="135" t="s">
        <v>282</v>
      </c>
      <c r="C144" s="135"/>
      <c r="D144" s="135" t="s">
        <v>379</v>
      </c>
      <c r="E144" s="279"/>
      <c r="F144" s="279"/>
      <c r="G144" s="279"/>
      <c r="H144" s="279"/>
      <c r="I144" s="279"/>
      <c r="J144" s="279"/>
      <c r="K144" s="279"/>
      <c r="L144" s="279"/>
      <c r="M144" s="279"/>
      <c r="N144" s="279"/>
      <c r="O144" s="279"/>
      <c r="P144" s="279"/>
      <c r="Q144" s="279"/>
      <c r="R144" s="279"/>
      <c r="S144" s="279"/>
      <c r="T144" s="279"/>
      <c r="U144" s="279"/>
      <c r="V144" s="279"/>
      <c r="W144" s="279"/>
      <c r="X144" s="279"/>
      <c r="Y144" s="279"/>
      <c r="Z144" s="279"/>
      <c r="AA144" s="279"/>
      <c r="AB144" s="279"/>
      <c r="AC144" s="279"/>
      <c r="AD144" s="279"/>
      <c r="AE144" s="279"/>
      <c r="AF144" s="279"/>
      <c r="AG144" s="279"/>
      <c r="AH144" s="279"/>
      <c r="AI144" s="279"/>
      <c r="AJ144" s="279"/>
      <c r="AK144" s="279"/>
      <c r="AL144" s="279"/>
      <c r="AM144" s="279"/>
      <c r="AN144" s="279"/>
      <c r="AO144" s="279"/>
      <c r="AP144" s="279"/>
      <c r="AQ144" s="279"/>
      <c r="AR144" s="279"/>
      <c r="AS144" s="279"/>
      <c r="AT144" s="279"/>
      <c r="AU144" s="279"/>
      <c r="AV144" s="279"/>
      <c r="AW144" s="279"/>
      <c r="AX144" s="279"/>
      <c r="AY144" s="279"/>
      <c r="AZ144" s="279"/>
      <c r="BA144" s="279"/>
      <c r="BB144" s="279"/>
    </row>
    <row r="145" spans="1:54" outlineLevel="2">
      <c r="A145" s="424"/>
      <c r="B145" s="135" t="s">
        <v>282</v>
      </c>
      <c r="C145" s="135"/>
      <c r="D145" s="135" t="s">
        <v>379</v>
      </c>
      <c r="E145" s="279"/>
      <c r="F145" s="279"/>
      <c r="G145" s="279"/>
      <c r="H145" s="279"/>
      <c r="I145" s="279"/>
      <c r="J145" s="279"/>
      <c r="K145" s="279"/>
      <c r="L145" s="279"/>
      <c r="M145" s="279"/>
      <c r="N145" s="279"/>
      <c r="O145" s="279"/>
      <c r="P145" s="279"/>
      <c r="Q145" s="279"/>
      <c r="R145" s="279"/>
      <c r="S145" s="279"/>
      <c r="T145" s="279"/>
      <c r="U145" s="279"/>
      <c r="V145" s="279"/>
      <c r="W145" s="279"/>
      <c r="X145" s="279"/>
      <c r="Y145" s="279"/>
      <c r="Z145" s="279"/>
      <c r="AA145" s="279"/>
      <c r="AB145" s="279"/>
      <c r="AC145" s="279"/>
      <c r="AD145" s="279"/>
      <c r="AE145" s="279"/>
      <c r="AF145" s="279"/>
      <c r="AG145" s="279"/>
      <c r="AH145" s="279"/>
      <c r="AI145" s="279"/>
      <c r="AJ145" s="279"/>
      <c r="AK145" s="279"/>
      <c r="AL145" s="279"/>
      <c r="AM145" s="279"/>
      <c r="AN145" s="279"/>
      <c r="AO145" s="279"/>
      <c r="AP145" s="279"/>
      <c r="AQ145" s="279"/>
      <c r="AR145" s="279"/>
      <c r="AS145" s="279"/>
      <c r="AT145" s="279"/>
      <c r="AU145" s="279"/>
      <c r="AV145" s="279"/>
      <c r="AW145" s="279"/>
      <c r="AX145" s="279"/>
      <c r="AY145" s="279"/>
      <c r="AZ145" s="279"/>
      <c r="BA145" s="279"/>
      <c r="BB145" s="279"/>
    </row>
    <row r="146" spans="1:54" outlineLevel="2">
      <c r="A146" s="424"/>
      <c r="B146" s="135" t="s">
        <v>285</v>
      </c>
      <c r="C146" s="135" t="s">
        <v>461</v>
      </c>
      <c r="D146" s="135" t="s">
        <v>379</v>
      </c>
      <c r="E146" s="21">
        <f>-E$161*'Fixed Data'!$B$20*'Fixed Data'!$B$22</f>
        <v>-0.42421391604525371</v>
      </c>
      <c r="F146" s="21">
        <f>-F$161*'Fixed Data'!$B$20*'Fixed Data'!$B$22</f>
        <v>-0.35161843093471201</v>
      </c>
      <c r="G146" s="21">
        <f>-G$161*'Fixed Data'!$B$20*'Fixed Data'!$B$22</f>
        <v>-0.33441680961165848</v>
      </c>
      <c r="H146" s="21">
        <f>-H$161*'Fixed Data'!$B$20*'Fixed Data'!$B$22</f>
        <v>-0.32860031820678598</v>
      </c>
      <c r="I146" s="21">
        <f>-I$161*'Fixed Data'!$B$20*'Fixed Data'!$B$22</f>
        <v>-0.2649930051005891</v>
      </c>
      <c r="J146" s="21">
        <f>-J$161*'Fixed Data'!$B$20*'Fixed Data'!$B$22</f>
        <v>-0.25511719935639671</v>
      </c>
      <c r="K146" s="21">
        <f>-K$161*'Fixed Data'!$B$20*'Fixed Data'!$B$22</f>
        <v>-0.25910235475142307</v>
      </c>
      <c r="L146" s="21">
        <f>-L$161*'Fixed Data'!$B$20*'Fixed Data'!$B$22</f>
        <v>-0.26000946818672788</v>
      </c>
      <c r="M146" s="21">
        <f>-M$161*'Fixed Data'!$B$20*'Fixed Data'!$B$22</f>
        <v>-0.261048156056223</v>
      </c>
      <c r="N146" s="21">
        <f>-N$161*'Fixed Data'!$B$20*'Fixed Data'!$B$22</f>
        <v>-0.26221025127361985</v>
      </c>
      <c r="O146" s="21">
        <f>-O$161*'Fixed Data'!$B$20*'Fixed Data'!$B$22</f>
        <v>-0.26360282126462692</v>
      </c>
      <c r="P146" s="21">
        <f>-P$161*'Fixed Data'!$B$20*'Fixed Data'!$B$22</f>
        <v>-0.26513513852221404</v>
      </c>
      <c r="Q146" s="21">
        <f>-Q$161*'Fixed Data'!$B$20*'Fixed Data'!$B$22</f>
        <v>-0.26674790722404029</v>
      </c>
      <c r="R146" s="21">
        <f>-R$161*'Fixed Data'!$B$20*'Fixed Data'!$B$22</f>
        <v>-0.26844535132323877</v>
      </c>
      <c r="S146" s="21">
        <f>-S$161*'Fixed Data'!$B$20*'Fixed Data'!$B$22</f>
        <v>-0.27023191654377698</v>
      </c>
      <c r="T146" s="21">
        <f>-T$161*'Fixed Data'!$B$20*'Fixed Data'!$B$22</f>
        <v>-0.2721122820241263</v>
      </c>
      <c r="U146" s="21">
        <f>-U$161*'Fixed Data'!$B$20*'Fixed Data'!$B$22</f>
        <v>-0.27409137257226224</v>
      </c>
      <c r="V146" s="21">
        <f>-V$161*'Fixed Data'!$B$20*'Fixed Data'!$B$22</f>
        <v>-0.27617437156408858</v>
      </c>
      <c r="W146" s="21">
        <f>-W$161*'Fixed Data'!$B$20*'Fixed Data'!$B$22</f>
        <v>-0.27836673451907057</v>
      </c>
      <c r="X146" s="21">
        <f>-X$161*'Fixed Data'!$B$20*'Fixed Data'!$B$22</f>
        <v>-0.2806742033886333</v>
      </c>
      <c r="Y146" s="21">
        <f>-Y$161*'Fixed Data'!$B$20*'Fixed Data'!$B$22</f>
        <v>-0.28310282159474481</v>
      </c>
      <c r="Z146" s="21">
        <f>-Z$161*'Fixed Data'!$B$20*'Fixed Data'!$B$22</f>
        <v>-0.28565894985807305</v>
      </c>
      <c r="AA146" s="21">
        <f>-AA$161*'Fixed Data'!$B$20*'Fixed Data'!$B$22</f>
        <v>-0.28834928285717104</v>
      </c>
      <c r="AB146" s="21">
        <f>-AB$161*'Fixed Data'!$B$20*'Fixed Data'!$B$22</f>
        <v>-0.29118086676232313</v>
      </c>
      <c r="AC146" s="21">
        <f>-AC$161*'Fixed Data'!$B$20*'Fixed Data'!$B$22</f>
        <v>-2.4073427090152943</v>
      </c>
      <c r="AD146" s="21">
        <f>-AD$161*'Fixed Data'!$B$20*'Fixed Data'!$B$22</f>
        <v>-2.410660221122312</v>
      </c>
      <c r="AE146" s="21">
        <f>-AE$161*'Fixed Data'!$B$20*'Fixed Data'!$B$22</f>
        <v>-2.4141519679245698</v>
      </c>
      <c r="AF146" s="21">
        <f>-AF$161*'Fixed Data'!$B$20*'Fixed Data'!$B$22</f>
        <v>-2.4178271001912606</v>
      </c>
      <c r="AG146" s="21">
        <f>-AG$161*'Fixed Data'!$B$20*'Fixed Data'!$B$22</f>
        <v>-2.4216952492889603</v>
      </c>
      <c r="AH146" s="21">
        <f>-AH$161*'Fixed Data'!$B$20*'Fixed Data'!$B$22</f>
        <v>-2.4257665524226049</v>
      </c>
      <c r="AI146" s="21">
        <f>-AI$161*'Fixed Data'!$B$20*'Fixed Data'!$B$22</f>
        <v>-2.430051679202117</v>
      </c>
      <c r="AJ146" s="21">
        <f>-AJ$161*'Fixed Data'!$B$20*'Fixed Data'!$B$22</f>
        <v>-2.4345618596043135</v>
      </c>
      <c r="AK146" s="21">
        <f>-AK$161*'Fixed Data'!$B$20*'Fixed Data'!$B$22</f>
        <v>-2.4393089134033845</v>
      </c>
      <c r="AL146" s="21">
        <f>-AL$161*'Fixed Data'!$B$20*'Fixed Data'!$B$22</f>
        <v>-2.4443052811470558</v>
      </c>
      <c r="AM146" s="21">
        <f>-AM$161*'Fixed Data'!$B$20*'Fixed Data'!$B$22</f>
        <v>-2.4495640567596224</v>
      </c>
      <c r="AN146" s="21">
        <f>-AN$161*'Fixed Data'!$B$20*'Fixed Data'!$B$22</f>
        <v>-2.4550990218573085</v>
      </c>
      <c r="AO146" s="21">
        <f>-AO$161*'Fixed Data'!$B$20*'Fixed Data'!$B$22</f>
        <v>-2.4609246818658597</v>
      </c>
      <c r="AP146" s="21">
        <f>-AP$161*'Fixed Data'!$B$20*'Fixed Data'!$B$22</f>
        <v>-2.4670563040350499</v>
      </c>
      <c r="AQ146" s="21">
        <f>-AQ$161*'Fixed Data'!$B$20*'Fixed Data'!$B$22</f>
        <v>-2.4735099574496959</v>
      </c>
      <c r="AR146" s="21">
        <f>-AR$161*'Fixed Data'!$B$20*'Fixed Data'!$B$22</f>
        <v>-2.4803025551420848</v>
      </c>
      <c r="AS146" s="21">
        <f>-AS$161*'Fixed Data'!$B$20*'Fixed Data'!$B$22</f>
        <v>-2.4874518984161211</v>
      </c>
      <c r="AT146" s="21">
        <f>-AT$161*'Fixed Data'!$B$20*'Fixed Data'!$B$22</f>
        <v>-2.4949767234994122</v>
      </c>
      <c r="AU146" s="21">
        <f>-AU$161*'Fixed Data'!$B$20*'Fixed Data'!$B$22</f>
        <v>-2.5028967506455064</v>
      </c>
      <c r="AV146" s="21">
        <f>-AV$161*'Fixed Data'!$B$20*'Fixed Data'!$B$22</f>
        <v>-2.5112327358149997</v>
      </c>
      <c r="AW146" s="21">
        <f>-AW$161*'Fixed Data'!$B$20*'Fixed Data'!$B$22</f>
        <v>-2.5200065250709498</v>
      </c>
      <c r="AX146" s="21">
        <f>-AX$161*'Fixed Data'!$B$20*'Fixed Data'!$B$22</f>
        <v>-2.5292411118311242</v>
      </c>
      <c r="AY146" s="21">
        <f>-AY$161*'Fixed Data'!$B$20*'Fixed Data'!$B$22</f>
        <v>-2.5389606971271723</v>
      </c>
      <c r="AZ146" s="21">
        <f>-AZ$161*'Fixed Data'!$B$20*'Fixed Data'!$B$22</f>
        <v>-2.5491907530286051</v>
      </c>
      <c r="BA146" s="21">
        <f>-BA$161*'Fixed Data'!$B$20*'Fixed Data'!$B$22</f>
        <v>-2.5599580893978109</v>
      </c>
      <c r="BB146" s="21">
        <f>-BB$161*'Fixed Data'!$B$20*'Fixed Data'!$B$22</f>
        <v>-2.5707709051146681</v>
      </c>
    </row>
    <row r="147" spans="1:54" outlineLevel="2">
      <c r="A147" s="424"/>
      <c r="B147" s="135" t="s">
        <v>285</v>
      </c>
      <c r="C147" s="135" t="s">
        <v>462</v>
      </c>
      <c r="D147" s="135" t="s">
        <v>379</v>
      </c>
      <c r="E147" s="21">
        <f>-E$162*'Fixed Data'!$B$21*'Fixed Data'!$B$22</f>
        <v>-6.3405798272614432E-3</v>
      </c>
      <c r="F147" s="21">
        <f>-F$162*'Fixed Data'!$B$21*'Fixed Data'!$B$22</f>
        <v>-5.2555200236291295E-3</v>
      </c>
      <c r="G147" s="21">
        <f>-G$162*'Fixed Data'!$B$21*'Fixed Data'!$B$22</f>
        <v>-4.9984132927280434E-3</v>
      </c>
      <c r="H147" s="21">
        <f>-H$162*'Fixed Data'!$B$21*'Fixed Data'!$B$22</f>
        <v>-4.9114761917225195E-3</v>
      </c>
      <c r="I147" s="21">
        <f>-I$162*'Fixed Data'!$B$21*'Fixed Data'!$B$22</f>
        <v>-3.9607595106025389E-3</v>
      </c>
      <c r="J147" s="21">
        <f>-J$162*'Fixed Data'!$B$21*'Fixed Data'!$B$22</f>
        <v>-3.8131492311865743E-3</v>
      </c>
      <c r="K147" s="21">
        <f>-K$162*'Fixed Data'!$B$21*'Fixed Data'!$B$22</f>
        <v>-3.8727139813054994E-3</v>
      </c>
      <c r="L147" s="21">
        <f>-L$162*'Fixed Data'!$B$21*'Fixed Data'!$B$22</f>
        <v>-3.886272294532353E-3</v>
      </c>
      <c r="M147" s="21">
        <f>-M$162*'Fixed Data'!$B$21*'Fixed Data'!$B$22</f>
        <v>-3.901797205675156E-3</v>
      </c>
      <c r="N147" s="21">
        <f>-N$162*'Fixed Data'!$B$21*'Fixed Data'!$B$22</f>
        <v>-3.919166644097815E-3</v>
      </c>
      <c r="O147" s="21">
        <f>-O$162*'Fixed Data'!$B$21*'Fixed Data'!$B$22</f>
        <v>-3.9399809098704785E-3</v>
      </c>
      <c r="P147" s="21">
        <f>-P$162*'Fixed Data'!$B$21*'Fixed Data'!$B$22</f>
        <v>-3.9628839300801817E-3</v>
      </c>
      <c r="Q147" s="21">
        <f>-Q$162*'Fixed Data'!$B$21*'Fixed Data'!$B$22</f>
        <v>-3.9869894304187126E-3</v>
      </c>
      <c r="R147" s="21">
        <f>-R$162*'Fixed Data'!$B$21*'Fixed Data'!$B$22</f>
        <v>-4.0123605448640328E-3</v>
      </c>
      <c r="S147" s="21">
        <f>-S$162*'Fixed Data'!$B$21*'Fixed Data'!$B$22</f>
        <v>-4.0390637221266613E-3</v>
      </c>
      <c r="T147" s="21">
        <f>-T$162*'Fixed Data'!$B$21*'Fixed Data'!$B$22</f>
        <v>-4.0671688996836161E-3</v>
      </c>
      <c r="U147" s="21">
        <f>-U$162*'Fixed Data'!$B$21*'Fixed Data'!$B$22</f>
        <v>-4.0967496869496745E-3</v>
      </c>
      <c r="V147" s="21">
        <f>-V$162*'Fixed Data'!$B$21*'Fixed Data'!$B$22</f>
        <v>-4.1278835580657019E-3</v>
      </c>
      <c r="W147" s="21">
        <f>-W$162*'Fixed Data'!$B$21*'Fixed Data'!$B$22</f>
        <v>-4.160652054809008E-3</v>
      </c>
      <c r="X147" s="21">
        <f>-X$162*'Fixed Data'!$B$21*'Fixed Data'!$B$22</f>
        <v>-4.1951410001570951E-3</v>
      </c>
      <c r="Y147" s="21">
        <f>-Y$162*'Fixed Data'!$B$21*'Fixed Data'!$B$22</f>
        <v>-4.2314407230642252E-3</v>
      </c>
      <c r="Z147" s="21">
        <f>-Z$162*'Fixed Data'!$B$21*'Fixed Data'!$B$22</f>
        <v>-4.2696462950394323E-3</v>
      </c>
      <c r="AA147" s="21">
        <f>-AA$162*'Fixed Data'!$B$21*'Fixed Data'!$B$22</f>
        <v>-4.3098577791456684E-3</v>
      </c>
      <c r="AB147" s="21">
        <f>-AB$162*'Fixed Data'!$B$21*'Fixed Data'!$B$22</f>
        <v>-4.352180492072158E-3</v>
      </c>
      <c r="AC147" s="21">
        <f>-AC$162*'Fixed Data'!$B$21*'Fixed Data'!$B$22</f>
        <v>-3.5981725353062183E-2</v>
      </c>
      <c r="AD147" s="21">
        <f>-AD$162*'Fixed Data'!$B$21*'Fixed Data'!$B$22</f>
        <v>-3.6031311068067826E-2</v>
      </c>
      <c r="AE147" s="21">
        <f>-AE$162*'Fixed Data'!$B$21*'Fixed Data'!$B$22</f>
        <v>-3.6083501009271796E-2</v>
      </c>
      <c r="AF147" s="21">
        <f>-AF$162*'Fixed Data'!$B$21*'Fixed Data'!$B$22</f>
        <v>-3.6138431950080929E-2</v>
      </c>
      <c r="AG147" s="21">
        <f>-AG$162*'Fixed Data'!$B$21*'Fixed Data'!$B$22</f>
        <v>-3.6196247847226311E-2</v>
      </c>
      <c r="AH147" s="21">
        <f>-AH$162*'Fixed Data'!$B$21*'Fixed Data'!$B$22</f>
        <v>-3.6257100218031371E-2</v>
      </c>
      <c r="AI147" s="21">
        <f>-AI$162*'Fixed Data'!$B$21*'Fixed Data'!$B$22</f>
        <v>-3.6321148537494179E-2</v>
      </c>
      <c r="AJ147" s="21">
        <f>-AJ$162*'Fixed Data'!$B$21*'Fixed Data'!$B$22</f>
        <v>-3.6388560656224464E-2</v>
      </c>
      <c r="AK147" s="21">
        <f>-AK$162*'Fixed Data'!$B$21*'Fixed Data'!$B$22</f>
        <v>-3.6459513240330879E-2</v>
      </c>
      <c r="AL147" s="21">
        <f>-AL$162*'Fixed Data'!$B$21*'Fixed Data'!$B$22</f>
        <v>-3.6534192234411116E-2</v>
      </c>
      <c r="AM147" s="21">
        <f>-AM$162*'Fixed Data'!$B$21*'Fixed Data'!$B$22</f>
        <v>-3.6612793348858239E-2</v>
      </c>
      <c r="AN147" s="21">
        <f>-AN$162*'Fixed Data'!$B$21*'Fixed Data'!$B$22</f>
        <v>-3.6695522572760556E-2</v>
      </c>
      <c r="AO147" s="21">
        <f>-AO$162*'Fixed Data'!$B$21*'Fixed Data'!$B$22</f>
        <v>-3.6782596713738951E-2</v>
      </c>
      <c r="AP147" s="21">
        <f>-AP$162*'Fixed Data'!$B$21*'Fixed Data'!$B$22</f>
        <v>-3.6874243966136457E-2</v>
      </c>
      <c r="AQ147" s="21">
        <f>-AQ$162*'Fixed Data'!$B$21*'Fixed Data'!$B$22</f>
        <v>-3.6970704509049636E-2</v>
      </c>
      <c r="AR147" s="21">
        <f>-AR$162*'Fixed Data'!$B$21*'Fixed Data'!$B$22</f>
        <v>-3.7072231135768005E-2</v>
      </c>
      <c r="AS147" s="21">
        <f>-AS$162*'Fixed Data'!$B$21*'Fixed Data'!$B$22</f>
        <v>-3.717908991627223E-2</v>
      </c>
      <c r="AT147" s="21">
        <f>-AT$162*'Fixed Data'!$B$21*'Fixed Data'!$B$22</f>
        <v>-3.7291560894526739E-2</v>
      </c>
      <c r="AU147" s="21">
        <f>-AU$162*'Fixed Data'!$B$21*'Fixed Data'!$B$22</f>
        <v>-3.7409938822393969E-2</v>
      </c>
      <c r="AV147" s="21">
        <f>-AV$162*'Fixed Data'!$B$21*'Fixed Data'!$B$22</f>
        <v>-3.7534533932094265E-2</v>
      </c>
      <c r="AW147" s="21">
        <f>-AW$162*'Fixed Data'!$B$21*'Fixed Data'!$B$22</f>
        <v>-3.7665672749235247E-2</v>
      </c>
      <c r="AX147" s="21">
        <f>-AX$162*'Fixed Data'!$B$21*'Fixed Data'!$B$22</f>
        <v>-3.7803698948541749E-2</v>
      </c>
      <c r="AY147" s="21">
        <f>-AY$162*'Fixed Data'!$B$21*'Fixed Data'!$B$22</f>
        <v>-3.7948974254528881E-2</v>
      </c>
      <c r="AZ147" s="21">
        <f>-AZ$162*'Fixed Data'!$B$21*'Fixed Data'!$B$22</f>
        <v>-3.810187938947842E-2</v>
      </c>
      <c r="BA147" s="21">
        <f>-BA$162*'Fixed Data'!$B$21*'Fixed Data'!$B$22</f>
        <v>-3.8262815071203327E-2</v>
      </c>
      <c r="BB147" s="21">
        <f>-BB$162*'Fixed Data'!$B$21*'Fixed Data'!$B$22</f>
        <v>-3.8424430517130612E-2</v>
      </c>
    </row>
    <row r="148" spans="1:54" outlineLevel="2">
      <c r="A148" s="424"/>
      <c r="B148" s="135" t="s">
        <v>285</v>
      </c>
      <c r="C148" s="135"/>
      <c r="D148" s="135" t="s">
        <v>379</v>
      </c>
      <c r="E148" s="279"/>
      <c r="F148" s="279"/>
      <c r="G148" s="279"/>
      <c r="H148" s="279"/>
      <c r="I148" s="279"/>
      <c r="J148" s="279"/>
      <c r="K148" s="279"/>
      <c r="L148" s="279"/>
      <c r="M148" s="279"/>
      <c r="N148" s="279"/>
      <c r="O148" s="279"/>
      <c r="P148" s="279"/>
      <c r="Q148" s="279"/>
      <c r="R148" s="279"/>
      <c r="S148" s="279"/>
      <c r="T148" s="279"/>
      <c r="U148" s="279"/>
      <c r="V148" s="279"/>
      <c r="W148" s="279"/>
      <c r="X148" s="279"/>
      <c r="Y148" s="279"/>
      <c r="Z148" s="279"/>
      <c r="AA148" s="279"/>
      <c r="AB148" s="279"/>
      <c r="AC148" s="279"/>
      <c r="AD148" s="279"/>
      <c r="AE148" s="279"/>
      <c r="AF148" s="279"/>
      <c r="AG148" s="279"/>
      <c r="AH148" s="279"/>
      <c r="AI148" s="279"/>
      <c r="AJ148" s="279"/>
      <c r="AK148" s="279"/>
      <c r="AL148" s="279"/>
      <c r="AM148" s="279"/>
      <c r="AN148" s="279"/>
      <c r="AO148" s="279"/>
      <c r="AP148" s="279"/>
      <c r="AQ148" s="279"/>
      <c r="AR148" s="279"/>
      <c r="AS148" s="279"/>
      <c r="AT148" s="279"/>
      <c r="AU148" s="279"/>
      <c r="AV148" s="279"/>
      <c r="AW148" s="279"/>
      <c r="AX148" s="279"/>
      <c r="AY148" s="279"/>
      <c r="AZ148" s="279"/>
      <c r="BA148" s="279"/>
      <c r="BB148" s="279"/>
    </row>
    <row r="149" spans="1:54" outlineLevel="2">
      <c r="A149" s="424"/>
      <c r="B149" s="135" t="s">
        <v>285</v>
      </c>
      <c r="C149" s="135"/>
      <c r="D149" s="135" t="s">
        <v>379</v>
      </c>
      <c r="E149" s="279"/>
      <c r="F149" s="279"/>
      <c r="G149" s="279"/>
      <c r="H149" s="279"/>
      <c r="I149" s="279"/>
      <c r="J149" s="279"/>
      <c r="K149" s="279"/>
      <c r="L149" s="279"/>
      <c r="M149" s="279"/>
      <c r="N149" s="279"/>
      <c r="O149" s="279"/>
      <c r="P149" s="279"/>
      <c r="Q149" s="279"/>
      <c r="R149" s="279"/>
      <c r="S149" s="279"/>
      <c r="T149" s="279"/>
      <c r="U149" s="279"/>
      <c r="V149" s="279"/>
      <c r="W149" s="279"/>
      <c r="X149" s="279"/>
      <c r="Y149" s="279"/>
      <c r="Z149" s="279"/>
      <c r="AA149" s="279"/>
      <c r="AB149" s="279"/>
      <c r="AC149" s="279"/>
      <c r="AD149" s="279"/>
      <c r="AE149" s="279"/>
      <c r="AF149" s="279"/>
      <c r="AG149" s="279"/>
      <c r="AH149" s="279"/>
      <c r="AI149" s="279"/>
      <c r="AJ149" s="279"/>
      <c r="AK149" s="279"/>
      <c r="AL149" s="279"/>
      <c r="AM149" s="279"/>
      <c r="AN149" s="279"/>
      <c r="AO149" s="279"/>
      <c r="AP149" s="279"/>
      <c r="AQ149" s="279"/>
      <c r="AR149" s="279"/>
      <c r="AS149" s="279"/>
      <c r="AT149" s="279"/>
      <c r="AU149" s="279"/>
      <c r="AV149" s="279"/>
      <c r="AW149" s="279"/>
      <c r="AX149" s="279"/>
      <c r="AY149" s="279"/>
      <c r="AZ149" s="279"/>
      <c r="BA149" s="279"/>
      <c r="BB149" s="279"/>
    </row>
    <row r="150" spans="1:54" outlineLevel="2">
      <c r="A150" s="424"/>
      <c r="B150" s="135" t="s">
        <v>288</v>
      </c>
      <c r="C150" s="135" t="s">
        <v>463</v>
      </c>
      <c r="D150" s="135" t="s">
        <v>379</v>
      </c>
      <c r="E150" s="279">
        <v>-1.7026156150024709</v>
      </c>
      <c r="F150" s="279">
        <v>-1.4198236519125318</v>
      </c>
      <c r="G150" s="279">
        <v>-1.3568934674015443</v>
      </c>
      <c r="H150" s="279">
        <v>-1.3120950398505509</v>
      </c>
      <c r="I150" s="279">
        <v>-1.0511014468555024</v>
      </c>
      <c r="J150" s="279">
        <v>-1.0030072337128639</v>
      </c>
      <c r="K150" s="279">
        <v>-1.052951804410339</v>
      </c>
      <c r="L150" s="279">
        <v>-1.1063706329752696</v>
      </c>
      <c r="M150" s="279">
        <v>-1.1629166179354766</v>
      </c>
      <c r="N150" s="279">
        <v>-1.2226938346966132</v>
      </c>
      <c r="O150" s="279">
        <v>-1.2862717258286149</v>
      </c>
      <c r="P150" s="279">
        <v>-1.3534375594469494</v>
      </c>
      <c r="Q150" s="279">
        <v>-1.4241298035503531</v>
      </c>
      <c r="R150" s="279">
        <v>-1.4985336054498219</v>
      </c>
      <c r="S150" s="279">
        <v>-1.5768438332571608</v>
      </c>
      <c r="T150" s="279">
        <v>-1.6592655862569103</v>
      </c>
      <c r="U150" s="279">
        <v>-1.7460147320743555</v>
      </c>
      <c r="V150" s="279">
        <v>-1.8373184720465299</v>
      </c>
      <c r="W150" s="279">
        <v>-1.9334159362769272</v>
      </c>
      <c r="X150" s="279">
        <v>-2.0345442949600328</v>
      </c>
      <c r="Y150" s="279">
        <v>-2.140944948076366</v>
      </c>
      <c r="Z150" s="279">
        <v>-2.2529319596153585</v>
      </c>
      <c r="AA150" s="279">
        <v>-2.3707986304731663</v>
      </c>
      <c r="AB150" s="279">
        <v>-2.4948536607429066</v>
      </c>
      <c r="AC150" s="279">
        <v>-24.579805711841477</v>
      </c>
      <c r="AD150" s="279">
        <v>-25.869896867673884</v>
      </c>
      <c r="AE150" s="279">
        <v>-27.227721519699738</v>
      </c>
      <c r="AF150" s="279">
        <v>-28.656835871954289</v>
      </c>
      <c r="AG150" s="279">
        <v>-30.160982839483747</v>
      </c>
      <c r="AH150" s="279">
        <v>-31.744101851215859</v>
      </c>
      <c r="AI150" s="279">
        <v>-33.410339167509953</v>
      </c>
      <c r="AJ150" s="279">
        <v>-35.164058739408375</v>
      </c>
      <c r="AK150" s="279">
        <v>-37.009853638030201</v>
      </c>
      <c r="AL150" s="279">
        <v>-38.952558084041776</v>
      </c>
      <c r="AM150" s="279">
        <v>-40.997260108709149</v>
      </c>
      <c r="AN150" s="279">
        <v>-43.149287314399089</v>
      </c>
      <c r="AO150" s="279">
        <v>-45.414213098576965</v>
      </c>
      <c r="AP150" s="279">
        <v>-47.797958458468045</v>
      </c>
      <c r="AQ150" s="279">
        <v>-50.306763716920656</v>
      </c>
      <c r="AR150" s="279">
        <v>-52.947193856670005</v>
      </c>
      <c r="AS150" s="279">
        <v>-55.726131770455424</v>
      </c>
      <c r="AT150" s="279">
        <v>-58.650952231023425</v>
      </c>
      <c r="AU150" s="279">
        <v>-61.729334202350124</v>
      </c>
      <c r="AV150" s="279">
        <v>-64.969340108227414</v>
      </c>
      <c r="AW150" s="279">
        <v>-68.379455673113071</v>
      </c>
      <c r="AX150" s="279">
        <v>-71.968612146650358</v>
      </c>
      <c r="AY150" s="279">
        <v>-75.746209695038118</v>
      </c>
      <c r="AZ150" s="279">
        <v>-79.722142020517794</v>
      </c>
      <c r="BA150" s="279">
        <v>-83.892020712122019</v>
      </c>
      <c r="BB150" s="279">
        <v>-88.280005539136155</v>
      </c>
    </row>
    <row r="151" spans="1:54" outlineLevel="2">
      <c r="A151" s="424"/>
      <c r="B151" s="135" t="s">
        <v>288</v>
      </c>
      <c r="C151" s="135" t="s">
        <v>464</v>
      </c>
      <c r="D151" s="135" t="s">
        <v>379</v>
      </c>
      <c r="E151" s="279">
        <v>-2.8916364058888084</v>
      </c>
      <c r="F151" s="279">
        <v>-2.5656742918390671</v>
      </c>
      <c r="G151" s="279">
        <v>-2.4590392126268799</v>
      </c>
      <c r="H151" s="279">
        <v>-2.377239200723686</v>
      </c>
      <c r="I151" s="279">
        <v>-2.1375259233026713</v>
      </c>
      <c r="J151" s="279">
        <v>-2.0991050458925851</v>
      </c>
      <c r="K151" s="279">
        <v>-2.1652384406084728</v>
      </c>
      <c r="L151" s="279">
        <v>-2.2189963704677975</v>
      </c>
      <c r="M151" s="279">
        <v>-2.2761136477094936</v>
      </c>
      <c r="N151" s="279">
        <v>-2.3367605706587593</v>
      </c>
      <c r="O151" s="279">
        <v>-2.401324180025485</v>
      </c>
      <c r="P151" s="279">
        <v>-2.469595782247747</v>
      </c>
      <c r="Q151" s="279">
        <v>-2.5414518347361414</v>
      </c>
      <c r="R151" s="279">
        <v>-2.6170805311995453</v>
      </c>
      <c r="S151" s="279">
        <v>-2.6966799460470363</v>
      </c>
      <c r="T151" s="279">
        <v>-2.780458553152616</v>
      </c>
      <c r="U151" s="279">
        <v>-2.8686357718565274</v>
      </c>
      <c r="V151" s="279">
        <v>-2.961442541633208</v>
      </c>
      <c r="W151" s="279">
        <v>-3.0591219269309406</v>
      </c>
      <c r="X151" s="279">
        <v>-3.1619297537672892</v>
      </c>
      <c r="Y151" s="279">
        <v>-3.270135279747608</v>
      </c>
      <c r="Z151" s="279">
        <v>-3.3840218992614539</v>
      </c>
      <c r="AA151" s="279">
        <v>-3.5038878857037665</v>
      </c>
      <c r="AB151" s="279">
        <v>-3.6300471726648031</v>
      </c>
      <c r="AC151" s="279">
        <v>-35.632304895538326</v>
      </c>
      <c r="AD151" s="279">
        <v>-36.925057292702107</v>
      </c>
      <c r="AE151" s="279">
        <v>-38.285682976053735</v>
      </c>
      <c r="AF151" s="279">
        <v>-39.717745492553568</v>
      </c>
      <c r="AG151" s="279">
        <v>-41.224995485884996</v>
      </c>
      <c r="AH151" s="279">
        <v>-42.811380519586102</v>
      </c>
      <c r="AI151" s="279">
        <v>-44.481055415924594</v>
      </c>
      <c r="AJ151" s="279">
        <v>-46.238393137594812</v>
      </c>
      <c r="AK151" s="279">
        <v>-48.087996240735919</v>
      </c>
      <c r="AL151" s="279">
        <v>-50.034708929267389</v>
      </c>
      <c r="AM151" s="279">
        <v>-52.083629742113487</v>
      </c>
      <c r="AN151" s="279">
        <v>-54.240124906544004</v>
      </c>
      <c r="AO151" s="279">
        <v>-56.509842392605769</v>
      </c>
      <c r="AP151" s="279">
        <v>-58.898726705453036</v>
      </c>
      <c r="AQ151" s="279">
        <v>-61.413034454319707</v>
      </c>
      <c r="AR151" s="279">
        <v>-64.059350738908364</v>
      </c>
      <c r="AS151" s="279">
        <v>-66.844606396114045</v>
      </c>
      <c r="AT151" s="279">
        <v>-69.776096152251839</v>
      </c>
      <c r="AU151" s="279">
        <v>-72.861497728330619</v>
      </c>
      <c r="AV151" s="279">
        <v>-76.108891948410857</v>
      </c>
      <c r="AW151" s="279">
        <v>-79.526783903710054</v>
      </c>
      <c r="AX151" s="279">
        <v>-83.124125227888328</v>
      </c>
      <c r="AY151" s="279">
        <v>-86.910337541851177</v>
      </c>
      <c r="AZ151" s="279">
        <v>-90.895337129475365</v>
      </c>
      <c r="BA151" s="279">
        <v>-95.074760058530373</v>
      </c>
      <c r="BB151" s="279">
        <v>-99.446355397871173</v>
      </c>
    </row>
    <row r="152" spans="1:54" outlineLevel="2">
      <c r="A152" s="424"/>
      <c r="B152" s="135" t="s">
        <v>288</v>
      </c>
      <c r="C152" s="135" t="s">
        <v>465</v>
      </c>
      <c r="D152" s="135" t="s">
        <v>379</v>
      </c>
      <c r="E152" s="279">
        <v>-1.2851228602555385</v>
      </c>
      <c r="F152" s="279">
        <v>-1.0843259683263826</v>
      </c>
      <c r="G152" s="279">
        <v>-1.0356857075412351</v>
      </c>
      <c r="H152" s="279">
        <v>-1.0193198388384552</v>
      </c>
      <c r="I152" s="279">
        <v>-0.74191643196318935</v>
      </c>
      <c r="J152" s="279">
        <v>-0.71322090016692274</v>
      </c>
      <c r="K152" s="279">
        <v>-0.72473585903696658</v>
      </c>
      <c r="L152" s="279">
        <v>-0.72781151924756748</v>
      </c>
      <c r="M152" s="279">
        <v>-0.73128627659436984</v>
      </c>
      <c r="N152" s="279">
        <v>-0.73513618899732414</v>
      </c>
      <c r="O152" s="279">
        <v>-0.73966114338090483</v>
      </c>
      <c r="P152" s="279">
        <v>-0.74461436698162764</v>
      </c>
      <c r="Q152" s="279">
        <v>-0.74982783317510471</v>
      </c>
      <c r="R152" s="279">
        <v>-0.75531521517036548</v>
      </c>
      <c r="S152" s="279">
        <v>-0.76109090457287254</v>
      </c>
      <c r="T152" s="279">
        <v>-0.76717004912953379</v>
      </c>
      <c r="U152" s="279">
        <v>-0.77356859245686382</v>
      </c>
      <c r="V152" s="279">
        <v>-0.78030331585649937</v>
      </c>
      <c r="W152" s="279">
        <v>-0.78739188232773649</v>
      </c>
      <c r="X152" s="279">
        <v>-0.79485288289252709</v>
      </c>
      <c r="Y152" s="279">
        <v>-0.80270588535442799</v>
      </c>
      <c r="Z152" s="279">
        <v>-0.81097148561939181</v>
      </c>
      <c r="AA152" s="279">
        <v>-0.81967136171299648</v>
      </c>
      <c r="AB152" s="279">
        <v>-0.82882833063579009</v>
      </c>
      <c r="AC152" s="279">
        <v>-6.6563622845493517</v>
      </c>
      <c r="AD152" s="279">
        <v>-6.6670044858610842</v>
      </c>
      <c r="AE152" s="279">
        <v>-6.6782059631353823</v>
      </c>
      <c r="AF152" s="279">
        <v>-6.6899961079497823</v>
      </c>
      <c r="AG152" s="279">
        <v>-6.7024058565020246</v>
      </c>
      <c r="AH152" s="279">
        <v>-6.7154677707850654</v>
      </c>
      <c r="AI152" s="279">
        <v>-6.7292161240282233</v>
      </c>
      <c r="AJ152" s="279">
        <v>-6.7436869906284986</v>
      </c>
      <c r="AK152" s="279">
        <v>-6.758918340808143</v>
      </c>
      <c r="AL152" s="279">
        <v>-6.7749501402468324</v>
      </c>
      <c r="AM152" s="279">
        <v>-6.7918244549498974</v>
      </c>
      <c r="AN152" s="279">
        <v>-6.8095855616277303</v>
      </c>
      <c r="AO152" s="279">
        <v>-6.8282800638760719</v>
      </c>
      <c r="AP152" s="279">
        <v>-6.847957014462005</v>
      </c>
      <c r="AQ152" s="279">
        <v>-6.8686680440365375</v>
      </c>
      <c r="AR152" s="279">
        <v>-6.8904674966115067</v>
      </c>
      <c r="AS152" s="279">
        <v>-6.9134125721563002</v>
      </c>
      <c r="AT152" s="279">
        <v>-6.9375634766886156</v>
      </c>
      <c r="AU152" s="279">
        <v>-6.9629835802530131</v>
      </c>
      <c r="AV152" s="279">
        <v>-6.989739583201894</v>
      </c>
      <c r="AW152" s="279">
        <v>-7.0179016912151191</v>
      </c>
      <c r="AX152" s="279">
        <v>-7.0475437995176575</v>
      </c>
      <c r="AY152" s="279">
        <v>-7.0787436867785214</v>
      </c>
      <c r="AZ152" s="279">
        <v>-7.1115832191998756</v>
      </c>
      <c r="BA152" s="279">
        <v>-7.1461485653318082</v>
      </c>
      <c r="BB152" s="279">
        <v>-7.1808819138784497</v>
      </c>
    </row>
    <row r="153" spans="1:54" outlineLevel="2">
      <c r="A153" s="424"/>
      <c r="B153" s="135" t="s">
        <v>466</v>
      </c>
      <c r="C153" s="135"/>
      <c r="D153" s="135" t="s">
        <v>379</v>
      </c>
      <c r="E153" s="279"/>
      <c r="F153" s="279"/>
      <c r="G153" s="279"/>
      <c r="H153" s="279"/>
      <c r="I153" s="279"/>
      <c r="J153" s="279"/>
      <c r="K153" s="279"/>
      <c r="L153" s="279"/>
      <c r="M153" s="279"/>
      <c r="N153" s="279"/>
      <c r="O153" s="279"/>
      <c r="P153" s="279"/>
      <c r="Q153" s="279"/>
      <c r="R153" s="279"/>
      <c r="S153" s="279"/>
      <c r="T153" s="279"/>
      <c r="U153" s="279"/>
      <c r="V153" s="279"/>
      <c r="W153" s="279"/>
      <c r="X153" s="279"/>
      <c r="Y153" s="279"/>
      <c r="Z153" s="279"/>
      <c r="AA153" s="279"/>
      <c r="AB153" s="279"/>
      <c r="AC153" s="279"/>
      <c r="AD153" s="279"/>
      <c r="AE153" s="279"/>
      <c r="AF153" s="279"/>
      <c r="AG153" s="279"/>
      <c r="AH153" s="279"/>
      <c r="AI153" s="279"/>
      <c r="AJ153" s="279"/>
      <c r="AK153" s="279"/>
      <c r="AL153" s="279"/>
      <c r="AM153" s="279"/>
      <c r="AN153" s="279"/>
      <c r="AO153" s="279"/>
      <c r="AP153" s="279"/>
      <c r="AQ153" s="279"/>
      <c r="AR153" s="279"/>
      <c r="AS153" s="279"/>
      <c r="AT153" s="279"/>
      <c r="AU153" s="279"/>
      <c r="AV153" s="279"/>
      <c r="AW153" s="279"/>
      <c r="AX153" s="279"/>
      <c r="AY153" s="279"/>
      <c r="AZ153" s="279"/>
      <c r="BA153" s="279"/>
      <c r="BB153" s="279"/>
    </row>
    <row r="154" spans="1:54" outlineLevel="2">
      <c r="A154" s="425"/>
      <c r="B154" s="135" t="s">
        <v>466</v>
      </c>
      <c r="C154" s="135"/>
      <c r="D154" s="135" t="s">
        <v>379</v>
      </c>
      <c r="E154" s="279"/>
      <c r="F154" s="279"/>
      <c r="G154" s="279"/>
      <c r="H154" s="279"/>
      <c r="I154" s="279"/>
      <c r="J154" s="279"/>
      <c r="K154" s="279"/>
      <c r="L154" s="279"/>
      <c r="M154" s="279"/>
      <c r="N154" s="279"/>
      <c r="O154" s="279"/>
      <c r="P154" s="279"/>
      <c r="Q154" s="279"/>
      <c r="R154" s="279"/>
      <c r="S154" s="279"/>
      <c r="T154" s="279"/>
      <c r="U154" s="279"/>
      <c r="V154" s="279"/>
      <c r="W154" s="279"/>
      <c r="X154" s="279"/>
      <c r="Y154" s="279"/>
      <c r="Z154" s="279"/>
      <c r="AA154" s="279"/>
      <c r="AB154" s="279"/>
      <c r="AC154" s="279"/>
      <c r="AD154" s="279"/>
      <c r="AE154" s="279"/>
      <c r="AF154" s="279"/>
      <c r="AG154" s="279"/>
      <c r="AH154" s="279"/>
      <c r="AI154" s="279"/>
      <c r="AJ154" s="279"/>
      <c r="AK154" s="279"/>
      <c r="AL154" s="279"/>
      <c r="AM154" s="279"/>
      <c r="AN154" s="279"/>
      <c r="AO154" s="279"/>
      <c r="AP154" s="279"/>
      <c r="AQ154" s="279"/>
      <c r="AR154" s="279"/>
      <c r="AS154" s="279"/>
      <c r="AT154" s="279"/>
      <c r="AU154" s="279"/>
      <c r="AV154" s="279"/>
      <c r="AW154" s="279"/>
      <c r="AX154" s="279"/>
      <c r="AY154" s="279"/>
      <c r="AZ154" s="279"/>
      <c r="BA154" s="279"/>
      <c r="BB154" s="279"/>
    </row>
    <row r="155" spans="1:54" outlineLevel="1">
      <c r="A155" s="133"/>
      <c r="B155" s="134"/>
      <c r="C155" s="135"/>
      <c r="D155" s="135"/>
      <c r="E155" s="136"/>
      <c r="F155" s="136"/>
      <c r="G155" s="136"/>
      <c r="H155" s="136"/>
      <c r="I155" s="136"/>
      <c r="J155" s="136"/>
      <c r="K155" s="136"/>
      <c r="L155" s="136"/>
      <c r="M155" s="136"/>
      <c r="N155" s="136"/>
      <c r="O155" s="136"/>
      <c r="P155" s="136"/>
      <c r="Q155" s="136"/>
      <c r="R155" s="136"/>
      <c r="S155" s="136"/>
      <c r="T155" s="136"/>
      <c r="U155" s="136"/>
      <c r="V155" s="136"/>
      <c r="W155" s="136"/>
      <c r="X155" s="136"/>
      <c r="Y155" s="136"/>
      <c r="Z155" s="136"/>
      <c r="AA155" s="136"/>
      <c r="AB155" s="136"/>
      <c r="AC155" s="136"/>
      <c r="AD155" s="136"/>
      <c r="AE155" s="136"/>
      <c r="AF155" s="136"/>
      <c r="AG155" s="136"/>
      <c r="AH155" s="136"/>
      <c r="AI155" s="136"/>
      <c r="AJ155" s="136"/>
      <c r="AK155" s="136"/>
      <c r="AL155" s="136"/>
      <c r="AM155" s="136"/>
      <c r="AN155" s="136"/>
      <c r="AO155" s="136"/>
      <c r="AP155" s="136"/>
      <c r="AQ155" s="136"/>
      <c r="AR155" s="136"/>
      <c r="AS155" s="136"/>
      <c r="AT155" s="136"/>
      <c r="AU155" s="136"/>
      <c r="AV155" s="136"/>
      <c r="AW155" s="136"/>
      <c r="AX155" s="136"/>
      <c r="AY155" s="136"/>
      <c r="AZ155" s="136"/>
      <c r="BA155" s="136"/>
      <c r="BB155" s="136"/>
    </row>
    <row r="156" spans="1:54" outlineLevel="1">
      <c r="A156" s="134" t="s">
        <v>370</v>
      </c>
      <c r="B156" s="134"/>
      <c r="C156" s="135"/>
      <c r="D156" s="135"/>
      <c r="E156" s="136"/>
      <c r="F156" s="136"/>
      <c r="G156" s="136"/>
      <c r="H156" s="136"/>
      <c r="I156" s="136"/>
      <c r="J156" s="136"/>
      <c r="K156" s="136"/>
      <c r="L156" s="136"/>
      <c r="M156" s="136"/>
      <c r="N156" s="136"/>
      <c r="O156" s="136"/>
      <c r="P156" s="136"/>
      <c r="Q156" s="136"/>
      <c r="R156" s="136"/>
      <c r="S156" s="136"/>
      <c r="T156" s="136"/>
      <c r="U156" s="136"/>
      <c r="V156" s="136"/>
      <c r="W156" s="136"/>
      <c r="X156" s="136"/>
      <c r="Y156" s="136"/>
      <c r="Z156" s="136"/>
      <c r="AA156" s="136"/>
      <c r="AB156" s="136"/>
      <c r="AC156" s="136"/>
      <c r="AD156" s="136"/>
      <c r="AE156" s="136"/>
      <c r="AF156" s="136"/>
      <c r="AG156" s="136"/>
      <c r="AH156" s="136"/>
      <c r="AI156" s="136"/>
      <c r="AJ156" s="136"/>
      <c r="AK156" s="136"/>
      <c r="AL156" s="136"/>
      <c r="AM156" s="136"/>
      <c r="AN156" s="136"/>
      <c r="AO156" s="136"/>
      <c r="AP156" s="136"/>
      <c r="AQ156" s="136"/>
      <c r="AR156" s="136"/>
      <c r="AS156" s="136"/>
      <c r="AT156" s="136"/>
      <c r="AU156" s="136"/>
      <c r="AV156" s="136"/>
      <c r="AW156" s="136"/>
      <c r="AX156" s="136"/>
      <c r="AY156" s="136"/>
      <c r="AZ156" s="136"/>
      <c r="BA156" s="136"/>
      <c r="BB156" s="136"/>
    </row>
    <row r="157" spans="1:54" outlineLevel="2">
      <c r="A157" s="133"/>
      <c r="B157" s="134" t="s">
        <v>459</v>
      </c>
      <c r="C157" s="134" t="s">
        <v>158</v>
      </c>
      <c r="D157" s="135"/>
      <c r="E157" s="130">
        <v>2027</v>
      </c>
      <c r="F157" s="130">
        <v>2028</v>
      </c>
      <c r="G157" s="130">
        <v>2029</v>
      </c>
      <c r="H157" s="130">
        <v>2030</v>
      </c>
      <c r="I157" s="130">
        <v>2031</v>
      </c>
      <c r="J157" s="130">
        <v>2032</v>
      </c>
      <c r="K157" s="130">
        <v>2033</v>
      </c>
      <c r="L157" s="130">
        <v>2034</v>
      </c>
      <c r="M157" s="130">
        <v>2035</v>
      </c>
      <c r="N157" s="130">
        <v>2036</v>
      </c>
      <c r="O157" s="130">
        <v>2037</v>
      </c>
      <c r="P157" s="130">
        <v>2038</v>
      </c>
      <c r="Q157" s="130">
        <v>2039</v>
      </c>
      <c r="R157" s="130">
        <v>2040</v>
      </c>
      <c r="S157" s="130">
        <v>2041</v>
      </c>
      <c r="T157" s="130">
        <v>2042</v>
      </c>
      <c r="U157" s="130">
        <v>2043</v>
      </c>
      <c r="V157" s="130">
        <v>2044</v>
      </c>
      <c r="W157" s="130">
        <v>2045</v>
      </c>
      <c r="X157" s="130">
        <v>2046</v>
      </c>
      <c r="Y157" s="130">
        <v>2047</v>
      </c>
      <c r="Z157" s="130">
        <v>2048</v>
      </c>
      <c r="AA157" s="130">
        <v>2049</v>
      </c>
      <c r="AB157" s="130">
        <v>2050</v>
      </c>
      <c r="AC157" s="130">
        <v>2051</v>
      </c>
      <c r="AD157" s="130">
        <v>2052</v>
      </c>
      <c r="AE157" s="130">
        <v>2053</v>
      </c>
      <c r="AF157" s="130">
        <v>2054</v>
      </c>
      <c r="AG157" s="130">
        <v>2055</v>
      </c>
      <c r="AH157" s="130">
        <v>2056</v>
      </c>
      <c r="AI157" s="130">
        <v>2057</v>
      </c>
      <c r="AJ157" s="130">
        <v>2058</v>
      </c>
      <c r="AK157" s="130">
        <v>2059</v>
      </c>
      <c r="AL157" s="130">
        <v>2060</v>
      </c>
      <c r="AM157" s="130">
        <v>2061</v>
      </c>
      <c r="AN157" s="130">
        <v>2062</v>
      </c>
      <c r="AO157" s="130">
        <v>2063</v>
      </c>
      <c r="AP157" s="130">
        <v>2064</v>
      </c>
      <c r="AQ157" s="130">
        <v>2065</v>
      </c>
      <c r="AR157" s="130">
        <v>2066</v>
      </c>
      <c r="AS157" s="130">
        <v>2067</v>
      </c>
      <c r="AT157" s="130">
        <v>2068</v>
      </c>
      <c r="AU157" s="130">
        <v>2069</v>
      </c>
      <c r="AV157" s="130">
        <v>2070</v>
      </c>
      <c r="AW157" s="130">
        <v>2071</v>
      </c>
      <c r="AX157" s="130">
        <v>2072</v>
      </c>
      <c r="AY157" s="130">
        <v>2073</v>
      </c>
      <c r="AZ157" s="130">
        <v>2074</v>
      </c>
      <c r="BA157" s="130">
        <v>2075</v>
      </c>
      <c r="BB157" s="130">
        <v>2076</v>
      </c>
    </row>
    <row r="158" spans="1:54" ht="12.75" customHeight="1" outlineLevel="2">
      <c r="A158" s="423" t="s">
        <v>467</v>
      </c>
      <c r="B158" s="135" t="s">
        <v>282</v>
      </c>
      <c r="C158" s="135" t="s">
        <v>385</v>
      </c>
      <c r="D158" s="135" t="s">
        <v>468</v>
      </c>
      <c r="E158" s="323">
        <v>3.0188940561745713E-3</v>
      </c>
      <c r="F158" s="323">
        <v>2.7883087798665118E-3</v>
      </c>
      <c r="G158" s="323">
        <v>2.5420339124044063E-3</v>
      </c>
      <c r="H158" s="323">
        <v>2.2676183756887365E-3</v>
      </c>
      <c r="I158" s="323">
        <v>1.9502694755304357E-3</v>
      </c>
      <c r="J158" s="323">
        <v>1.471587315073065E-3</v>
      </c>
      <c r="K158" s="323">
        <v>1.5243495550624636E-3</v>
      </c>
      <c r="L158" s="323">
        <v>1.5808351538016546E-3</v>
      </c>
      <c r="M158" s="323">
        <v>1.6411962610457585E-3</v>
      </c>
      <c r="N158" s="323">
        <v>1.7056221275394518E-3</v>
      </c>
      <c r="O158" s="323">
        <v>1.7743403758166464E-3</v>
      </c>
      <c r="P158" s="323">
        <v>1.8478891558648138E-3</v>
      </c>
      <c r="Q158" s="323">
        <v>1.9252993322818326E-3</v>
      </c>
      <c r="R158" s="323">
        <v>2.0067736328615248E-3</v>
      </c>
      <c r="S158" s="323">
        <v>2.0925254288423258E-3</v>
      </c>
      <c r="T158" s="323">
        <v>2.1827792937004881E-3</v>
      </c>
      <c r="U158" s="323">
        <v>2.277771591280581E-3</v>
      </c>
      <c r="V158" s="323">
        <v>2.3777510948035092E-3</v>
      </c>
      <c r="W158" s="323">
        <v>2.4829796383731969E-3</v>
      </c>
      <c r="X158" s="323">
        <v>2.593732802688104E-3</v>
      </c>
      <c r="Y158" s="323">
        <v>2.7103006367534032E-3</v>
      </c>
      <c r="Z158" s="323">
        <v>2.8329884174838941E-3</v>
      </c>
      <c r="AA158" s="323">
        <v>2.9621174491869366E-3</v>
      </c>
      <c r="AB158" s="323">
        <v>3.0980259050191763E-3</v>
      </c>
      <c r="AC158" s="323">
        <v>3.4765357280640411E-3</v>
      </c>
      <c r="AD158" s="323">
        <v>3.6394517409601276E-3</v>
      </c>
      <c r="AE158" s="323">
        <v>3.8109210337367613E-3</v>
      </c>
      <c r="AF158" s="323">
        <v>3.9913926635210756E-3</v>
      </c>
      <c r="AG158" s="323">
        <v>4.1813392634608912E-3</v>
      </c>
      <c r="AH158" s="323">
        <v>4.3812582804931858E-3</v>
      </c>
      <c r="AI158" s="323">
        <v>4.5916732780968451E-3</v>
      </c>
      <c r="AJ158" s="323">
        <v>4.8131353074414305E-3</v>
      </c>
      <c r="AK158" s="323">
        <v>5.046224350522887E-3</v>
      </c>
      <c r="AL158" s="323">
        <v>5.2915508390654958E-3</v>
      </c>
      <c r="AM158" s="323">
        <v>5.5497572531680037E-3</v>
      </c>
      <c r="AN158" s="323">
        <v>5.8215198038804854E-3</v>
      </c>
      <c r="AO158" s="323">
        <v>6.1075502041184589E-3</v>
      </c>
      <c r="AP158" s="323">
        <v>6.4085975325520747E-3</v>
      </c>
      <c r="AQ158" s="323">
        <v>6.725450195351603E-3</v>
      </c>
      <c r="AR158" s="323">
        <v>7.0589379909268756E-3</v>
      </c>
      <c r="AS158" s="323">
        <v>7.4099342830679276E-3</v>
      </c>
      <c r="AT158" s="323">
        <v>7.7793582881780614E-3</v>
      </c>
      <c r="AU158" s="323">
        <v>8.1681774825893005E-3</v>
      </c>
      <c r="AV158" s="323">
        <v>8.5774101362646668E-3</v>
      </c>
      <c r="AW158" s="323">
        <v>9.0081279795228199E-3</v>
      </c>
      <c r="AX158" s="323">
        <v>9.4614590097688144E-3</v>
      </c>
      <c r="AY158" s="323">
        <v>9.9385904455814699E-3</v>
      </c>
      <c r="AZ158" s="323">
        <v>1.0440771835893795E-2</v>
      </c>
      <c r="BA158" s="323">
        <v>1.0969318332408927E-2</v>
      </c>
      <c r="BB158" s="323">
        <v>1.1524621605469835E-2</v>
      </c>
    </row>
    <row r="159" spans="1:54" outlineLevel="2">
      <c r="A159" s="424"/>
      <c r="B159" s="135" t="s">
        <v>282</v>
      </c>
      <c r="C159" s="135"/>
      <c r="D159" s="135"/>
      <c r="E159" s="238"/>
      <c r="F159" s="238"/>
      <c r="G159" s="238"/>
      <c r="H159" s="238"/>
      <c r="I159" s="238"/>
      <c r="J159" s="238"/>
      <c r="K159" s="238"/>
      <c r="L159" s="238"/>
      <c r="M159" s="238"/>
      <c r="N159" s="238"/>
      <c r="O159" s="238"/>
      <c r="P159" s="238"/>
      <c r="Q159" s="238"/>
      <c r="R159" s="238"/>
      <c r="S159" s="238"/>
      <c r="T159" s="238"/>
      <c r="U159" s="238"/>
      <c r="V159" s="238"/>
      <c r="W159" s="238"/>
      <c r="X159" s="238"/>
      <c r="Y159" s="238"/>
      <c r="Z159" s="238"/>
      <c r="AA159" s="238"/>
      <c r="AB159" s="238"/>
      <c r="AC159" s="238"/>
      <c r="AD159" s="238"/>
      <c r="AE159" s="238"/>
      <c r="AF159" s="238"/>
      <c r="AG159" s="238"/>
      <c r="AH159" s="238"/>
      <c r="AI159" s="238"/>
      <c r="AJ159" s="238"/>
      <c r="AK159" s="238"/>
      <c r="AL159" s="238"/>
      <c r="AM159" s="238"/>
      <c r="AN159" s="238"/>
      <c r="AO159" s="238"/>
      <c r="AP159" s="238"/>
      <c r="AQ159" s="238"/>
      <c r="AR159" s="238"/>
      <c r="AS159" s="238"/>
      <c r="AT159" s="238"/>
      <c r="AU159" s="238"/>
      <c r="AV159" s="238"/>
      <c r="AW159" s="238"/>
      <c r="AX159" s="238"/>
      <c r="AY159" s="238"/>
      <c r="AZ159" s="238"/>
      <c r="BA159" s="238"/>
      <c r="BB159" s="238"/>
    </row>
    <row r="160" spans="1:54" outlineLevel="2">
      <c r="A160" s="424"/>
      <c r="B160" s="135" t="s">
        <v>282</v>
      </c>
      <c r="C160" s="135"/>
      <c r="D160" s="135"/>
      <c r="E160" s="238"/>
      <c r="F160" s="238"/>
      <c r="G160" s="238"/>
      <c r="H160" s="238"/>
      <c r="I160" s="238"/>
      <c r="J160" s="238"/>
      <c r="K160" s="238"/>
      <c r="L160" s="238"/>
      <c r="M160" s="238"/>
      <c r="N160" s="238"/>
      <c r="O160" s="238"/>
      <c r="P160" s="238"/>
      <c r="Q160" s="238"/>
      <c r="R160" s="238"/>
      <c r="S160" s="238"/>
      <c r="T160" s="238"/>
      <c r="U160" s="238"/>
      <c r="V160" s="238"/>
      <c r="W160" s="238"/>
      <c r="X160" s="238"/>
      <c r="Y160" s="238"/>
      <c r="Z160" s="238"/>
      <c r="AA160" s="238"/>
      <c r="AB160" s="238"/>
      <c r="AC160" s="238"/>
      <c r="AD160" s="238"/>
      <c r="AE160" s="238"/>
      <c r="AF160" s="238"/>
      <c r="AG160" s="238"/>
      <c r="AH160" s="238"/>
      <c r="AI160" s="238"/>
      <c r="AJ160" s="238"/>
      <c r="AK160" s="238"/>
      <c r="AL160" s="238"/>
      <c r="AM160" s="238"/>
      <c r="AN160" s="238"/>
      <c r="AO160" s="238"/>
      <c r="AP160" s="238"/>
      <c r="AQ160" s="238"/>
      <c r="AR160" s="238"/>
      <c r="AS160" s="238"/>
      <c r="AT160" s="238"/>
      <c r="AU160" s="238"/>
      <c r="AV160" s="238"/>
      <c r="AW160" s="238"/>
      <c r="AX160" s="238"/>
      <c r="AY160" s="238"/>
      <c r="AZ160" s="238"/>
      <c r="BA160" s="238"/>
      <c r="BB160" s="238"/>
    </row>
    <row r="161" spans="1:54" outlineLevel="2">
      <c r="A161" s="424"/>
      <c r="B161" s="135" t="s">
        <v>285</v>
      </c>
      <c r="C161" s="135" t="s">
        <v>461</v>
      </c>
      <c r="D161" s="135"/>
      <c r="E161" s="322">
        <v>1.8936847692531535E-2</v>
      </c>
      <c r="F161" s="322">
        <v>1.5696195765032964E-2</v>
      </c>
      <c r="G161" s="322">
        <v>1.4928317883760162E-2</v>
      </c>
      <c r="H161" s="322">
        <v>1.4668670550957342E-2</v>
      </c>
      <c r="I161" s="322">
        <v>1.182924931826322E-2</v>
      </c>
      <c r="J161" s="322">
        <v>1.1388394782037093E-2</v>
      </c>
      <c r="K161" s="322">
        <v>1.1566291540941707E-2</v>
      </c>
      <c r="L161" s="322">
        <v>1.1606784953143639E-2</v>
      </c>
      <c r="M161" s="322">
        <v>1.1653151829006832E-2</v>
      </c>
      <c r="N161" s="322">
        <v>1.170502759098376E-2</v>
      </c>
      <c r="O161" s="322">
        <v>1.1767191713431069E-2</v>
      </c>
      <c r="P161" s="322">
        <v>1.1835594133592293E-2</v>
      </c>
      <c r="Q161" s="322">
        <v>1.1907587894557238E-2</v>
      </c>
      <c r="R161" s="322">
        <v>1.1983361552981209E-2</v>
      </c>
      <c r="S161" s="322">
        <v>1.2063113565337392E-2</v>
      </c>
      <c r="T161" s="322">
        <v>1.2147052807688579E-2</v>
      </c>
      <c r="U161" s="322">
        <v>1.2235399122748602E-2</v>
      </c>
      <c r="V161" s="322">
        <v>1.2328383895666104E-2</v>
      </c>
      <c r="W161" s="322">
        <v>1.2426250660038853E-2</v>
      </c>
      <c r="X161" s="322">
        <v>1.2529255735745764E-2</v>
      </c>
      <c r="Y161" s="322">
        <v>1.2637668900267074E-2</v>
      </c>
      <c r="Z161" s="322">
        <v>1.2751774095250962E-2</v>
      </c>
      <c r="AA161" s="322">
        <v>1.2871870170177168E-2</v>
      </c>
      <c r="AB161" s="322">
        <v>1.2998271665065349E-2</v>
      </c>
      <c r="AC161" s="322">
        <v>0.10746342941631781</v>
      </c>
      <c r="AD161" s="322">
        <v>0.10761152267566772</v>
      </c>
      <c r="AE161" s="322">
        <v>0.10776739374654551</v>
      </c>
      <c r="AF161" s="322">
        <v>0.10793145111796094</v>
      </c>
      <c r="AG161" s="322">
        <v>0.1081041247327212</v>
      </c>
      <c r="AH161" s="322">
        <v>0.10828586711418454</v>
      </c>
      <c r="AI161" s="322">
        <v>0.10847715455219059</v>
      </c>
      <c r="AJ161" s="322">
        <v>0.10867848835127589</v>
      </c>
      <c r="AK161" s="322">
        <v>0.10889039614444614</v>
      </c>
      <c r="AL161" s="322">
        <v>0.10911343327594769</v>
      </c>
      <c r="AM161" s="322">
        <v>0.10934818425666222</v>
      </c>
      <c r="AN161" s="322">
        <v>0.10959526429593935</v>
      </c>
      <c r="AO161" s="322">
        <v>0.10985532091388074</v>
      </c>
      <c r="AP161" s="322">
        <v>0.11012903563830227</v>
      </c>
      <c r="AQ161" s="322">
        <v>0.1104171257908198</v>
      </c>
      <c r="AR161" s="322">
        <v>0.1107203463667419</v>
      </c>
      <c r="AS161" s="322">
        <v>0.11103949201369331</v>
      </c>
      <c r="AT161" s="322">
        <v>0.11137539911415727</v>
      </c>
      <c r="AU161" s="322">
        <v>0.11172894797739234</v>
      </c>
      <c r="AV161" s="322">
        <v>0.11210106514646953</v>
      </c>
      <c r="AW161" s="322">
        <v>0.11249272582647551</v>
      </c>
      <c r="AX161" s="322">
        <v>0.11290495644024499</v>
      </c>
      <c r="AY161" s="322">
        <v>0.11333883731832115</v>
      </c>
      <c r="AZ161" s="322">
        <v>0.11379550553019294</v>
      </c>
      <c r="BA161" s="322">
        <v>0.11427615786422941</v>
      </c>
      <c r="BB161" s="322">
        <v>0.11475884038974962</v>
      </c>
    </row>
    <row r="162" spans="1:54" outlineLevel="2">
      <c r="A162" s="424"/>
      <c r="B162" s="135" t="s">
        <v>285</v>
      </c>
      <c r="C162" s="135" t="s">
        <v>462</v>
      </c>
      <c r="D162" s="135"/>
      <c r="E162" s="322">
        <v>4.2081883761181174E-2</v>
      </c>
      <c r="F162" s="322">
        <v>3.4880435033406584E-2</v>
      </c>
      <c r="G162" s="322">
        <v>3.3174039741689261E-2</v>
      </c>
      <c r="H162" s="322">
        <v>3.2597045668794095E-2</v>
      </c>
      <c r="I162" s="322">
        <v>2.6287220707251611E-2</v>
      </c>
      <c r="J162" s="322">
        <v>2.5307543960082418E-2</v>
      </c>
      <c r="K162" s="322">
        <v>2.5702870090981558E-2</v>
      </c>
      <c r="L162" s="322">
        <v>2.5792855451430299E-2</v>
      </c>
      <c r="M162" s="322">
        <v>2.5895892953348525E-2</v>
      </c>
      <c r="N162" s="322">
        <v>2.6011172424408355E-2</v>
      </c>
      <c r="O162" s="322">
        <v>2.6149314918735702E-2</v>
      </c>
      <c r="P162" s="322">
        <v>2.6301320296871759E-2</v>
      </c>
      <c r="Q162" s="322">
        <v>2.6461306432349414E-2</v>
      </c>
      <c r="R162" s="322">
        <v>2.6629692339958239E-2</v>
      </c>
      <c r="S162" s="322">
        <v>2.6806919034083072E-2</v>
      </c>
      <c r="T162" s="322">
        <v>2.6993450683752401E-2</v>
      </c>
      <c r="U162" s="322">
        <v>2.7189775828330244E-2</v>
      </c>
      <c r="V162" s="322">
        <v>2.7396408657035781E-2</v>
      </c>
      <c r="W162" s="322">
        <v>2.761389035564189E-2</v>
      </c>
      <c r="X162" s="322">
        <v>2.7842790523879463E-2</v>
      </c>
      <c r="Y162" s="322">
        <v>2.8083708667260159E-2</v>
      </c>
      <c r="Z162" s="322">
        <v>2.8337275767224352E-2</v>
      </c>
      <c r="AA162" s="322">
        <v>2.8604155933727046E-2</v>
      </c>
      <c r="AB162" s="322">
        <v>2.8885048144589667E-2</v>
      </c>
      <c r="AC162" s="322">
        <v>0.23880762092515068</v>
      </c>
      <c r="AD162" s="322">
        <v>0.23913671705703932</v>
      </c>
      <c r="AE162" s="322">
        <v>0.23948309721454564</v>
      </c>
      <c r="AF162" s="322">
        <v>0.23984766915102429</v>
      </c>
      <c r="AG162" s="322">
        <v>0.24023138829493598</v>
      </c>
      <c r="AH162" s="322">
        <v>0.2406352602537434</v>
      </c>
      <c r="AI162" s="322">
        <v>0.24106034344931243</v>
      </c>
      <c r="AJ162" s="322">
        <v>0.24150775189172421</v>
      </c>
      <c r="AK162" s="322">
        <v>0.24197865809876923</v>
      </c>
      <c r="AL162" s="322">
        <v>0.24247429616877261</v>
      </c>
      <c r="AM162" s="322">
        <v>0.24299596501480492</v>
      </c>
      <c r="AN162" s="322">
        <v>0.24354503176875408</v>
      </c>
      <c r="AO162" s="322">
        <v>0.2441229353641797</v>
      </c>
      <c r="AP162" s="322">
        <v>0.24473119030733831</v>
      </c>
      <c r="AQ162" s="322">
        <v>0.24537139064626631</v>
      </c>
      <c r="AR162" s="322">
        <v>0.2460452141483154</v>
      </c>
      <c r="AS162" s="322">
        <v>0.24675442669709627</v>
      </c>
      <c r="AT162" s="322">
        <v>0.24750088692034949</v>
      </c>
      <c r="AU162" s="322">
        <v>0.2482865510608718</v>
      </c>
      <c r="AV162" s="322">
        <v>0.24911347810326562</v>
      </c>
      <c r="AW162" s="322">
        <v>0.24998383516994563</v>
      </c>
      <c r="AX162" s="322">
        <v>0.25089990320054439</v>
      </c>
      <c r="AY162" s="322">
        <v>0.25186408292960255</v>
      </c>
      <c r="AZ162" s="322">
        <v>0.25287890117820638</v>
      </c>
      <c r="BA162" s="322">
        <v>0.25394701747606541</v>
      </c>
      <c r="BB162" s="322">
        <v>0.25501964531055493</v>
      </c>
    </row>
    <row r="163" spans="1:54" outlineLevel="2">
      <c r="A163" s="424"/>
      <c r="B163" s="135" t="s">
        <v>285</v>
      </c>
      <c r="C163" s="135"/>
      <c r="D163" s="135"/>
      <c r="E163" s="238"/>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row>
    <row r="164" spans="1:54" outlineLevel="2">
      <c r="A164" s="424"/>
      <c r="B164" s="135" t="s">
        <v>285</v>
      </c>
      <c r="C164" s="135"/>
      <c r="D164" s="135"/>
      <c r="E164" s="238"/>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row>
    <row r="165" spans="1:54" outlineLevel="2">
      <c r="A165" s="424"/>
      <c r="B165" s="135" t="s">
        <v>466</v>
      </c>
      <c r="C165" s="135"/>
      <c r="D165" s="135"/>
      <c r="E165" s="238"/>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row>
    <row r="166" spans="1:54" outlineLevel="2">
      <c r="A166" s="424"/>
      <c r="B166" s="135" t="s">
        <v>466</v>
      </c>
      <c r="C166" s="135"/>
      <c r="D166" s="135"/>
      <c r="E166" s="238"/>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row>
    <row r="167" spans="1:54" outlineLevel="2">
      <c r="A167" s="424"/>
      <c r="B167" s="135" t="s">
        <v>466</v>
      </c>
      <c r="C167" s="135"/>
      <c r="D167" s="135"/>
      <c r="E167" s="238"/>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row>
    <row r="168" spans="1:54" outlineLevel="2">
      <c r="A168" s="424"/>
      <c r="B168" s="135" t="s">
        <v>466</v>
      </c>
      <c r="C168" s="135"/>
      <c r="D168" s="135"/>
      <c r="E168" s="238"/>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row>
    <row r="169" spans="1:54" outlineLevel="2">
      <c r="A169" s="425"/>
      <c r="B169" s="135" t="s">
        <v>466</v>
      </c>
      <c r="C169" s="135"/>
      <c r="D169" s="135"/>
      <c r="E169" s="238"/>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row>
    <row r="170" spans="1:54" outlineLevel="1">
      <c r="B170" s="19"/>
      <c r="C170" s="19"/>
      <c r="D170" s="19"/>
      <c r="E170" s="15"/>
    </row>
    <row r="171" spans="1:54" outlineLevel="1">
      <c r="A171" s="4" t="s">
        <v>471</v>
      </c>
      <c r="B171" s="19"/>
      <c r="C171" s="19"/>
      <c r="D171" s="19"/>
      <c r="E171" s="130">
        <v>2027</v>
      </c>
      <c r="F171" s="130">
        <v>2028</v>
      </c>
      <c r="G171" s="130">
        <v>2029</v>
      </c>
      <c r="H171" s="130">
        <v>2030</v>
      </c>
      <c r="I171" s="130">
        <v>2031</v>
      </c>
      <c r="J171" s="130">
        <v>2032</v>
      </c>
      <c r="K171" s="130">
        <v>2033</v>
      </c>
      <c r="L171" s="130">
        <v>2034</v>
      </c>
      <c r="M171" s="130">
        <v>2035</v>
      </c>
      <c r="N171" s="130">
        <v>2036</v>
      </c>
      <c r="O171" s="130">
        <v>2037</v>
      </c>
      <c r="P171" s="130">
        <v>2038</v>
      </c>
      <c r="Q171" s="130">
        <v>2039</v>
      </c>
      <c r="R171" s="130">
        <v>2040</v>
      </c>
      <c r="S171" s="130">
        <v>2041</v>
      </c>
      <c r="T171" s="130">
        <v>2042</v>
      </c>
      <c r="U171" s="130">
        <v>2043</v>
      </c>
      <c r="V171" s="130">
        <v>2044</v>
      </c>
      <c r="W171" s="130">
        <v>2045</v>
      </c>
      <c r="X171" s="130">
        <v>2046</v>
      </c>
      <c r="Y171" s="130">
        <v>2047</v>
      </c>
      <c r="Z171" s="130">
        <v>2048</v>
      </c>
      <c r="AA171" s="130">
        <v>2049</v>
      </c>
      <c r="AB171" s="130">
        <v>2050</v>
      </c>
      <c r="AC171" s="130">
        <v>2051</v>
      </c>
      <c r="AD171" s="130">
        <v>2052</v>
      </c>
      <c r="AE171" s="130">
        <v>2053</v>
      </c>
      <c r="AF171" s="130">
        <v>2054</v>
      </c>
      <c r="AG171" s="130">
        <v>2055</v>
      </c>
      <c r="AH171" s="130">
        <v>2056</v>
      </c>
      <c r="AI171" s="130">
        <v>2057</v>
      </c>
      <c r="AJ171" s="130">
        <v>2058</v>
      </c>
      <c r="AK171" s="130">
        <v>2059</v>
      </c>
      <c r="AL171" s="130">
        <v>2060</v>
      </c>
      <c r="AM171" s="130">
        <v>2061</v>
      </c>
      <c r="AN171" s="130">
        <v>2062</v>
      </c>
      <c r="AO171" s="130">
        <v>2063</v>
      </c>
      <c r="AP171" s="130">
        <v>2064</v>
      </c>
      <c r="AQ171" s="130">
        <v>2065</v>
      </c>
      <c r="AR171" s="130">
        <v>2066</v>
      </c>
      <c r="AS171" s="130">
        <v>2067</v>
      </c>
      <c r="AT171" s="130">
        <v>2068</v>
      </c>
      <c r="AU171" s="130">
        <v>2069</v>
      </c>
      <c r="AV171" s="130">
        <v>2070</v>
      </c>
      <c r="AW171" s="130">
        <v>2071</v>
      </c>
      <c r="AX171" s="130">
        <v>2072</v>
      </c>
      <c r="AY171" s="130">
        <v>2073</v>
      </c>
      <c r="AZ171" s="130">
        <v>2074</v>
      </c>
      <c r="BA171" s="130">
        <v>2075</v>
      </c>
      <c r="BB171" s="130">
        <v>2076</v>
      </c>
    </row>
    <row r="172" spans="1:54" ht="12.75" customHeight="1" outlineLevel="2">
      <c r="A172" s="423" t="s">
        <v>472</v>
      </c>
      <c r="B172" s="135" t="s">
        <v>282</v>
      </c>
      <c r="C172" s="135" t="s">
        <v>385</v>
      </c>
      <c r="D172" s="135" t="s">
        <v>379</v>
      </c>
      <c r="E172" s="262">
        <f>-(E$158*'Fixed Data'!$B$25*'Fixed Data'!E$47*'Fixed Data'!$B$24*'Fixed Data'!$B$23+E$158*'Fixed Data'!$B$26)*'Fixed Data'!L44/10^6</f>
        <v>-6.1567168632509683E-4</v>
      </c>
      <c r="F172" s="262">
        <f>-(F$158*'Fixed Data'!$B$25*'Fixed Data'!F$47*'Fixed Data'!$B$24*'Fixed Data'!$B$23+F$158*'Fixed Data'!$B$26)*'Fixed Data'!M44/10^6</f>
        <v>-5.7730583226058365E-4</v>
      </c>
      <c r="G172" s="262">
        <f>-(G$158*'Fixed Data'!$B$25*'Fixed Data'!G$47*'Fixed Data'!$B$24*'Fixed Data'!$B$23+G$158*'Fixed Data'!$B$26)*'Fixed Data'!N44/10^6</f>
        <v>-5.3433077493030272E-4</v>
      </c>
      <c r="H172" s="262">
        <f>-(H$158*'Fixed Data'!$B$25*'Fixed Data'!H$47*'Fixed Data'!$B$24*'Fixed Data'!$B$23+H$158*'Fixed Data'!$B$26)*'Fixed Data'!O44/10^6</f>
        <v>-4.8390775862342048E-4</v>
      </c>
      <c r="I172" s="262">
        <f>-(I$158*'Fixed Data'!$B$25*'Fixed Data'!I$47*'Fixed Data'!$B$24*'Fixed Data'!$B$23+I$158*'Fixed Data'!$B$26)*'Fixed Data'!P44/10^6</f>
        <v>-4.2252363812299992E-4</v>
      </c>
      <c r="J172" s="262">
        <f>-(J$158*'Fixed Data'!$B$25*'Fixed Data'!J$47*'Fixed Data'!$B$24*'Fixed Data'!$B$23+J$158*'Fixed Data'!$B$26)*'Fixed Data'!Q44/10^6</f>
        <v>-3.2367279072359549E-4</v>
      </c>
      <c r="K172" s="262">
        <f>-(K$158*'Fixed Data'!$B$25*'Fixed Data'!K$47*'Fixed Data'!$B$24*'Fixed Data'!$B$23+K$158*'Fixed Data'!$B$26)*'Fixed Data'!R44/10^6</f>
        <v>-3.4038349601775306E-4</v>
      </c>
      <c r="L172" s="262">
        <f>-(L$158*'Fixed Data'!$B$25*'Fixed Data'!L$47*'Fixed Data'!$B$24*'Fixed Data'!$B$23+L$158*'Fixed Data'!$B$26)*'Fixed Data'!S44/10^6</f>
        <v>-3.5837217347930707E-4</v>
      </c>
      <c r="M172" s="262">
        <f>-(M$158*'Fixed Data'!$B$25*'Fixed Data'!M$47*'Fixed Data'!$B$24*'Fixed Data'!$B$23+M$158*'Fixed Data'!$B$26)*'Fixed Data'!T44/10^6</f>
        <v>-3.7772174216059966E-4</v>
      </c>
      <c r="N172" s="262">
        <f>-(N$158*'Fixed Data'!$B$25*'Fixed Data'!N$47*'Fixed Data'!$B$24*'Fixed Data'!$B$23+N$158*'Fixed Data'!$B$26)*'Fixed Data'!U44/10^6</f>
        <v>-3.9852728115007558E-4</v>
      </c>
      <c r="O172" s="262">
        <f>-(O$158*'Fixed Data'!$B$25*'Fixed Data'!O$47*'Fixed Data'!$B$24*'Fixed Data'!$B$23+O$158*'Fixed Data'!$B$26)*'Fixed Data'!V44/10^6</f>
        <v>-4.2089710570058939E-4</v>
      </c>
      <c r="P172" s="262">
        <f>-(P$158*'Fixed Data'!$B$25*'Fixed Data'!P$47*'Fixed Data'!$B$24*'Fixed Data'!$B$23+P$158*'Fixed Data'!$B$26)*'Fixed Data'!W44/10^6</f>
        <v>-4.4501914033842572E-4</v>
      </c>
      <c r="Q172" s="262">
        <f>-(Q$158*'Fixed Data'!$B$25*'Fixed Data'!Q$47*'Fixed Data'!$B$24*'Fixed Data'!$B$23+Q$158*'Fixed Data'!$B$26)*'Fixed Data'!X44/10^6</f>
        <v>-4.7072233284454942E-4</v>
      </c>
      <c r="R172" s="262">
        <f>-(R$158*'Fixed Data'!$B$25*'Fixed Data'!R$47*'Fixed Data'!$B$24*'Fixed Data'!$B$23+R$158*'Fixed Data'!$B$26)*'Fixed Data'!Y44/10^6</f>
        <v>-4.9811394342311329E-4</v>
      </c>
      <c r="S172" s="262">
        <f>-(S$158*'Fixed Data'!$B$25*'Fixed Data'!S$47*'Fixed Data'!$B$24*'Fixed Data'!$B$23+S$158*'Fixed Data'!$B$26)*'Fixed Data'!Z44/10^6</f>
        <v>-5.2718992178982043E-4</v>
      </c>
      <c r="T172" s="262">
        <f>-(T$158*'Fixed Data'!$B$25*'Fixed Data'!T$47*'Fixed Data'!$B$24*'Fixed Data'!$B$23+T$158*'Fixed Data'!$B$26)*'Fixed Data'!AA44/10^6</f>
        <v>-5.5817736680186035E-4</v>
      </c>
      <c r="U172" s="262">
        <f>-(U$158*'Fixed Data'!$B$25*'Fixed Data'!U$47*'Fixed Data'!$B$24*'Fixed Data'!$B$23+U$158*'Fixed Data'!$B$26)*'Fixed Data'!AB44/10^6</f>
        <v>-5.9120569841982602E-4</v>
      </c>
      <c r="V172" s="262">
        <f>-(V$158*'Fixed Data'!$B$25*'Fixed Data'!V$47*'Fixed Data'!$B$24*'Fixed Data'!$B$23+V$158*'Fixed Data'!$B$26)*'Fixed Data'!AC44/10^6</f>
        <v>-6.2641315862325172E-4</v>
      </c>
      <c r="W172" s="262">
        <f>-(W$158*'Fixed Data'!$B$25*'Fixed Data'!W$47*'Fixed Data'!$B$24*'Fixed Data'!$B$23+W$158*'Fixed Data'!$B$26)*'Fixed Data'!AD44/10^6</f>
        <v>-6.6394741145634243E-4</v>
      </c>
      <c r="X172" s="262">
        <f>-(X$158*'Fixed Data'!$B$25*'Fixed Data'!X$47*'Fixed Data'!$B$24*'Fixed Data'!$B$23+X$158*'Fixed Data'!$B$26)*'Fixed Data'!AE44/10^6</f>
        <v>-7.0396618886493637E-4</v>
      </c>
      <c r="Y172" s="262">
        <f>-(Y$158*'Fixed Data'!$B$25*'Fixed Data'!Y$47*'Fixed Data'!$B$24*'Fixed Data'!$B$23+Y$158*'Fixed Data'!$B$26)*'Fixed Data'!AF44/10^6</f>
        <v>-7.4663797607214572E-4</v>
      </c>
      <c r="Z172" s="262">
        <f>-(Z$158*'Fixed Data'!$B$25*'Fixed Data'!Z$47*'Fixed Data'!$B$24*'Fixed Data'!$B$23+Z$158*'Fixed Data'!$B$26)*'Fixed Data'!AG44/10^6</f>
        <v>-7.9214274621979182E-4</v>
      </c>
      <c r="AA172" s="262">
        <f>-(AA$158*'Fixed Data'!$B$25*'Fixed Data'!AA$47*'Fixed Data'!$B$24*'Fixed Data'!$B$23+AA$158*'Fixed Data'!$B$26)*'Fixed Data'!AH44/10^6</f>
        <v>-8.406727444316797E-4</v>
      </c>
      <c r="AB172" s="262">
        <f>-(AB$158*'Fixed Data'!$B$25*'Fixed Data'!AB$47*'Fixed Data'!$B$24*'Fixed Data'!$B$23+AB$158*'Fixed Data'!$B$26)*'Fixed Data'!AI44/10^6</f>
        <v>-8.9243332671906336E-4</v>
      </c>
      <c r="AC172" s="262">
        <f>-(AC$158*'Fixed Data'!$B$25*'Fixed Data'!AC$47*'Fixed Data'!$B$24*'Fixed Data'!$B$23+AC$158*'Fixed Data'!$B$26)*'Fixed Data'!AJ44/10^6</f>
        <v>-1.0158371917789876E-3</v>
      </c>
      <c r="AD172" s="262">
        <f>-(AD$158*'Fixed Data'!$B$25*'Fixed Data'!AD$47*'Fixed Data'!$B$24*'Fixed Data'!$B$23+AD$158*'Fixed Data'!$B$26)*'Fixed Data'!AK44/10^6</f>
        <v>-1.0786105107924318E-3</v>
      </c>
      <c r="AE172" s="262">
        <f>-(AE$158*'Fixed Data'!$B$25*'Fixed Data'!AE$47*'Fixed Data'!$B$24*'Fixed Data'!$B$23+AE$158*'Fixed Data'!$B$26)*'Fixed Data'!AL44/10^6</f>
        <v>-1.1453723437617621E-3</v>
      </c>
      <c r="AF172" s="262">
        <f>-(AF$158*'Fixed Data'!$B$25*'Fixed Data'!AF$47*'Fixed Data'!$B$24*'Fixed Data'!$B$23+AF$158*'Fixed Data'!$B$26)*'Fixed Data'!AM44/10^6</f>
        <v>-1.2163185930748532E-3</v>
      </c>
      <c r="AG172" s="262">
        <f>-(AG$158*'Fixed Data'!$B$25*'Fixed Data'!AG$47*'Fixed Data'!$B$24*'Fixed Data'!$B$23+AG$158*'Fixed Data'!$B$26)*'Fixed Data'!AN44/10^6</f>
        <v>-1.291675189379927E-3</v>
      </c>
      <c r="AH172" s="262">
        <f>-(AH$158*'Fixed Data'!$B$25*'Fixed Data'!AH$47*'Fixed Data'!$B$24*'Fixed Data'!$B$23+AH$158*'Fixed Data'!$B$26)*'Fixed Data'!AO44/10^6</f>
        <v>-1.3717142508303465E-3</v>
      </c>
      <c r="AI172" s="262">
        <f>-(AI$158*'Fixed Data'!$B$25*'Fixed Data'!AI$47*'Fixed Data'!$B$24*'Fixed Data'!$B$23+AI$158*'Fixed Data'!$B$26)*'Fixed Data'!AP44/10^6</f>
        <v>-1.4567820655818418E-3</v>
      </c>
      <c r="AJ172" s="262">
        <f>-(AJ$158*'Fixed Data'!$B$25*'Fixed Data'!AJ$47*'Fixed Data'!$B$24*'Fixed Data'!$B$23+AJ$158*'Fixed Data'!$B$26)*'Fixed Data'!AQ44/10^6</f>
        <v>-1.5471617784765157E-3</v>
      </c>
      <c r="AK172" s="262">
        <f>-(AK$158*'Fixed Data'!$B$25*'Fixed Data'!AK$47*'Fixed Data'!$B$24*'Fixed Data'!$B$23+AK$158*'Fixed Data'!$B$26)*'Fixed Data'!AR44/10^6</f>
        <v>-1.6431722836063481E-3</v>
      </c>
      <c r="AL172" s="262">
        <f>-(AL$158*'Fixed Data'!$B$25*'Fixed Data'!AL$47*'Fixed Data'!$B$24*'Fixed Data'!$B$23+AL$158*'Fixed Data'!$B$26)*'Fixed Data'!AS44/10^6</f>
        <v>-1.745162681893693E-3</v>
      </c>
      <c r="AM172" s="262">
        <f>-(AM$158*'Fixed Data'!$B$25*'Fixed Data'!AM$47*'Fixed Data'!$B$24*'Fixed Data'!$B$23+AM$158*'Fixed Data'!$B$26)*'Fixed Data'!AT44/10^6</f>
        <v>-1.8535063459713861E-3</v>
      </c>
      <c r="AN172" s="262">
        <f>-(AN$158*'Fixed Data'!$B$25*'Fixed Data'!AN$47*'Fixed Data'!$B$24*'Fixed Data'!$B$23+AN$158*'Fixed Data'!$B$26)*'Fixed Data'!AU44/10^6</f>
        <v>-1.9685951416449658E-3</v>
      </c>
      <c r="AO172" s="262">
        <f>-(AO$158*'Fixed Data'!$B$25*'Fixed Data'!AO$47*'Fixed Data'!$B$24*'Fixed Data'!$B$23+AO$158*'Fixed Data'!$B$26)*'Fixed Data'!AV44/10^6</f>
        <v>-2.0908379100708523E-3</v>
      </c>
      <c r="AP172" s="262">
        <f>-(AP$158*'Fixed Data'!$B$25*'Fixed Data'!AP$47*'Fixed Data'!$B$24*'Fixed Data'!$B$23+AP$158*'Fixed Data'!$B$26)*'Fixed Data'!AW44/10^6</f>
        <v>-2.2206734298192074E-3</v>
      </c>
      <c r="AQ172" s="262">
        <f>-(AQ$158*'Fixed Data'!$B$25*'Fixed Data'!AQ$47*'Fixed Data'!$B$24*'Fixed Data'!$B$23+AQ$158*'Fixed Data'!$B$26)*'Fixed Data'!AX44/10^6</f>
        <v>-2.3585676724330201E-3</v>
      </c>
      <c r="AR172" s="262">
        <f>-(AR$158*'Fixed Data'!$B$25*'Fixed Data'!AR$47*'Fixed Data'!$B$24*'Fixed Data'!$B$23+AR$158*'Fixed Data'!$B$26)*'Fixed Data'!AY44/10^6</f>
        <v>-2.5050135683738067E-3</v>
      </c>
      <c r="AS172" s="262">
        <f>-(AS$158*'Fixed Data'!$B$25*'Fixed Data'!AS$47*'Fixed Data'!$B$24*'Fixed Data'!$B$23+AS$158*'Fixed Data'!$B$26)*'Fixed Data'!AZ44/10^6</f>
        <v>-2.6605327005196915E-3</v>
      </c>
      <c r="AT172" s="262">
        <f>-(AT$158*'Fixed Data'!$B$25*'Fixed Data'!AT$47*'Fixed Data'!$B$24*'Fixed Data'!$B$23+AT$158*'Fixed Data'!$B$26)*'Fixed Data'!BA44/10^6</f>
        <v>-2.8256780413904595E-3</v>
      </c>
      <c r="AU172" s="262">
        <f>-(AU$158*'Fixed Data'!$B$25*'Fixed Data'!AU$47*'Fixed Data'!$B$24*'Fixed Data'!$B$23+AU$158*'Fixed Data'!$B$26)*'Fixed Data'!BB44/10^6</f>
        <v>-3.0010363630599795E-3</v>
      </c>
      <c r="AV172" s="262">
        <f>-(AV$158*'Fixed Data'!$B$25*'Fixed Data'!AV$47*'Fixed Data'!$B$24*'Fixed Data'!$B$23+AV$158*'Fixed Data'!$B$26)*'Fixed Data'!BC44/10^6</f>
        <v>-3.1872292761634621E-3</v>
      </c>
      <c r="AW172" s="262">
        <f>-(AW$158*'Fixed Data'!$B$25*'Fixed Data'!AW$47*'Fixed Data'!$B$24*'Fixed Data'!$B$23+AW$158*'Fixed Data'!$B$26)*'Fixed Data'!BD44/10^6</f>
        <v>-3.3849152830827535E-3</v>
      </c>
      <c r="AX172" s="262">
        <f>-(AX$158*'Fixed Data'!$B$25*'Fixed Data'!AX$47*'Fixed Data'!$B$24*'Fixed Data'!$B$23+AX$158*'Fixed Data'!$B$26)*'Fixed Data'!BE44/10^6</f>
        <v>-3.5947921841181264E-3</v>
      </c>
      <c r="AY172" s="262">
        <f>-(AY$158*'Fixed Data'!$B$25*'Fixed Data'!AY$47*'Fixed Data'!$B$24*'Fixed Data'!$B$23+AY$158*'Fixed Data'!$B$26)*'Fixed Data'!BF44/10^6</f>
        <v>-3.8175994868956935E-3</v>
      </c>
      <c r="AZ172" s="262">
        <f>-(AZ$158*'Fixed Data'!$B$25*'Fixed Data'!AZ$47*'Fixed Data'!$B$24*'Fixed Data'!$B$23+AZ$158*'Fixed Data'!$B$26)*'Fixed Data'!BG44/10^6</f>
        <v>-4.0541207695957721E-3</v>
      </c>
      <c r="BA172" s="262">
        <f>-(BA$158*'Fixed Data'!$B$25*'Fixed Data'!BA$47*'Fixed Data'!$B$24*'Fixed Data'!$B$23+BA$158*'Fixed Data'!$B$26)*'Fixed Data'!BH44/10^6</f>
        <v>-4.3051861777027058E-3</v>
      </c>
      <c r="BB172" s="262">
        <f>-(BB$158*'Fixed Data'!$B$25*'Fixed Data'!BB$47*'Fixed Data'!$B$24*'Fixed Data'!$B$23+BB$158*'Fixed Data'!$B$26)*'Fixed Data'!BI44/10^6</f>
        <v>-4.5712815265045196E-3</v>
      </c>
    </row>
    <row r="173" spans="1:54" outlineLevel="2">
      <c r="A173" s="424"/>
      <c r="B173" s="135" t="s">
        <v>282</v>
      </c>
      <c r="C173" s="135"/>
      <c r="D173" s="135" t="s">
        <v>379</v>
      </c>
      <c r="E173" s="282"/>
      <c r="F173" s="279"/>
      <c r="G173" s="279"/>
      <c r="H173" s="279"/>
      <c r="I173" s="279"/>
      <c r="J173" s="279"/>
      <c r="K173" s="279"/>
      <c r="L173" s="279"/>
      <c r="M173" s="279"/>
      <c r="N173" s="279"/>
      <c r="O173" s="279"/>
      <c r="P173" s="279"/>
      <c r="Q173" s="279"/>
      <c r="R173" s="279"/>
      <c r="S173" s="279"/>
      <c r="T173" s="279"/>
      <c r="U173" s="279"/>
      <c r="V173" s="279"/>
      <c r="W173" s="279"/>
      <c r="X173" s="279"/>
      <c r="Y173" s="279"/>
      <c r="Z173" s="279"/>
      <c r="AA173" s="279"/>
      <c r="AB173" s="279"/>
      <c r="AC173" s="279"/>
      <c r="AD173" s="279"/>
      <c r="AE173" s="279"/>
      <c r="AF173" s="279"/>
      <c r="AG173" s="279"/>
      <c r="AH173" s="279"/>
      <c r="AI173" s="279"/>
      <c r="AJ173" s="279"/>
      <c r="AK173" s="279"/>
      <c r="AL173" s="279"/>
      <c r="AM173" s="279"/>
      <c r="AN173" s="279"/>
      <c r="AO173" s="279"/>
      <c r="AP173" s="279"/>
      <c r="AQ173" s="279"/>
      <c r="AR173" s="279"/>
      <c r="AS173" s="279"/>
      <c r="AT173" s="279"/>
      <c r="AU173" s="279"/>
      <c r="AV173" s="279"/>
      <c r="AW173" s="279"/>
      <c r="AX173" s="279"/>
      <c r="AY173" s="279"/>
      <c r="AZ173" s="279"/>
      <c r="BA173" s="279"/>
      <c r="BB173" s="279"/>
    </row>
    <row r="174" spans="1:54" outlineLevel="2">
      <c r="A174" s="425"/>
      <c r="B174" s="135" t="s">
        <v>282</v>
      </c>
      <c r="C174" s="135"/>
      <c r="D174" s="135" t="s">
        <v>379</v>
      </c>
      <c r="E174" s="282"/>
      <c r="F174" s="279"/>
      <c r="G174" s="279"/>
      <c r="H174" s="279"/>
      <c r="I174" s="279"/>
      <c r="J174" s="279"/>
      <c r="K174" s="279"/>
      <c r="L174" s="279"/>
      <c r="M174" s="279"/>
      <c r="N174" s="279"/>
      <c r="O174" s="279"/>
      <c r="P174" s="279"/>
      <c r="Q174" s="279"/>
      <c r="R174" s="279"/>
      <c r="S174" s="279"/>
      <c r="T174" s="279"/>
      <c r="U174" s="279"/>
      <c r="V174" s="279"/>
      <c r="W174" s="279"/>
      <c r="X174" s="279"/>
      <c r="Y174" s="279"/>
      <c r="Z174" s="279"/>
      <c r="AA174" s="279"/>
      <c r="AB174" s="279"/>
      <c r="AC174" s="279"/>
      <c r="AD174" s="279"/>
      <c r="AE174" s="279"/>
      <c r="AF174" s="279"/>
      <c r="AG174" s="279"/>
      <c r="AH174" s="279"/>
      <c r="AI174" s="279"/>
      <c r="AJ174" s="279"/>
      <c r="AK174" s="279"/>
      <c r="AL174" s="279"/>
      <c r="AM174" s="279"/>
      <c r="AN174" s="279"/>
      <c r="AO174" s="279"/>
      <c r="AP174" s="279"/>
      <c r="AQ174" s="279"/>
      <c r="AR174" s="279"/>
      <c r="AS174" s="279"/>
      <c r="AT174" s="279"/>
      <c r="AU174" s="279"/>
      <c r="AV174" s="279"/>
      <c r="AW174" s="279"/>
      <c r="AX174" s="279"/>
      <c r="AY174" s="279"/>
      <c r="AZ174" s="279"/>
      <c r="BA174" s="279"/>
      <c r="BB174" s="279"/>
    </row>
    <row r="175" spans="1:54" outlineLevel="2">
      <c r="B175" s="135"/>
      <c r="C175" s="135"/>
      <c r="D175" s="135"/>
      <c r="E175" s="263"/>
      <c r="F175" s="137"/>
      <c r="G175" s="137"/>
      <c r="H175" s="137"/>
      <c r="I175" s="137"/>
      <c r="J175" s="137"/>
      <c r="K175" s="137"/>
      <c r="L175" s="137"/>
      <c r="M175" s="137"/>
      <c r="N175" s="137"/>
      <c r="O175" s="137"/>
      <c r="P175" s="137"/>
      <c r="Q175" s="137"/>
      <c r="R175" s="137"/>
      <c r="S175" s="137"/>
      <c r="T175" s="137"/>
      <c r="U175" s="137"/>
      <c r="V175" s="137"/>
      <c r="W175" s="137"/>
      <c r="X175" s="137"/>
      <c r="Y175" s="137"/>
      <c r="Z175" s="137"/>
      <c r="AA175" s="137"/>
      <c r="AB175" s="137"/>
      <c r="AC175" s="137"/>
      <c r="AD175" s="137"/>
      <c r="AE175" s="137"/>
      <c r="AF175" s="137"/>
      <c r="AG175" s="137"/>
      <c r="AH175" s="137"/>
      <c r="AI175" s="137"/>
      <c r="AJ175" s="137"/>
      <c r="AK175" s="137"/>
      <c r="AL175" s="137"/>
      <c r="AM175" s="137"/>
      <c r="AN175" s="137"/>
      <c r="AO175" s="137"/>
      <c r="AP175" s="137"/>
      <c r="AQ175" s="137"/>
      <c r="AR175" s="137"/>
      <c r="AS175" s="137"/>
      <c r="AT175" s="137"/>
      <c r="AU175" s="137"/>
      <c r="AV175" s="137"/>
      <c r="AW175" s="137"/>
      <c r="AX175" s="137"/>
      <c r="AY175" s="137"/>
      <c r="AZ175" s="137"/>
      <c r="BA175" s="137"/>
      <c r="BB175" s="137"/>
    </row>
    <row r="176" spans="1:54" ht="12.75" customHeight="1" outlineLevel="2">
      <c r="A176" s="423" t="s">
        <v>473</v>
      </c>
      <c r="B176" s="135" t="s">
        <v>282</v>
      </c>
      <c r="C176" s="135" t="s">
        <v>385</v>
      </c>
      <c r="D176" s="135" t="s">
        <v>379</v>
      </c>
      <c r="E176" s="262">
        <f>-(E$158*'Fixed Data'!$B$25*'Fixed Data'!E$47*'Fixed Data'!$B$24*'Fixed Data'!$B$23+E$158*'Fixed Data'!$B$26)*'Fixed Data'!L46/10^6</f>
        <v>-1.8470150585377827E-3</v>
      </c>
      <c r="F176" s="262">
        <f>-(F$158*'Fixed Data'!$B$25*'Fixed Data'!F$47*'Fixed Data'!$B$24*'Fixed Data'!$B$23+F$158*'Fixed Data'!$B$26)*'Fixed Data'!M46/10^6</f>
        <v>-1.73191749637766E-3</v>
      </c>
      <c r="G176" s="262">
        <f>-(G$158*'Fixed Data'!$B$25*'Fixed Data'!G$47*'Fixed Data'!$B$24*'Fixed Data'!$B$23+G$158*'Fixed Data'!$B$26)*'Fixed Data'!N46/10^6</f>
        <v>-1.6029923247909085E-3</v>
      </c>
      <c r="H176" s="262">
        <f>-(H$158*'Fixed Data'!$B$25*'Fixed Data'!H$47*'Fixed Data'!$B$24*'Fixed Data'!$B$23+H$158*'Fixed Data'!$B$26)*'Fixed Data'!O46/10^6</f>
        <v>-1.4517232758702613E-3</v>
      </c>
      <c r="I176" s="262">
        <f>-(I$158*'Fixed Data'!$B$25*'Fixed Data'!I$47*'Fixed Data'!$B$24*'Fixed Data'!$B$23+I$158*'Fixed Data'!$B$26)*'Fixed Data'!P46/10^6</f>
        <v>-1.2675709143689996E-3</v>
      </c>
      <c r="J176" s="262">
        <f>-(J$158*'Fixed Data'!$B$25*'Fixed Data'!J$47*'Fixed Data'!$B$24*'Fixed Data'!$B$23+J$158*'Fixed Data'!$B$26)*'Fixed Data'!Q46/10^6</f>
        <v>-9.7101837195751918E-4</v>
      </c>
      <c r="K176" s="262">
        <f>-(K$158*'Fixed Data'!$B$25*'Fixed Data'!K$47*'Fixed Data'!$B$24*'Fixed Data'!$B$23+K$158*'Fixed Data'!$B$26)*'Fixed Data'!R46/10^6</f>
        <v>-1.021150488053259E-3</v>
      </c>
      <c r="L176" s="262">
        <f>-(L$158*'Fixed Data'!$B$25*'Fixed Data'!L$47*'Fixed Data'!$B$24*'Fixed Data'!$B$23+L$158*'Fixed Data'!$B$26)*'Fixed Data'!S46/10^6</f>
        <v>-1.0751165204379211E-3</v>
      </c>
      <c r="M176" s="262">
        <f>-(M$158*'Fixed Data'!$B$25*'Fixed Data'!M$47*'Fixed Data'!$B$24*'Fixed Data'!$B$23+M$158*'Fixed Data'!$B$26)*'Fixed Data'!T46/10^6</f>
        <v>-1.1331652262439515E-3</v>
      </c>
      <c r="N176" s="262">
        <f>-(N$158*'Fixed Data'!$B$25*'Fixed Data'!N$47*'Fixed Data'!$B$24*'Fixed Data'!$B$23+N$158*'Fixed Data'!$B$26)*'Fixed Data'!U46/10^6</f>
        <v>-1.1955818432030421E-3</v>
      </c>
      <c r="O176" s="262">
        <f>-(O$158*'Fixed Data'!$B$25*'Fixed Data'!O$47*'Fixed Data'!$B$24*'Fixed Data'!$B$23+O$158*'Fixed Data'!$B$26)*'Fixed Data'!V46/10^6</f>
        <v>-1.2626913171017685E-3</v>
      </c>
      <c r="P176" s="262">
        <f>-(P$158*'Fixed Data'!$B$25*'Fixed Data'!P$47*'Fixed Data'!$B$24*'Fixed Data'!$B$23+P$158*'Fixed Data'!$B$26)*'Fixed Data'!W46/10^6</f>
        <v>-1.3350574212830791E-3</v>
      </c>
      <c r="Q176" s="262">
        <f>-(Q$158*'Fixed Data'!$B$25*'Fixed Data'!Q$47*'Fixed Data'!$B$24*'Fixed Data'!$B$23+Q$158*'Fixed Data'!$B$26)*'Fixed Data'!X46/10^6</f>
        <v>-1.4121669985336484E-3</v>
      </c>
      <c r="R176" s="262">
        <f>-(R$158*'Fixed Data'!$B$25*'Fixed Data'!R$47*'Fixed Data'!$B$24*'Fixed Data'!$B$23+R$158*'Fixed Data'!$B$26)*'Fixed Data'!Y46/10^6</f>
        <v>-1.4943418302693396E-3</v>
      </c>
      <c r="S176" s="262">
        <f>-(S$158*'Fixed Data'!$B$25*'Fixed Data'!S$47*'Fixed Data'!$B$24*'Fixed Data'!$B$23+S$158*'Fixed Data'!$B$26)*'Fixed Data'!Z46/10^6</f>
        <v>-1.5815697650662054E-3</v>
      </c>
      <c r="T176" s="262">
        <f>-(T$158*'Fixed Data'!$B$25*'Fixed Data'!T$47*'Fixed Data'!$B$24*'Fixed Data'!$B$23+T$158*'Fixed Data'!$B$26)*'Fixed Data'!AA46/10^6</f>
        <v>-1.6745321000892453E-3</v>
      </c>
      <c r="U176" s="262">
        <f>-(U$158*'Fixed Data'!$B$25*'Fixed Data'!U$47*'Fixed Data'!$B$24*'Fixed Data'!$B$23+U$158*'Fixed Data'!$B$26)*'Fixed Data'!AB46/10^6</f>
        <v>-1.77361709558958E-3</v>
      </c>
      <c r="V176" s="262">
        <f>-(V$158*'Fixed Data'!$B$25*'Fixed Data'!V$47*'Fixed Data'!$B$24*'Fixed Data'!$B$23+V$158*'Fixed Data'!$B$26)*'Fixed Data'!AC46/10^6</f>
        <v>-1.8792394755251639E-3</v>
      </c>
      <c r="W176" s="262">
        <f>-(W$158*'Fixed Data'!$B$25*'Fixed Data'!W$47*'Fixed Data'!$B$24*'Fixed Data'!$B$23+W$158*'Fixed Data'!$B$26)*'Fixed Data'!AD46/10^6</f>
        <v>-1.9918422343690278E-3</v>
      </c>
      <c r="X176" s="262">
        <f>-(X$158*'Fixed Data'!$B$25*'Fixed Data'!X$47*'Fixed Data'!$B$24*'Fixed Data'!$B$23+X$158*'Fixed Data'!$B$26)*'Fixed Data'!AE46/10^6</f>
        <v>-2.1118985665948089E-3</v>
      </c>
      <c r="Y176" s="262">
        <f>-(Y$158*'Fixed Data'!$B$25*'Fixed Data'!Y$47*'Fixed Data'!$B$24*'Fixed Data'!$B$23+Y$158*'Fixed Data'!$B$26)*'Fixed Data'!AF46/10^6</f>
        <v>-2.2399139282164374E-3</v>
      </c>
      <c r="Z176" s="262">
        <f>-(Z$158*'Fixed Data'!$B$25*'Fixed Data'!Z$47*'Fixed Data'!$B$24*'Fixed Data'!$B$23+Z$158*'Fixed Data'!$B$26)*'Fixed Data'!AG46/10^6</f>
        <v>-2.3764282382488094E-3</v>
      </c>
      <c r="AA176" s="262">
        <f>-(AA$158*'Fixed Data'!$B$25*'Fixed Data'!AA$47*'Fixed Data'!$B$24*'Fixed Data'!$B$23+AA$158*'Fixed Data'!$B$26)*'Fixed Data'!AH46/10^6</f>
        <v>-2.5220182337243185E-3</v>
      </c>
      <c r="AB176" s="262">
        <f>-(AB$158*'Fixed Data'!$B$25*'Fixed Data'!AB$47*'Fixed Data'!$B$24*'Fixed Data'!$B$23+AB$158*'Fixed Data'!$B$26)*'Fixed Data'!AI46/10^6</f>
        <v>-2.6772999801571895E-3</v>
      </c>
      <c r="AC176" s="262">
        <f>-(AC$158*'Fixed Data'!$B$25*'Fixed Data'!AC$47*'Fixed Data'!$B$24*'Fixed Data'!$B$23+AC$158*'Fixed Data'!$B$26)*'Fixed Data'!AJ46/10^6</f>
        <v>-3.0475115753657534E-3</v>
      </c>
      <c r="AD176" s="262">
        <f>-(AD$158*'Fixed Data'!$B$25*'Fixed Data'!AD$47*'Fixed Data'!$B$24*'Fixed Data'!$B$23+AD$158*'Fixed Data'!$B$26)*'Fixed Data'!AK46/10^6</f>
        <v>-3.2358315324418794E-3</v>
      </c>
      <c r="AE176" s="262">
        <f>-(AE$158*'Fixed Data'!$B$25*'Fixed Data'!AE$47*'Fixed Data'!$B$24*'Fixed Data'!$B$23+AE$158*'Fixed Data'!$B$26)*'Fixed Data'!AL46/10^6</f>
        <v>-3.4361170313968398E-3</v>
      </c>
      <c r="AF176" s="262">
        <f>-(AF$158*'Fixed Data'!$B$25*'Fixed Data'!AF$47*'Fixed Data'!$B$24*'Fixed Data'!$B$23+AF$158*'Fixed Data'!$B$26)*'Fixed Data'!AM46/10^6</f>
        <v>-3.6489557793981564E-3</v>
      </c>
      <c r="AG176" s="262">
        <f>-(AG$158*'Fixed Data'!$B$25*'Fixed Data'!AG$47*'Fixed Data'!$B$24*'Fixed Data'!$B$23+AG$158*'Fixed Data'!$B$26)*'Fixed Data'!AN46/10^6</f>
        <v>-3.8750255682726731E-3</v>
      </c>
      <c r="AH176" s="262">
        <f>-(AH$158*'Fixed Data'!$B$25*'Fixed Data'!AH$47*'Fixed Data'!$B$24*'Fixed Data'!$B$23+AH$158*'Fixed Data'!$B$26)*'Fixed Data'!AO46/10^6</f>
        <v>-4.1151427526648432E-3</v>
      </c>
      <c r="AI176" s="262">
        <f>-(AI$158*'Fixed Data'!$B$25*'Fixed Data'!AI$47*'Fixed Data'!$B$24*'Fixed Data'!$B$23+AI$158*'Fixed Data'!$B$26)*'Fixed Data'!AP46/10^6</f>
        <v>-4.3703461969556538E-3</v>
      </c>
      <c r="AJ176" s="262">
        <f>-(AJ$158*'Fixed Data'!$B$25*'Fixed Data'!AJ$47*'Fixed Data'!$B$24*'Fixed Data'!$B$23+AJ$158*'Fixed Data'!$B$26)*'Fixed Data'!AQ46/10^6</f>
        <v>-4.6414853356717542E-3</v>
      </c>
      <c r="AK176" s="262">
        <f>-(AK$158*'Fixed Data'!$B$25*'Fixed Data'!AK$47*'Fixed Data'!$B$24*'Fixed Data'!$B$23+AK$158*'Fixed Data'!$B$26)*'Fixed Data'!AR46/10^6</f>
        <v>-4.9295168510902739E-3</v>
      </c>
      <c r="AL176" s="262">
        <f>-(AL$158*'Fixed Data'!$B$25*'Fixed Data'!AL$47*'Fixed Data'!$B$24*'Fixed Data'!$B$23+AL$158*'Fixed Data'!$B$26)*'Fixed Data'!AS46/10^6</f>
        <v>-5.2354880459825771E-3</v>
      </c>
      <c r="AM176" s="262">
        <f>-(AM$158*'Fixed Data'!$B$25*'Fixed Data'!AM$47*'Fixed Data'!$B$24*'Fixed Data'!$B$23+AM$158*'Fixed Data'!$B$26)*'Fixed Data'!AT46/10^6</f>
        <v>-5.560519038257764E-3</v>
      </c>
      <c r="AN176" s="262">
        <f>-(AN$158*'Fixed Data'!$B$25*'Fixed Data'!AN$47*'Fixed Data'!$B$24*'Fixed Data'!$B$23+AN$158*'Fixed Data'!$B$26)*'Fixed Data'!AU46/10^6</f>
        <v>-5.9057854253199947E-3</v>
      </c>
      <c r="AO176" s="262">
        <f>-(AO$158*'Fixed Data'!$B$25*'Fixed Data'!AO$47*'Fixed Data'!$B$24*'Fixed Data'!$B$23+AO$158*'Fixed Data'!$B$26)*'Fixed Data'!AV46/10^6</f>
        <v>-6.2725137306409951E-3</v>
      </c>
      <c r="AP176" s="262">
        <f>-(AP$158*'Fixed Data'!$B$25*'Fixed Data'!AP$47*'Fixed Data'!$B$24*'Fixed Data'!$B$23+AP$158*'Fixed Data'!$B$26)*'Fixed Data'!AW46/10^6</f>
        <v>-6.6620202899330449E-3</v>
      </c>
      <c r="AQ176" s="262">
        <f>-(AQ$158*'Fixed Data'!$B$25*'Fixed Data'!AQ$47*'Fixed Data'!$B$24*'Fixed Data'!$B$23+AQ$158*'Fixed Data'!$B$26)*'Fixed Data'!AX46/10^6</f>
        <v>-7.0757030178260315E-3</v>
      </c>
      <c r="AR176" s="262">
        <f>-(AR$158*'Fixed Data'!$B$25*'Fixed Data'!AR$47*'Fixed Data'!$B$24*'Fixed Data'!$B$23+AR$158*'Fixed Data'!$B$26)*'Fixed Data'!AY46/10^6</f>
        <v>-7.5150407057043116E-3</v>
      </c>
      <c r="AS176" s="262">
        <f>-(AS$158*'Fixed Data'!$B$25*'Fixed Data'!AS$47*'Fixed Data'!$B$24*'Fixed Data'!$B$23+AS$158*'Fixed Data'!$B$26)*'Fixed Data'!AZ46/10^6</f>
        <v>-7.9815981022014256E-3</v>
      </c>
      <c r="AT176" s="262">
        <f>-(AT$158*'Fixed Data'!$B$25*'Fixed Data'!AT$47*'Fixed Data'!$B$24*'Fixed Data'!$B$23+AT$158*'Fixed Data'!$B$26)*'Fixed Data'!BA46/10^6</f>
        <v>-8.47703412487779E-3</v>
      </c>
      <c r="AU176" s="262">
        <f>-(AU$158*'Fixed Data'!$B$25*'Fixed Data'!AU$47*'Fixed Data'!$B$24*'Fixed Data'!$B$23+AU$158*'Fixed Data'!$B$26)*'Fixed Data'!BB46/10^6</f>
        <v>-9.0031090899555001E-3</v>
      </c>
      <c r="AV176" s="262">
        <f>-(AV$158*'Fixed Data'!$B$25*'Fixed Data'!AV$47*'Fixed Data'!$B$24*'Fixed Data'!$B$23+AV$158*'Fixed Data'!$B$26)*'Fixed Data'!BC46/10^6</f>
        <v>-9.5616878293404081E-3</v>
      </c>
      <c r="AW176" s="262">
        <f>-(AW$158*'Fixed Data'!$B$25*'Fixed Data'!AW$47*'Fixed Data'!$B$24*'Fixed Data'!$B$23+AW$158*'Fixed Data'!$B$26)*'Fixed Data'!BD46/10^6</f>
        <v>-1.0154745850178276E-2</v>
      </c>
      <c r="AX176" s="262">
        <f>-(AX$158*'Fixed Data'!$B$25*'Fixed Data'!AX$47*'Fixed Data'!$B$24*'Fixed Data'!$B$23+AX$158*'Fixed Data'!$B$26)*'Fixed Data'!BE46/10^6</f>
        <v>-1.0784376553370318E-2</v>
      </c>
      <c r="AY176" s="262">
        <f>-(AY$158*'Fixed Data'!$B$25*'Fixed Data'!AY$47*'Fixed Data'!$B$24*'Fixed Data'!$B$23+AY$158*'Fixed Data'!$B$26)*'Fixed Data'!BF46/10^6</f>
        <v>-1.1452798461795401E-2</v>
      </c>
      <c r="AZ176" s="262">
        <f>-(AZ$158*'Fixed Data'!$B$25*'Fixed Data'!AZ$47*'Fixed Data'!$B$24*'Fixed Data'!$B$23+AZ$158*'Fixed Data'!$B$26)*'Fixed Data'!BG46/10^6</f>
        <v>-1.2162362309994882E-2</v>
      </c>
      <c r="BA176" s="262">
        <f>-(BA$158*'Fixed Data'!$B$25*'Fixed Data'!BA$47*'Fixed Data'!$B$24*'Fixed Data'!$B$23+BA$158*'Fixed Data'!$B$26)*'Fixed Data'!BH46/10^6</f>
        <v>-1.291555853442224E-2</v>
      </c>
      <c r="BB176" s="262">
        <f>-(BB$158*'Fixed Data'!$B$25*'Fixed Data'!BB$47*'Fixed Data'!$B$24*'Fixed Data'!$B$23+BB$158*'Fixed Data'!$B$26)*'Fixed Data'!BI46/10^6</f>
        <v>-1.371384458094191E-2</v>
      </c>
    </row>
    <row r="177" spans="1:54" outlineLevel="2">
      <c r="A177" s="424"/>
      <c r="B177" s="135" t="s">
        <v>282</v>
      </c>
      <c r="C177" s="135"/>
      <c r="D177" s="135" t="s">
        <v>379</v>
      </c>
      <c r="E177" s="282"/>
      <c r="F177" s="279"/>
      <c r="G177" s="279"/>
      <c r="H177" s="279"/>
      <c r="I177" s="279"/>
      <c r="J177" s="279"/>
      <c r="K177" s="279"/>
      <c r="L177" s="279"/>
      <c r="M177" s="279"/>
      <c r="N177" s="279"/>
      <c r="O177" s="279"/>
      <c r="P177" s="279"/>
      <c r="Q177" s="279"/>
      <c r="R177" s="279"/>
      <c r="S177" s="279"/>
      <c r="T177" s="279"/>
      <c r="U177" s="279"/>
      <c r="V177" s="279"/>
      <c r="W177" s="279"/>
      <c r="X177" s="279"/>
      <c r="Y177" s="279"/>
      <c r="Z177" s="279"/>
      <c r="AA177" s="279"/>
      <c r="AB177" s="279"/>
      <c r="AC177" s="279"/>
      <c r="AD177" s="279"/>
      <c r="AE177" s="279"/>
      <c r="AF177" s="279"/>
      <c r="AG177" s="279"/>
      <c r="AH177" s="279"/>
      <c r="AI177" s="279"/>
      <c r="AJ177" s="279"/>
      <c r="AK177" s="279"/>
      <c r="AL177" s="279"/>
      <c r="AM177" s="279"/>
      <c r="AN177" s="279"/>
      <c r="AO177" s="279"/>
      <c r="AP177" s="279"/>
      <c r="AQ177" s="279"/>
      <c r="AR177" s="279"/>
      <c r="AS177" s="279"/>
      <c r="AT177" s="279"/>
      <c r="AU177" s="279"/>
      <c r="AV177" s="279"/>
      <c r="AW177" s="279"/>
      <c r="AX177" s="279"/>
      <c r="AY177" s="279"/>
      <c r="AZ177" s="279"/>
      <c r="BA177" s="279"/>
      <c r="BB177" s="279"/>
    </row>
    <row r="178" spans="1:54" outlineLevel="2">
      <c r="A178" s="425"/>
      <c r="B178" s="135" t="s">
        <v>282</v>
      </c>
      <c r="C178" s="135"/>
      <c r="D178" s="135" t="s">
        <v>379</v>
      </c>
      <c r="E178" s="282"/>
      <c r="F178" s="279"/>
      <c r="G178" s="279"/>
      <c r="H178" s="279"/>
      <c r="I178" s="279"/>
      <c r="J178" s="279"/>
      <c r="K178" s="279"/>
      <c r="L178" s="279"/>
      <c r="M178" s="279"/>
      <c r="N178" s="279"/>
      <c r="O178" s="279"/>
      <c r="P178" s="279"/>
      <c r="Q178" s="279"/>
      <c r="R178" s="279"/>
      <c r="S178" s="279"/>
      <c r="T178" s="279"/>
      <c r="U178" s="279"/>
      <c r="V178" s="279"/>
      <c r="W178" s="279"/>
      <c r="X178" s="279"/>
      <c r="Y178" s="279"/>
      <c r="Z178" s="279"/>
      <c r="AA178" s="279"/>
      <c r="AB178" s="279"/>
      <c r="AC178" s="279"/>
      <c r="AD178" s="279"/>
      <c r="AE178" s="279"/>
      <c r="AF178" s="279"/>
      <c r="AG178" s="279"/>
      <c r="AH178" s="279"/>
      <c r="AI178" s="279"/>
      <c r="AJ178" s="279"/>
      <c r="AK178" s="279"/>
      <c r="AL178" s="279"/>
      <c r="AM178" s="279"/>
      <c r="AN178" s="279"/>
      <c r="AO178" s="279"/>
      <c r="AP178" s="279"/>
      <c r="AQ178" s="279"/>
      <c r="AR178" s="279"/>
      <c r="AS178" s="279"/>
      <c r="AT178" s="279"/>
      <c r="AU178" s="279"/>
      <c r="AV178" s="279"/>
      <c r="AW178" s="279"/>
      <c r="AX178" s="279"/>
      <c r="AY178" s="279"/>
      <c r="AZ178" s="279"/>
      <c r="BA178" s="279"/>
      <c r="BB178" s="279"/>
    </row>
    <row r="179" spans="1:54" outlineLevel="1">
      <c r="B179" s="19"/>
      <c r="C179" s="19"/>
      <c r="D179" s="19"/>
      <c r="E179" s="15"/>
    </row>
    <row r="180" spans="1:54" outlineLevel="1">
      <c r="B180" s="19"/>
      <c r="C180" s="19"/>
      <c r="D180" s="19"/>
      <c r="E180" s="15"/>
    </row>
    <row r="181" spans="1:54">
      <c r="B181" s="19"/>
      <c r="C181" s="19"/>
      <c r="D181" s="19"/>
      <c r="E181" s="15"/>
    </row>
    <row r="182" spans="1:54" ht="15">
      <c r="A182" s="12" t="s">
        <v>474</v>
      </c>
      <c r="B182" s="19"/>
      <c r="C182" s="19"/>
      <c r="D182" s="19"/>
      <c r="E182" s="15"/>
    </row>
    <row r="183" spans="1:54" ht="15" outlineLevel="1">
      <c r="A183" s="12"/>
      <c r="B183" s="19"/>
      <c r="C183" s="19"/>
      <c r="D183" s="19"/>
      <c r="E183" s="15"/>
    </row>
    <row r="184" spans="1:54" s="4" customFormat="1" outlineLevel="1">
      <c r="A184" s="4" t="s">
        <v>475</v>
      </c>
      <c r="B184" s="151"/>
      <c r="C184" s="151"/>
      <c r="D184" s="151"/>
      <c r="E184" s="152"/>
    </row>
    <row r="185" spans="1:54" s="4" customFormat="1" outlineLevel="2">
      <c r="B185" s="151"/>
      <c r="C185" s="151"/>
      <c r="D185" s="151"/>
      <c r="E185" s="130">
        <v>2027</v>
      </c>
      <c r="F185" s="130">
        <v>2028</v>
      </c>
      <c r="G185" s="130">
        <v>2029</v>
      </c>
      <c r="H185" s="130">
        <v>2030</v>
      </c>
      <c r="I185" s="130">
        <v>2031</v>
      </c>
      <c r="J185" s="130">
        <v>2032</v>
      </c>
      <c r="K185" s="130">
        <v>2033</v>
      </c>
      <c r="L185" s="130">
        <v>2034</v>
      </c>
      <c r="M185" s="130">
        <v>2035</v>
      </c>
      <c r="N185" s="130">
        <v>2036</v>
      </c>
      <c r="O185" s="130">
        <v>2037</v>
      </c>
      <c r="P185" s="130">
        <v>2038</v>
      </c>
      <c r="Q185" s="130">
        <v>2039</v>
      </c>
      <c r="R185" s="130">
        <v>2040</v>
      </c>
      <c r="S185" s="130">
        <v>2041</v>
      </c>
      <c r="T185" s="130">
        <v>2042</v>
      </c>
      <c r="U185" s="130">
        <v>2043</v>
      </c>
      <c r="V185" s="130">
        <v>2044</v>
      </c>
      <c r="W185" s="130">
        <v>2045</v>
      </c>
      <c r="X185" s="130">
        <v>2046</v>
      </c>
      <c r="Y185" s="130">
        <v>2047</v>
      </c>
      <c r="Z185" s="130">
        <v>2048</v>
      </c>
      <c r="AA185" s="130">
        <v>2049</v>
      </c>
      <c r="AB185" s="130">
        <v>2050</v>
      </c>
      <c r="AC185" s="130">
        <v>2051</v>
      </c>
      <c r="AD185" s="130">
        <v>2052</v>
      </c>
      <c r="AE185" s="130">
        <v>2053</v>
      </c>
      <c r="AF185" s="130">
        <v>2054</v>
      </c>
      <c r="AG185" s="130">
        <v>2055</v>
      </c>
      <c r="AH185" s="130">
        <v>2056</v>
      </c>
      <c r="AI185" s="130">
        <v>2057</v>
      </c>
      <c r="AJ185" s="130">
        <v>2058</v>
      </c>
      <c r="AK185" s="130">
        <v>2059</v>
      </c>
      <c r="AL185" s="130">
        <v>2060</v>
      </c>
      <c r="AM185" s="130">
        <v>2061</v>
      </c>
      <c r="AN185" s="130">
        <v>2062</v>
      </c>
      <c r="AO185" s="130">
        <v>2063</v>
      </c>
      <c r="AP185" s="130">
        <v>2064</v>
      </c>
      <c r="AQ185" s="130">
        <v>2065</v>
      </c>
      <c r="AR185" s="130">
        <v>2066</v>
      </c>
      <c r="AS185" s="130">
        <v>2067</v>
      </c>
      <c r="AT185" s="130">
        <v>2068</v>
      </c>
      <c r="AU185" s="130">
        <v>2069</v>
      </c>
      <c r="AV185" s="130">
        <v>2070</v>
      </c>
      <c r="AW185" s="130">
        <v>2071</v>
      </c>
      <c r="AX185" s="130">
        <v>2072</v>
      </c>
      <c r="AY185" s="130">
        <v>2073</v>
      </c>
      <c r="AZ185" s="130">
        <v>2074</v>
      </c>
      <c r="BA185" s="130">
        <v>2075</v>
      </c>
      <c r="BB185" s="130">
        <v>2076</v>
      </c>
    </row>
    <row r="186" spans="1:54" outlineLevel="2">
      <c r="A186" s="430" t="s">
        <v>476</v>
      </c>
      <c r="B186" s="150" t="s">
        <v>477</v>
      </c>
      <c r="C186" s="6" t="s">
        <v>478</v>
      </c>
      <c r="D186" s="10" t="s">
        <v>390</v>
      </c>
      <c r="E186" s="129">
        <f>IF(E52&lt;($E$52),1,IF((E52-1)&gt;30,(D$186/(1+'Fixed Data'!$B$14)),(1/(1+'Fixed Data'!$B$13)^(E$52-$E$52))))</f>
        <v>1</v>
      </c>
      <c r="F186" s="129">
        <f>IF(F52&lt;($E$52),1,IF((F52-1)&gt;30,(E$186/(1+'Fixed Data'!$B$14)),(1/(1+'Fixed Data'!$B$13)^(F$52-$E$52))))</f>
        <v>0.96618357487922713</v>
      </c>
      <c r="G186" s="129">
        <f>IF(G52&lt;($E$52),1,IF((G52-1)&gt;30,(F$186/(1+'Fixed Data'!$B$14)),(1/(1+'Fixed Data'!$B$13)^(G$52-$E$52))))</f>
        <v>0.93351070036640305</v>
      </c>
      <c r="H186" s="129">
        <f>IF(H52&lt;($E$52),1,IF((H52-1)&gt;30,(G$186/(1+'Fixed Data'!$B$14)),(1/(1+'Fixed Data'!$B$13)^(H$52-$E$52))))</f>
        <v>0.90194270566802237</v>
      </c>
      <c r="I186" s="129">
        <f>IF(I52&lt;($E$52),1,IF((I52-1)&gt;30,(H$186/(1+'Fixed Data'!$B$14)),(1/(1+'Fixed Data'!$B$13)^(I$52-$E$52))))</f>
        <v>0.87144222769857238</v>
      </c>
      <c r="J186" s="129">
        <f>IF(J52&lt;($E$52),1,IF((J52-1)&gt;30,(I$186/(1+'Fixed Data'!$B$14)),(1/(1+'Fixed Data'!$B$13)^(J$52-$E$52))))</f>
        <v>0.84197316685852419</v>
      </c>
      <c r="K186" s="129">
        <f>IF(K52&lt;($E$52),1,IF((K52-1)&gt;30,(J$186/(1+'Fixed Data'!$B$14)),(1/(1+'Fixed Data'!$B$13)^(K$52-$E$52))))</f>
        <v>0.81350064430775282</v>
      </c>
      <c r="L186" s="129">
        <f>IF(L52&lt;($E$52),1,IF((L52-1)&gt;30,(K$186/(1+'Fixed Data'!$B$14)),(1/(1+'Fixed Data'!$B$13)^(L$52-$E$52))))</f>
        <v>0.78599096068381913</v>
      </c>
      <c r="M186" s="129">
        <f>IF(M52&lt;($E$52),1,IF((M52-1)&gt;30,(L$186/(1+'Fixed Data'!$B$14)),(1/(1+'Fixed Data'!$B$13)^(M$52-$E$52))))</f>
        <v>0.75941155621625056</v>
      </c>
      <c r="N186" s="129">
        <f>IF(N52&lt;($E$52),1,IF((N52-1)&gt;30,(M$186/(1+'Fixed Data'!$B$14)),(1/(1+'Fixed Data'!$B$13)^(N$52-$E$52))))</f>
        <v>0.73373097218961414</v>
      </c>
      <c r="O186" s="129">
        <f>IF(O52&lt;($E$52),1,IF((O52-1)&gt;30,(N$186/(1+'Fixed Data'!$B$14)),(1/(1+'Fixed Data'!$B$13)^(O$52-$E$52))))</f>
        <v>0.70891881370977217</v>
      </c>
      <c r="P186" s="129">
        <f>IF(P52&lt;($E$52),1,IF((P52-1)&gt;30,(O$186/(1+'Fixed Data'!$B$14)),(1/(1+'Fixed Data'!$B$13)^(P$52-$E$52))))</f>
        <v>0.68494571372924851</v>
      </c>
      <c r="Q186" s="129">
        <f>IF(Q52&lt;($E$52),1,IF((Q52-1)&gt;30,(P$186/(1+'Fixed Data'!$B$14)),(1/(1+'Fixed Data'!$B$13)^(Q$52-$E$52))))</f>
        <v>0.66178329828912896</v>
      </c>
      <c r="R186" s="129">
        <f>IF(R52&lt;($E$52),1,IF((R52-1)&gt;30,(Q$186/(1+'Fixed Data'!$B$14)),(1/(1+'Fixed Data'!$B$13)^(R$52-$E$52))))</f>
        <v>0.63940415293635666</v>
      </c>
      <c r="S186" s="129">
        <f>IF(S52&lt;($E$52),1,IF((S52-1)&gt;30,(R$186/(1+'Fixed Data'!$B$14)),(1/(1+'Fixed Data'!$B$13)^(S$52-$E$52))))</f>
        <v>0.61778179027667302</v>
      </c>
      <c r="T186" s="129">
        <f>IF(T52&lt;($E$52),1,IF((T52-1)&gt;30,(S$186/(1+'Fixed Data'!$B$14)),(1/(1+'Fixed Data'!$B$13)^(T$52-$E$52))))</f>
        <v>0.59689061862480497</v>
      </c>
      <c r="U186" s="129">
        <f>IF(U52&lt;($E$52),1,IF((U52-1)&gt;30,(T$186/(1+'Fixed Data'!$B$14)),(1/(1+'Fixed Data'!$B$13)^(U$52-$E$52))))</f>
        <v>0.57670591171478747</v>
      </c>
      <c r="V186" s="129">
        <f>IF(V52&lt;($E$52),1,IF((V52-1)&gt;30,(U$186/(1+'Fixed Data'!$B$14)),(1/(1+'Fixed Data'!$B$13)^(V$52-$E$52))))</f>
        <v>0.55720377943457733</v>
      </c>
      <c r="W186" s="129">
        <f>IF(W52&lt;($E$52),1,IF((W52-1)&gt;30,(V$186/(1+'Fixed Data'!$B$14)),(1/(1+'Fixed Data'!$B$13)^(W$52-$E$52))))</f>
        <v>0.53836113955031628</v>
      </c>
      <c r="X186" s="129">
        <f>IF(X52&lt;($E$52),1,IF((X52-1)&gt;30,(W$186/(1+'Fixed Data'!$B$14)),(1/(1+'Fixed Data'!$B$13)^(X$52-$E$52))))</f>
        <v>0.52015569038677911</v>
      </c>
      <c r="Y186" s="129">
        <f>IF(Y52&lt;($E$52),1,IF((Y52-1)&gt;30,(X$186/(1+'Fixed Data'!$B$14)),(1/(1+'Fixed Data'!$B$13)^(Y$52-$E$52))))</f>
        <v>0.50256588443167061</v>
      </c>
      <c r="Z186" s="129">
        <f>IF(Z52&lt;($E$52),1,IF((Z52-1)&gt;30,(Y$186/(1+'Fixed Data'!$B$14)),(1/(1+'Fixed Data'!$B$13)^(Z$52-$E$52))))</f>
        <v>0.48557090283253213</v>
      </c>
      <c r="AA186" s="129">
        <f>IF(AA52&lt;($E$52),1,IF((AA52-1)&gt;30,(Z$186/(1+'Fixed Data'!$B$14)),(1/(1+'Fixed Data'!$B$13)^(AA$52-$E$52))))</f>
        <v>0.46915063075606966</v>
      </c>
      <c r="AB186" s="129">
        <f>IF(AB52&lt;($E$52),1,IF((AB52-1)&gt;30,(AA$186/(1+'Fixed Data'!$B$14)),(1/(1+'Fixed Data'!$B$13)^(AB$52-$E$52))))</f>
        <v>0.45328563358074364</v>
      </c>
      <c r="AC186" s="129">
        <f>IF(AC52&lt;($E$52),1,IF((AC52-1)&gt;30,(AB$186/(1+'Fixed Data'!$B$14)),(1/(1+'Fixed Data'!$B$13)^(AC$52-$E$52))))</f>
        <v>0.43795713389443841</v>
      </c>
      <c r="AD186" s="129">
        <f>IF(AD52&lt;($E$52),1,IF((AD52-1)&gt;30,(AC$186/(1+'Fixed Data'!$B$14)),(1/(1+'Fixed Data'!$B$13)^(AD$52-$E$52))))</f>
        <v>0.42314698926998884</v>
      </c>
      <c r="AE186" s="129">
        <f>IF(AE52&lt;($E$52),1,IF((AE52-1)&gt;30,(AD$186/(1+'Fixed Data'!$B$14)),(1/(1+'Fixed Data'!$B$13)^(AE$52-$E$52))))</f>
        <v>0.40883767079225974</v>
      </c>
      <c r="AF186" s="129">
        <f>IF(AF52&lt;($E$52),1,IF((AF52-1)&gt;30,(AE$186/(1+'Fixed Data'!$B$14)),(1/(1+'Fixed Data'!$B$13)^(AF$52-$E$52))))</f>
        <v>0.39501224231136206</v>
      </c>
      <c r="AG186" s="129">
        <f>IF(AG52&lt;($E$52),1,IF((AG52-1)&gt;30,(AF$186/(1+'Fixed Data'!$B$14)),(1/(1+'Fixed Data'!$B$13)^(AG$52-$E$52))))</f>
        <v>0.38165434039745127</v>
      </c>
      <c r="AH186" s="129">
        <f>IF(AH52&lt;($E$52),1,IF((AH52-1)&gt;30,(AG$186/(1+'Fixed Data'!$B$14)),(1/(1+'Fixed Data'!$B$13)^(AH$52-$E$52))))</f>
        <v>0.36874815497338298</v>
      </c>
      <c r="AI186" s="129">
        <f>IF(AI52&lt;($E$52),1,IF((AI52-1)&gt;30,(AH$186/(1+'Fixed Data'!$B$14)),(1/(1+'Fixed Data'!$B$13)^(AI$52-$E$52))))</f>
        <v>0.35627841060230236</v>
      </c>
      <c r="AJ186" s="129">
        <f>IF(AJ52&lt;($E$52),1,IF((AJ52-1)&gt;30,(AI$186/(1+'Fixed Data'!$B$14)),(1/(1+'Fixed Data'!$B$13)^(AJ$52-$E$52))))</f>
        <v>0.3459013695167984</v>
      </c>
      <c r="AK186" s="129">
        <f>IF(AK52&lt;($E$52),1,IF((AK52-1)&gt;30,(AJ$186/(1+'Fixed Data'!$B$14)),(1/(1+'Fixed Data'!$B$13)^(AK$52-$E$52))))</f>
        <v>0.33582657234640623</v>
      </c>
      <c r="AL186" s="129">
        <f>IF(AL52&lt;($E$52),1,IF((AL52-1)&gt;30,(AK$186/(1+'Fixed Data'!$B$14)),(1/(1+'Fixed Data'!$B$13)^(AL$52-$E$52))))</f>
        <v>0.32604521587029728</v>
      </c>
      <c r="AM186" s="129">
        <f>IF(AM52&lt;($E$52),1,IF((AM52-1)&gt;30,(AL$186/(1+'Fixed Data'!$B$14)),(1/(1+'Fixed Data'!$B$13)^(AM$52-$E$52))))</f>
        <v>0.31654875327213328</v>
      </c>
      <c r="AN186" s="129">
        <f>IF(AN52&lt;($E$52),1,IF((AN52-1)&gt;30,(AM$186/(1+'Fixed Data'!$B$14)),(1/(1+'Fixed Data'!$B$13)^(AN$52-$E$52))))</f>
        <v>0.30732888667197406</v>
      </c>
      <c r="AO186" s="129">
        <f>IF(AO52&lt;($E$52),1,IF((AO52-1)&gt;30,(AN$186/(1+'Fixed Data'!$B$14)),(1/(1+'Fixed Data'!$B$13)^(AO$52-$E$52))))</f>
        <v>0.29837755987570297</v>
      </c>
      <c r="AP186" s="129">
        <f>IF(AP52&lt;($E$52),1,IF((AP52-1)&gt;30,(AO$186/(1+'Fixed Data'!$B$14)),(1/(1+'Fixed Data'!$B$13)^(AP$52-$E$52))))</f>
        <v>0.28968695133563394</v>
      </c>
      <c r="AQ186" s="129">
        <f>IF(AQ52&lt;($E$52),1,IF((AQ52-1)&gt;30,(AP$186/(1+'Fixed Data'!$B$14)),(1/(1+'Fixed Data'!$B$13)^(AQ$52-$E$52))))</f>
        <v>0.28124946731614947</v>
      </c>
      <c r="AR186" s="129">
        <f>IF(AR52&lt;($E$52),1,IF((AR52-1)&gt;30,(AQ$186/(1+'Fixed Data'!$B$14)),(1/(1+'Fixed Data'!$B$13)^(AR$52-$E$52))))</f>
        <v>0.27305773525839755</v>
      </c>
      <c r="AS186" s="129">
        <f>IF(AS52&lt;($E$52),1,IF((AS52-1)&gt;30,(AR$186/(1+'Fixed Data'!$B$14)),(1/(1+'Fixed Data'!$B$13)^(AS$52-$E$52))))</f>
        <v>0.26510459733825004</v>
      </c>
      <c r="AT186" s="129">
        <f>IF(AT52&lt;($E$52),1,IF((AT52-1)&gt;30,(AS$186/(1+'Fixed Data'!$B$14)),(1/(1+'Fixed Data'!$B$13)^(AT$52-$E$52))))</f>
        <v>0.25738310421189325</v>
      </c>
      <c r="AU186" s="129">
        <f>IF(AU52&lt;($E$52),1,IF((AU52-1)&gt;30,(AT$186/(1+'Fixed Data'!$B$14)),(1/(1+'Fixed Data'!$B$13)^(AU$52-$E$52))))</f>
        <v>0.24988650894358569</v>
      </c>
      <c r="AV186" s="129">
        <f>IF(AV52&lt;($E$52),1,IF((AV52-1)&gt;30,(AU$186/(1+'Fixed Data'!$B$14)),(1/(1+'Fixed Data'!$B$13)^(AV$52-$E$52))))</f>
        <v>0.24260826111027736</v>
      </c>
      <c r="AW186" s="129">
        <f>IF(AW52&lt;($E$52),1,IF((AW52-1)&gt;30,(AV$186/(1+'Fixed Data'!$B$14)),(1/(1+'Fixed Data'!$B$13)^(AW$52-$E$52))))</f>
        <v>0.23554200107793918</v>
      </c>
      <c r="AX186" s="129">
        <f>IF(AX52&lt;($E$52),1,IF((AX52-1)&gt;30,(AW$186/(1+'Fixed Data'!$B$14)),(1/(1+'Fixed Data'!$B$13)^(AX$52-$E$52))))</f>
        <v>0.22868155444460114</v>
      </c>
      <c r="AY186" s="129">
        <f>IF(AY52&lt;($E$52),1,IF((AY52-1)&gt;30,(AX$186/(1+'Fixed Data'!$B$14)),(1/(1+'Fixed Data'!$B$13)^(AY$52-$E$52))))</f>
        <v>0.22202092664524381</v>
      </c>
      <c r="AZ186" s="129">
        <f>IF(AZ52&lt;($E$52),1,IF((AZ52-1)&gt;30,(AY$186/(1+'Fixed Data'!$B$14)),(1/(1+'Fixed Data'!$B$13)^(AZ$52-$E$52))))</f>
        <v>0.21555429771382895</v>
      </c>
      <c r="BA186" s="129">
        <f>IF(BA52&lt;($E$52),1,IF((BA52-1)&gt;30,(AZ$186/(1+'Fixed Data'!$B$14)),(1/(1+'Fixed Data'!$B$13)^(BA$52-$E$52))))</f>
        <v>0.20927601719789218</v>
      </c>
      <c r="BB186" s="129">
        <f>IF(BB52&lt;($E$52),1,IF((BB52-1)&gt;30,(BA$186/(1+'Fixed Data'!$B$14)),(1/(1+'Fixed Data'!$B$13)^(BB$52-$E$52))))</f>
        <v>0.20318059922125453</v>
      </c>
    </row>
    <row r="187" spans="1:54" outlineLevel="2">
      <c r="A187" s="431"/>
      <c r="B187" s="150" t="s">
        <v>479</v>
      </c>
      <c r="C187" s="6" t="s">
        <v>480</v>
      </c>
      <c r="D187" s="10" t="s">
        <v>390</v>
      </c>
      <c r="E187" s="33">
        <f>IF(E52&lt;($E$52),1,IF((E52-1)&gt;30,(D$187/(1+'Fixed Data'!$B$16)),(1/(1+'Fixed Data'!$B$15)^(E$52-$E$52))))</f>
        <v>1</v>
      </c>
      <c r="F187" s="33">
        <f>IF(F52&lt;($E$52),1,IF((F52-1)&gt;30,(E$187/(1+'Fixed Data'!$B$16)),(1/(1+'Fixed Data'!$B$15)^(F$52-$E$52))))</f>
        <v>0.98522167487684742</v>
      </c>
      <c r="G187" s="33">
        <f>IF(G52&lt;($E$52),1,IF((G52-1)&gt;30,(F$187/(1+'Fixed Data'!$B$16)),(1/(1+'Fixed Data'!$B$15)^(G$52-$E$52))))</f>
        <v>0.9706617486471405</v>
      </c>
      <c r="H187" s="33">
        <f>IF(H52&lt;($E$52),1,IF((H52-1)&gt;30,(G$187/(1+'Fixed Data'!$B$16)),(1/(1+'Fixed Data'!$B$15)^(H$52-$E$52))))</f>
        <v>0.95631699374102519</v>
      </c>
      <c r="I187" s="33">
        <f>IF(I52&lt;($E$52),1,IF((I52-1)&gt;30,(H$187/(1+'Fixed Data'!$B$16)),(1/(1+'Fixed Data'!$B$15)^(I$52-$E$52))))</f>
        <v>0.94218423028672449</v>
      </c>
      <c r="J187" s="33">
        <f>IF(J52&lt;($E$52),1,IF((J52-1)&gt;30,(I$187/(1+'Fixed Data'!$B$16)),(1/(1+'Fixed Data'!$B$15)^(J$52-$E$52))))</f>
        <v>0.92826032540563996</v>
      </c>
      <c r="K187" s="33">
        <f>IF(K52&lt;($E$52),1,IF((K52-1)&gt;30,(J$187/(1+'Fixed Data'!$B$16)),(1/(1+'Fixed Data'!$B$15)^(K$52-$E$52))))</f>
        <v>0.91454219251787205</v>
      </c>
      <c r="L187" s="33">
        <f>IF(L52&lt;($E$52),1,IF((L52-1)&gt;30,(K$187/(1+'Fixed Data'!$B$16)),(1/(1+'Fixed Data'!$B$15)^(L$52-$E$52))))</f>
        <v>0.90102679065800217</v>
      </c>
      <c r="M187" s="33">
        <f>IF(M52&lt;($E$52),1,IF((M52-1)&gt;30,(L$187/(1+'Fixed Data'!$B$16)),(1/(1+'Fixed Data'!$B$15)^(M$52-$E$52))))</f>
        <v>0.88771112380098749</v>
      </c>
      <c r="N187" s="33">
        <f>IF(N52&lt;($E$52),1,IF((N52-1)&gt;30,(M$187/(1+'Fixed Data'!$B$16)),(1/(1+'Fixed Data'!$B$15)^(N$52-$E$52))))</f>
        <v>0.87459224019801729</v>
      </c>
      <c r="O187" s="33">
        <f>IF(O52&lt;($E$52),1,IF((O52-1)&gt;30,(N$187/(1+'Fixed Data'!$B$16)),(1/(1+'Fixed Data'!$B$15)^(O$52-$E$52))))</f>
        <v>0.86166723172218462</v>
      </c>
      <c r="P187" s="33">
        <f>IF(P52&lt;($E$52),1,IF((P52-1)&gt;30,(O$187/(1+'Fixed Data'!$B$16)),(1/(1+'Fixed Data'!$B$15)^(P$52-$E$52))))</f>
        <v>0.8489332332238273</v>
      </c>
      <c r="Q187" s="33">
        <f>IF(Q52&lt;($E$52),1,IF((Q52-1)&gt;30,(P$187/(1+'Fixed Data'!$B$16)),(1/(1+'Fixed Data'!$B$15)^(Q$52-$E$52))))</f>
        <v>0.83638742189539661</v>
      </c>
      <c r="R187" s="33">
        <f>IF(R52&lt;($E$52),1,IF((R52-1)&gt;30,(Q$187/(1+'Fixed Data'!$B$16)),(1/(1+'Fixed Data'!$B$15)^(R$52-$E$52))))</f>
        <v>0.82402701664571099</v>
      </c>
      <c r="S187" s="33">
        <f>IF(S52&lt;($E$52),1,IF((S52-1)&gt;30,(R$187/(1+'Fixed Data'!$B$16)),(1/(1+'Fixed Data'!$B$15)^(S$52-$E$52))))</f>
        <v>0.81184927748345925</v>
      </c>
      <c r="T187" s="33">
        <f>IF(T52&lt;($E$52),1,IF((T52-1)&gt;30,(S$187/(1+'Fixed Data'!$B$16)),(1/(1+'Fixed Data'!$B$15)^(T$52-$E$52))))</f>
        <v>0.79985150490981216</v>
      </c>
      <c r="U187" s="33">
        <f>IF(U52&lt;($E$52),1,IF((U52-1)&gt;30,(T$187/(1+'Fixed Data'!$B$16)),(1/(1+'Fixed Data'!$B$15)^(U$52-$E$52))))</f>
        <v>0.78803103932001206</v>
      </c>
      <c r="V187" s="33">
        <f>IF(V52&lt;($E$52),1,IF((V52-1)&gt;30,(U$187/(1+'Fixed Data'!$B$16)),(1/(1+'Fixed Data'!$B$15)^(V$52-$E$52))))</f>
        <v>0.77638526041380518</v>
      </c>
      <c r="W187" s="33">
        <f>IF(W52&lt;($E$52),1,IF((W52-1)&gt;30,(V$187/(1+'Fixed Data'!$B$16)),(1/(1+'Fixed Data'!$B$15)^(W$52-$E$52))))</f>
        <v>0.76491158661458636</v>
      </c>
      <c r="X187" s="33">
        <f>IF(X52&lt;($E$52),1,IF((X52-1)&gt;30,(W$187/(1+'Fixed Data'!$B$16)),(1/(1+'Fixed Data'!$B$15)^(X$52-$E$52))))</f>
        <v>0.7536074744971295</v>
      </c>
      <c r="Y187" s="33">
        <f>IF(Y52&lt;($E$52),1,IF((Y52-1)&gt;30,(X$187/(1+'Fixed Data'!$B$16)),(1/(1+'Fixed Data'!$B$15)^(Y$52-$E$52))))</f>
        <v>0.74247041822377313</v>
      </c>
      <c r="Z187" s="33">
        <f>IF(Z52&lt;($E$52),1,IF((Z52-1)&gt;30,(Y$187/(1+'Fixed Data'!$B$16)),(1/(1+'Fixed Data'!$B$15)^(Z$52-$E$52))))</f>
        <v>0.73149794898893916</v>
      </c>
      <c r="AA187" s="33">
        <f>IF(AA52&lt;($E$52),1,IF((AA52-1)&gt;30,(Z$187/(1+'Fixed Data'!$B$16)),(1/(1+'Fixed Data'!$B$15)^(AA$52-$E$52))))</f>
        <v>0.72068763447186135</v>
      </c>
      <c r="AB187" s="33">
        <f>IF(AB52&lt;($E$52),1,IF((AB52-1)&gt;30,(AA$187/(1+'Fixed Data'!$B$16)),(1/(1+'Fixed Data'!$B$15)^(AB$52-$E$52))))</f>
        <v>0.71003707829740037</v>
      </c>
      <c r="AC187" s="33">
        <f>IF(AC52&lt;($E$52),1,IF((AC52-1)&gt;30,(AB$187/(1+'Fixed Data'!$B$16)),(1/(1+'Fixed Data'!$B$15)^(AC$52-$E$52))))</f>
        <v>0.69954391950482808</v>
      </c>
      <c r="AD187" s="33">
        <f>IF(AD52&lt;($E$52),1,IF((AD52-1)&gt;30,(AC$187/(1+'Fixed Data'!$B$16)),(1/(1+'Fixed Data'!$B$15)^(AD$52-$E$52))))</f>
        <v>0.68920583202446117</v>
      </c>
      <c r="AE187" s="33">
        <f>IF(AE52&lt;($E$52),1,IF((AE52-1)&gt;30,(AD$187/(1+'Fixed Data'!$B$16)),(1/(1+'Fixed Data'!$B$15)^(AE$52-$E$52))))</f>
        <v>0.67902052416203085</v>
      </c>
      <c r="AF187" s="33">
        <f>IF(AF52&lt;($E$52),1,IF((AF52-1)&gt;30,(AE$187/(1+'Fixed Data'!$B$16)),(1/(1+'Fixed Data'!$B$15)^(AF$52-$E$52))))</f>
        <v>0.66898573809067086</v>
      </c>
      <c r="AG187" s="33">
        <f>IF(AG52&lt;($E$52),1,IF((AG52-1)&gt;30,(AF$187/(1+'Fixed Data'!$B$16)),(1/(1+'Fixed Data'!$B$15)^(AG$52-$E$52))))</f>
        <v>0.65909924935041486</v>
      </c>
      <c r="AH187" s="33">
        <f>IF(AH52&lt;($E$52),1,IF((AH52-1)&gt;30,(AG$187/(1+'Fixed Data'!$B$16)),(1/(1+'Fixed Data'!$B$15)^(AH$52-$E$52))))</f>
        <v>0.64935886635508844</v>
      </c>
      <c r="AI187" s="33">
        <f>IF(AI52&lt;($E$52),1,IF((AI52-1)&gt;30,(AH$187/(1+'Fixed Data'!$B$16)),(1/(1+'Fixed Data'!$B$15)^(AI$52-$E$52))))</f>
        <v>0.63976242990649135</v>
      </c>
      <c r="AJ187" s="33">
        <f>IF(AJ52&lt;($E$52),1,IF((AJ52-1)&gt;30,(AI$187/(1+'Fixed Data'!$B$16)),(1/(1+'Fixed Data'!$B$15)^(AJ$52-$E$52))))</f>
        <v>0.63163954535324851</v>
      </c>
      <c r="AK187" s="33">
        <f>IF(AK52&lt;($E$52),1,IF((AK52-1)&gt;30,(AJ$187/(1+'Fixed Data'!$B$16)),(1/(1+'Fixed Data'!$B$15)^(AK$52-$E$52))))</f>
        <v>0.62361979479222052</v>
      </c>
      <c r="AL187" s="33">
        <f>IF(AL52&lt;($E$52),1,IF((AL52-1)&gt;30,(AK$187/(1+'Fixed Data'!$B$16)),(1/(1+'Fixed Data'!$B$15)^(AL$52-$E$52))))</f>
        <v>0.61570186875996724</v>
      </c>
      <c r="AM187" s="33">
        <f>IF(AM52&lt;($E$52),1,IF((AM52-1)&gt;30,(AL$187/(1+'Fixed Data'!$B$16)),(1/(1+'Fixed Data'!$B$15)^(AM$52-$E$52))))</f>
        <v>0.60788447441893967</v>
      </c>
      <c r="AN187" s="33">
        <f>IF(AN52&lt;($E$52),1,IF((AN52-1)&gt;30,(AM$187/(1+'Fixed Data'!$B$16)),(1/(1+'Fixed Data'!$B$15)^(AN$52-$E$52))))</f>
        <v>0.60016633534638508</v>
      </c>
      <c r="AO187" s="33">
        <f>IF(AO52&lt;($E$52),1,IF((AO52-1)&gt;30,(AN$187/(1+'Fixed Data'!$B$16)),(1/(1+'Fixed Data'!$B$15)^(AO$52-$E$52))))</f>
        <v>0.59254619132593356</v>
      </c>
      <c r="AP187" s="33">
        <f>IF(AP52&lt;($E$52),1,IF((AP52-1)&gt;30,(AO$187/(1+'Fixed Data'!$B$16)),(1/(1+'Fixed Data'!$B$15)^(AP$52-$E$52))))</f>
        <v>0.58502279814182956</v>
      </c>
      <c r="AQ187" s="33">
        <f>IF(AQ52&lt;($E$52),1,IF((AQ52-1)&gt;30,(AP$187/(1+'Fixed Data'!$B$16)),(1/(1+'Fixed Data'!$B$15)^(AQ$52-$E$52))))</f>
        <v>0.577594927375777</v>
      </c>
      <c r="AR187" s="33">
        <f>IF(AR52&lt;($E$52),1,IF((AR52-1)&gt;30,(AQ$187/(1+'Fixed Data'!$B$16)),(1/(1+'Fixed Data'!$B$15)^(AR$52-$E$52))))</f>
        <v>0.57026136620636314</v>
      </c>
      <c r="AS187" s="33">
        <f>IF(AS52&lt;($E$52),1,IF((AS52-1)&gt;30,(AR$187/(1+'Fixed Data'!$B$16)),(1/(1+'Fixed Data'!$B$15)^(AS$52-$E$52))))</f>
        <v>0.5630209172110292</v>
      </c>
      <c r="AT187" s="33">
        <f>IF(AT52&lt;($E$52),1,IF((AT52-1)&gt;30,(AS$187/(1+'Fixed Data'!$B$16)),(1/(1+'Fixed Data'!$B$15)^(AT$52-$E$52))))</f>
        <v>0.55587239817055578</v>
      </c>
      <c r="AU187" s="33">
        <f>IF(AU52&lt;($E$52),1,IF((AU52-1)&gt;30,(AT$187/(1+'Fixed Data'!$B$16)),(1/(1+'Fixed Data'!$B$15)^(AU$52-$E$52))))</f>
        <v>0.54881464187603002</v>
      </c>
      <c r="AV187" s="33">
        <f>IF(AV52&lt;($E$52),1,IF((AV52-1)&gt;30,(AU$187/(1+'Fixed Data'!$B$16)),(1/(1+'Fixed Data'!$B$15)^(AV$52-$E$52))))</f>
        <v>0.54184649593826384</v>
      </c>
      <c r="AW187" s="33">
        <f>IF(AW52&lt;($E$52),1,IF((AW52-1)&gt;30,(AV$187/(1+'Fixed Data'!$B$16)),(1/(1+'Fixed Data'!$B$15)^(AW$52-$E$52))))</f>
        <v>0.53496682259963246</v>
      </c>
      <c r="AX187" s="33">
        <f>IF(AX52&lt;($E$52),1,IF((AX52-1)&gt;30,(AW$187/(1+'Fixed Data'!$B$16)),(1/(1+'Fixed Data'!$B$15)^(AX$52-$E$52))))</f>
        <v>0.52817449854830123</v>
      </c>
      <c r="AY187" s="33">
        <f>IF(AY52&lt;($E$52),1,IF((AY52-1)&gt;30,(AX$187/(1+'Fixed Data'!$B$16)),(1/(1+'Fixed Data'!$B$15)^(AY$52-$E$52))))</f>
        <v>0.52146841473481154</v>
      </c>
      <c r="AZ187" s="33">
        <f>IF(AZ52&lt;($E$52),1,IF((AZ52-1)&gt;30,(AY$187/(1+'Fixed Data'!$B$16)),(1/(1+'Fixed Data'!$B$15)^(AZ$52-$E$52))))</f>
        <v>0.51484747619099525</v>
      </c>
      <c r="BA187" s="33">
        <f>IF(BA52&lt;($E$52),1,IF((BA52-1)&gt;30,(AZ$187/(1+'Fixed Data'!$B$16)),(1/(1+'Fixed Data'!$B$15)^(BA$52-$E$52))))</f>
        <v>0.50831060185118893</v>
      </c>
      <c r="BB187" s="33">
        <f>IF(BB52&lt;($E$52),1,IF((BB52-1)&gt;30,(BA$187/(1+'Fixed Data'!$B$16)),(1/(1+'Fixed Data'!$B$15)^(BB$52-$E$52))))</f>
        <v>0.50185672437571716</v>
      </c>
    </row>
    <row r="188" spans="1:54" outlineLevel="2">
      <c r="B188" s="19"/>
      <c r="C188" s="19"/>
      <c r="D188" s="19"/>
      <c r="E188" s="15"/>
    </row>
    <row r="189" spans="1:54" outlineLevel="2">
      <c r="A189" s="10"/>
      <c r="B189" s="19"/>
      <c r="C189" s="19"/>
      <c r="D189" s="19"/>
      <c r="E189" s="15"/>
    </row>
    <row r="190" spans="1:54" ht="12.75" customHeight="1" outlineLevel="2">
      <c r="A190" s="423" t="s">
        <v>481</v>
      </c>
      <c r="B190" s="150" t="s">
        <v>340</v>
      </c>
      <c r="C190" s="19"/>
      <c r="D190" s="135" t="s">
        <v>379</v>
      </c>
      <c r="E190" s="21">
        <f>(E133+E83)*E186</f>
        <v>-1.7771402944572747</v>
      </c>
      <c r="F190" s="21">
        <f t="shared" ref="F190:BB190" si="17">(F133+F83)*F186</f>
        <v>-1.9600182798503498</v>
      </c>
      <c r="G190" s="21">
        <f t="shared" si="17"/>
        <v>-1.1031862310376352</v>
      </c>
      <c r="H190" s="21">
        <f t="shared" si="17"/>
        <v>-1.7408053631832254</v>
      </c>
      <c r="I190" s="21">
        <f>(I133+I83)*I186</f>
        <v>-2.0991285913924149</v>
      </c>
      <c r="J190" s="21">
        <f t="shared" si="17"/>
        <v>-0.40543354513305874</v>
      </c>
      <c r="K190" s="21">
        <f t="shared" si="17"/>
        <v>-0.36588087360307331</v>
      </c>
      <c r="L190" s="21">
        <f t="shared" si="17"/>
        <v>-0.32910058861407615</v>
      </c>
      <c r="M190" s="21">
        <f t="shared" si="17"/>
        <v>-0.29493144656827797</v>
      </c>
      <c r="N190" s="21">
        <f t="shared" si="17"/>
        <v>-0.26322058035429224</v>
      </c>
      <c r="O190" s="21">
        <f t="shared" si="17"/>
        <v>-0.23382309551891461</v>
      </c>
      <c r="P190" s="21">
        <f t="shared" si="17"/>
        <v>-0.206601684905593</v>
      </c>
      <c r="Q190" s="21">
        <f t="shared" si="17"/>
        <v>-0.18142626094762279</v>
      </c>
      <c r="R190" s="21">
        <f t="shared" si="17"/>
        <v>-0.15817360483874232</v>
      </c>
      <c r="S190" s="21">
        <f t="shared" si="17"/>
        <v>-0.13672703183699403</v>
      </c>
      <c r="T190" s="21">
        <f t="shared" si="17"/>
        <v>-0.11697607198953096</v>
      </c>
      <c r="U190" s="21">
        <f t="shared" si="17"/>
        <v>-9.8816165596528935E-2</v>
      </c>
      <c r="V190" s="21">
        <f t="shared" si="17"/>
        <v>-8.2148372761578839E-2</v>
      </c>
      <c r="W190" s="21">
        <f t="shared" si="17"/>
        <v>-6.6879096403921021E-2</v>
      </c>
      <c r="X190" s="21">
        <f t="shared" si="17"/>
        <v>-5.2919818134705914E-2</v>
      </c>
      <c r="Y190" s="21">
        <f t="shared" si="17"/>
        <v>-4.0186846425160259E-2</v>
      </c>
      <c r="Z190" s="21">
        <f t="shared" si="17"/>
        <v>-2.8601076519160582E-2</v>
      </c>
      <c r="AA190" s="21">
        <f t="shared" si="17"/>
        <v>-1.8087761566301586E-2</v>
      </c>
      <c r="AB190" s="21">
        <f t="shared" si="17"/>
        <v>-8.5762944741475458E-3</v>
      </c>
      <c r="AC190" s="21">
        <f t="shared" si="17"/>
        <v>9.9347635121247615E-19</v>
      </c>
      <c r="AD190" s="21">
        <f t="shared" si="17"/>
        <v>9.5988053257244087E-19</v>
      </c>
      <c r="AE190" s="21">
        <f t="shared" si="17"/>
        <v>9.2742080441781719E-19</v>
      </c>
      <c r="AF190" s="21">
        <f t="shared" si="17"/>
        <v>8.9605874822977504E-19</v>
      </c>
      <c r="AG190" s="21">
        <f t="shared" si="17"/>
        <v>8.6575724466644933E-19</v>
      </c>
      <c r="AH190" s="21">
        <f t="shared" si="17"/>
        <v>8.3648042962941992E-19</v>
      </c>
      <c r="AI190" s="21">
        <f t="shared" si="17"/>
        <v>8.0819365181586459E-19</v>
      </c>
      <c r="AJ190" s="21">
        <f t="shared" si="17"/>
        <v>7.8465403088918888E-19</v>
      </c>
      <c r="AK190" s="21">
        <f t="shared" si="17"/>
        <v>7.6180002998950379E-19</v>
      </c>
      <c r="AL190" s="21">
        <f t="shared" si="17"/>
        <v>7.3961167960145986E-19</v>
      </c>
      <c r="AM190" s="21">
        <f t="shared" si="17"/>
        <v>7.1806959184607758E-19</v>
      </c>
      <c r="AN190" s="21">
        <f t="shared" si="17"/>
        <v>6.9715494353988115E-19</v>
      </c>
      <c r="AO190" s="21">
        <f t="shared" si="17"/>
        <v>6.7684945974745743E-19</v>
      </c>
      <c r="AP190" s="21">
        <f t="shared" si="17"/>
        <v>6.5713539781306546E-19</v>
      </c>
      <c r="AQ190" s="21">
        <f t="shared" si="17"/>
        <v>6.379955318573451E-19</v>
      </c>
      <c r="AR190" s="21">
        <f t="shared" si="17"/>
        <v>6.1941313772557777E-19</v>
      </c>
      <c r="AS190" s="21">
        <f t="shared" si="17"/>
        <v>6.0137197837434734E-19</v>
      </c>
      <c r="AT190" s="21">
        <f t="shared" si="17"/>
        <v>5.8385628968383245E-19</v>
      </c>
      <c r="AU190" s="21">
        <f t="shared" si="17"/>
        <v>5.6685076668333243E-19</v>
      </c>
      <c r="AV190" s="21">
        <f t="shared" si="17"/>
        <v>5.5034055017799267E-19</v>
      </c>
      <c r="AW190" s="21">
        <f t="shared" si="17"/>
        <v>5.3431121376504136E-19</v>
      </c>
      <c r="AX190" s="21">
        <f t="shared" si="17"/>
        <v>5.1874875122819554E-19</v>
      </c>
      <c r="AY190" s="21">
        <f t="shared" si="17"/>
        <v>5.0363956429921888E-19</v>
      </c>
      <c r="AZ190" s="21">
        <f t="shared" si="17"/>
        <v>4.8897045077594071E-19</v>
      </c>
      <c r="BA190" s="21">
        <f t="shared" si="17"/>
        <v>4.7472859298635021E-19</v>
      </c>
      <c r="BB190" s="21">
        <f t="shared" si="17"/>
        <v>4.609015465886895E-19</v>
      </c>
    </row>
    <row r="191" spans="1:54" outlineLevel="2">
      <c r="A191" s="424"/>
      <c r="B191" s="150" t="s">
        <v>482</v>
      </c>
      <c r="C191" s="19"/>
      <c r="D191" s="135" t="s">
        <v>379</v>
      </c>
      <c r="E191" s="21">
        <f>E71*E186</f>
        <v>0</v>
      </c>
      <c r="F191" s="21">
        <f t="shared" ref="F191:BB191" si="18">F71*F186</f>
        <v>0</v>
      </c>
      <c r="G191" s="21">
        <f t="shared" si="18"/>
        <v>0</v>
      </c>
      <c r="H191" s="21">
        <f t="shared" si="18"/>
        <v>0</v>
      </c>
      <c r="I191" s="21">
        <f t="shared" si="18"/>
        <v>0</v>
      </c>
      <c r="J191" s="21">
        <f t="shared" si="18"/>
        <v>0</v>
      </c>
      <c r="K191" s="21">
        <f t="shared" si="18"/>
        <v>0</v>
      </c>
      <c r="L191" s="21">
        <f t="shared" si="18"/>
        <v>0</v>
      </c>
      <c r="M191" s="21">
        <f t="shared" si="18"/>
        <v>0</v>
      </c>
      <c r="N191" s="21">
        <f t="shared" si="18"/>
        <v>0</v>
      </c>
      <c r="O191" s="21">
        <f t="shared" si="18"/>
        <v>0</v>
      </c>
      <c r="P191" s="21">
        <f t="shared" si="18"/>
        <v>0</v>
      </c>
      <c r="Q191" s="21">
        <f t="shared" si="18"/>
        <v>0</v>
      </c>
      <c r="R191" s="21">
        <f t="shared" si="18"/>
        <v>0</v>
      </c>
      <c r="S191" s="21">
        <f t="shared" si="18"/>
        <v>0</v>
      </c>
      <c r="T191" s="21">
        <f t="shared" si="18"/>
        <v>0</v>
      </c>
      <c r="U191" s="21">
        <f t="shared" si="18"/>
        <v>0</v>
      </c>
      <c r="V191" s="21">
        <f t="shared" si="18"/>
        <v>0</v>
      </c>
      <c r="W191" s="21">
        <f t="shared" si="18"/>
        <v>0</v>
      </c>
      <c r="X191" s="21">
        <f t="shared" si="18"/>
        <v>0</v>
      </c>
      <c r="Y191" s="21">
        <f t="shared" si="18"/>
        <v>0</v>
      </c>
      <c r="Z191" s="21">
        <f t="shared" si="18"/>
        <v>0</v>
      </c>
      <c r="AA191" s="21">
        <f t="shared" si="18"/>
        <v>0</v>
      </c>
      <c r="AB191" s="21">
        <f t="shared" si="18"/>
        <v>0</v>
      </c>
      <c r="AC191" s="21">
        <f t="shared" si="18"/>
        <v>0</v>
      </c>
      <c r="AD191" s="21">
        <f t="shared" si="18"/>
        <v>0</v>
      </c>
      <c r="AE191" s="21">
        <f t="shared" si="18"/>
        <v>0</v>
      </c>
      <c r="AF191" s="21">
        <f t="shared" si="18"/>
        <v>0</v>
      </c>
      <c r="AG191" s="21">
        <f t="shared" si="18"/>
        <v>0</v>
      </c>
      <c r="AH191" s="21">
        <f t="shared" si="18"/>
        <v>0</v>
      </c>
      <c r="AI191" s="21">
        <f t="shared" si="18"/>
        <v>0</v>
      </c>
      <c r="AJ191" s="21">
        <f t="shared" si="18"/>
        <v>0</v>
      </c>
      <c r="AK191" s="21">
        <f t="shared" si="18"/>
        <v>0</v>
      </c>
      <c r="AL191" s="21">
        <f t="shared" si="18"/>
        <v>0</v>
      </c>
      <c r="AM191" s="21">
        <f t="shared" si="18"/>
        <v>0</v>
      </c>
      <c r="AN191" s="21">
        <f t="shared" si="18"/>
        <v>0</v>
      </c>
      <c r="AO191" s="21">
        <f t="shared" si="18"/>
        <v>0</v>
      </c>
      <c r="AP191" s="21">
        <f t="shared" si="18"/>
        <v>0</v>
      </c>
      <c r="AQ191" s="21">
        <f t="shared" si="18"/>
        <v>0</v>
      </c>
      <c r="AR191" s="21">
        <f t="shared" si="18"/>
        <v>0</v>
      </c>
      <c r="AS191" s="21">
        <f t="shared" si="18"/>
        <v>0</v>
      </c>
      <c r="AT191" s="21">
        <f t="shared" si="18"/>
        <v>0</v>
      </c>
      <c r="AU191" s="21">
        <f t="shared" si="18"/>
        <v>0</v>
      </c>
      <c r="AV191" s="21">
        <f t="shared" si="18"/>
        <v>0</v>
      </c>
      <c r="AW191" s="21">
        <f t="shared" si="18"/>
        <v>0</v>
      </c>
      <c r="AX191" s="21">
        <f t="shared" si="18"/>
        <v>0</v>
      </c>
      <c r="AY191" s="21">
        <f t="shared" si="18"/>
        <v>0</v>
      </c>
      <c r="AZ191" s="21">
        <f t="shared" si="18"/>
        <v>0</v>
      </c>
      <c r="BA191" s="21">
        <f t="shared" si="18"/>
        <v>0</v>
      </c>
      <c r="BB191" s="21">
        <f t="shared" si="18"/>
        <v>0</v>
      </c>
    </row>
    <row r="192" spans="1:54" outlineLevel="2">
      <c r="A192" s="424"/>
      <c r="B192" s="150" t="s">
        <v>557</v>
      </c>
      <c r="C192" s="19"/>
      <c r="D192" s="135" t="s">
        <v>379</v>
      </c>
      <c r="E192" s="21">
        <f>E77*E186</f>
        <v>-2.0618493184465522E-4</v>
      </c>
      <c r="F192" s="21">
        <f t="shared" ref="F192:BB192" si="19">F77*F186</f>
        <v>-1.8399650244017558E-4</v>
      </c>
      <c r="G192" s="21">
        <f t="shared" si="19"/>
        <v>-1.6207263449062497E-4</v>
      </c>
      <c r="H192" s="21">
        <f t="shared" si="19"/>
        <v>-1.3968763658406451E-4</v>
      </c>
      <c r="I192" s="21">
        <f t="shared" si="19"/>
        <v>-1.1607595768710452E-4</v>
      </c>
      <c r="J192" s="21">
        <f t="shared" si="19"/>
        <v>-8.4623958720733965E-5</v>
      </c>
      <c r="K192" s="21">
        <f t="shared" si="19"/>
        <v>-8.4693780839745656E-5</v>
      </c>
      <c r="L192" s="21">
        <f t="shared" si="19"/>
        <v>-8.4861985295175634E-5</v>
      </c>
      <c r="M192" s="21">
        <f t="shared" si="19"/>
        <v>-8.5122970722017121E-5</v>
      </c>
      <c r="N192" s="21">
        <f t="shared" si="19"/>
        <v>-8.5472956155634185E-5</v>
      </c>
      <c r="O192" s="21">
        <f t="shared" si="19"/>
        <v>-8.590975657443077E-5</v>
      </c>
      <c r="P192" s="21">
        <f t="shared" si="19"/>
        <v>-8.6445247155517925E-5</v>
      </c>
      <c r="Q192" s="21">
        <f t="shared" si="19"/>
        <v>-8.7020808485912743E-5</v>
      </c>
      <c r="R192" s="21">
        <f t="shared" si="19"/>
        <v>-8.7636069286440123E-5</v>
      </c>
      <c r="S192" s="21">
        <f t="shared" si="19"/>
        <v>-8.8290687468160818E-5</v>
      </c>
      <c r="T192" s="21">
        <f t="shared" si="19"/>
        <v>-8.8984349426547254E-5</v>
      </c>
      <c r="U192" s="21">
        <f t="shared" si="19"/>
        <v>-8.971676936428412E-5</v>
      </c>
      <c r="V192" s="21">
        <f t="shared" si="19"/>
        <v>-9.0487688641805638E-5</v>
      </c>
      <c r="W192" s="21">
        <f t="shared" si="19"/>
        <v>-9.129687515471496E-5</v>
      </c>
      <c r="X192" s="21">
        <f t="shared" si="19"/>
        <v>-9.214412273725778E-5</v>
      </c>
      <c r="Y192" s="21">
        <f t="shared" si="19"/>
        <v>-9.3029250591054831E-5</v>
      </c>
      <c r="Z192" s="21">
        <f t="shared" si="19"/>
        <v>-9.3952102738325576E-5</v>
      </c>
      <c r="AA192" s="21">
        <f t="shared" si="19"/>
        <v>-9.491254749886069E-5</v>
      </c>
      <c r="AB192" s="21">
        <f t="shared" si="19"/>
        <v>-9.5910476990030991E-5</v>
      </c>
      <c r="AC192" s="21">
        <f t="shared" si="19"/>
        <v>-1.0398898832361364E-4</v>
      </c>
      <c r="AD192" s="21">
        <f t="shared" si="19"/>
        <v>-1.0518075196783746E-4</v>
      </c>
      <c r="AE192" s="21">
        <f t="shared" si="19"/>
        <v>-1.0641182863755531E-4</v>
      </c>
      <c r="AF192" s="21">
        <f t="shared" si="19"/>
        <v>-1.0768223513012954E-4</v>
      </c>
      <c r="AG192" s="21">
        <f t="shared" si="19"/>
        <v>-1.0899201043863664E-4</v>
      </c>
      <c r="AH192" s="21">
        <f t="shared" si="19"/>
        <v>-1.1034121538620753E-4</v>
      </c>
      <c r="AI192" s="21">
        <f t="shared" si="19"/>
        <v>-1.1172993227924149E-4</v>
      </c>
      <c r="AJ192" s="21">
        <f t="shared" si="19"/>
        <v>-1.1370757654294145E-4</v>
      </c>
      <c r="AK192" s="21">
        <f t="shared" si="19"/>
        <v>-1.1574191480301271E-4</v>
      </c>
      <c r="AL192" s="21">
        <f t="shared" si="19"/>
        <v>-1.178337926485546E-4</v>
      </c>
      <c r="AM192" s="21">
        <f t="shared" si="19"/>
        <v>-1.1998408558596198E-4</v>
      </c>
      <c r="AN192" s="21">
        <f t="shared" si="19"/>
        <v>-1.221936993591499E-4</v>
      </c>
      <c r="AO192" s="21">
        <f t="shared" si="19"/>
        <v>-1.2446357028648316E-4</v>
      </c>
      <c r="AP192" s="21">
        <f t="shared" si="19"/>
        <v>-1.2679466561449324E-4</v>
      </c>
      <c r="AQ192" s="21">
        <f t="shared" si="19"/>
        <v>-1.2918798388847271E-4</v>
      </c>
      <c r="AR192" s="21">
        <f t="shared" si="19"/>
        <v>-1.3164455534005195E-4</v>
      </c>
      <c r="AS192" s="21">
        <f t="shared" si="19"/>
        <v>-1.3416544229186833E-4</v>
      </c>
      <c r="AT192" s="21">
        <f t="shared" si="19"/>
        <v>-1.3675173957945121E-4</v>
      </c>
      <c r="AU192" s="21">
        <f t="shared" si="19"/>
        <v>-1.394045749904544E-4</v>
      </c>
      <c r="AV192" s="21">
        <f t="shared" si="19"/>
        <v>-1.4212510972137763E-4</v>
      </c>
      <c r="AW192" s="21">
        <f t="shared" si="19"/>
        <v>-1.4491453885193096E-4</v>
      </c>
      <c r="AX192" s="21">
        <f t="shared" si="19"/>
        <v>-1.4777409183720232E-4</v>
      </c>
      <c r="AY192" s="21">
        <f t="shared" si="19"/>
        <v>-1.5070503301780138E-4</v>
      </c>
      <c r="AZ192" s="21">
        <f t="shared" si="19"/>
        <v>-1.5370866214816273E-4</v>
      </c>
      <c r="BA192" s="21">
        <f t="shared" si="19"/>
        <v>-1.56786314943198E-4</v>
      </c>
      <c r="BB192" s="21">
        <f t="shared" si="19"/>
        <v>-1.5992559046394317E-4</v>
      </c>
    </row>
    <row r="193" spans="1:54" outlineLevel="2">
      <c r="A193" s="424"/>
      <c r="B193" s="150" t="s">
        <v>483</v>
      </c>
      <c r="C193" s="19"/>
      <c r="D193" s="135" t="s">
        <v>379</v>
      </c>
      <c r="E193" s="21">
        <f t="shared" ref="E193:AJ193" si="20">SUMIF($B$143:$B$154,"Environmental",E$143:E$154)*E186</f>
        <v>-1.2293976841244911E-3</v>
      </c>
      <c r="F193" s="21">
        <f t="shared" si="20"/>
        <v>-1.1166183177643357E-3</v>
      </c>
      <c r="G193" s="21">
        <f t="shared" si="20"/>
        <v>-9.9732530111667746E-4</v>
      </c>
      <c r="H193" s="21">
        <f t="shared" si="20"/>
        <v>-8.7143389303367502E-4</v>
      </c>
      <c r="I193" s="21">
        <f t="shared" si="20"/>
        <v>-7.3644888857572971E-4</v>
      </c>
      <c r="J193" s="21">
        <f t="shared" si="20"/>
        <v>-5.4587859953677772E-4</v>
      </c>
      <c r="K193" s="21">
        <f t="shared" si="20"/>
        <v>-5.535175362451311E-4</v>
      </c>
      <c r="L193" s="21">
        <f t="shared" si="20"/>
        <v>-5.6362035922351836E-4</v>
      </c>
      <c r="M193" s="21">
        <f t="shared" si="20"/>
        <v>-5.7438493273695478E-4</v>
      </c>
      <c r="N193" s="21">
        <f t="shared" si="20"/>
        <v>-5.8400120553480208E-4</v>
      </c>
      <c r="O193" s="21">
        <f t="shared" si="20"/>
        <v>-5.9610036585079867E-4</v>
      </c>
      <c r="P193" s="21">
        <f t="shared" si="20"/>
        <v>-6.0898746190594618E-4</v>
      </c>
      <c r="Q193" s="21">
        <f t="shared" si="20"/>
        <v>-6.2227472564354333E-4</v>
      </c>
      <c r="R193" s="21">
        <f t="shared" si="20"/>
        <v>-6.3783178463023291E-4</v>
      </c>
      <c r="S193" s="21">
        <f t="shared" si="20"/>
        <v>-6.5196351062023683E-4</v>
      </c>
      <c r="T193" s="21">
        <f t="shared" si="20"/>
        <v>-6.6652659412167804E-4</v>
      </c>
      <c r="U193" s="21">
        <f t="shared" si="20"/>
        <v>-6.8153129125171315E-4</v>
      </c>
      <c r="V193" s="21">
        <f t="shared" si="20"/>
        <v>-6.9890802301046889E-4</v>
      </c>
      <c r="W193" s="21">
        <f t="shared" si="20"/>
        <v>-7.1484424717702252E-4</v>
      </c>
      <c r="X193" s="21">
        <f t="shared" si="20"/>
        <v>-7.3320945152385809E-4</v>
      </c>
      <c r="Y193" s="21">
        <f t="shared" si="20"/>
        <v>-7.5012262774464358E-4</v>
      </c>
      <c r="Z193" s="21">
        <f t="shared" si="20"/>
        <v>-7.6952539482310679E-4</v>
      </c>
      <c r="AA193" s="21">
        <f t="shared" si="20"/>
        <v>-7.8947584088112253E-4</v>
      </c>
      <c r="AB193" s="21">
        <f t="shared" si="20"/>
        <v>-8.09987413161419E-4</v>
      </c>
      <c r="AC193" s="21">
        <f t="shared" si="20"/>
        <v>-8.909474409870674E-4</v>
      </c>
      <c r="AD193" s="21">
        <f t="shared" si="20"/>
        <v>-9.1415752565570253E-4</v>
      </c>
      <c r="AE193" s="21">
        <f t="shared" si="20"/>
        <v>-9.382304490224739E-4</v>
      </c>
      <c r="AF193" s="21">
        <f t="shared" si="20"/>
        <v>-9.6288998152457589E-4</v>
      </c>
      <c r="AG193" s="21">
        <f t="shared" si="20"/>
        <v>-9.8817588279486346E-4</v>
      </c>
      <c r="AH193" s="21">
        <f t="shared" si="20"/>
        <v>-1.0141370666920471E-3</v>
      </c>
      <c r="AI193" s="21">
        <f t="shared" si="20"/>
        <v>-1.040840135855423E-3</v>
      </c>
      <c r="AJ193" s="21">
        <f t="shared" si="20"/>
        <v>-1.0734547830316497E-3</v>
      </c>
      <c r="AK193" s="21">
        <f t="shared" ref="AK193:BB193" si="21">SUMIF($B$143:$B$154,"Environmental",AK$143:AK$154)*AK186</f>
        <v>-1.1070884335145376E-3</v>
      </c>
      <c r="AL193" s="21">
        <f t="shared" si="21"/>
        <v>-1.1417852676384335E-3</v>
      </c>
      <c r="AM193" s="21">
        <f t="shared" si="21"/>
        <v>-1.1775813858032514E-3</v>
      </c>
      <c r="AN193" s="21">
        <f t="shared" si="21"/>
        <v>-1.2145062619292567E-3</v>
      </c>
      <c r="AO193" s="21">
        <f t="shared" si="21"/>
        <v>-1.2525864104108583E-3</v>
      </c>
      <c r="AP193" s="21">
        <f t="shared" si="21"/>
        <v>-1.2918549590073122E-3</v>
      </c>
      <c r="AQ193" s="21">
        <f t="shared" si="21"/>
        <v>-1.3323474125840607E-3</v>
      </c>
      <c r="AR193" s="21">
        <f t="shared" si="21"/>
        <v>-1.3740975229852041E-3</v>
      </c>
      <c r="AS193" s="21">
        <f t="shared" si="21"/>
        <v>-1.4171394072516111E-3</v>
      </c>
      <c r="AT193" s="21">
        <f t="shared" si="21"/>
        <v>-1.4615086547875317E-3</v>
      </c>
      <c r="AU193" s="21">
        <f t="shared" si="21"/>
        <v>-1.5072423278590817E-3</v>
      </c>
      <c r="AV193" s="21">
        <f t="shared" si="21"/>
        <v>-1.5543781193638508E-3</v>
      </c>
      <c r="AW193" s="21">
        <f t="shared" si="21"/>
        <v>-1.6029544046131134E-3</v>
      </c>
      <c r="AX193" s="21">
        <f t="shared" si="21"/>
        <v>-1.6530106546226552E-3</v>
      </c>
      <c r="AY193" s="21">
        <f t="shared" si="21"/>
        <v>-1.7045874538362087E-3</v>
      </c>
      <c r="AZ193" s="21">
        <f t="shared" si="21"/>
        <v>-1.7577264074770335E-3</v>
      </c>
      <c r="BA193" s="21">
        <f t="shared" si="21"/>
        <v>-1.8124701252299413E-3</v>
      </c>
      <c r="BB193" s="21">
        <f t="shared" si="21"/>
        <v>-1.8687013749489436E-3</v>
      </c>
    </row>
    <row r="194" spans="1:54" outlineLevel="2">
      <c r="A194" s="424"/>
      <c r="B194" s="150" t="s">
        <v>484</v>
      </c>
      <c r="C194" s="19"/>
      <c r="D194" s="135" t="s">
        <v>379</v>
      </c>
      <c r="E194" s="21">
        <f t="shared" ref="E194:AJ194" si="22">SUM(E172:E174)*E186</f>
        <v>-6.1567168632509683E-4</v>
      </c>
      <c r="F194" s="21">
        <f t="shared" si="22"/>
        <v>-5.5778341281215811E-4</v>
      </c>
      <c r="G194" s="21">
        <f t="shared" si="22"/>
        <v>-4.9880349593250982E-4</v>
      </c>
      <c r="H194" s="21">
        <f t="shared" si="22"/>
        <v>-4.3645707310655614E-4</v>
      </c>
      <c r="I194" s="21">
        <f t="shared" si="22"/>
        <v>-3.682049404612125E-4</v>
      </c>
      <c r="J194" s="21">
        <f t="shared" si="22"/>
        <v>-2.7252380463148204E-4</v>
      </c>
      <c r="K194" s="21">
        <f t="shared" si="22"/>
        <v>-2.769021933221675E-4</v>
      </c>
      <c r="L194" s="21">
        <f t="shared" si="22"/>
        <v>-2.8167728891534887E-4</v>
      </c>
      <c r="M194" s="21">
        <f t="shared" si="22"/>
        <v>-2.8684625603089435E-4</v>
      </c>
      <c r="N194" s="21">
        <f t="shared" si="22"/>
        <v>-2.9241180944232866E-4</v>
      </c>
      <c r="O194" s="21">
        <f t="shared" si="22"/>
        <v>-2.9838187686713843E-4</v>
      </c>
      <c r="P194" s="21">
        <f t="shared" si="22"/>
        <v>-3.0481395270227961E-4</v>
      </c>
      <c r="Q194" s="21">
        <f t="shared" si="22"/>
        <v>-3.1151617800821908E-4</v>
      </c>
      <c r="R194" s="21">
        <f t="shared" si="22"/>
        <v>-3.1849612406024405E-4</v>
      </c>
      <c r="S194" s="21">
        <f t="shared" si="22"/>
        <v>-3.2568833369913449E-4</v>
      </c>
      <c r="T194" s="21">
        <f t="shared" si="22"/>
        <v>-3.3317083377272711E-4</v>
      </c>
      <c r="U194" s="21">
        <f t="shared" si="22"/>
        <v>-3.4095182131818342E-4</v>
      </c>
      <c r="V194" s="21">
        <f t="shared" si="22"/>
        <v>-3.4903977947242724E-4</v>
      </c>
      <c r="W194" s="21">
        <f t="shared" si="22"/>
        <v>-3.5744348503311923E-4</v>
      </c>
      <c r="X194" s="21">
        <f t="shared" si="22"/>
        <v>-3.6617201897799073E-4</v>
      </c>
      <c r="Y194" s="21">
        <f t="shared" si="22"/>
        <v>-3.7523477479497043E-4</v>
      </c>
      <c r="Z194" s="21">
        <f t="shared" si="22"/>
        <v>-3.8464146845418567E-4</v>
      </c>
      <c r="AA194" s="21">
        <f t="shared" si="22"/>
        <v>-3.9440214830955867E-4</v>
      </c>
      <c r="AB194" s="21">
        <f t="shared" si="22"/>
        <v>-4.0452720593042144E-4</v>
      </c>
      <c r="AC194" s="21">
        <f t="shared" si="22"/>
        <v>-4.4489314501490034E-4</v>
      </c>
      <c r="AD194" s="21">
        <f t="shared" si="22"/>
        <v>-4.5641079023678234E-4</v>
      </c>
      <c r="AE194" s="21">
        <f t="shared" si="22"/>
        <v>-4.6827136121343024E-4</v>
      </c>
      <c r="AF194" s="21">
        <f t="shared" si="22"/>
        <v>-4.8046073481549891E-4</v>
      </c>
      <c r="AG194" s="21">
        <f t="shared" si="22"/>
        <v>-4.9297344241054902E-4</v>
      </c>
      <c r="AH194" s="21">
        <f t="shared" si="22"/>
        <v>-5.0581709914438659E-4</v>
      </c>
      <c r="AI194" s="21">
        <f t="shared" si="22"/>
        <v>-5.1901999891943763E-4</v>
      </c>
      <c r="AJ194" s="21">
        <f t="shared" si="22"/>
        <v>-5.3516537803907226E-4</v>
      </c>
      <c r="AK194" s="21">
        <f t="shared" ref="AK194:BB194" si="23">SUM(AK172:AK174)*AK186</f>
        <v>-5.5182091577813677E-4</v>
      </c>
      <c r="AL194" s="21">
        <f t="shared" si="23"/>
        <v>-5.690019433468161E-4</v>
      </c>
      <c r="AM194" s="21">
        <f t="shared" si="23"/>
        <v>-5.8672512299922958E-4</v>
      </c>
      <c r="AN194" s="21">
        <f t="shared" si="23"/>
        <v>-6.0500615318960439E-4</v>
      </c>
      <c r="AO194" s="21">
        <f t="shared" si="23"/>
        <v>-6.2385911370255545E-4</v>
      </c>
      <c r="AP194" s="21">
        <f t="shared" si="23"/>
        <v>-6.4330011579637203E-4</v>
      </c>
      <c r="AQ194" s="21">
        <f t="shared" si="23"/>
        <v>-6.6334590150087739E-4</v>
      </c>
      <c r="AR194" s="21">
        <f t="shared" si="23"/>
        <v>-6.8401333177170866E-4</v>
      </c>
      <c r="AS194" s="21">
        <f t="shared" si="23"/>
        <v>-7.0531945027651978E-4</v>
      </c>
      <c r="AT194" s="21">
        <f t="shared" si="23"/>
        <v>-7.2728178579645902E-4</v>
      </c>
      <c r="AU194" s="21">
        <f t="shared" si="23"/>
        <v>-7.4991849997781341E-4</v>
      </c>
      <c r="AV194" s="21">
        <f t="shared" si="23"/>
        <v>-7.7324815244978558E-4</v>
      </c>
      <c r="AW194" s="21">
        <f t="shared" si="23"/>
        <v>-7.9728971925661072E-4</v>
      </c>
      <c r="AX194" s="21">
        <f t="shared" si="23"/>
        <v>-8.2206266456943597E-4</v>
      </c>
      <c r="AY194" s="21">
        <f t="shared" si="23"/>
        <v>-8.4758697564098922E-4</v>
      </c>
      <c r="AZ194" s="21">
        <f t="shared" si="23"/>
        <v>-8.7388315533726442E-4</v>
      </c>
      <c r="BA194" s="21">
        <f t="shared" si="23"/>
        <v>-9.0097221656503911E-4</v>
      </c>
      <c r="BB194" s="21">
        <f t="shared" si="23"/>
        <v>-9.2879571976423948E-4</v>
      </c>
    </row>
    <row r="195" spans="1:54" outlineLevel="2">
      <c r="A195" s="424"/>
      <c r="B195" s="150" t="s">
        <v>485</v>
      </c>
      <c r="C195" s="19"/>
      <c r="D195" s="135" t="s">
        <v>379</v>
      </c>
      <c r="E195" s="21">
        <f>SUM(E176:E178)*E186</f>
        <v>-1.8470150585377827E-3</v>
      </c>
      <c r="F195" s="21">
        <f t="shared" ref="F195:BB195" si="24">SUM(F176:F178)*F186</f>
        <v>-1.6733502380460485E-3</v>
      </c>
      <c r="G195" s="21">
        <f t="shared" si="24"/>
        <v>-1.4964104877975297E-3</v>
      </c>
      <c r="H195" s="21">
        <f t="shared" si="24"/>
        <v>-1.3093712193196685E-3</v>
      </c>
      <c r="I195" s="21">
        <f t="shared" si="24"/>
        <v>-1.1046148213836374E-3</v>
      </c>
      <c r="J195" s="21">
        <f t="shared" si="24"/>
        <v>-8.1757141371488083E-4</v>
      </c>
      <c r="K195" s="21">
        <f t="shared" si="24"/>
        <v>-8.3070657996650241E-4</v>
      </c>
      <c r="L195" s="21">
        <f t="shared" si="24"/>
        <v>-8.4503186674604646E-4</v>
      </c>
      <c r="M195" s="21">
        <f t="shared" si="24"/>
        <v>-8.6053876791205891E-4</v>
      </c>
      <c r="N195" s="21">
        <f t="shared" si="24"/>
        <v>-8.7723542814561897E-4</v>
      </c>
      <c r="O195" s="21">
        <f t="shared" si="24"/>
        <v>-8.9514563060141546E-4</v>
      </c>
      <c r="P195" s="21">
        <f t="shared" si="24"/>
        <v>-9.144418582902686E-4</v>
      </c>
      <c r="Q195" s="21">
        <f t="shared" si="24"/>
        <v>-9.3454853402465739E-4</v>
      </c>
      <c r="R195" s="21">
        <f t="shared" si="24"/>
        <v>-9.5548837218073187E-4</v>
      </c>
      <c r="S195" s="21">
        <f t="shared" si="24"/>
        <v>-9.7706500091005745E-4</v>
      </c>
      <c r="T195" s="21">
        <f t="shared" si="24"/>
        <v>-9.9951250112936341E-4</v>
      </c>
      <c r="U195" s="21">
        <f t="shared" si="24"/>
        <v>-1.0228554641449222E-3</v>
      </c>
      <c r="V195" s="21">
        <f t="shared" si="24"/>
        <v>-1.0471193382252742E-3</v>
      </c>
      <c r="W195" s="21">
        <f t="shared" si="24"/>
        <v>-1.072330455099358E-3</v>
      </c>
      <c r="X195" s="21">
        <f t="shared" si="24"/>
        <v>-1.098516056933972E-3</v>
      </c>
      <c r="Y195" s="21">
        <f t="shared" si="24"/>
        <v>-1.1257043243849115E-3</v>
      </c>
      <c r="Z195" s="21">
        <f t="shared" si="24"/>
        <v>-1.1539244051631981E-3</v>
      </c>
      <c r="AA195" s="21">
        <f t="shared" si="24"/>
        <v>-1.1832064451300728E-3</v>
      </c>
      <c r="AB195" s="21">
        <f t="shared" si="24"/>
        <v>-1.2135816177912639E-3</v>
      </c>
      <c r="AC195" s="21">
        <f t="shared" si="24"/>
        <v>-1.3346794350573101E-3</v>
      </c>
      <c r="AD195" s="21">
        <f t="shared" si="24"/>
        <v>-1.3692323707376755E-3</v>
      </c>
      <c r="AE195" s="21">
        <f t="shared" si="24"/>
        <v>-1.4048140836858979E-3</v>
      </c>
      <c r="AF195" s="21">
        <f t="shared" si="24"/>
        <v>-1.4413822045150695E-3</v>
      </c>
      <c r="AG195" s="21">
        <f t="shared" si="24"/>
        <v>-1.4789203272823658E-3</v>
      </c>
      <c r="AH195" s="21">
        <f t="shared" si="24"/>
        <v>-1.5174512974972494E-3</v>
      </c>
      <c r="AI195" s="21">
        <f t="shared" si="24"/>
        <v>-1.5570599968331769E-3</v>
      </c>
      <c r="AJ195" s="21">
        <f t="shared" si="24"/>
        <v>-1.6054961342009965E-3</v>
      </c>
      <c r="AK195" s="21">
        <f t="shared" si="24"/>
        <v>-1.6554627474254964E-3</v>
      </c>
      <c r="AL195" s="21">
        <f t="shared" si="24"/>
        <v>-1.7070058301387502E-3</v>
      </c>
      <c r="AM195" s="21">
        <f t="shared" si="24"/>
        <v>-1.7601753691064567E-3</v>
      </c>
      <c r="AN195" s="21">
        <f t="shared" si="24"/>
        <v>-1.8150184596871647E-3</v>
      </c>
      <c r="AO195" s="21">
        <f t="shared" si="24"/>
        <v>-1.8715773412355024E-3</v>
      </c>
      <c r="AP195" s="21">
        <f t="shared" si="24"/>
        <v>-1.9299003475268398E-3</v>
      </c>
      <c r="AQ195" s="21">
        <f t="shared" si="24"/>
        <v>-1.9900377046508425E-3</v>
      </c>
      <c r="AR195" s="21">
        <f t="shared" si="24"/>
        <v>-2.0520399954742888E-3</v>
      </c>
      <c r="AS195" s="21">
        <f t="shared" si="24"/>
        <v>-2.1159583509998497E-3</v>
      </c>
      <c r="AT195" s="21">
        <f t="shared" si="24"/>
        <v>-2.1818453575711957E-3</v>
      </c>
      <c r="AU195" s="21">
        <f t="shared" si="24"/>
        <v>-2.2497555001272426E-3</v>
      </c>
      <c r="AV195" s="21">
        <f t="shared" si="24"/>
        <v>-2.3197444575555788E-3</v>
      </c>
      <c r="AW195" s="21">
        <f t="shared" si="24"/>
        <v>-2.3918691579888902E-3</v>
      </c>
      <c r="AX195" s="21">
        <f t="shared" si="24"/>
        <v>-2.4661879939406346E-3</v>
      </c>
      <c r="AY195" s="21">
        <f t="shared" si="24"/>
        <v>-2.542760927169038E-3</v>
      </c>
      <c r="AZ195" s="21">
        <f t="shared" si="24"/>
        <v>-2.6216494662720888E-3</v>
      </c>
      <c r="BA195" s="21">
        <f t="shared" si="24"/>
        <v>-2.7029166499701316E-3</v>
      </c>
      <c r="BB195" s="21">
        <f t="shared" si="24"/>
        <v>-2.7863871595829315E-3</v>
      </c>
    </row>
    <row r="196" spans="1:54" outlineLevel="2">
      <c r="A196" s="424"/>
      <c r="B196" s="150" t="s">
        <v>285</v>
      </c>
      <c r="C196" s="19"/>
      <c r="D196" s="135" t="s">
        <v>379</v>
      </c>
      <c r="E196" s="21">
        <f t="shared" ref="E196:AJ196" si="25">SUMIF($B$143:$B$154,"Safety",E$143:E$154)*E187</f>
        <v>-0.43055449587251515</v>
      </c>
      <c r="F196" s="21">
        <f t="shared" si="25"/>
        <v>-0.35159995168309477</v>
      </c>
      <c r="G196" s="21">
        <f t="shared" si="25"/>
        <v>-0.32945737378183082</v>
      </c>
      <c r="H196" s="21">
        <f t="shared" si="25"/>
        <v>-0.3189429965963565</v>
      </c>
      <c r="I196" s="21">
        <f t="shared" si="25"/>
        <v>-0.2534039956929125</v>
      </c>
      <c r="J196" s="21">
        <f t="shared" si="25"/>
        <v>-0.24035476963730584</v>
      </c>
      <c r="K196" s="21">
        <f t="shared" si="25"/>
        <v>-0.2405017959363677</v>
      </c>
      <c r="L196" s="21">
        <f t="shared" si="25"/>
        <v>-0.23777713211414694</v>
      </c>
      <c r="M196" s="21">
        <f t="shared" si="25"/>
        <v>-0.23519902076113874</v>
      </c>
      <c r="N196" s="21">
        <f t="shared" si="25"/>
        <v>-0.23275472379925105</v>
      </c>
      <c r="O196" s="21">
        <f t="shared" si="25"/>
        <v>-0.23053286571689524</v>
      </c>
      <c r="P196" s="21">
        <f t="shared" si="25"/>
        <v>-0.22844625425456422</v>
      </c>
      <c r="Q196" s="21">
        <f t="shared" si="25"/>
        <v>-0.2264392622299396</v>
      </c>
      <c r="R196" s="21">
        <f t="shared" si="25"/>
        <v>-0.22451251547278947</v>
      </c>
      <c r="S196" s="21">
        <f t="shared" si="25"/>
        <v>-0.22266669716355397</v>
      </c>
      <c r="T196" s="21">
        <f t="shared" si="25"/>
        <v>-0.22090254944657498</v>
      </c>
      <c r="U196" s="21">
        <f t="shared" si="25"/>
        <v>-0.21922087511040936</v>
      </c>
      <c r="V196" s="21">
        <f t="shared" si="25"/>
        <v>-0.21762253933759063</v>
      </c>
      <c r="W196" s="21">
        <f t="shared" si="25"/>
        <v>-0.21610847152629883</v>
      </c>
      <c r="X196" s="21">
        <f t="shared" si="25"/>
        <v>-0.21467966718648937</v>
      </c>
      <c r="Y196" s="21">
        <f t="shared" si="25"/>
        <v>-0.21333718991312303</v>
      </c>
      <c r="Z196" s="21">
        <f t="shared" si="25"/>
        <v>-0.21208217343924424</v>
      </c>
      <c r="AA196" s="21">
        <f t="shared" si="25"/>
        <v>-0.21091582377175488</v>
      </c>
      <c r="AB196" s="21">
        <f t="shared" si="25"/>
        <v>-0.20983942141283837</v>
      </c>
      <c r="AC196" s="21">
        <f t="shared" si="25"/>
        <v>-1.7092127514399571</v>
      </c>
      <c r="AD196" s="21">
        <f t="shared" si="25"/>
        <v>-1.6862740731504744</v>
      </c>
      <c r="AE196" s="21">
        <f t="shared" si="25"/>
        <v>-1.6637601724358566</v>
      </c>
      <c r="AF196" s="21">
        <f t="shared" si="25"/>
        <v>-1.6416679427686411</v>
      </c>
      <c r="AG196" s="21">
        <f t="shared" si="25"/>
        <v>-1.619994440747228</v>
      </c>
      <c r="AH196" s="21">
        <f t="shared" si="25"/>
        <v>-1.5987368880181374</v>
      </c>
      <c r="AI196" s="21">
        <f t="shared" si="25"/>
        <v>-1.577892673330038</v>
      </c>
      <c r="AJ196" s="21">
        <f t="shared" si="25"/>
        <v>-1.5607500000437846</v>
      </c>
      <c r="AK196" s="21">
        <f t="shared" ref="AK196:BB196" si="26">SUMIF($B$143:$B$154,"Safety",AK$143:AK$154)*AK187</f>
        <v>-1.5439381981766125</v>
      </c>
      <c r="AL196" s="21">
        <f t="shared" si="26"/>
        <v>-1.5274574998544621</v>
      </c>
      <c r="AM196" s="21">
        <f t="shared" si="26"/>
        <v>-1.5113083078407286</v>
      </c>
      <c r="AN196" s="21">
        <f t="shared" si="26"/>
        <v>-1.4954912001667098</v>
      </c>
      <c r="AO196" s="21">
        <f t="shared" si="26"/>
        <v>-1.4800069349694036</v>
      </c>
      <c r="AP196" s="21">
        <f t="shared" si="26"/>
        <v>-1.4648564555444585</v>
      </c>
      <c r="AQ196" s="21">
        <f t="shared" si="26"/>
        <v>-1.4500408956223541</v>
      </c>
      <c r="AR196" s="21">
        <f t="shared" si="26"/>
        <v>-1.4355615848762597</v>
      </c>
      <c r="AS196" s="21">
        <f t="shared" si="26"/>
        <v>-1.4214200546702913</v>
      </c>
      <c r="AT196" s="21">
        <f t="shared" si="26"/>
        <v>-1.4076180440572978</v>
      </c>
      <c r="AU196" s="21">
        <f t="shared" si="26"/>
        <v>-1.3941575060356091</v>
      </c>
      <c r="AV196" s="21">
        <f t="shared" si="26"/>
        <v>-1.3810406140745985</v>
      </c>
      <c r="AW196" s="21">
        <f t="shared" si="26"/>
        <v>-1.3682697689192829</v>
      </c>
      <c r="AX196" s="21">
        <f t="shared" si="26"/>
        <v>-1.355847605684569</v>
      </c>
      <c r="AY196" s="21">
        <f t="shared" si="26"/>
        <v>-1.3437770012502197</v>
      </c>
      <c r="AZ196" s="21">
        <f t="shared" si="26"/>
        <v>-1.3320610819680065</v>
      </c>
      <c r="BA196" s="21">
        <f t="shared" si="26"/>
        <v>-1.3207032316929852</v>
      </c>
      <c r="BB196" s="21">
        <f t="shared" si="26"/>
        <v>-1.3094422243965744</v>
      </c>
    </row>
    <row r="197" spans="1:54" outlineLevel="2">
      <c r="A197" s="424"/>
      <c r="B197" s="150" t="s">
        <v>288</v>
      </c>
      <c r="C197" s="19"/>
      <c r="D197" s="135" t="s">
        <v>379</v>
      </c>
      <c r="E197" s="21">
        <f>SUMIF($B$143:$B$154,"Financial",E$143:E$154)*E186</f>
        <v>-5.8793748811468172</v>
      </c>
      <c r="F197" s="21">
        <f t="shared" ref="F197:BB197" si="27">SUMIF($B$143:$B$154,"Financial",F$143:F$154)*F186</f>
        <v>-4.8983805913796923</v>
      </c>
      <c r="G197" s="21">
        <f t="shared" si="27"/>
        <v>-4.5290376788906714</v>
      </c>
      <c r="H197" s="21">
        <f t="shared" si="27"/>
        <v>-4.2469362004402544</v>
      </c>
      <c r="I197" s="21">
        <f t="shared" si="27"/>
        <v>-3.4252418469874573</v>
      </c>
      <c r="J197" s="21">
        <f t="shared" si="27"/>
        <v>-3.2124081599933469</v>
      </c>
      <c r="K197" s="21">
        <f t="shared" si="27"/>
        <v>-3.207572926107233</v>
      </c>
      <c r="L197" s="21">
        <f t="shared" si="27"/>
        <v>-3.1857616808726346</v>
      </c>
      <c r="M197" s="21">
        <f t="shared" si="27"/>
        <v>-3.1669865752563502</v>
      </c>
      <c r="N197" s="21">
        <f t="shared" si="27"/>
        <v>-3.1510741319507765</v>
      </c>
      <c r="O197" s="21">
        <f t="shared" si="27"/>
        <v>-3.1385658153319058</v>
      </c>
      <c r="P197" s="21">
        <f t="shared" si="27"/>
        <v>-3.1285907198830714</v>
      </c>
      <c r="Q197" s="21">
        <f t="shared" si="27"/>
        <v>-3.1205792328076556</v>
      </c>
      <c r="R197" s="21">
        <f t="shared" si="27"/>
        <v>-3.1144924562131329</v>
      </c>
      <c r="S197" s="21">
        <f t="shared" si="27"/>
        <v>-3.1102932727588026</v>
      </c>
      <c r="T197" s="21">
        <f t="shared" si="27"/>
        <v>-3.1079462933109814</v>
      </c>
      <c r="U197" s="21">
        <f t="shared" si="27"/>
        <v>-3.1074178065013238</v>
      </c>
      <c r="V197" s="21">
        <f t="shared" si="27"/>
        <v>-3.1086757301262278</v>
      </c>
      <c r="W197" s="21">
        <f t="shared" si="27"/>
        <v>-3.1116895643273179</v>
      </c>
      <c r="X197" s="21">
        <f t="shared" si="27"/>
        <v>-3.1164227964496254</v>
      </c>
      <c r="Y197" s="21">
        <f t="shared" si="27"/>
        <v>-3.1228369136387366</v>
      </c>
      <c r="Z197" s="21">
        <f t="shared" si="27"/>
        <v>-3.1309249309237877</v>
      </c>
      <c r="AA197" s="21">
        <f t="shared" si="27"/>
        <v>-3.1406622209189243</v>
      </c>
      <c r="AB197" s="21">
        <f t="shared" si="27"/>
        <v>-3.1520255298723527</v>
      </c>
      <c r="AC197" s="21">
        <f t="shared" si="27"/>
        <v>-29.285524735647236</v>
      </c>
      <c r="AD197" s="21">
        <f t="shared" si="27"/>
        <v>-29.392618669951691</v>
      </c>
      <c r="AE197" s="21">
        <f t="shared" si="27"/>
        <v>-29.514649870754258</v>
      </c>
      <c r="AF197" s="21">
        <f t="shared" si="27"/>
        <v>-29.651427065550447</v>
      </c>
      <c r="AG197" s="21">
        <f t="shared" si="27"/>
        <v>-29.802770757634654</v>
      </c>
      <c r="AH197" s="21">
        <f t="shared" si="27"/>
        <v>-29.968512917644016</v>
      </c>
      <c r="AI197" s="21">
        <f t="shared" si="27"/>
        <v>-30.148496687051008</v>
      </c>
      <c r="AJ197" s="21">
        <f t="shared" si="27"/>
        <v>-30.489870151931694</v>
      </c>
      <c r="AK197" s="21">
        <f t="shared" si="27"/>
        <v>-30.84794361799792</v>
      </c>
      <c r="AL197" s="21">
        <f t="shared" si="27"/>
        <v>-31.222812764049451</v>
      </c>
      <c r="AM197" s="21">
        <f t="shared" si="27"/>
        <v>-31.61458319939625</v>
      </c>
      <c r="AN197" s="21">
        <f t="shared" si="27"/>
        <v>-32.023361980852982</v>
      </c>
      <c r="AO197" s="21">
        <f t="shared" si="27"/>
        <v>-32.449256513702103</v>
      </c>
      <c r="AP197" s="21">
        <f t="shared" si="27"/>
        <v>-32.892401233151226</v>
      </c>
      <c r="AQ197" s="21">
        <f t="shared" si="27"/>
        <v>-33.352942952885819</v>
      </c>
      <c r="AR197" s="21">
        <f t="shared" si="27"/>
        <v>-33.83103752717566</v>
      </c>
      <c r="AS197" s="21">
        <f t="shared" si="27"/>
        <v>-34.326843643275161</v>
      </c>
      <c r="AT197" s="21">
        <f t="shared" si="27"/>
        <v>-34.84056400095556</v>
      </c>
      <c r="AU197" s="21">
        <f t="shared" si="27"/>
        <v>-35.372388785671625</v>
      </c>
      <c r="AV197" s="21">
        <f t="shared" si="27"/>
        <v>-35.922513125667493</v>
      </c>
      <c r="AW197" s="21">
        <f t="shared" si="27"/>
        <v>-36.491142249555061</v>
      </c>
      <c r="AX197" s="21">
        <f t="shared" si="27"/>
        <v>-37.078491536967903</v>
      </c>
      <c r="AY197" s="21">
        <f t="shared" si="27"/>
        <v>-37.684786575272774</v>
      </c>
      <c r="AZ197" s="21">
        <f t="shared" si="27"/>
        <v>-38.310263222328707</v>
      </c>
      <c r="BA197" s="21">
        <f t="shared" si="27"/>
        <v>-38.948972600467521</v>
      </c>
      <c r="BB197" s="21">
        <f t="shared" si="27"/>
        <v>-39.601370395005546</v>
      </c>
    </row>
    <row r="198" spans="1:54" outlineLevel="2">
      <c r="A198" s="425"/>
      <c r="B198" s="150" t="s">
        <v>466</v>
      </c>
      <c r="C198" s="19"/>
      <c r="D198" s="135" t="s">
        <v>379</v>
      </c>
      <c r="E198" s="21">
        <f>SUMIF($B$143:$B$154,"Other",E$143:E$154)*E186</f>
        <v>0</v>
      </c>
      <c r="F198" s="21">
        <f t="shared" ref="F198:BB198" si="28">SUMIF($B$143:$B$154,"Other",F$143:F$154)*F186</f>
        <v>0</v>
      </c>
      <c r="G198" s="21">
        <f t="shared" si="28"/>
        <v>0</v>
      </c>
      <c r="H198" s="21">
        <f t="shared" si="28"/>
        <v>0</v>
      </c>
      <c r="I198" s="21">
        <f t="shared" si="28"/>
        <v>0</v>
      </c>
      <c r="J198" s="21">
        <f t="shared" si="28"/>
        <v>0</v>
      </c>
      <c r="K198" s="21">
        <f t="shared" si="28"/>
        <v>0</v>
      </c>
      <c r="L198" s="21">
        <f t="shared" si="28"/>
        <v>0</v>
      </c>
      <c r="M198" s="21">
        <f t="shared" si="28"/>
        <v>0</v>
      </c>
      <c r="N198" s="21">
        <f t="shared" si="28"/>
        <v>0</v>
      </c>
      <c r="O198" s="21">
        <f t="shared" si="28"/>
        <v>0</v>
      </c>
      <c r="P198" s="21">
        <f t="shared" si="28"/>
        <v>0</v>
      </c>
      <c r="Q198" s="21">
        <f t="shared" si="28"/>
        <v>0</v>
      </c>
      <c r="R198" s="21">
        <f t="shared" si="28"/>
        <v>0</v>
      </c>
      <c r="S198" s="21">
        <f t="shared" si="28"/>
        <v>0</v>
      </c>
      <c r="T198" s="21">
        <f t="shared" si="28"/>
        <v>0</v>
      </c>
      <c r="U198" s="21">
        <f t="shared" si="28"/>
        <v>0</v>
      </c>
      <c r="V198" s="21">
        <f t="shared" si="28"/>
        <v>0</v>
      </c>
      <c r="W198" s="21">
        <f t="shared" si="28"/>
        <v>0</v>
      </c>
      <c r="X198" s="21">
        <f t="shared" si="28"/>
        <v>0</v>
      </c>
      <c r="Y198" s="21">
        <f t="shared" si="28"/>
        <v>0</v>
      </c>
      <c r="Z198" s="21">
        <f t="shared" si="28"/>
        <v>0</v>
      </c>
      <c r="AA198" s="21">
        <f t="shared" si="28"/>
        <v>0</v>
      </c>
      <c r="AB198" s="21">
        <f t="shared" si="28"/>
        <v>0</v>
      </c>
      <c r="AC198" s="21">
        <f t="shared" si="28"/>
        <v>0</v>
      </c>
      <c r="AD198" s="21">
        <f t="shared" si="28"/>
        <v>0</v>
      </c>
      <c r="AE198" s="21">
        <f t="shared" si="28"/>
        <v>0</v>
      </c>
      <c r="AF198" s="21">
        <f t="shared" si="28"/>
        <v>0</v>
      </c>
      <c r="AG198" s="21">
        <f t="shared" si="28"/>
        <v>0</v>
      </c>
      <c r="AH198" s="21">
        <f t="shared" si="28"/>
        <v>0</v>
      </c>
      <c r="AI198" s="21">
        <f t="shared" si="28"/>
        <v>0</v>
      </c>
      <c r="AJ198" s="21">
        <f t="shared" si="28"/>
        <v>0</v>
      </c>
      <c r="AK198" s="21">
        <f t="shared" si="28"/>
        <v>0</v>
      </c>
      <c r="AL198" s="21">
        <f t="shared" si="28"/>
        <v>0</v>
      </c>
      <c r="AM198" s="21">
        <f t="shared" si="28"/>
        <v>0</v>
      </c>
      <c r="AN198" s="21">
        <f t="shared" si="28"/>
        <v>0</v>
      </c>
      <c r="AO198" s="21">
        <f t="shared" si="28"/>
        <v>0</v>
      </c>
      <c r="AP198" s="21">
        <f t="shared" si="28"/>
        <v>0</v>
      </c>
      <c r="AQ198" s="21">
        <f t="shared" si="28"/>
        <v>0</v>
      </c>
      <c r="AR198" s="21">
        <f t="shared" si="28"/>
        <v>0</v>
      </c>
      <c r="AS198" s="21">
        <f t="shared" si="28"/>
        <v>0</v>
      </c>
      <c r="AT198" s="21">
        <f t="shared" si="28"/>
        <v>0</v>
      </c>
      <c r="AU198" s="21">
        <f t="shared" si="28"/>
        <v>0</v>
      </c>
      <c r="AV198" s="21">
        <f t="shared" si="28"/>
        <v>0</v>
      </c>
      <c r="AW198" s="21">
        <f t="shared" si="28"/>
        <v>0</v>
      </c>
      <c r="AX198" s="21">
        <f t="shared" si="28"/>
        <v>0</v>
      </c>
      <c r="AY198" s="21">
        <f t="shared" si="28"/>
        <v>0</v>
      </c>
      <c r="AZ198" s="21">
        <f t="shared" si="28"/>
        <v>0</v>
      </c>
      <c r="BA198" s="21">
        <f t="shared" si="28"/>
        <v>0</v>
      </c>
      <c r="BB198" s="21">
        <f t="shared" si="28"/>
        <v>0</v>
      </c>
    </row>
    <row r="199" spans="1:54" outlineLevel="2">
      <c r="A199" s="230"/>
      <c r="B199" s="150"/>
      <c r="C199" s="19"/>
      <c r="D199" s="19"/>
      <c r="E199" s="231"/>
      <c r="F199" s="231"/>
      <c r="G199" s="231"/>
      <c r="H199" s="231"/>
      <c r="I199" s="231"/>
      <c r="J199" s="231"/>
      <c r="K199" s="231"/>
      <c r="L199" s="231"/>
      <c r="M199" s="231"/>
      <c r="N199" s="231"/>
      <c r="O199" s="231"/>
      <c r="P199" s="231"/>
      <c r="Q199" s="231"/>
      <c r="R199" s="231"/>
      <c r="S199" s="231"/>
      <c r="T199" s="231"/>
      <c r="U199" s="231"/>
      <c r="V199" s="231"/>
      <c r="W199" s="231"/>
      <c r="X199" s="231"/>
      <c r="Y199" s="231"/>
      <c r="Z199" s="231"/>
      <c r="AA199" s="231"/>
      <c r="AB199" s="231"/>
      <c r="AC199" s="231"/>
      <c r="AD199" s="231"/>
      <c r="AE199" s="231"/>
      <c r="AF199" s="231"/>
      <c r="AG199" s="231"/>
      <c r="AH199" s="231"/>
      <c r="AI199" s="231"/>
      <c r="AJ199" s="231"/>
      <c r="AK199" s="231"/>
      <c r="AL199" s="231"/>
      <c r="AM199" s="231"/>
      <c r="AN199" s="231"/>
      <c r="AO199" s="231"/>
      <c r="AP199" s="231"/>
      <c r="AQ199" s="231"/>
      <c r="AR199" s="231"/>
      <c r="AS199" s="231"/>
      <c r="AT199" s="231"/>
      <c r="AU199" s="231"/>
      <c r="AV199" s="231"/>
      <c r="AW199" s="231"/>
      <c r="AX199" s="231"/>
      <c r="AY199" s="231"/>
      <c r="AZ199" s="231"/>
      <c r="BA199" s="231"/>
      <c r="BB199" s="231"/>
    </row>
    <row r="200" spans="1:54" outlineLevel="2">
      <c r="A200" s="423" t="s">
        <v>486</v>
      </c>
      <c r="B200" s="150" t="s">
        <v>487</v>
      </c>
      <c r="C200" s="19"/>
      <c r="D200" s="135" t="s">
        <v>379</v>
      </c>
      <c r="E200" s="21">
        <f>SUM(E190:E193,E196:E198)</f>
        <v>-8.0885052540925759</v>
      </c>
      <c r="F200" s="21">
        <f t="shared" ref="F200:BB200" si="29">SUM(F190:F193,F196:F198)</f>
        <v>-7.2112994377333415</v>
      </c>
      <c r="G200" s="21">
        <f t="shared" si="29"/>
        <v>-5.9628406816457442</v>
      </c>
      <c r="H200" s="21">
        <f t="shared" si="29"/>
        <v>-6.3076956817494541</v>
      </c>
      <c r="I200" s="21">
        <f t="shared" si="29"/>
        <v>-5.7786269589190482</v>
      </c>
      <c r="J200" s="21">
        <f t="shared" si="29"/>
        <v>-3.8588269773219688</v>
      </c>
      <c r="K200" s="21">
        <f t="shared" si="29"/>
        <v>-3.8145938069637588</v>
      </c>
      <c r="L200" s="21">
        <f t="shared" si="29"/>
        <v>-3.7532878839453763</v>
      </c>
      <c r="M200" s="21">
        <f t="shared" si="29"/>
        <v>-3.6977765504892259</v>
      </c>
      <c r="N200" s="21">
        <f t="shared" si="29"/>
        <v>-3.6477189102660104</v>
      </c>
      <c r="O200" s="21">
        <f t="shared" si="29"/>
        <v>-3.6036037866901411</v>
      </c>
      <c r="P200" s="21">
        <f t="shared" si="29"/>
        <v>-3.5643340917522899</v>
      </c>
      <c r="Q200" s="21">
        <f t="shared" si="29"/>
        <v>-3.5291540515193476</v>
      </c>
      <c r="R200" s="21">
        <f t="shared" si="29"/>
        <v>-3.4979040443785814</v>
      </c>
      <c r="S200" s="21">
        <f t="shared" si="29"/>
        <v>-3.4704272559574392</v>
      </c>
      <c r="T200" s="21">
        <f t="shared" si="29"/>
        <v>-3.4465804256906356</v>
      </c>
      <c r="U200" s="21">
        <f t="shared" si="29"/>
        <v>-3.4262260952688779</v>
      </c>
      <c r="V200" s="21">
        <f t="shared" si="29"/>
        <v>-3.4092360379370494</v>
      </c>
      <c r="W200" s="21">
        <f t="shared" si="29"/>
        <v>-3.3954832733798694</v>
      </c>
      <c r="X200" s="21">
        <f t="shared" si="29"/>
        <v>-3.384847635345082</v>
      </c>
      <c r="Y200" s="21">
        <f t="shared" si="29"/>
        <v>-3.3772041018553556</v>
      </c>
      <c r="Z200" s="21">
        <f t="shared" si="29"/>
        <v>-3.3724716583797538</v>
      </c>
      <c r="AA200" s="21">
        <f t="shared" si="29"/>
        <v>-3.3705501946453609</v>
      </c>
      <c r="AB200" s="21">
        <f t="shared" si="29"/>
        <v>-3.3713471436494902</v>
      </c>
      <c r="AC200" s="21">
        <f t="shared" si="29"/>
        <v>-30.995732423516504</v>
      </c>
      <c r="AD200" s="21">
        <f t="shared" si="29"/>
        <v>-31.079912081379788</v>
      </c>
      <c r="AE200" s="21">
        <f t="shared" si="29"/>
        <v>-31.179454685467775</v>
      </c>
      <c r="AF200" s="21">
        <f t="shared" si="29"/>
        <v>-31.294165580535743</v>
      </c>
      <c r="AG200" s="21">
        <f t="shared" si="29"/>
        <v>-31.423862366275117</v>
      </c>
      <c r="AH200" s="21">
        <f t="shared" si="29"/>
        <v>-31.56837428394423</v>
      </c>
      <c r="AI200" s="21">
        <f t="shared" si="29"/>
        <v>-31.727541930449181</v>
      </c>
      <c r="AJ200" s="21">
        <f t="shared" si="29"/>
        <v>-32.051807314335051</v>
      </c>
      <c r="AK200" s="21">
        <f t="shared" si="29"/>
        <v>-32.39310464652285</v>
      </c>
      <c r="AL200" s="21">
        <f t="shared" si="29"/>
        <v>-32.751529882964199</v>
      </c>
      <c r="AM200" s="21">
        <f t="shared" si="29"/>
        <v>-33.127189072708369</v>
      </c>
      <c r="AN200" s="21">
        <f t="shared" si="29"/>
        <v>-33.520189880980979</v>
      </c>
      <c r="AO200" s="21">
        <f t="shared" si="29"/>
        <v>-33.930640498652203</v>
      </c>
      <c r="AP200" s="21">
        <f t="shared" si="29"/>
        <v>-34.358676338320308</v>
      </c>
      <c r="AQ200" s="21">
        <f t="shared" si="29"/>
        <v>-34.804445383904643</v>
      </c>
      <c r="AR200" s="21">
        <f t="shared" si="29"/>
        <v>-35.268104854130243</v>
      </c>
      <c r="AS200" s="21">
        <f t="shared" si="29"/>
        <v>-35.749815002794996</v>
      </c>
      <c r="AT200" s="21">
        <f t="shared" si="29"/>
        <v>-36.249780305407228</v>
      </c>
      <c r="AU200" s="21">
        <f t="shared" si="29"/>
        <v>-36.768192938610085</v>
      </c>
      <c r="AV200" s="21">
        <f t="shared" si="29"/>
        <v>-37.305250242971177</v>
      </c>
      <c r="AW200" s="21">
        <f t="shared" si="29"/>
        <v>-37.861159887417806</v>
      </c>
      <c r="AX200" s="21">
        <f t="shared" si="29"/>
        <v>-38.436139927398933</v>
      </c>
      <c r="AY200" s="21">
        <f t="shared" si="29"/>
        <v>-39.03041886900985</v>
      </c>
      <c r="AZ200" s="21">
        <f t="shared" si="29"/>
        <v>-39.644235739366337</v>
      </c>
      <c r="BA200" s="21">
        <f t="shared" si="29"/>
        <v>-40.271645088600678</v>
      </c>
      <c r="BB200" s="21">
        <f t="shared" si="29"/>
        <v>-40.912841246367535</v>
      </c>
    </row>
    <row r="201" spans="1:54" outlineLevel="2">
      <c r="A201" s="424"/>
      <c r="B201" s="150" t="s">
        <v>488</v>
      </c>
      <c r="C201" s="19"/>
      <c r="D201" s="135" t="s">
        <v>379</v>
      </c>
      <c r="E201" s="21">
        <f>SUM(E190:E192,E194,E196:E198)</f>
        <v>-8.0878915280947759</v>
      </c>
      <c r="F201" s="21">
        <f t="shared" ref="F201:BB201" si="30">SUM(F190:F192,F194,F196:F198)</f>
        <v>-7.2107406028283894</v>
      </c>
      <c r="G201" s="21">
        <f t="shared" si="30"/>
        <v>-5.9623421598405608</v>
      </c>
      <c r="H201" s="21">
        <f t="shared" si="30"/>
        <v>-6.3072607049295275</v>
      </c>
      <c r="I201" s="21">
        <f t="shared" si="30"/>
        <v>-5.7782587149709332</v>
      </c>
      <c r="J201" s="21">
        <f t="shared" si="30"/>
        <v>-3.8585536225270638</v>
      </c>
      <c r="K201" s="21">
        <f t="shared" si="30"/>
        <v>-3.814317191620836</v>
      </c>
      <c r="L201" s="21">
        <f t="shared" si="30"/>
        <v>-3.7530059408750684</v>
      </c>
      <c r="M201" s="21">
        <f t="shared" si="30"/>
        <v>-3.6974890118125199</v>
      </c>
      <c r="N201" s="21">
        <f t="shared" si="30"/>
        <v>-3.6474273208699177</v>
      </c>
      <c r="O201" s="21">
        <f t="shared" si="30"/>
        <v>-3.6033060682011575</v>
      </c>
      <c r="P201" s="21">
        <f t="shared" si="30"/>
        <v>-3.5640299182430866</v>
      </c>
      <c r="Q201" s="21">
        <f t="shared" si="30"/>
        <v>-3.528843292971712</v>
      </c>
      <c r="R201" s="21">
        <f t="shared" si="30"/>
        <v>-3.4975847087180112</v>
      </c>
      <c r="S201" s="21">
        <f t="shared" si="30"/>
        <v>-3.4701009807805181</v>
      </c>
      <c r="T201" s="21">
        <f t="shared" si="30"/>
        <v>-3.4462470699302865</v>
      </c>
      <c r="U201" s="21">
        <f t="shared" si="30"/>
        <v>-3.4258855157989445</v>
      </c>
      <c r="V201" s="21">
        <f t="shared" si="30"/>
        <v>-3.4088861696935115</v>
      </c>
      <c r="W201" s="21">
        <f t="shared" si="30"/>
        <v>-3.3951258726177258</v>
      </c>
      <c r="X201" s="21">
        <f t="shared" si="30"/>
        <v>-3.3844805979125359</v>
      </c>
      <c r="Y201" s="21">
        <f t="shared" si="30"/>
        <v>-3.3768292140024059</v>
      </c>
      <c r="Z201" s="21">
        <f t="shared" si="30"/>
        <v>-3.3720867744533849</v>
      </c>
      <c r="AA201" s="21">
        <f t="shared" si="30"/>
        <v>-3.3701551209527891</v>
      </c>
      <c r="AB201" s="21">
        <f t="shared" si="30"/>
        <v>-3.370941683442259</v>
      </c>
      <c r="AC201" s="21">
        <f t="shared" si="30"/>
        <v>-30.995286369220533</v>
      </c>
      <c r="AD201" s="21">
        <f t="shared" si="30"/>
        <v>-31.079454334644371</v>
      </c>
      <c r="AE201" s="21">
        <f t="shared" si="30"/>
        <v>-31.178984726379966</v>
      </c>
      <c r="AF201" s="21">
        <f t="shared" si="30"/>
        <v>-31.293683151289034</v>
      </c>
      <c r="AG201" s="21">
        <f t="shared" si="30"/>
        <v>-31.423367163834733</v>
      </c>
      <c r="AH201" s="21">
        <f t="shared" si="30"/>
        <v>-31.567865963976683</v>
      </c>
      <c r="AI201" s="21">
        <f t="shared" si="30"/>
        <v>-31.727020110312246</v>
      </c>
      <c r="AJ201" s="21">
        <f t="shared" si="30"/>
        <v>-32.051269024930058</v>
      </c>
      <c r="AK201" s="21">
        <f t="shared" si="30"/>
        <v>-32.392549379005111</v>
      </c>
      <c r="AL201" s="21">
        <f t="shared" si="30"/>
        <v>-32.750957099639905</v>
      </c>
      <c r="AM201" s="21">
        <f t="shared" si="30"/>
        <v>-33.126598216445565</v>
      </c>
      <c r="AN201" s="21">
        <f t="shared" si="30"/>
        <v>-33.519580380872242</v>
      </c>
      <c r="AO201" s="21">
        <f t="shared" si="30"/>
        <v>-33.930011771355495</v>
      </c>
      <c r="AP201" s="21">
        <f t="shared" si="30"/>
        <v>-34.358027783477098</v>
      </c>
      <c r="AQ201" s="21">
        <f t="shared" si="30"/>
        <v>-34.803776382393565</v>
      </c>
      <c r="AR201" s="21">
        <f t="shared" si="30"/>
        <v>-35.26741476993903</v>
      </c>
      <c r="AS201" s="21">
        <f t="shared" si="30"/>
        <v>-35.74910318283802</v>
      </c>
      <c r="AT201" s="21">
        <f t="shared" si="30"/>
        <v>-36.249046078538235</v>
      </c>
      <c r="AU201" s="21">
        <f t="shared" si="30"/>
        <v>-36.767435614782201</v>
      </c>
      <c r="AV201" s="21">
        <f t="shared" si="30"/>
        <v>-37.304469113004259</v>
      </c>
      <c r="AW201" s="21">
        <f t="shared" si="30"/>
        <v>-37.860354222732454</v>
      </c>
      <c r="AX201" s="21">
        <f t="shared" si="30"/>
        <v>-38.43530897940888</v>
      </c>
      <c r="AY201" s="21">
        <f t="shared" si="30"/>
        <v>-39.029561868531651</v>
      </c>
      <c r="AZ201" s="21">
        <f t="shared" si="30"/>
        <v>-39.643351896114197</v>
      </c>
      <c r="BA201" s="21">
        <f t="shared" si="30"/>
        <v>-40.270733590692011</v>
      </c>
      <c r="BB201" s="21">
        <f t="shared" si="30"/>
        <v>-40.911901340712348</v>
      </c>
    </row>
    <row r="202" spans="1:54" outlineLevel="2">
      <c r="A202" s="425"/>
      <c r="B202" s="150" t="s">
        <v>489</v>
      </c>
      <c r="C202" s="19"/>
      <c r="D202" s="135" t="s">
        <v>379</v>
      </c>
      <c r="E202" s="21">
        <f>SUM(E190:E192,E195:E198)</f>
        <v>-8.0891228714669889</v>
      </c>
      <c r="F202" s="21">
        <f t="shared" ref="F202:BB202" si="31">SUM(F190:F192,F195:F198)</f>
        <v>-7.2118561696536236</v>
      </c>
      <c r="G202" s="21">
        <f t="shared" si="31"/>
        <v>-5.9633397668324255</v>
      </c>
      <c r="H202" s="21">
        <f t="shared" si="31"/>
        <v>-6.3081336190757398</v>
      </c>
      <c r="I202" s="21">
        <f t="shared" si="31"/>
        <v>-5.7789951248518552</v>
      </c>
      <c r="J202" s="21">
        <f t="shared" si="31"/>
        <v>-3.8590986701361469</v>
      </c>
      <c r="K202" s="21">
        <f t="shared" si="31"/>
        <v>-3.81487099600748</v>
      </c>
      <c r="L202" s="21">
        <f t="shared" si="31"/>
        <v>-3.7535692954528987</v>
      </c>
      <c r="M202" s="21">
        <f t="shared" si="31"/>
        <v>-3.6980627043244008</v>
      </c>
      <c r="N202" s="21">
        <f t="shared" si="31"/>
        <v>-3.6480121444886211</v>
      </c>
      <c r="O202" s="21">
        <f t="shared" si="31"/>
        <v>-3.6039028319548914</v>
      </c>
      <c r="P202" s="21">
        <f t="shared" si="31"/>
        <v>-3.5646395461486744</v>
      </c>
      <c r="Q202" s="21">
        <f t="shared" si="31"/>
        <v>-3.5294663253277285</v>
      </c>
      <c r="R202" s="21">
        <f t="shared" si="31"/>
        <v>-3.4982217009661318</v>
      </c>
      <c r="S202" s="21">
        <f t="shared" si="31"/>
        <v>-3.4707523574477288</v>
      </c>
      <c r="T202" s="21">
        <f t="shared" si="31"/>
        <v>-3.4469134115976434</v>
      </c>
      <c r="U202" s="21">
        <f t="shared" si="31"/>
        <v>-3.4265674194417715</v>
      </c>
      <c r="V202" s="21">
        <f t="shared" si="31"/>
        <v>-3.4095842492522643</v>
      </c>
      <c r="W202" s="21">
        <f t="shared" si="31"/>
        <v>-3.395840759587792</v>
      </c>
      <c r="X202" s="21">
        <f t="shared" si="31"/>
        <v>-3.3852129419504919</v>
      </c>
      <c r="Y202" s="21">
        <f t="shared" si="31"/>
        <v>-3.3775796835519958</v>
      </c>
      <c r="Z202" s="21">
        <f t="shared" si="31"/>
        <v>-3.3728560573900941</v>
      </c>
      <c r="AA202" s="21">
        <f t="shared" si="31"/>
        <v>-3.3709439252496098</v>
      </c>
      <c r="AB202" s="21">
        <f t="shared" si="31"/>
        <v>-3.3717507378541201</v>
      </c>
      <c r="AC202" s="21">
        <f t="shared" si="31"/>
        <v>-30.996176155510575</v>
      </c>
      <c r="AD202" s="21">
        <f t="shared" si="31"/>
        <v>-31.08036715622487</v>
      </c>
      <c r="AE202" s="21">
        <f t="shared" si="31"/>
        <v>-31.17992126910244</v>
      </c>
      <c r="AF202" s="21">
        <f t="shared" si="31"/>
        <v>-31.294644072758732</v>
      </c>
      <c r="AG202" s="21">
        <f t="shared" si="31"/>
        <v>-31.424353110719604</v>
      </c>
      <c r="AH202" s="21">
        <f t="shared" si="31"/>
        <v>-31.568877598175035</v>
      </c>
      <c r="AI202" s="21">
        <f t="shared" si="31"/>
        <v>-31.728058150310158</v>
      </c>
      <c r="AJ202" s="21">
        <f t="shared" si="31"/>
        <v>-32.052339355686222</v>
      </c>
      <c r="AK202" s="21">
        <f t="shared" si="31"/>
        <v>-32.393653020836759</v>
      </c>
      <c r="AL202" s="21">
        <f t="shared" si="31"/>
        <v>-32.752095103526699</v>
      </c>
      <c r="AM202" s="21">
        <f t="shared" si="31"/>
        <v>-33.127771666691672</v>
      </c>
      <c r="AN202" s="21">
        <f t="shared" si="31"/>
        <v>-33.520790393178736</v>
      </c>
      <c r="AO202" s="21">
        <f t="shared" si="31"/>
        <v>-33.931259489583027</v>
      </c>
      <c r="AP202" s="21">
        <f t="shared" si="31"/>
        <v>-34.359314383708828</v>
      </c>
      <c r="AQ202" s="21">
        <f t="shared" si="31"/>
        <v>-34.805103074196715</v>
      </c>
      <c r="AR202" s="21">
        <f t="shared" si="31"/>
        <v>-35.268782796602736</v>
      </c>
      <c r="AS202" s="21">
        <f t="shared" si="31"/>
        <v>-35.750513821738743</v>
      </c>
      <c r="AT202" s="21">
        <f t="shared" si="31"/>
        <v>-36.250500642110005</v>
      </c>
      <c r="AU202" s="21">
        <f t="shared" si="31"/>
        <v>-36.768935451782355</v>
      </c>
      <c r="AV202" s="21">
        <f t="shared" si="31"/>
        <v>-37.30601560930937</v>
      </c>
      <c r="AW202" s="21">
        <f t="shared" si="31"/>
        <v>-37.861948802171185</v>
      </c>
      <c r="AX202" s="21">
        <f t="shared" si="31"/>
        <v>-38.436953104738251</v>
      </c>
      <c r="AY202" s="21">
        <f t="shared" si="31"/>
        <v>-39.031257042483183</v>
      </c>
      <c r="AZ202" s="21">
        <f t="shared" si="31"/>
        <v>-39.645099662425132</v>
      </c>
      <c r="BA202" s="21">
        <f t="shared" si="31"/>
        <v>-40.272535535125421</v>
      </c>
      <c r="BB202" s="21">
        <f t="shared" si="31"/>
        <v>-40.91375893215217</v>
      </c>
    </row>
    <row r="203" spans="1:54" outlineLevel="2">
      <c r="B203" s="150"/>
      <c r="C203" s="19"/>
      <c r="D203" s="19"/>
      <c r="E203" s="233"/>
      <c r="F203" s="234"/>
      <c r="G203" s="234"/>
      <c r="H203" s="234"/>
      <c r="I203" s="234"/>
      <c r="J203" s="234"/>
      <c r="K203" s="234"/>
      <c r="L203" s="234"/>
      <c r="M203" s="234"/>
      <c r="N203" s="234"/>
      <c r="O203" s="234"/>
      <c r="P203" s="234"/>
      <c r="Q203" s="234"/>
      <c r="R203" s="234"/>
      <c r="S203" s="234"/>
      <c r="T203" s="234"/>
      <c r="U203" s="234"/>
      <c r="V203" s="234"/>
      <c r="W203" s="234"/>
      <c r="X203" s="234"/>
      <c r="Y203" s="234"/>
      <c r="Z203" s="234"/>
      <c r="AA203" s="234"/>
      <c r="AB203" s="234"/>
      <c r="AC203" s="234"/>
      <c r="AD203" s="234"/>
      <c r="AE203" s="234"/>
      <c r="AF203" s="234"/>
      <c r="AG203" s="234"/>
      <c r="AH203" s="234"/>
      <c r="AI203" s="234"/>
      <c r="AJ203" s="234"/>
      <c r="AK203" s="234"/>
      <c r="AL203" s="234"/>
      <c r="AM203" s="234"/>
      <c r="AN203" s="234"/>
      <c r="AO203" s="234"/>
      <c r="AP203" s="234"/>
      <c r="AQ203" s="234"/>
      <c r="AR203" s="234"/>
      <c r="AS203" s="234"/>
      <c r="AT203" s="234"/>
      <c r="AU203" s="234"/>
      <c r="AV203" s="234"/>
      <c r="AW203" s="234"/>
      <c r="AX203" s="234"/>
      <c r="AY203" s="234"/>
      <c r="AZ203" s="234"/>
      <c r="BA203" s="234"/>
      <c r="BB203" s="234"/>
    </row>
    <row r="204" spans="1:54" outlineLevel="2">
      <c r="A204" s="423" t="s">
        <v>490</v>
      </c>
      <c r="B204" s="150" t="s">
        <v>491</v>
      </c>
      <c r="C204" s="19"/>
      <c r="D204" s="135" t="s">
        <v>379</v>
      </c>
      <c r="E204" s="21">
        <f>E200</f>
        <v>-8.0885052540925759</v>
      </c>
      <c r="F204" s="21">
        <f>F200+E204</f>
        <v>-15.299804691825917</v>
      </c>
      <c r="G204" s="21">
        <f t="shared" ref="G204:BB206" si="32">G200+F204</f>
        <v>-21.262645373471663</v>
      </c>
      <c r="H204" s="21">
        <f t="shared" si="32"/>
        <v>-27.570341055221117</v>
      </c>
      <c r="I204" s="21">
        <f t="shared" si="32"/>
        <v>-33.348968014140169</v>
      </c>
      <c r="J204" s="21">
        <f t="shared" si="32"/>
        <v>-37.207794991462137</v>
      </c>
      <c r="K204" s="21">
        <f t="shared" si="32"/>
        <v>-41.022388798425894</v>
      </c>
      <c r="L204" s="21">
        <f t="shared" si="32"/>
        <v>-44.77567668237127</v>
      </c>
      <c r="M204" s="21">
        <f t="shared" si="32"/>
        <v>-48.473453232860493</v>
      </c>
      <c r="N204" s="21">
        <f t="shared" si="32"/>
        <v>-52.1211721431265</v>
      </c>
      <c r="O204" s="21">
        <f t="shared" si="32"/>
        <v>-55.724775929816644</v>
      </c>
      <c r="P204" s="21">
        <f t="shared" si="32"/>
        <v>-59.289110021568931</v>
      </c>
      <c r="Q204" s="21">
        <f t="shared" si="32"/>
        <v>-62.81826407308828</v>
      </c>
      <c r="R204" s="21">
        <f t="shared" si="32"/>
        <v>-66.316168117466859</v>
      </c>
      <c r="S204" s="21">
        <f t="shared" si="32"/>
        <v>-69.786595373424291</v>
      </c>
      <c r="T204" s="21">
        <f t="shared" si="32"/>
        <v>-73.233175799114932</v>
      </c>
      <c r="U204" s="21">
        <f t="shared" si="32"/>
        <v>-76.659401894383805</v>
      </c>
      <c r="V204" s="21">
        <f t="shared" si="32"/>
        <v>-80.068637932320854</v>
      </c>
      <c r="W204" s="21">
        <f t="shared" si="32"/>
        <v>-83.464121205700721</v>
      </c>
      <c r="X204" s="21">
        <f t="shared" si="32"/>
        <v>-86.848968841045803</v>
      </c>
      <c r="Y204" s="21">
        <f t="shared" si="32"/>
        <v>-90.226172942901158</v>
      </c>
      <c r="Z204" s="21">
        <f t="shared" si="32"/>
        <v>-93.59864460128091</v>
      </c>
      <c r="AA204" s="21">
        <f t="shared" si="32"/>
        <v>-96.969194795926271</v>
      </c>
      <c r="AB204" s="21">
        <f t="shared" si="32"/>
        <v>-100.34054193957576</v>
      </c>
      <c r="AC204" s="21">
        <f t="shared" si="32"/>
        <v>-131.33627436309226</v>
      </c>
      <c r="AD204" s="21">
        <f t="shared" si="32"/>
        <v>-162.41618644447203</v>
      </c>
      <c r="AE204" s="21">
        <f t="shared" si="32"/>
        <v>-193.59564112993979</v>
      </c>
      <c r="AF204" s="21">
        <f t="shared" si="32"/>
        <v>-224.88980671047554</v>
      </c>
      <c r="AG204" s="21">
        <f t="shared" si="32"/>
        <v>-256.31366907675067</v>
      </c>
      <c r="AH204" s="21">
        <f t="shared" si="32"/>
        <v>-287.88204336069492</v>
      </c>
      <c r="AI204" s="21">
        <f t="shared" si="32"/>
        <v>-319.60958529114413</v>
      </c>
      <c r="AJ204" s="21">
        <f t="shared" si="32"/>
        <v>-351.66139260547919</v>
      </c>
      <c r="AK204" s="21">
        <f t="shared" si="32"/>
        <v>-384.05449725200202</v>
      </c>
      <c r="AL204" s="21">
        <f t="shared" si="32"/>
        <v>-416.8060271349662</v>
      </c>
      <c r="AM204" s="21">
        <f t="shared" si="32"/>
        <v>-449.93321620767455</v>
      </c>
      <c r="AN204" s="21">
        <f t="shared" si="32"/>
        <v>-483.45340608865553</v>
      </c>
      <c r="AO204" s="21">
        <f t="shared" si="32"/>
        <v>-517.38404658730769</v>
      </c>
      <c r="AP204" s="21">
        <f t="shared" si="32"/>
        <v>-551.74272292562796</v>
      </c>
      <c r="AQ204" s="21">
        <f t="shared" si="32"/>
        <v>-586.54716830953259</v>
      </c>
      <c r="AR204" s="21">
        <f t="shared" si="32"/>
        <v>-621.81527316366282</v>
      </c>
      <c r="AS204" s="21">
        <f t="shared" si="32"/>
        <v>-657.56508816645783</v>
      </c>
      <c r="AT204" s="21">
        <f t="shared" si="32"/>
        <v>-693.81486847186511</v>
      </c>
      <c r="AU204" s="21">
        <f t="shared" si="32"/>
        <v>-730.58306141047524</v>
      </c>
      <c r="AV204" s="21">
        <f t="shared" si="32"/>
        <v>-767.88831165344641</v>
      </c>
      <c r="AW204" s="21">
        <f t="shared" si="32"/>
        <v>-805.74947154086419</v>
      </c>
      <c r="AX204" s="21">
        <f t="shared" si="32"/>
        <v>-844.18561146826312</v>
      </c>
      <c r="AY204" s="21">
        <f t="shared" si="32"/>
        <v>-883.21603033727297</v>
      </c>
      <c r="AZ204" s="21">
        <f t="shared" si="32"/>
        <v>-922.86026607663928</v>
      </c>
      <c r="BA204" s="21">
        <f t="shared" si="32"/>
        <v>-963.1319111652399</v>
      </c>
      <c r="BB204" s="21">
        <f t="shared" si="32"/>
        <v>-1004.0447524116074</v>
      </c>
    </row>
    <row r="205" spans="1:54" outlineLevel="2">
      <c r="A205" s="424"/>
      <c r="B205" s="150" t="s">
        <v>492</v>
      </c>
      <c r="C205" s="19"/>
      <c r="D205" s="135" t="s">
        <v>379</v>
      </c>
      <c r="E205" s="21">
        <f>E201</f>
        <v>-8.0878915280947759</v>
      </c>
      <c r="F205" s="21">
        <f t="shared" ref="F205:U206" si="33">F201+E205</f>
        <v>-15.298632130923165</v>
      </c>
      <c r="G205" s="21">
        <f t="shared" si="33"/>
        <v>-21.260974290763727</v>
      </c>
      <c r="H205" s="21">
        <f t="shared" si="33"/>
        <v>-27.568234995693253</v>
      </c>
      <c r="I205" s="21">
        <f t="shared" si="33"/>
        <v>-33.346493710664184</v>
      </c>
      <c r="J205" s="21">
        <f t="shared" si="33"/>
        <v>-37.205047333191246</v>
      </c>
      <c r="K205" s="21">
        <f t="shared" si="33"/>
        <v>-41.019364524812083</v>
      </c>
      <c r="L205" s="21">
        <f t="shared" si="33"/>
        <v>-44.772370465687153</v>
      </c>
      <c r="M205" s="21">
        <f t="shared" si="33"/>
        <v>-48.469859477499675</v>
      </c>
      <c r="N205" s="21">
        <f t="shared" si="33"/>
        <v>-52.117286798369591</v>
      </c>
      <c r="O205" s="21">
        <f t="shared" si="33"/>
        <v>-55.720592866570748</v>
      </c>
      <c r="P205" s="21">
        <f t="shared" si="33"/>
        <v>-59.284622784813834</v>
      </c>
      <c r="Q205" s="21">
        <f t="shared" si="33"/>
        <v>-62.813466077785549</v>
      </c>
      <c r="R205" s="21">
        <f t="shared" si="33"/>
        <v>-66.311050786503557</v>
      </c>
      <c r="S205" s="21">
        <f t="shared" si="33"/>
        <v>-69.781151767284072</v>
      </c>
      <c r="T205" s="21">
        <f t="shared" si="33"/>
        <v>-73.227398837214352</v>
      </c>
      <c r="U205" s="21">
        <f t="shared" si="33"/>
        <v>-76.653284353013291</v>
      </c>
      <c r="V205" s="21">
        <f t="shared" si="32"/>
        <v>-80.062170522706808</v>
      </c>
      <c r="W205" s="21">
        <f t="shared" si="32"/>
        <v>-83.457296395324533</v>
      </c>
      <c r="X205" s="21">
        <f t="shared" si="32"/>
        <v>-86.841776993237076</v>
      </c>
      <c r="Y205" s="21">
        <f t="shared" si="32"/>
        <v>-90.218606207239475</v>
      </c>
      <c r="Z205" s="21">
        <f t="shared" si="32"/>
        <v>-93.590692981692854</v>
      </c>
      <c r="AA205" s="21">
        <f t="shared" si="32"/>
        <v>-96.960848102645642</v>
      </c>
      <c r="AB205" s="21">
        <f t="shared" si="32"/>
        <v>-100.3317897860879</v>
      </c>
      <c r="AC205" s="21">
        <f t="shared" si="32"/>
        <v>-131.32707615530842</v>
      </c>
      <c r="AD205" s="21">
        <f t="shared" si="32"/>
        <v>-162.40653048995279</v>
      </c>
      <c r="AE205" s="21">
        <f t="shared" si="32"/>
        <v>-193.58551521633274</v>
      </c>
      <c r="AF205" s="21">
        <f t="shared" si="32"/>
        <v>-224.87919836762177</v>
      </c>
      <c r="AG205" s="21">
        <f t="shared" si="32"/>
        <v>-256.30256553145648</v>
      </c>
      <c r="AH205" s="21">
        <f t="shared" si="32"/>
        <v>-287.87043149543314</v>
      </c>
      <c r="AI205" s="21">
        <f t="shared" si="32"/>
        <v>-319.59745160574539</v>
      </c>
      <c r="AJ205" s="21">
        <f t="shared" si="32"/>
        <v>-351.64872063067543</v>
      </c>
      <c r="AK205" s="21">
        <f t="shared" si="32"/>
        <v>-384.04127000968055</v>
      </c>
      <c r="AL205" s="21">
        <f t="shared" si="32"/>
        <v>-416.79222710932044</v>
      </c>
      <c r="AM205" s="21">
        <f t="shared" si="32"/>
        <v>-449.91882532576602</v>
      </c>
      <c r="AN205" s="21">
        <f t="shared" si="32"/>
        <v>-483.43840570663826</v>
      </c>
      <c r="AO205" s="21">
        <f t="shared" si="32"/>
        <v>-517.36841747799372</v>
      </c>
      <c r="AP205" s="21">
        <f t="shared" si="32"/>
        <v>-551.72644526147087</v>
      </c>
      <c r="AQ205" s="21">
        <f t="shared" si="32"/>
        <v>-586.53022164386448</v>
      </c>
      <c r="AR205" s="21">
        <f t="shared" si="32"/>
        <v>-621.7976364138035</v>
      </c>
      <c r="AS205" s="21">
        <f t="shared" si="32"/>
        <v>-657.54673959664149</v>
      </c>
      <c r="AT205" s="21">
        <f t="shared" si="32"/>
        <v>-693.79578567517967</v>
      </c>
      <c r="AU205" s="21">
        <f t="shared" si="32"/>
        <v>-730.56322128996192</v>
      </c>
      <c r="AV205" s="21">
        <f t="shared" si="32"/>
        <v>-767.86769040296622</v>
      </c>
      <c r="AW205" s="21">
        <f t="shared" si="32"/>
        <v>-805.72804462569866</v>
      </c>
      <c r="AX205" s="21">
        <f t="shared" si="32"/>
        <v>-844.16335360510755</v>
      </c>
      <c r="AY205" s="21">
        <f t="shared" si="32"/>
        <v>-883.19291547363923</v>
      </c>
      <c r="AZ205" s="21">
        <f t="shared" si="32"/>
        <v>-922.83626736975339</v>
      </c>
      <c r="BA205" s="21">
        <f t="shared" si="32"/>
        <v>-963.10700096044536</v>
      </c>
      <c r="BB205" s="21">
        <f t="shared" si="32"/>
        <v>-1004.0189023011577</v>
      </c>
    </row>
    <row r="206" spans="1:54" outlineLevel="2">
      <c r="A206" s="425"/>
      <c r="B206" s="150" t="s">
        <v>493</v>
      </c>
      <c r="C206" s="19"/>
      <c r="D206" s="135" t="s">
        <v>379</v>
      </c>
      <c r="E206" s="21">
        <f>E202</f>
        <v>-8.0891228714669889</v>
      </c>
      <c r="F206" s="21">
        <f t="shared" si="33"/>
        <v>-15.300979041120613</v>
      </c>
      <c r="G206" s="21">
        <f t="shared" si="32"/>
        <v>-21.264318807953039</v>
      </c>
      <c r="H206" s="21">
        <f t="shared" si="32"/>
        <v>-27.572452427028779</v>
      </c>
      <c r="I206" s="21">
        <f t="shared" si="32"/>
        <v>-33.351447551880632</v>
      </c>
      <c r="J206" s="21">
        <f t="shared" si="32"/>
        <v>-37.210546222016781</v>
      </c>
      <c r="K206" s="21">
        <f t="shared" si="32"/>
        <v>-41.025417218024259</v>
      </c>
      <c r="L206" s="21">
        <f t="shared" si="32"/>
        <v>-44.778986513477157</v>
      </c>
      <c r="M206" s="21">
        <f t="shared" si="32"/>
        <v>-48.477049217801557</v>
      </c>
      <c r="N206" s="21">
        <f t="shared" si="32"/>
        <v>-52.125061362290175</v>
      </c>
      <c r="O206" s="21">
        <f t="shared" si="32"/>
        <v>-55.728964194245066</v>
      </c>
      <c r="P206" s="21">
        <f t="shared" si="32"/>
        <v>-59.293603740393742</v>
      </c>
      <c r="Q206" s="21">
        <f t="shared" si="32"/>
        <v>-62.823070065721467</v>
      </c>
      <c r="R206" s="21">
        <f t="shared" si="32"/>
        <v>-66.321291766687594</v>
      </c>
      <c r="S206" s="21">
        <f t="shared" si="32"/>
        <v>-69.792044124135316</v>
      </c>
      <c r="T206" s="21">
        <f t="shared" si="32"/>
        <v>-73.238957535732965</v>
      </c>
      <c r="U206" s="21">
        <f t="shared" si="32"/>
        <v>-76.665524955174732</v>
      </c>
      <c r="V206" s="21">
        <f t="shared" si="32"/>
        <v>-80.075109204426994</v>
      </c>
      <c r="W206" s="21">
        <f t="shared" si="32"/>
        <v>-83.470949964014792</v>
      </c>
      <c r="X206" s="21">
        <f t="shared" si="32"/>
        <v>-86.856162905965277</v>
      </c>
      <c r="Y206" s="21">
        <f t="shared" si="32"/>
        <v>-90.233742589517277</v>
      </c>
      <c r="Z206" s="21">
        <f t="shared" si="32"/>
        <v>-93.606598646907372</v>
      </c>
      <c r="AA206" s="21">
        <f t="shared" si="32"/>
        <v>-96.977542572156977</v>
      </c>
      <c r="AB206" s="21">
        <f t="shared" si="32"/>
        <v>-100.34929331001109</v>
      </c>
      <c r="AC206" s="21">
        <f t="shared" si="32"/>
        <v>-131.34546946552166</v>
      </c>
      <c r="AD206" s="21">
        <f t="shared" si="32"/>
        <v>-162.42583662174653</v>
      </c>
      <c r="AE206" s="21">
        <f t="shared" si="32"/>
        <v>-193.60575789084896</v>
      </c>
      <c r="AF206" s="21">
        <f t="shared" si="32"/>
        <v>-224.90040196360769</v>
      </c>
      <c r="AG206" s="21">
        <f t="shared" si="32"/>
        <v>-256.3247550743273</v>
      </c>
      <c r="AH206" s="21">
        <f t="shared" si="32"/>
        <v>-287.89363267250235</v>
      </c>
      <c r="AI206" s="21">
        <f t="shared" si="32"/>
        <v>-319.62169082281252</v>
      </c>
      <c r="AJ206" s="21">
        <f t="shared" si="32"/>
        <v>-351.67403017849875</v>
      </c>
      <c r="AK206" s="21">
        <f t="shared" si="32"/>
        <v>-384.06768319933553</v>
      </c>
      <c r="AL206" s="21">
        <f t="shared" si="32"/>
        <v>-416.81977830286223</v>
      </c>
      <c r="AM206" s="21">
        <f t="shared" si="32"/>
        <v>-449.9475499695539</v>
      </c>
      <c r="AN206" s="21">
        <f t="shared" si="32"/>
        <v>-483.46834036273265</v>
      </c>
      <c r="AO206" s="21">
        <f t="shared" si="32"/>
        <v>-517.39959985231565</v>
      </c>
      <c r="AP206" s="21">
        <f t="shared" si="32"/>
        <v>-551.75891423602445</v>
      </c>
      <c r="AQ206" s="21">
        <f t="shared" si="32"/>
        <v>-586.56401731022117</v>
      </c>
      <c r="AR206" s="21">
        <f t="shared" si="32"/>
        <v>-621.83280010682392</v>
      </c>
      <c r="AS206" s="21">
        <f t="shared" si="32"/>
        <v>-657.58331392856269</v>
      </c>
      <c r="AT206" s="21">
        <f t="shared" si="32"/>
        <v>-693.83381457067264</v>
      </c>
      <c r="AU206" s="21">
        <f t="shared" si="32"/>
        <v>-730.60275002245498</v>
      </c>
      <c r="AV206" s="21">
        <f t="shared" si="32"/>
        <v>-767.90876563176437</v>
      </c>
      <c r="AW206" s="21">
        <f t="shared" si="32"/>
        <v>-805.77071443393561</v>
      </c>
      <c r="AX206" s="21">
        <f t="shared" si="32"/>
        <v>-844.20766753867383</v>
      </c>
      <c r="AY206" s="21">
        <f t="shared" si="32"/>
        <v>-883.23892458115699</v>
      </c>
      <c r="AZ206" s="21">
        <f t="shared" si="32"/>
        <v>-922.88402424358208</v>
      </c>
      <c r="BA206" s="21">
        <f t="shared" si="32"/>
        <v>-963.15655977870745</v>
      </c>
      <c r="BB206" s="21">
        <f t="shared" si="32"/>
        <v>-1004.0703187108596</v>
      </c>
    </row>
    <row r="207" spans="1:54" outlineLevel="1">
      <c r="B207" s="150"/>
      <c r="C207" s="19"/>
      <c r="D207" s="19"/>
      <c r="E207" s="15"/>
    </row>
    <row r="208" spans="1:54" outlineLevel="1">
      <c r="A208" s="4" t="s">
        <v>558</v>
      </c>
      <c r="B208" s="150"/>
      <c r="C208" s="19"/>
      <c r="D208" s="19"/>
      <c r="E208" s="235"/>
      <c r="F208" s="236"/>
      <c r="G208" s="236"/>
      <c r="H208" s="236"/>
      <c r="I208" s="236"/>
      <c r="J208" s="236"/>
      <c r="K208" s="236"/>
      <c r="L208" s="236"/>
      <c r="M208" s="236"/>
      <c r="N208" s="236"/>
      <c r="O208" s="236"/>
      <c r="P208" s="236"/>
      <c r="Q208" s="236"/>
      <c r="R208" s="236"/>
      <c r="S208" s="236"/>
      <c r="T208" s="236"/>
      <c r="U208" s="236"/>
      <c r="V208" s="236"/>
      <c r="W208" s="236"/>
      <c r="X208" s="236"/>
      <c r="Y208" s="236"/>
      <c r="Z208" s="236"/>
      <c r="AA208" s="236"/>
      <c r="AB208" s="236"/>
      <c r="AC208" s="236"/>
      <c r="AD208" s="236"/>
      <c r="AE208" s="236"/>
      <c r="AF208" s="236"/>
      <c r="AG208" s="236"/>
      <c r="AH208" s="236"/>
      <c r="AI208" s="236"/>
      <c r="AJ208" s="236"/>
      <c r="AK208" s="236"/>
      <c r="AL208" s="236"/>
      <c r="AM208" s="236"/>
      <c r="AN208" s="236"/>
      <c r="AO208" s="236"/>
      <c r="AP208" s="236"/>
      <c r="AQ208" s="236"/>
      <c r="AR208" s="236"/>
      <c r="AS208" s="236"/>
      <c r="AT208" s="236"/>
      <c r="AU208" s="236"/>
      <c r="AV208" s="236"/>
      <c r="AW208" s="236"/>
      <c r="AX208" s="236"/>
      <c r="AY208" s="236"/>
      <c r="AZ208" s="236"/>
      <c r="BA208" s="236"/>
      <c r="BB208" s="236"/>
    </row>
    <row r="209" spans="1:54" outlineLevel="2">
      <c r="A209" s="4"/>
      <c r="B209" s="150"/>
      <c r="C209" s="19"/>
      <c r="D209" s="19"/>
      <c r="E209" s="130">
        <v>2027</v>
      </c>
      <c r="F209" s="130">
        <v>2028</v>
      </c>
      <c r="G209" s="130">
        <v>2029</v>
      </c>
      <c r="H209" s="130">
        <v>2030</v>
      </c>
      <c r="I209" s="130">
        <v>2031</v>
      </c>
      <c r="J209" s="130">
        <v>2032</v>
      </c>
      <c r="K209" s="130">
        <v>2033</v>
      </c>
      <c r="L209" s="130">
        <v>2034</v>
      </c>
      <c r="M209" s="130">
        <v>2035</v>
      </c>
      <c r="N209" s="130">
        <v>2036</v>
      </c>
      <c r="O209" s="130">
        <v>2037</v>
      </c>
      <c r="P209" s="130">
        <v>2038</v>
      </c>
      <c r="Q209" s="130">
        <v>2039</v>
      </c>
      <c r="R209" s="130">
        <v>2040</v>
      </c>
      <c r="S209" s="130">
        <v>2041</v>
      </c>
      <c r="T209" s="130">
        <v>2042</v>
      </c>
      <c r="U209" s="130">
        <v>2043</v>
      </c>
      <c r="V209" s="130">
        <v>2044</v>
      </c>
      <c r="W209" s="130">
        <v>2045</v>
      </c>
      <c r="X209" s="130">
        <v>2046</v>
      </c>
      <c r="Y209" s="130">
        <v>2047</v>
      </c>
      <c r="Z209" s="130">
        <v>2048</v>
      </c>
      <c r="AA209" s="130">
        <v>2049</v>
      </c>
      <c r="AB209" s="130">
        <v>2050</v>
      </c>
      <c r="AC209" s="130">
        <v>2051</v>
      </c>
      <c r="AD209" s="130">
        <v>2052</v>
      </c>
      <c r="AE209" s="130">
        <v>2053</v>
      </c>
      <c r="AF209" s="130">
        <v>2054</v>
      </c>
      <c r="AG209" s="130">
        <v>2055</v>
      </c>
      <c r="AH209" s="130">
        <v>2056</v>
      </c>
      <c r="AI209" s="130">
        <v>2057</v>
      </c>
      <c r="AJ209" s="130">
        <v>2058</v>
      </c>
      <c r="AK209" s="130">
        <v>2059</v>
      </c>
      <c r="AL209" s="130">
        <v>2060</v>
      </c>
      <c r="AM209" s="130">
        <v>2061</v>
      </c>
      <c r="AN209" s="130">
        <v>2062</v>
      </c>
      <c r="AO209" s="130">
        <v>2063</v>
      </c>
      <c r="AP209" s="130">
        <v>2064</v>
      </c>
      <c r="AQ209" s="130">
        <v>2065</v>
      </c>
      <c r="AR209" s="130">
        <v>2066</v>
      </c>
      <c r="AS209" s="130">
        <v>2067</v>
      </c>
      <c r="AT209" s="130">
        <v>2068</v>
      </c>
      <c r="AU209" s="130">
        <v>2069</v>
      </c>
      <c r="AV209" s="130">
        <v>2070</v>
      </c>
      <c r="AW209" s="130">
        <v>2071</v>
      </c>
      <c r="AX209" s="130">
        <v>2072</v>
      </c>
      <c r="AY209" s="130">
        <v>2073</v>
      </c>
      <c r="AZ209" s="130">
        <v>2074</v>
      </c>
      <c r="BA209" s="130">
        <v>2075</v>
      </c>
      <c r="BB209" s="130">
        <v>2076</v>
      </c>
    </row>
    <row r="210" spans="1:54" outlineLevel="2">
      <c r="A210" s="473" t="s">
        <v>481</v>
      </c>
      <c r="B210" s="150" t="s">
        <v>559</v>
      </c>
      <c r="C210" s="19"/>
      <c r="D210" s="135" t="s">
        <v>379</v>
      </c>
      <c r="E210" s="21">
        <f>E190-Baseline!E190</f>
        <v>-1.7771402944572747</v>
      </c>
      <c r="F210" s="21">
        <f>F190-Baseline!F190</f>
        <v>-1.9600182798503498</v>
      </c>
      <c r="G210" s="21">
        <f>G190-Baseline!G190</f>
        <v>-1.1031862310376352</v>
      </c>
      <c r="H210" s="21">
        <f>H190-Baseline!H190</f>
        <v>-1.7408053631832254</v>
      </c>
      <c r="I210" s="21">
        <f>I190-Baseline!I190</f>
        <v>-2.0991285913924149</v>
      </c>
      <c r="J210" s="21">
        <f>J190-Baseline!J190</f>
        <v>-0.40543354513305874</v>
      </c>
      <c r="K210" s="21">
        <f>K190-Baseline!K190</f>
        <v>-0.36588087360307331</v>
      </c>
      <c r="L210" s="21">
        <f>L190-Baseline!L190</f>
        <v>-0.32910058861407615</v>
      </c>
      <c r="M210" s="21">
        <f>M190-Baseline!M190</f>
        <v>-0.29493144656827797</v>
      </c>
      <c r="N210" s="21">
        <f>N190-Baseline!N190</f>
        <v>-0.26322058035429224</v>
      </c>
      <c r="O210" s="21">
        <f>O190-Baseline!O190</f>
        <v>-0.23382309551891461</v>
      </c>
      <c r="P210" s="21">
        <f>P190-Baseline!P190</f>
        <v>-0.206601684905593</v>
      </c>
      <c r="Q210" s="21">
        <f>Q190-Baseline!Q190</f>
        <v>-0.18142626094762279</v>
      </c>
      <c r="R210" s="21">
        <f>R190-Baseline!R190</f>
        <v>-0.15817360483874232</v>
      </c>
      <c r="S210" s="21">
        <f>S190-Baseline!S190</f>
        <v>-0.13672703183699403</v>
      </c>
      <c r="T210" s="21">
        <f>T190-Baseline!T190</f>
        <v>-0.11697607198953096</v>
      </c>
      <c r="U210" s="21">
        <f>U190-Baseline!U190</f>
        <v>-9.8816165596528935E-2</v>
      </c>
      <c r="V210" s="21">
        <f>V190-Baseline!V190</f>
        <v>-8.2148372761578839E-2</v>
      </c>
      <c r="W210" s="21">
        <f>W190-Baseline!W190</f>
        <v>-6.6879096403921021E-2</v>
      </c>
      <c r="X210" s="21">
        <f>X190-Baseline!X190</f>
        <v>-5.2919818134705914E-2</v>
      </c>
      <c r="Y210" s="21">
        <f>Y190-Baseline!Y190</f>
        <v>-4.0186846425160259E-2</v>
      </c>
      <c r="Z210" s="21">
        <f>Z190-Baseline!Z190</f>
        <v>-2.8601076519160582E-2</v>
      </c>
      <c r="AA210" s="21">
        <f>AA190-Baseline!AA190</f>
        <v>-1.8087761566301586E-2</v>
      </c>
      <c r="AB210" s="21">
        <f>AB190-Baseline!AB190</f>
        <v>-8.5762944741475458E-3</v>
      </c>
      <c r="AC210" s="21">
        <f>AC190-Baseline!AC190</f>
        <v>9.9347635121247615E-19</v>
      </c>
      <c r="AD210" s="21">
        <f>AD190-Baseline!AD190</f>
        <v>9.5988053257244087E-19</v>
      </c>
      <c r="AE210" s="21">
        <f>AE190-Baseline!AE190</f>
        <v>9.2742080441781719E-19</v>
      </c>
      <c r="AF210" s="21">
        <f>AF190-Baseline!AF190</f>
        <v>8.9605874822977504E-19</v>
      </c>
      <c r="AG210" s="21">
        <f>AG190-Baseline!AG190</f>
        <v>8.6575724466644933E-19</v>
      </c>
      <c r="AH210" s="21">
        <f>AH190-Baseline!AH190</f>
        <v>8.3648042962941992E-19</v>
      </c>
      <c r="AI210" s="21">
        <f>AI190-Baseline!AI190</f>
        <v>8.0819365181586459E-19</v>
      </c>
      <c r="AJ210" s="21">
        <f>AJ190-Baseline!AJ190</f>
        <v>7.8465403088918888E-19</v>
      </c>
      <c r="AK210" s="21">
        <f>AK190-Baseline!AK190</f>
        <v>7.6180002998950379E-19</v>
      </c>
      <c r="AL210" s="21">
        <f>AL190-Baseline!AL190</f>
        <v>7.3961167960145986E-19</v>
      </c>
      <c r="AM210" s="21">
        <f>AM190-Baseline!AM190</f>
        <v>7.1806959184607758E-19</v>
      </c>
      <c r="AN210" s="21">
        <f>AN190-Baseline!AN190</f>
        <v>6.9715494353988115E-19</v>
      </c>
      <c r="AO210" s="21">
        <f>AO190-Baseline!AO190</f>
        <v>6.7684945974745743E-19</v>
      </c>
      <c r="AP210" s="21">
        <f>AP190-Baseline!AP190</f>
        <v>6.5713539781306546E-19</v>
      </c>
      <c r="AQ210" s="21">
        <f>AQ190-Baseline!AQ190</f>
        <v>6.379955318573451E-19</v>
      </c>
      <c r="AR210" s="21">
        <f>AR190-Baseline!AR190</f>
        <v>6.1941313772557777E-19</v>
      </c>
      <c r="AS210" s="21">
        <f>AS190-Baseline!AS190</f>
        <v>6.0137197837434734E-19</v>
      </c>
      <c r="AT210" s="21">
        <f>AT190-Baseline!AT190</f>
        <v>5.8385628968383245E-19</v>
      </c>
      <c r="AU210" s="21">
        <f>AU190-Baseline!AU190</f>
        <v>5.6685076668333243E-19</v>
      </c>
      <c r="AV210" s="21">
        <f>AV190-Baseline!AV190</f>
        <v>5.5034055017799267E-19</v>
      </c>
      <c r="AW210" s="21">
        <f>AW190-Baseline!AW190</f>
        <v>5.3431121376504136E-19</v>
      </c>
      <c r="AX210" s="21">
        <f>AX190-Baseline!AX190</f>
        <v>5.1874875122819554E-19</v>
      </c>
      <c r="AY210" s="21">
        <f>AY190-Baseline!AY190</f>
        <v>5.0363956429921888E-19</v>
      </c>
      <c r="AZ210" s="21">
        <f>AZ190-Baseline!AZ190</f>
        <v>4.8897045077594071E-19</v>
      </c>
      <c r="BA210" s="21">
        <f>BA190-Baseline!BA190</f>
        <v>4.7472859298635021E-19</v>
      </c>
      <c r="BB210" s="21">
        <f>BB190-Baseline!BB190</f>
        <v>4.609015465886895E-19</v>
      </c>
    </row>
    <row r="211" spans="1:54" outlineLevel="2">
      <c r="A211" s="474"/>
      <c r="B211" s="150" t="s">
        <v>482</v>
      </c>
      <c r="C211" s="19"/>
      <c r="D211" s="135" t="s">
        <v>379</v>
      </c>
      <c r="E211" s="21">
        <f>E191-Baseline!E191</f>
        <v>0</v>
      </c>
      <c r="F211" s="21">
        <f>F191-Baseline!F191</f>
        <v>0</v>
      </c>
      <c r="G211" s="21">
        <f>G191-Baseline!G191</f>
        <v>0</v>
      </c>
      <c r="H211" s="21">
        <f>H191-Baseline!H191</f>
        <v>0</v>
      </c>
      <c r="I211" s="21">
        <f>I191-Baseline!I191</f>
        <v>0</v>
      </c>
      <c r="J211" s="21">
        <f>J191-Baseline!J191</f>
        <v>0</v>
      </c>
      <c r="K211" s="21">
        <f>K191-Baseline!K191</f>
        <v>0</v>
      </c>
      <c r="L211" s="21">
        <f>L191-Baseline!L191</f>
        <v>0</v>
      </c>
      <c r="M211" s="21">
        <f>M191-Baseline!M191</f>
        <v>0</v>
      </c>
      <c r="N211" s="21">
        <f>N191-Baseline!N191</f>
        <v>0</v>
      </c>
      <c r="O211" s="21">
        <f>O191-Baseline!O191</f>
        <v>0</v>
      </c>
      <c r="P211" s="21">
        <f>P191-Baseline!P191</f>
        <v>0</v>
      </c>
      <c r="Q211" s="21">
        <f>Q191-Baseline!Q191</f>
        <v>0</v>
      </c>
      <c r="R211" s="21">
        <f>R191-Baseline!R191</f>
        <v>0</v>
      </c>
      <c r="S211" s="21">
        <f>S191-Baseline!S191</f>
        <v>0</v>
      </c>
      <c r="T211" s="21">
        <f>T191-Baseline!T191</f>
        <v>0</v>
      </c>
      <c r="U211" s="21">
        <f>U191-Baseline!U191</f>
        <v>0</v>
      </c>
      <c r="V211" s="21">
        <f>V191-Baseline!V191</f>
        <v>0</v>
      </c>
      <c r="W211" s="21">
        <f>W191-Baseline!W191</f>
        <v>0</v>
      </c>
      <c r="X211" s="21">
        <f>X191-Baseline!X191</f>
        <v>0</v>
      </c>
      <c r="Y211" s="21">
        <f>Y191-Baseline!Y191</f>
        <v>0</v>
      </c>
      <c r="Z211" s="21">
        <f>Z191-Baseline!Z191</f>
        <v>0</v>
      </c>
      <c r="AA211" s="21">
        <f>AA191-Baseline!AA191</f>
        <v>0</v>
      </c>
      <c r="AB211" s="21">
        <f>AB191-Baseline!AB191</f>
        <v>0</v>
      </c>
      <c r="AC211" s="21">
        <f>AC191-Baseline!AC191</f>
        <v>0</v>
      </c>
      <c r="AD211" s="21">
        <f>AD191-Baseline!AD191</f>
        <v>0</v>
      </c>
      <c r="AE211" s="21">
        <f>AE191-Baseline!AE191</f>
        <v>0</v>
      </c>
      <c r="AF211" s="21">
        <f>AF191-Baseline!AF191</f>
        <v>0</v>
      </c>
      <c r="AG211" s="21">
        <f>AG191-Baseline!AG191</f>
        <v>0</v>
      </c>
      <c r="AH211" s="21">
        <f>AH191-Baseline!AH191</f>
        <v>0</v>
      </c>
      <c r="AI211" s="21">
        <f>AI191-Baseline!AI191</f>
        <v>0</v>
      </c>
      <c r="AJ211" s="21">
        <f>AJ191-Baseline!AJ191</f>
        <v>0</v>
      </c>
      <c r="AK211" s="21">
        <f>AK191-Baseline!AK191</f>
        <v>0</v>
      </c>
      <c r="AL211" s="21">
        <f>AL191-Baseline!AL191</f>
        <v>0</v>
      </c>
      <c r="AM211" s="21">
        <f>AM191-Baseline!AM191</f>
        <v>0</v>
      </c>
      <c r="AN211" s="21">
        <f>AN191-Baseline!AN191</f>
        <v>0</v>
      </c>
      <c r="AO211" s="21">
        <f>AO191-Baseline!AO191</f>
        <v>0</v>
      </c>
      <c r="AP211" s="21">
        <f>AP191-Baseline!AP191</f>
        <v>0</v>
      </c>
      <c r="AQ211" s="21">
        <f>AQ191-Baseline!AQ191</f>
        <v>0</v>
      </c>
      <c r="AR211" s="21">
        <f>AR191-Baseline!AR191</f>
        <v>0</v>
      </c>
      <c r="AS211" s="21">
        <f>AS191-Baseline!AS191</f>
        <v>0</v>
      </c>
      <c r="AT211" s="21">
        <f>AT191-Baseline!AT191</f>
        <v>0</v>
      </c>
      <c r="AU211" s="21">
        <f>AU191-Baseline!AU191</f>
        <v>0</v>
      </c>
      <c r="AV211" s="21">
        <f>AV191-Baseline!AV191</f>
        <v>0</v>
      </c>
      <c r="AW211" s="21">
        <f>AW191-Baseline!AW191</f>
        <v>0</v>
      </c>
      <c r="AX211" s="21">
        <f>AX191-Baseline!AX191</f>
        <v>0</v>
      </c>
      <c r="AY211" s="21">
        <f>AY191-Baseline!AY191</f>
        <v>0</v>
      </c>
      <c r="AZ211" s="21">
        <f>AZ191-Baseline!AZ191</f>
        <v>0</v>
      </c>
      <c r="BA211" s="21">
        <f>BA191-Baseline!BA191</f>
        <v>0</v>
      </c>
      <c r="BB211" s="21">
        <f>BB191-Baseline!BB191</f>
        <v>0</v>
      </c>
    </row>
    <row r="212" spans="1:54" outlineLevel="2">
      <c r="A212" s="474"/>
      <c r="B212" s="150" t="s">
        <v>557</v>
      </c>
      <c r="C212" s="19"/>
      <c r="D212" s="135" t="s">
        <v>379</v>
      </c>
      <c r="E212" s="21">
        <f>E192-Baseline!E192</f>
        <v>0</v>
      </c>
      <c r="F212" s="21">
        <f>F77*F186-Baseline!F77*Baseline!F186</f>
        <v>2.4360456748018873E-5</v>
      </c>
      <c r="G212" s="21">
        <f>G77*G186-Baseline!G77*Baseline!G186</f>
        <v>4.8537528654027536E-5</v>
      </c>
      <c r="H212" s="21">
        <f>H77*H186-Baseline!H77*Baseline!H186</f>
        <v>7.3256776663637487E-5</v>
      </c>
      <c r="I212" s="21">
        <f>I77*I186-Baseline!I77*Baseline!I186</f>
        <v>9.9283669967579683E-5</v>
      </c>
      <c r="J212" s="21">
        <f>J77*J186-Baseline!J77*Baseline!J186</f>
        <v>1.3323181352918809E-4</v>
      </c>
      <c r="K212" s="21">
        <f>K77*K186-Baseline!K77*Baseline!K186</f>
        <v>1.3575645802785821E-4</v>
      </c>
      <c r="L212" s="21">
        <f>L77*L186-Baseline!L77*Baseline!L186</f>
        <v>1.3826342812516825E-4</v>
      </c>
      <c r="M212" s="21">
        <f>M77*M186-Baseline!M77*Baseline!M186</f>
        <v>1.4075844420015062E-4</v>
      </c>
      <c r="N212" s="21">
        <f>N77*N186-Baseline!N77*Baseline!N186</f>
        <v>1.4324545036915193E-4</v>
      </c>
      <c r="O212" s="21">
        <f>O77*O186-Baseline!O77*Baseline!O186</f>
        <v>1.4572683826497894E-4</v>
      </c>
      <c r="P212" s="21">
        <f>P77*P186-Baseline!P77*Baseline!P186</f>
        <v>1.481909821397496E-4</v>
      </c>
      <c r="Q212" s="21">
        <f>Q77*Q186-Baseline!Q77*Baseline!Q186</f>
        <v>1.5069679304790851E-4</v>
      </c>
      <c r="R212" s="21">
        <f>R77*R186-Baseline!R77*Baseline!R186</f>
        <v>1.5324497555126707E-4</v>
      </c>
      <c r="S212" s="21">
        <f>S77*S186-Baseline!S77*Baseline!S186</f>
        <v>1.5583624612530781E-4</v>
      </c>
      <c r="T212" s="21">
        <f>T77*T186-Baseline!T77*Baseline!T186</f>
        <v>1.5847133336063706E-4</v>
      </c>
      <c r="U212" s="21">
        <f>U77*U186-Baseline!U77*Baseline!U186</f>
        <v>1.6115097816784321E-4</v>
      </c>
      <c r="V212" s="21">
        <f>V77*V186-Baseline!V77*Baseline!V186</f>
        <v>1.6387593398582045E-4</v>
      </c>
      <c r="W212" s="21">
        <f>W77*W186-Baseline!W77*Baseline!W186</f>
        <v>1.6664696699361279E-4</v>
      </c>
      <c r="X212" s="21">
        <f>X77*X186-Baseline!X77*Baseline!X186</f>
        <v>1.6946485632584227E-4</v>
      </c>
      <c r="Y212" s="21">
        <f>Y77*Y186-Baseline!Y77*Baseline!Y186</f>
        <v>1.7233039429177883E-4</v>
      </c>
      <c r="Z212" s="21">
        <f>Z77*Z186-Baseline!Z77*Baseline!Z186</f>
        <v>1.7524438659811536E-4</v>
      </c>
      <c r="AA212" s="21">
        <f>AA77*AA186-Baseline!AA77*Baseline!AA186</f>
        <v>1.7820765257550838E-4</v>
      </c>
      <c r="AB212" s="21">
        <f>AB77*AB186-Baseline!AB77*Baseline!AB186</f>
        <v>1.8122102540895109E-4</v>
      </c>
      <c r="AC212" s="21">
        <f>AC77*AC186-Baseline!AC77*Baseline!AC186</f>
        <v>2.0150058127439403E-4</v>
      </c>
      <c r="AD212" s="21">
        <f>AD77*AD186-Baseline!AD77*Baseline!AD186</f>
        <v>2.049078220340348E-4</v>
      </c>
      <c r="AE212" s="21">
        <f>AE77*AE186-Baseline!AE77*Baseline!AE186</f>
        <v>2.0837267696789148E-4</v>
      </c>
      <c r="AF212" s="21">
        <f>AF77*AF186-Baseline!AF77*Baseline!AF186</f>
        <v>2.1189612029331607E-4</v>
      </c>
      <c r="AG212" s="21">
        <f>AG77*AG186-Baseline!AG77*Baseline!AG186</f>
        <v>2.15479142701028E-4</v>
      </c>
      <c r="AH212" s="21">
        <f>AH77*AH186-Baseline!AH77*Baseline!AH186</f>
        <v>2.191227516336674E-4</v>
      </c>
      <c r="AI212" s="21">
        <f>AI77*AI186-Baseline!AI77*Baseline!AI186</f>
        <v>2.2282797156905889E-4</v>
      </c>
      <c r="AJ212" s="21">
        <f>AJ77*AJ186-Baseline!AJ77*Baseline!AJ186</f>
        <v>2.2769582413500499E-4</v>
      </c>
      <c r="AK212" s="21">
        <f>AK77*AK186-Baseline!AK77*Baseline!AK186</f>
        <v>2.3267001877478029E-4</v>
      </c>
      <c r="AL212" s="21">
        <f>AL77*AL186-Baseline!AL77*Baseline!AL186</f>
        <v>2.377528786147558E-4</v>
      </c>
      <c r="AM212" s="21">
        <f>AM77*AM186-Baseline!AM77*Baseline!AM186</f>
        <v>2.4294677753182805E-4</v>
      </c>
      <c r="AN212" s="21">
        <f>AN77*AN186-Baseline!AN77*Baseline!AN186</f>
        <v>2.4825414126210433E-4</v>
      </c>
      <c r="AO212" s="21">
        <f>AO77*AO186-Baseline!AO77*Baseline!AO186</f>
        <v>2.536774485338083E-4</v>
      </c>
      <c r="AP212" s="21">
        <f>AP77*AP186-Baseline!AP77*Baseline!AP186</f>
        <v>2.592192322249336E-4</v>
      </c>
      <c r="AQ212" s="21">
        <f>AQ77*AQ186-Baseline!AQ77*Baseline!AQ186</f>
        <v>2.6488208054618976E-4</v>
      </c>
      <c r="AR212" s="21">
        <f>AR77*AR186-Baseline!AR77*Baseline!AR186</f>
        <v>2.7066863824978739E-4</v>
      </c>
      <c r="AS212" s="21">
        <f>AS77*AS186-Baseline!AS77*Baseline!AS186</f>
        <v>2.765816078646323E-4</v>
      </c>
      <c r="AT212" s="21">
        <f>AT77*AT186-Baseline!AT77*Baseline!AT186</f>
        <v>2.8262375095850357E-4</v>
      </c>
      <c r="AU212" s="21">
        <f>AU77*AU186-Baseline!AU77*Baseline!AU186</f>
        <v>2.8879788942780401E-4</v>
      </c>
      <c r="AV212" s="21">
        <f>AV77*AV186-Baseline!AV77*Baseline!AV186</f>
        <v>2.951069068154855E-4</v>
      </c>
      <c r="AW212" s="21">
        <f>AW77*AW186-Baseline!AW77*Baseline!AW186</f>
        <v>3.0155374965776759E-4</v>
      </c>
      <c r="AX212" s="21">
        <f>AX77*AX186-Baseline!AX77*Baseline!AX186</f>
        <v>3.0814142886027423E-4</v>
      </c>
      <c r="AY212" s="21">
        <f>AY77*AY186-Baseline!AY77*Baseline!AY186</f>
        <v>3.1487302110423502E-4</v>
      </c>
      <c r="AZ212" s="21">
        <f>AZ77*AZ186-Baseline!AZ77*Baseline!AZ186</f>
        <v>3.2175167028340452E-4</v>
      </c>
      <c r="BA212" s="21">
        <f>BA77*BA186-Baseline!BA77*Baseline!BA186</f>
        <v>3.2878058897237237E-4</v>
      </c>
      <c r="BB212" s="21">
        <f>BB77*BB186-Baseline!BB77*Baseline!BB186</f>
        <v>3.3596271418676656E-4</v>
      </c>
    </row>
    <row r="213" spans="1:54" outlineLevel="2">
      <c r="A213" s="474"/>
      <c r="B213" s="150" t="s">
        <v>483</v>
      </c>
      <c r="C213" s="19"/>
      <c r="D213" s="135" t="s">
        <v>379</v>
      </c>
      <c r="E213" s="21">
        <f>E193-Baseline!E193</f>
        <v>0</v>
      </c>
      <c r="F213" s="21">
        <f>F193-Baseline!F193</f>
        <v>1.4783613749825447E-4</v>
      </c>
      <c r="G213" s="21">
        <f>G193-Baseline!G193</f>
        <v>2.9867908010798344E-4</v>
      </c>
      <c r="H213" s="21">
        <f>H193-Baseline!H193</f>
        <v>4.5700850583633361E-4</v>
      </c>
      <c r="I213" s="21">
        <f>I193-Baseline!I193</f>
        <v>6.2990949941967717E-4</v>
      </c>
      <c r="J213" s="21">
        <f>J193-Baseline!J193</f>
        <v>8.594303183459902E-4</v>
      </c>
      <c r="K213" s="21">
        <f>K193-Baseline!K193</f>
        <v>8.8723846582229506E-4</v>
      </c>
      <c r="L213" s="21">
        <f>L193-Baseline!L193</f>
        <v>9.1829200974175918E-4</v>
      </c>
      <c r="M213" s="21">
        <f>M193-Baseline!M193</f>
        <v>9.4979685058324808E-4</v>
      </c>
      <c r="N213" s="21">
        <f>N193-Baseline!N193</f>
        <v>9.7873666087593255E-4</v>
      </c>
      <c r="O213" s="21">
        <f>O193-Baseline!O193</f>
        <v>1.0111519932986112E-3</v>
      </c>
      <c r="P213" s="21">
        <f>P193-Baseline!P193</f>
        <v>1.0439723762751128E-3</v>
      </c>
      <c r="Q213" s="21">
        <f>Q193-Baseline!Q193</f>
        <v>1.0776135866909318E-3</v>
      </c>
      <c r="R213" s="21">
        <f>R193-Baseline!R193</f>
        <v>1.1153457364912306E-3</v>
      </c>
      <c r="S213" s="21">
        <f>S193-Baseline!S193</f>
        <v>1.1507390985303347E-3</v>
      </c>
      <c r="T213" s="21">
        <f>T193-Baseline!T193</f>
        <v>1.1870105110784181E-3</v>
      </c>
      <c r="U213" s="21">
        <f>U193-Baseline!U193</f>
        <v>1.2241795487670497E-3</v>
      </c>
      <c r="V213" s="21">
        <f>V193-Baseline!V193</f>
        <v>1.2657435145062225E-3</v>
      </c>
      <c r="W213" s="21">
        <f>W193-Baseline!W193</f>
        <v>1.3048269775171061E-3</v>
      </c>
      <c r="X213" s="21">
        <f>X193-Baseline!X193</f>
        <v>1.3484661926137084E-3</v>
      </c>
      <c r="Y213" s="21">
        <f>Y193-Baseline!Y193</f>
        <v>1.3895514301697431E-3</v>
      </c>
      <c r="Z213" s="21">
        <f>Z193-Baseline!Z193</f>
        <v>1.435359101680189E-3</v>
      </c>
      <c r="AA213" s="21">
        <f>AA193-Baseline!AA193</f>
        <v>1.4823186193605154E-3</v>
      </c>
      <c r="AB213" s="21">
        <f>AB193-Baseline!AB193</f>
        <v>1.5304558395295357E-3</v>
      </c>
      <c r="AC213" s="21">
        <f>AC193-Baseline!AC193</f>
        <v>1.7263984402381318E-3</v>
      </c>
      <c r="AD213" s="21">
        <f>AD193-Baseline!AD193</f>
        <v>1.7809154628920226E-3</v>
      </c>
      <c r="AE213" s="21">
        <f>AE193-Baseline!AE193</f>
        <v>1.8372167152722189E-3</v>
      </c>
      <c r="AF213" s="21">
        <f>AF193-Baseline!AF193</f>
        <v>1.8947661246796694E-3</v>
      </c>
      <c r="AG213" s="21">
        <f>AG193-Baseline!AG193</f>
        <v>1.9536412917380832E-3</v>
      </c>
      <c r="AH213" s="21">
        <f>AH193-Baseline!AH193</f>
        <v>2.0139392502562057E-3</v>
      </c>
      <c r="AI213" s="21">
        <f>AI193-Baseline!AI193</f>
        <v>2.0757937597302017E-3</v>
      </c>
      <c r="AJ213" s="21">
        <f>AJ193-Baseline!AJ193</f>
        <v>2.1495592371696473E-3</v>
      </c>
      <c r="AK213" s="21">
        <f>AK193-Baseline!AK193</f>
        <v>2.2255229408427307E-3</v>
      </c>
      <c r="AL213" s="21">
        <f>AL193-Baseline!AL193</f>
        <v>2.3037765995584016E-3</v>
      </c>
      <c r="AM213" s="21">
        <f>AM193-Baseline!AM193</f>
        <v>2.3843962435951293E-3</v>
      </c>
      <c r="AN213" s="21">
        <f>AN193-Baseline!AN193</f>
        <v>2.4674448084799653E-3</v>
      </c>
      <c r="AO213" s="21">
        <f>AO193-Baseline!AO193</f>
        <v>2.5529793491361561E-3</v>
      </c>
      <c r="AP213" s="21">
        <f>AP193-Baseline!AP193</f>
        <v>2.6410704976974272E-3</v>
      </c>
      <c r="AQ213" s="21">
        <f>AQ193-Baseline!AQ193</f>
        <v>2.7317939643695353E-3</v>
      </c>
      <c r="AR213" s="21">
        <f>AR193-Baseline!AR193</f>
        <v>2.825222086914941E-3</v>
      </c>
      <c r="AS213" s="21">
        <f>AS193-Baseline!AS193</f>
        <v>2.9214281198679318E-3</v>
      </c>
      <c r="AT213" s="21">
        <f>AT193-Baseline!AT193</f>
        <v>3.0204885096499082E-3</v>
      </c>
      <c r="AU213" s="21">
        <f>AU193-Baseline!AU193</f>
        <v>3.12248291113659E-3</v>
      </c>
      <c r="AV213" s="21">
        <f>AV193-Baseline!AV193</f>
        <v>3.2274924517306548E-3</v>
      </c>
      <c r="AW213" s="21">
        <f>AW193-Baseline!AW193</f>
        <v>3.335599830569227E-3</v>
      </c>
      <c r="AX213" s="21">
        <f>AX193-Baseline!AX193</f>
        <v>3.4468901733994625E-3</v>
      </c>
      <c r="AY213" s="21">
        <f>AY193-Baseline!AY193</f>
        <v>3.5614510715271455E-3</v>
      </c>
      <c r="AZ213" s="21">
        <f>AZ193-Baseline!AZ193</f>
        <v>3.6793723893181621E-3</v>
      </c>
      <c r="BA213" s="21">
        <f>BA193-Baseline!BA193</f>
        <v>3.8007462289283336E-3</v>
      </c>
      <c r="BB213" s="21">
        <f>BB193-Baseline!BB193</f>
        <v>3.9256630793802613E-3</v>
      </c>
    </row>
    <row r="214" spans="1:54" outlineLevel="2">
      <c r="A214" s="474"/>
      <c r="B214" s="150" t="s">
        <v>484</v>
      </c>
      <c r="C214" s="19"/>
      <c r="D214" s="135" t="s">
        <v>379</v>
      </c>
      <c r="E214" s="21">
        <f>E194-Baseline!E194</f>
        <v>0</v>
      </c>
      <c r="F214" s="21">
        <f>F194-Baseline!F194</f>
        <v>7.3848461912969735E-5</v>
      </c>
      <c r="G214" s="21">
        <f>G194-Baseline!G194</f>
        <v>1.4938172044061968E-4</v>
      </c>
      <c r="H214" s="21">
        <f>H194-Baseline!H194</f>
        <v>2.2889239956887789E-4</v>
      </c>
      <c r="I214" s="21">
        <f>I194-Baseline!I194</f>
        <v>3.1493806743103554E-4</v>
      </c>
      <c r="J214" s="21">
        <f>J194-Baseline!J194</f>
        <v>4.2906100435160074E-4</v>
      </c>
      <c r="K214" s="21">
        <f>K194-Baseline!K194</f>
        <v>4.4384913051279953E-4</v>
      </c>
      <c r="L214" s="21">
        <f>L194-Baseline!L194</f>
        <v>4.589294895114082E-4</v>
      </c>
      <c r="M214" s="21">
        <f>M194-Baseline!M194</f>
        <v>4.7432593553861337E-4</v>
      </c>
      <c r="N214" s="21">
        <f>N194-Baseline!N194</f>
        <v>4.9005747807008451E-4</v>
      </c>
      <c r="O214" s="21">
        <f>O194-Baseline!O194</f>
        <v>5.0613864181708011E-4</v>
      </c>
      <c r="P214" s="21">
        <f>P194-Baseline!P194</f>
        <v>5.2253513648455887E-4</v>
      </c>
      <c r="Q214" s="21">
        <f>Q194-Baseline!Q194</f>
        <v>5.3946280004948011E-4</v>
      </c>
      <c r="R214" s="21">
        <f>R194-Baseline!R194</f>
        <v>5.5693883970600925E-4</v>
      </c>
      <c r="S214" s="21">
        <f>S194-Baseline!S194</f>
        <v>5.7485164954438131E-4</v>
      </c>
      <c r="T214" s="21">
        <f>T194-Baseline!T194</f>
        <v>5.9334058859891649E-4</v>
      </c>
      <c r="U214" s="21">
        <f>U194-Baseline!U194</f>
        <v>6.1242418672518791E-4</v>
      </c>
      <c r="V214" s="21">
        <f>V194-Baseline!V194</f>
        <v>6.321215705450406E-4</v>
      </c>
      <c r="W214" s="21">
        <f>W194-Baseline!W194</f>
        <v>6.5245248045403548E-4</v>
      </c>
      <c r="X214" s="21">
        <f>X194-Baseline!X194</f>
        <v>6.7343729305003176E-4</v>
      </c>
      <c r="Y214" s="21">
        <f>Y194-Baseline!Y194</f>
        <v>6.9509703971131257E-4</v>
      </c>
      <c r="Z214" s="21">
        <f>Z194-Baseline!Z194</f>
        <v>7.1745342823450456E-4</v>
      </c>
      <c r="AA214" s="21">
        <f>AA194-Baseline!AA194</f>
        <v>7.4052886444574335E-4</v>
      </c>
      <c r="AB214" s="21">
        <f>AB194-Baseline!AB194</f>
        <v>7.6434647564257931E-4</v>
      </c>
      <c r="AC214" s="21">
        <f>AC194-Baseline!AC194</f>
        <v>8.6207423276892284E-4</v>
      </c>
      <c r="AD214" s="21">
        <f>AD194-Baseline!AD194</f>
        <v>8.8915642102320501E-4</v>
      </c>
      <c r="AE214" s="21">
        <f>AE194-Baseline!AE194</f>
        <v>9.1695592804618277E-4</v>
      </c>
      <c r="AF214" s="21">
        <f>AF194-Baseline!AF194</f>
        <v>9.4544625246355219E-4</v>
      </c>
      <c r="AG214" s="21">
        <f>AG194-Baseline!AG194</f>
        <v>9.7461726155428203E-4</v>
      </c>
      <c r="AH214" s="21">
        <f>AH194-Baseline!AH194</f>
        <v>1.0044844458159908E-3</v>
      </c>
      <c r="AI214" s="21">
        <f>AI194-Baseline!AI194</f>
        <v>1.0351046599934312E-3</v>
      </c>
      <c r="AJ214" s="21">
        <f>AJ194-Baseline!AJ194</f>
        <v>1.0716517360222675E-3</v>
      </c>
      <c r="AK214" s="21">
        <f>AK194-Baseline!AK194</f>
        <v>1.1092972070915969E-3</v>
      </c>
      <c r="AL214" s="21">
        <f>AL194-Baseline!AL194</f>
        <v>1.1480734594665966E-3</v>
      </c>
      <c r="AM214" s="21">
        <f>AM194-Baseline!AM194</f>
        <v>1.1880157041952374E-3</v>
      </c>
      <c r="AN214" s="21">
        <f>AN194-Baseline!AN194</f>
        <v>1.2291573444955025E-3</v>
      </c>
      <c r="AO214" s="21">
        <f>AO194-Baseline!AO194</f>
        <v>1.27152859141318E-3</v>
      </c>
      <c r="AP214" s="21">
        <f>AP194-Baseline!AP194</f>
        <v>1.3151638619715357E-3</v>
      </c>
      <c r="AQ214" s="21">
        <f>AQ194-Baseline!AQ194</f>
        <v>1.3600989598462061E-3</v>
      </c>
      <c r="AR214" s="21">
        <f>AR194-Baseline!AR194</f>
        <v>1.4063700285751244E-3</v>
      </c>
      <c r="AS214" s="21">
        <f>AS194-Baseline!AS194</f>
        <v>1.4540136735903854E-3</v>
      </c>
      <c r="AT214" s="21">
        <f>AT194-Baseline!AT194</f>
        <v>1.503067580256803E-3</v>
      </c>
      <c r="AU214" s="21">
        <f>AU194-Baseline!AU194</f>
        <v>1.5535708211246793E-3</v>
      </c>
      <c r="AV214" s="21">
        <f>AV194-Baseline!AV194</f>
        <v>1.6055633724230082E-3</v>
      </c>
      <c r="AW214" s="21">
        <f>AW194-Baseline!AW194</f>
        <v>1.6590861504315933E-3</v>
      </c>
      <c r="AX214" s="21">
        <f>AX194-Baseline!AX194</f>
        <v>1.7141811593887188E-3</v>
      </c>
      <c r="AY214" s="21">
        <f>AY194-Baseline!AY194</f>
        <v>1.770891564299352E-3</v>
      </c>
      <c r="AZ214" s="21">
        <f>AZ194-Baseline!AZ194</f>
        <v>1.8292616755148663E-3</v>
      </c>
      <c r="BA214" s="21">
        <f>BA194-Baseline!BA194</f>
        <v>1.8893369368194902E-3</v>
      </c>
      <c r="BB214" s="21">
        <f>BB194-Baseline!BB194</f>
        <v>1.9511619749648383E-3</v>
      </c>
    </row>
    <row r="215" spans="1:54" outlineLevel="2">
      <c r="A215" s="474"/>
      <c r="B215" s="150" t="s">
        <v>485</v>
      </c>
      <c r="C215" s="19"/>
      <c r="D215" s="135" t="s">
        <v>379</v>
      </c>
      <c r="E215" s="21">
        <f>E195-Baseline!E195</f>
        <v>0</v>
      </c>
      <c r="F215" s="21">
        <f>F195-Baseline!F195</f>
        <v>2.215453856872177E-4</v>
      </c>
      <c r="G215" s="21">
        <f>G195-Baseline!G195</f>
        <v>4.4814516132185935E-4</v>
      </c>
      <c r="H215" s="21">
        <f>H195-Baseline!H195</f>
        <v>6.8667719870663373E-4</v>
      </c>
      <c r="I215" s="21">
        <f>I195-Baseline!I195</f>
        <v>9.4481420229310695E-4</v>
      </c>
      <c r="J215" s="21">
        <f>J195-Baseline!J195</f>
        <v>1.2871830127720945E-3</v>
      </c>
      <c r="K215" s="21">
        <f>K195-Baseline!K195</f>
        <v>1.3315473915383987E-3</v>
      </c>
      <c r="L215" s="21">
        <f>L195-Baseline!L195</f>
        <v>1.3767884685342248E-3</v>
      </c>
      <c r="M215" s="21">
        <f>M195-Baseline!M195</f>
        <v>1.4229778063171619E-3</v>
      </c>
      <c r="N215" s="21">
        <f>N195-Baseline!N195</f>
        <v>1.4701724339062977E-3</v>
      </c>
      <c r="O215" s="21">
        <f>O195-Baseline!O195</f>
        <v>1.5184159254512397E-3</v>
      </c>
      <c r="P215" s="21">
        <f>P195-Baseline!P195</f>
        <v>1.5676054097681262E-3</v>
      </c>
      <c r="Q215" s="21">
        <f>Q195-Baseline!Q195</f>
        <v>1.6183884001484401E-3</v>
      </c>
      <c r="R215" s="21">
        <f>R195-Baseline!R195</f>
        <v>1.670816519118028E-3</v>
      </c>
      <c r="S215" s="21">
        <f>S195-Baseline!S195</f>
        <v>1.7245549483024725E-3</v>
      </c>
      <c r="T215" s="21">
        <f>T195-Baseline!T195</f>
        <v>1.7800217654604859E-3</v>
      </c>
      <c r="U215" s="21">
        <f>U195-Baseline!U195</f>
        <v>1.8372725605175126E-3</v>
      </c>
      <c r="V215" s="21">
        <f>V195-Baseline!V195</f>
        <v>1.8963647112873894E-3</v>
      </c>
      <c r="W215" s="21">
        <f>W195-Baseline!W195</f>
        <v>1.9573574413621064E-3</v>
      </c>
      <c r="X215" s="21">
        <f>X195-Baseline!X195</f>
        <v>2.0203118791500959E-3</v>
      </c>
      <c r="Y215" s="21">
        <f>Y195-Baseline!Y195</f>
        <v>2.0852911191339375E-3</v>
      </c>
      <c r="Z215" s="21">
        <f>Z195-Baseline!Z195</f>
        <v>2.1523602843316588E-3</v>
      </c>
      <c r="AA215" s="21">
        <f>AA195-Baseline!AA195</f>
        <v>2.2215865937153731E-3</v>
      </c>
      <c r="AB215" s="21">
        <f>AB195-Baseline!AB195</f>
        <v>2.2930394269277381E-3</v>
      </c>
      <c r="AC215" s="21">
        <f>AC195-Baseline!AC195</f>
        <v>2.5862226983312006E-3</v>
      </c>
      <c r="AD215" s="21">
        <f>AD195-Baseline!AD195</f>
        <v>2.6674692631228555E-3</v>
      </c>
      <c r="AE215" s="21">
        <f>AE195-Baseline!AE195</f>
        <v>2.7508677842278556E-3</v>
      </c>
      <c r="AF215" s="21">
        <f>AF195-Baseline!AF195</f>
        <v>2.8363387575255916E-3</v>
      </c>
      <c r="AG215" s="21">
        <f>AG195-Baseline!AG195</f>
        <v>2.9238517847631164E-3</v>
      </c>
      <c r="AH215" s="21">
        <f>AH195-Baseline!AH195</f>
        <v>3.0134533375752448E-3</v>
      </c>
      <c r="AI215" s="21">
        <f>AI195-Baseline!AI195</f>
        <v>3.1053139801295992E-3</v>
      </c>
      <c r="AJ215" s="21">
        <f>AJ195-Baseline!AJ195</f>
        <v>3.2149552082345696E-3</v>
      </c>
      <c r="AK215" s="21">
        <f>AK195-Baseline!AK195</f>
        <v>3.3278916214578968E-3</v>
      </c>
      <c r="AL215" s="21">
        <f>AL195-Baseline!AL195</f>
        <v>3.4442203785981333E-3</v>
      </c>
      <c r="AM215" s="21">
        <f>AM195-Baseline!AM195</f>
        <v>3.5640471128059485E-3</v>
      </c>
      <c r="AN215" s="21">
        <f>AN195-Baseline!AN195</f>
        <v>3.6874720337269551E-3</v>
      </c>
      <c r="AO215" s="21">
        <f>AO195-Baseline!AO195</f>
        <v>3.8145857745000905E-3</v>
      </c>
      <c r="AP215" s="21">
        <f>AP195-Baseline!AP195</f>
        <v>3.9454915861961704E-3</v>
      </c>
      <c r="AQ215" s="21">
        <f>AQ195-Baseline!AQ195</f>
        <v>4.0802968798425033E-3</v>
      </c>
      <c r="AR215" s="21">
        <f>AR195-Baseline!AR195</f>
        <v>4.2191100860526215E-3</v>
      </c>
      <c r="AS215" s="21">
        <f>AS195-Baseline!AS195</f>
        <v>4.3620410211222087E-3</v>
      </c>
      <c r="AT215" s="21">
        <f>AT195-Baseline!AT195</f>
        <v>4.5092027411461717E-3</v>
      </c>
      <c r="AU215" s="21">
        <f>AU195-Baseline!AU195</f>
        <v>4.6607124637755319E-3</v>
      </c>
      <c r="AV215" s="21">
        <f>AV195-Baseline!AV195</f>
        <v>4.816690117697222E-3</v>
      </c>
      <c r="AW215" s="21">
        <f>AW195-Baseline!AW195</f>
        <v>4.9772584517506196E-3</v>
      </c>
      <c r="AX215" s="21">
        <f>AX195-Baseline!AX195</f>
        <v>5.1425434786506082E-3</v>
      </c>
      <c r="AY215" s="21">
        <f>AY195-Baseline!AY195</f>
        <v>5.3126746934121782E-3</v>
      </c>
      <c r="AZ215" s="21">
        <f>AZ195-Baseline!AZ195</f>
        <v>5.4877850270894646E-3</v>
      </c>
      <c r="BA215" s="21">
        <f>BA195-Baseline!BA195</f>
        <v>5.6680108110351742E-3</v>
      </c>
      <c r="BB215" s="21">
        <f>BB195-Baseline!BB195</f>
        <v>5.8534859255041805E-3</v>
      </c>
    </row>
    <row r="216" spans="1:54" outlineLevel="2">
      <c r="A216" s="474"/>
      <c r="B216" s="150" t="s">
        <v>285</v>
      </c>
      <c r="C216" s="19"/>
      <c r="D216" s="135" t="s">
        <v>379</v>
      </c>
      <c r="E216" s="21">
        <f>E196-Baseline!E196</f>
        <v>0</v>
      </c>
      <c r="F216" s="21">
        <f>F196-Baseline!F196</f>
        <v>9.4082002588663338E-2</v>
      </c>
      <c r="G216" s="21">
        <f>G196-Baseline!G196</f>
        <v>0.13192248600580642</v>
      </c>
      <c r="H216" s="21">
        <f>H196-Baseline!H196</f>
        <v>0.15872612178195605</v>
      </c>
      <c r="I216" s="21">
        <f>I196-Baseline!I196</f>
        <v>0.24116741524217816</v>
      </c>
      <c r="J216" s="21">
        <f>J196-Baseline!J196</f>
        <v>0.27175447350361326</v>
      </c>
      <c r="K216" s="21">
        <f>K196-Baseline!K196</f>
        <v>0.27352986350582431</v>
      </c>
      <c r="L216" s="21">
        <f>L196-Baseline!L196</f>
        <v>0.27165947977760374</v>
      </c>
      <c r="M216" s="21">
        <f>M196-Baseline!M196</f>
        <v>0.26982135023495113</v>
      </c>
      <c r="N216" s="21">
        <f>N196-Baseline!N196</f>
        <v>0.26802966804352152</v>
      </c>
      <c r="O216" s="21">
        <f>O196-Baseline!O196</f>
        <v>0.26619739369630185</v>
      </c>
      <c r="P216" s="21">
        <f>P196-Baseline!P196</f>
        <v>0.26441343800230682</v>
      </c>
      <c r="Q216" s="21">
        <f>Q196-Baseline!Q196</f>
        <v>0.26251135680100884</v>
      </c>
      <c r="R216" s="21">
        <f>R196-Baseline!R196</f>
        <v>0.25954524068708129</v>
      </c>
      <c r="S216" s="21">
        <f>S196-Baseline!S196</f>
        <v>0.25665670700451521</v>
      </c>
      <c r="T216" s="21">
        <f>T196-Baseline!T196</f>
        <v>0.25384585619228672</v>
      </c>
      <c r="U216" s="21">
        <f>U196-Baseline!U196</f>
        <v>0.25098304569471996</v>
      </c>
      <c r="V216" s="21">
        <f>V196-Baseline!V196</f>
        <v>0.24751942500173779</v>
      </c>
      <c r="W216" s="21">
        <f>W196-Baseline!W196</f>
        <v>0.24411606347842144</v>
      </c>
      <c r="X216" s="21">
        <f>X196-Baseline!X196</f>
        <v>0.24077240589942492</v>
      </c>
      <c r="Y216" s="21">
        <f>Y196-Baseline!Y196</f>
        <v>0.23748791763679447</v>
      </c>
      <c r="Z216" s="21">
        <f>Z196-Baseline!Z196</f>
        <v>0.2342620848135592</v>
      </c>
      <c r="AA216" s="21">
        <f>AA196-Baseline!AA196</f>
        <v>0.23109441447197704</v>
      </c>
      <c r="AB216" s="21">
        <f>AB196-Baseline!AB196</f>
        <v>0.22798443475684596</v>
      </c>
      <c r="AC216" s="21">
        <f>AC196-Baseline!AC196</f>
        <v>2.1942352902046993</v>
      </c>
      <c r="AD216" s="21">
        <f>AD196-Baseline!AD196</f>
        <v>2.1622409049224984</v>
      </c>
      <c r="AE216" s="21">
        <f>AE196-Baseline!AE196</f>
        <v>2.1307353663806663</v>
      </c>
      <c r="AF216" s="21">
        <f>AF196-Baseline!AF196</f>
        <v>2.0997120435590428</v>
      </c>
      <c r="AG216" s="21">
        <f>AG196-Baseline!AG196</f>
        <v>2.0691644254025974</v>
      </c>
      <c r="AH216" s="21">
        <f>AH196-Baseline!AH196</f>
        <v>2.0390861198620742</v>
      </c>
      <c r="AI216" s="21">
        <f>AI196-Baseline!AI196</f>
        <v>2.0094708529789287</v>
      </c>
      <c r="AJ216" s="21">
        <f>AJ196-Baseline!AJ196</f>
        <v>1.9844965296637969</v>
      </c>
      <c r="AK216" s="21">
        <f>AK196-Baseline!AK196</f>
        <v>1.9598604517187976</v>
      </c>
      <c r="AL216" s="21">
        <f>AL196-Baseline!AL196</f>
        <v>1.9355591541605162</v>
      </c>
      <c r="AM216" s="21">
        <f>AM196-Baseline!AM196</f>
        <v>1.911589248537195</v>
      </c>
      <c r="AN216" s="21">
        <f>AN196-Baseline!AN196</f>
        <v>1.8879474232331939</v>
      </c>
      <c r="AO216" s="21">
        <f>AO196-Baseline!AO196</f>
        <v>1.8646304438195926</v>
      </c>
      <c r="AP216" s="21">
        <f>AP196-Baseline!AP196</f>
        <v>1.8416351534523969</v>
      </c>
      <c r="AQ216" s="21">
        <f>AQ196-Baseline!AQ196</f>
        <v>1.8189584733197215</v>
      </c>
      <c r="AR216" s="21">
        <f>AR196-Baseline!AR196</f>
        <v>1.7965974031394687</v>
      </c>
      <c r="AS216" s="21">
        <f>AS196-Baseline!AS196</f>
        <v>1.7745490217090873</v>
      </c>
      <c r="AT216" s="21">
        <f>AT196-Baseline!AT196</f>
        <v>1.7528104875089789</v>
      </c>
      <c r="AU216" s="21">
        <f>AU196-Baseline!AU196</f>
        <v>1.7313790393613371</v>
      </c>
      <c r="AV216" s="21">
        <f>AV196-Baseline!AV196</f>
        <v>1.7102519971461108</v>
      </c>
      <c r="AW216" s="21">
        <f>AW196-Baseline!AW196</f>
        <v>1.6894267625759689</v>
      </c>
      <c r="AX216" s="21">
        <f>AX196-Baseline!AX196</f>
        <v>1.6689008200321944</v>
      </c>
      <c r="AY216" s="21">
        <f>AY196-Baseline!AY196</f>
        <v>1.6486717374634927</v>
      </c>
      <c r="AZ216" s="21">
        <f>AZ196-Baseline!AZ196</f>
        <v>1.6287371673498345</v>
      </c>
      <c r="BA216" s="21">
        <f>BA196-Baseline!BA196</f>
        <v>1.609094847733413</v>
      </c>
      <c r="BB216" s="21">
        <f>BB196-Baseline!BB196</f>
        <v>1.5896802633272253</v>
      </c>
    </row>
    <row r="217" spans="1:54" outlineLevel="2">
      <c r="A217" s="474"/>
      <c r="B217" s="150" t="s">
        <v>288</v>
      </c>
      <c r="C217" s="19"/>
      <c r="D217" s="135"/>
      <c r="E217" s="21">
        <f>E197-Baseline!E197</f>
        <v>0</v>
      </c>
      <c r="F217" s="21">
        <f>F197-Baseline!F197</f>
        <v>1.0688350115095844</v>
      </c>
      <c r="G217" s="21">
        <f>G197-Baseline!G197</f>
        <v>1.5278958407142031</v>
      </c>
      <c r="H217" s="21">
        <f>H197-Baseline!H197</f>
        <v>1.9016109286892622</v>
      </c>
      <c r="I217" s="21">
        <f>I197-Baseline!I197</f>
        <v>2.8168312616491948</v>
      </c>
      <c r="J217" s="21">
        <f>J197-Baseline!J197</f>
        <v>3.1251083132422681</v>
      </c>
      <c r="K217" s="21">
        <f>K197-Baseline!K197</f>
        <v>3.1458412753161897</v>
      </c>
      <c r="L217" s="21">
        <f>L197-Baseline!L197</f>
        <v>3.1526920735508672</v>
      </c>
      <c r="M217" s="21">
        <f>M197-Baseline!M197</f>
        <v>3.1603931084050996</v>
      </c>
      <c r="N217" s="21">
        <f>N197-Baseline!N197</f>
        <v>3.169043603413916</v>
      </c>
      <c r="O217" s="21">
        <f>O197-Baseline!O197</f>
        <v>3.1780313182652087</v>
      </c>
      <c r="P217" s="21">
        <f>P197-Baseline!P197</f>
        <v>3.1881597591189923</v>
      </c>
      <c r="Q217" s="21">
        <f>Q197-Baseline!Q197</f>
        <v>3.1985509660122093</v>
      </c>
      <c r="R217" s="21">
        <f>R197-Baseline!R197</f>
        <v>3.2035237652574797</v>
      </c>
      <c r="S217" s="21">
        <f>S197-Baseline!S197</f>
        <v>3.2102416909271305</v>
      </c>
      <c r="T217" s="21">
        <f>T197-Baseline!T197</f>
        <v>3.2186780854489414</v>
      </c>
      <c r="U217" s="21">
        <f>U197-Baseline!U197</f>
        <v>3.2284890059212956</v>
      </c>
      <c r="V217" s="21">
        <f>V197-Baseline!V197</f>
        <v>3.2383468423806931</v>
      </c>
      <c r="W217" s="21">
        <f>W197-Baseline!W197</f>
        <v>3.2498843485786097</v>
      </c>
      <c r="X217" s="21">
        <f>X197-Baseline!X197</f>
        <v>3.2630787672311419</v>
      </c>
      <c r="Y217" s="21">
        <f>Y197-Baseline!Y197</f>
        <v>3.2779086863435687</v>
      </c>
      <c r="Z217" s="21">
        <f>Z197-Baseline!Z197</f>
        <v>3.2943540034537304</v>
      </c>
      <c r="AA217" s="21">
        <f>AA197-Baseline!AA197</f>
        <v>3.3123958912492788</v>
      </c>
      <c r="AB217" s="21">
        <f>AB197-Baseline!AB197</f>
        <v>3.3320167645150147</v>
      </c>
      <c r="AC217" s="21">
        <f>AC197-Baseline!AC197</f>
        <v>33.778585225650588</v>
      </c>
      <c r="AD217" s="21">
        <f>AD197-Baseline!AD197</f>
        <v>34.036311266978487</v>
      </c>
      <c r="AE217" s="21">
        <f>AE197-Baseline!AE197</f>
        <v>34.308996653148284</v>
      </c>
      <c r="AF217" s="21">
        <f>AF197-Baseline!AF197</f>
        <v>34.596535865572648</v>
      </c>
      <c r="AG217" s="21">
        <f>AG197-Baseline!AG197</f>
        <v>34.898833724131116</v>
      </c>
      <c r="AH217" s="21">
        <f>AH197-Baseline!AH197</f>
        <v>35.215805152048574</v>
      </c>
      <c r="AI217" s="21">
        <f>AI197-Baseline!AI197</f>
        <v>35.547374950660796</v>
      </c>
      <c r="AJ217" s="21">
        <f>AJ197-Baseline!AJ197</f>
        <v>36.067717766210436</v>
      </c>
      <c r="AK217" s="21">
        <f>AK197-Baseline!AK197</f>
        <v>36.606892430053399</v>
      </c>
      <c r="AL217" s="21">
        <f>AL197-Baseline!AL197</f>
        <v>37.165092966783632</v>
      </c>
      <c r="AM217" s="21">
        <f>AM197-Baseline!AM197</f>
        <v>37.742523971769515</v>
      </c>
      <c r="AN217" s="21">
        <f>AN197-Baseline!AN197</f>
        <v>38.339400657670154</v>
      </c>
      <c r="AO217" s="21">
        <f>AO197-Baseline!AO197</f>
        <v>38.955973973594475</v>
      </c>
      <c r="AP217" s="21">
        <f>AP197-Baseline!AP197</f>
        <v>39.592482964097989</v>
      </c>
      <c r="AQ217" s="21">
        <f>AQ197-Baseline!AQ197</f>
        <v>40.249173497288474</v>
      </c>
      <c r="AR217" s="21">
        <f>AR197-Baseline!AR197</f>
        <v>40.926303204909281</v>
      </c>
      <c r="AS217" s="21">
        <f>AS197-Baseline!AS197</f>
        <v>41.624147788383844</v>
      </c>
      <c r="AT217" s="21">
        <f>AT197-Baseline!AT197</f>
        <v>42.342959950250766</v>
      </c>
      <c r="AU217" s="21">
        <f>AU197-Baseline!AU197</f>
        <v>43.083026044456524</v>
      </c>
      <c r="AV217" s="21">
        <f>AV197-Baseline!AV197</f>
        <v>43.844648755183329</v>
      </c>
      <c r="AW217" s="21">
        <f>AW197-Baseline!AW197</f>
        <v>44.62814208766418</v>
      </c>
      <c r="AX217" s="21">
        <f>AX197-Baseline!AX197</f>
        <v>45.433831478379588</v>
      </c>
      <c r="AY217" s="21">
        <f>AY197-Baseline!AY197</f>
        <v>46.262053911656871</v>
      </c>
      <c r="AZ217" s="21">
        <f>AZ197-Baseline!AZ197</f>
        <v>47.113158042693776</v>
      </c>
      <c r="BA217" s="21">
        <f>BA197-Baseline!BA197</f>
        <v>47.97988211028656</v>
      </c>
      <c r="BB217" s="21">
        <f>BB197-Baseline!BB197</f>
        <v>48.866721586460002</v>
      </c>
    </row>
    <row r="218" spans="1:54" outlineLevel="2">
      <c r="A218" s="475"/>
      <c r="B218" s="150" t="s">
        <v>466</v>
      </c>
      <c r="C218" s="19"/>
      <c r="D218" s="135" t="s">
        <v>379</v>
      </c>
      <c r="E218" s="21">
        <f>E198-Baseline!E198</f>
        <v>0</v>
      </c>
      <c r="F218" s="21">
        <f>F198-Baseline!F198</f>
        <v>0</v>
      </c>
      <c r="G218" s="21">
        <f>G198-Baseline!G198</f>
        <v>0</v>
      </c>
      <c r="H218" s="21">
        <f>H198-Baseline!H198</f>
        <v>0</v>
      </c>
      <c r="I218" s="21">
        <f>I198-Baseline!I198</f>
        <v>0</v>
      </c>
      <c r="J218" s="21">
        <f>J198-Baseline!J198</f>
        <v>0</v>
      </c>
      <c r="K218" s="21">
        <f>K198-Baseline!K198</f>
        <v>0</v>
      </c>
      <c r="L218" s="21">
        <f>L198-Baseline!L198</f>
        <v>0</v>
      </c>
      <c r="M218" s="21">
        <f>M198-Baseline!M198</f>
        <v>0</v>
      </c>
      <c r="N218" s="21">
        <f>N198-Baseline!N198</f>
        <v>0</v>
      </c>
      <c r="O218" s="21">
        <f>O198-Baseline!O198</f>
        <v>0</v>
      </c>
      <c r="P218" s="21">
        <f>P198-Baseline!P198</f>
        <v>0</v>
      </c>
      <c r="Q218" s="21">
        <f>Q198-Baseline!Q198</f>
        <v>0</v>
      </c>
      <c r="R218" s="21">
        <f>R198-Baseline!R198</f>
        <v>0</v>
      </c>
      <c r="S218" s="21">
        <f>S198-Baseline!S198</f>
        <v>0</v>
      </c>
      <c r="T218" s="21">
        <f>T198-Baseline!T198</f>
        <v>0</v>
      </c>
      <c r="U218" s="21">
        <f>U198-Baseline!U198</f>
        <v>0</v>
      </c>
      <c r="V218" s="21">
        <f>V198-Baseline!V198</f>
        <v>0</v>
      </c>
      <c r="W218" s="21">
        <f>W198-Baseline!W198</f>
        <v>0</v>
      </c>
      <c r="X218" s="21">
        <f>X198-Baseline!X198</f>
        <v>0</v>
      </c>
      <c r="Y218" s="21">
        <f>Y198-Baseline!Y198</f>
        <v>0</v>
      </c>
      <c r="Z218" s="21">
        <f>Z198-Baseline!Z198</f>
        <v>0</v>
      </c>
      <c r="AA218" s="21">
        <f>AA198-Baseline!AA198</f>
        <v>0</v>
      </c>
      <c r="AB218" s="21">
        <f>AB198-Baseline!AB198</f>
        <v>0</v>
      </c>
      <c r="AC218" s="21">
        <f>AC198-Baseline!AC198</f>
        <v>0</v>
      </c>
      <c r="AD218" s="21">
        <f>AD198-Baseline!AD198</f>
        <v>0</v>
      </c>
      <c r="AE218" s="21">
        <f>AE198-Baseline!AE198</f>
        <v>0</v>
      </c>
      <c r="AF218" s="21">
        <f>AF198-Baseline!AF198</f>
        <v>0</v>
      </c>
      <c r="AG218" s="21">
        <f>AG198-Baseline!AG198</f>
        <v>0</v>
      </c>
      <c r="AH218" s="21">
        <f>AH198-Baseline!AH198</f>
        <v>0</v>
      </c>
      <c r="AI218" s="21">
        <f>AI198-Baseline!AI198</f>
        <v>0</v>
      </c>
      <c r="AJ218" s="21">
        <f>AJ198-Baseline!AJ198</f>
        <v>0</v>
      </c>
      <c r="AK218" s="21">
        <f>AK198-Baseline!AK198</f>
        <v>0</v>
      </c>
      <c r="AL218" s="21">
        <f>AL198-Baseline!AL198</f>
        <v>0</v>
      </c>
      <c r="AM218" s="21">
        <f>AM198-Baseline!AM198</f>
        <v>0</v>
      </c>
      <c r="AN218" s="21">
        <f>AN198-Baseline!AN198</f>
        <v>0</v>
      </c>
      <c r="AO218" s="21">
        <f>AO198-Baseline!AO198</f>
        <v>0</v>
      </c>
      <c r="AP218" s="21">
        <f>AP198-Baseline!AP198</f>
        <v>0</v>
      </c>
      <c r="AQ218" s="21">
        <f>AQ198-Baseline!AQ198</f>
        <v>0</v>
      </c>
      <c r="AR218" s="21">
        <f>AR198-Baseline!AR198</f>
        <v>0</v>
      </c>
      <c r="AS218" s="21">
        <f>AS198-Baseline!AS198</f>
        <v>0</v>
      </c>
      <c r="AT218" s="21">
        <f>AT198-Baseline!AT198</f>
        <v>0</v>
      </c>
      <c r="AU218" s="21">
        <f>AU198-Baseline!AU198</f>
        <v>0</v>
      </c>
      <c r="AV218" s="21">
        <f>AV198-Baseline!AV198</f>
        <v>0</v>
      </c>
      <c r="AW218" s="21">
        <f>AW198-Baseline!AW198</f>
        <v>0</v>
      </c>
      <c r="AX218" s="21">
        <f>AX198-Baseline!AX198</f>
        <v>0</v>
      </c>
      <c r="AY218" s="21">
        <f>AY198-Baseline!AY198</f>
        <v>0</v>
      </c>
      <c r="AZ218" s="21">
        <f>AZ198-Baseline!AZ198</f>
        <v>0</v>
      </c>
      <c r="BA218" s="21">
        <f>BA198-Baseline!BA198</f>
        <v>0</v>
      </c>
      <c r="BB218" s="21">
        <f>BB198-Baseline!BB198</f>
        <v>0</v>
      </c>
    </row>
    <row r="219" spans="1:54" outlineLevel="2">
      <c r="B219" s="150"/>
      <c r="C219" s="19"/>
      <c r="D219" s="19"/>
      <c r="E219" s="232"/>
      <c r="F219" s="232"/>
      <c r="G219" s="232"/>
      <c r="H219" s="232"/>
      <c r="I219" s="232"/>
      <c r="J219" s="232"/>
      <c r="K219" s="232"/>
      <c r="L219" s="232"/>
      <c r="M219" s="232"/>
      <c r="N219" s="232"/>
      <c r="O219" s="232"/>
      <c r="P219" s="232"/>
      <c r="Q219" s="232"/>
      <c r="R219" s="232"/>
      <c r="S219" s="232"/>
      <c r="T219" s="232"/>
      <c r="U219" s="232"/>
      <c r="V219" s="232"/>
      <c r="W219" s="232"/>
      <c r="X219" s="232"/>
      <c r="Y219" s="232"/>
      <c r="Z219" s="232"/>
      <c r="AA219" s="232"/>
      <c r="AB219" s="232"/>
      <c r="AC219" s="232"/>
      <c r="AD219" s="232"/>
      <c r="AE219" s="232"/>
      <c r="AF219" s="232"/>
      <c r="AG219" s="232"/>
      <c r="AH219" s="232"/>
      <c r="AI219" s="232"/>
      <c r="AJ219" s="232"/>
      <c r="AK219" s="232"/>
      <c r="AL219" s="232"/>
      <c r="AM219" s="232"/>
      <c r="AN219" s="232"/>
      <c r="AO219" s="232"/>
      <c r="AP219" s="232"/>
      <c r="AQ219" s="232"/>
      <c r="AR219" s="232"/>
      <c r="AS219" s="232"/>
      <c r="AT219" s="232"/>
      <c r="AU219" s="232"/>
      <c r="AV219" s="232"/>
      <c r="AW219" s="232"/>
      <c r="AX219" s="232"/>
      <c r="AY219" s="232"/>
      <c r="AZ219" s="232"/>
      <c r="BA219" s="232"/>
      <c r="BB219" s="232"/>
    </row>
    <row r="220" spans="1:54" ht="12.75" customHeight="1" outlineLevel="2">
      <c r="A220" s="473" t="s">
        <v>486</v>
      </c>
      <c r="B220" s="150" t="s">
        <v>487</v>
      </c>
      <c r="C220" s="19"/>
      <c r="D220" s="135" t="s">
        <v>379</v>
      </c>
      <c r="E220" s="21">
        <f>E200-Baseline!E200</f>
        <v>-1.7771402944572747</v>
      </c>
      <c r="F220" s="21">
        <f>F200-Baseline!F200</f>
        <v>-0.79692906915785588</v>
      </c>
      <c r="G220" s="21">
        <f>G200-Baseline!G200</f>
        <v>0.55697931229113706</v>
      </c>
      <c r="H220" s="21">
        <f>H200-Baseline!H200</f>
        <v>0.32006195257049264</v>
      </c>
      <c r="I220" s="21">
        <f>I200-Baseline!I200</f>
        <v>0.95959927866834427</v>
      </c>
      <c r="J220" s="21">
        <f>J200-Baseline!J200</f>
        <v>2.992421903744698</v>
      </c>
      <c r="K220" s="21">
        <f>K200-Baseline!K200</f>
        <v>3.0545132601427905</v>
      </c>
      <c r="L220" s="21">
        <f>L200-Baseline!L200</f>
        <v>3.0963075201522616</v>
      </c>
      <c r="M220" s="21">
        <f>M200-Baseline!M200</f>
        <v>3.1363735673665563</v>
      </c>
      <c r="N220" s="21">
        <f>N200-Baseline!N200</f>
        <v>3.1749746732143906</v>
      </c>
      <c r="O220" s="21">
        <f>O200-Baseline!O200</f>
        <v>3.2115624952741593</v>
      </c>
      <c r="P220" s="21">
        <f>P200-Baseline!P200</f>
        <v>3.2471636755741216</v>
      </c>
      <c r="Q220" s="21">
        <f>Q200-Baseline!Q200</f>
        <v>3.2808643722453339</v>
      </c>
      <c r="R220" s="21">
        <f>R200-Baseline!R200</f>
        <v>3.3061639918178609</v>
      </c>
      <c r="S220" s="21">
        <f>S200-Baseline!S200</f>
        <v>3.3314779414393074</v>
      </c>
      <c r="T220" s="21">
        <f>T200-Baseline!T200</f>
        <v>3.3568933514961365</v>
      </c>
      <c r="U220" s="21">
        <f>U200-Baseline!U200</f>
        <v>3.3820412165464218</v>
      </c>
      <c r="V220" s="21">
        <f>V200-Baseline!V200</f>
        <v>3.4051475140693443</v>
      </c>
      <c r="W220" s="21">
        <f>W200-Baseline!W200</f>
        <v>3.4285927895976211</v>
      </c>
      <c r="X220" s="21">
        <f>X200-Baseline!X200</f>
        <v>3.4524492860447999</v>
      </c>
      <c r="Y220" s="21">
        <f>Y200-Baseline!Y200</f>
        <v>3.4767716393796646</v>
      </c>
      <c r="Z220" s="21">
        <f>Z200-Baseline!Z200</f>
        <v>3.5016256152364078</v>
      </c>
      <c r="AA220" s="21">
        <f>AA200-Baseline!AA200</f>
        <v>3.5270630704268902</v>
      </c>
      <c r="AB220" s="21">
        <f>AB200-Baseline!AB200</f>
        <v>3.5531365816626512</v>
      </c>
      <c r="AC220" s="21">
        <f>AC200-Baseline!AC200</f>
        <v>35.9747484148768</v>
      </c>
      <c r="AD220" s="21">
        <f>AD200-Baseline!AD200</f>
        <v>36.200537995185911</v>
      </c>
      <c r="AE220" s="21">
        <f>AE200-Baseline!AE200</f>
        <v>36.441777608921186</v>
      </c>
      <c r="AF220" s="21">
        <f>AF200-Baseline!AF200</f>
        <v>36.698354571376669</v>
      </c>
      <c r="AG220" s="21">
        <f>AG200-Baseline!AG200</f>
        <v>36.970167269968144</v>
      </c>
      <c r="AH220" s="21">
        <f>AH200-Baseline!AH200</f>
        <v>37.25712433391255</v>
      </c>
      <c r="AI220" s="21">
        <f>AI200-Baseline!AI200</f>
        <v>37.559144425371031</v>
      </c>
      <c r="AJ220" s="21">
        <f>AJ200-Baseline!AJ200</f>
        <v>38.054591550935541</v>
      </c>
      <c r="AK220" s="21">
        <f>AK200-Baseline!AK200</f>
        <v>38.569211074731818</v>
      </c>
      <c r="AL220" s="21">
        <f>AL200-Baseline!AL200</f>
        <v>39.10319365042232</v>
      </c>
      <c r="AM220" s="21">
        <f>AM200-Baseline!AM200</f>
        <v>39.656740563327837</v>
      </c>
      <c r="AN220" s="21">
        <f>AN200-Baseline!AN200</f>
        <v>40.230063779853097</v>
      </c>
      <c r="AO220" s="21">
        <f>AO200-Baseline!AO200</f>
        <v>40.823411074211741</v>
      </c>
      <c r="AP220" s="21">
        <f>AP200-Baseline!AP200</f>
        <v>41.437018407280306</v>
      </c>
      <c r="AQ220" s="21">
        <f>AQ200-Baseline!AQ200</f>
        <v>42.071128646653115</v>
      </c>
      <c r="AR220" s="21">
        <f>AR200-Baseline!AR200</f>
        <v>42.72599649877391</v>
      </c>
      <c r="AS220" s="21">
        <f>AS200-Baseline!AS200</f>
        <v>43.401894819820662</v>
      </c>
      <c r="AT220" s="21">
        <f>AT200-Baseline!AT200</f>
        <v>44.09907355002035</v>
      </c>
      <c r="AU220" s="21">
        <f>AU200-Baseline!AU200</f>
        <v>44.817816364618423</v>
      </c>
      <c r="AV220" s="21">
        <f>AV200-Baseline!AV200</f>
        <v>45.558423351687985</v>
      </c>
      <c r="AW220" s="21">
        <f>AW200-Baseline!AW200</f>
        <v>46.321206003820386</v>
      </c>
      <c r="AX220" s="21">
        <f>AX200-Baseline!AX200</f>
        <v>47.106487330014041</v>
      </c>
      <c r="AY220" s="21">
        <f>AY200-Baseline!AY200</f>
        <v>47.914601973212996</v>
      </c>
      <c r="AZ220" s="21">
        <f>AZ200-Baseline!AZ200</f>
        <v>48.745896334103207</v>
      </c>
      <c r="BA220" s="21">
        <f>BA200-Baseline!BA200</f>
        <v>49.593106484837875</v>
      </c>
      <c r="BB220" s="21">
        <f>BB200-Baseline!BB200</f>
        <v>50.460663475580787</v>
      </c>
    </row>
    <row r="221" spans="1:54" outlineLevel="2">
      <c r="A221" s="474"/>
      <c r="B221" s="150" t="s">
        <v>488</v>
      </c>
      <c r="C221" s="19"/>
      <c r="D221" s="135" t="s">
        <v>379</v>
      </c>
      <c r="E221" s="21">
        <f>E201-Baseline!E201</f>
        <v>-1.7771402944572738</v>
      </c>
      <c r="F221" s="21">
        <f>F201-Baseline!F201</f>
        <v>-0.79700305683344119</v>
      </c>
      <c r="G221" s="21">
        <f>G201-Baseline!G201</f>
        <v>0.55683001493146911</v>
      </c>
      <c r="H221" s="21">
        <f>H201-Baseline!H201</f>
        <v>0.31983383646422503</v>
      </c>
      <c r="I221" s="21">
        <f>I201-Baseline!I201</f>
        <v>0.9592843072363566</v>
      </c>
      <c r="J221" s="21">
        <f>J201-Baseline!J201</f>
        <v>2.9919915344307033</v>
      </c>
      <c r="K221" s="21">
        <f>K201-Baseline!K201</f>
        <v>3.0540698708074809</v>
      </c>
      <c r="L221" s="21">
        <f>L201-Baseline!L201</f>
        <v>3.0958481576320311</v>
      </c>
      <c r="M221" s="21">
        <f>M201-Baseline!M201</f>
        <v>3.1358980964515117</v>
      </c>
      <c r="N221" s="21">
        <f>N201-Baseline!N201</f>
        <v>3.1744859940315848</v>
      </c>
      <c r="O221" s="21">
        <f>O201-Baseline!O201</f>
        <v>3.211057481922678</v>
      </c>
      <c r="P221" s="21">
        <f>P201-Baseline!P201</f>
        <v>3.2466422383343305</v>
      </c>
      <c r="Q221" s="21">
        <f>Q201-Baseline!Q201</f>
        <v>3.2803262214586928</v>
      </c>
      <c r="R221" s="21">
        <f>R201-Baseline!R201</f>
        <v>3.3056055849210759</v>
      </c>
      <c r="S221" s="21">
        <f>S201-Baseline!S201</f>
        <v>3.3309020539903211</v>
      </c>
      <c r="T221" s="21">
        <f>T201-Baseline!T201</f>
        <v>3.3562996815736565</v>
      </c>
      <c r="U221" s="21">
        <f>U201-Baseline!U201</f>
        <v>3.3814294611843798</v>
      </c>
      <c r="V221" s="21">
        <f>V201-Baseline!V201</f>
        <v>3.404513892125383</v>
      </c>
      <c r="W221" s="21">
        <f>W201-Baseline!W201</f>
        <v>3.4279404151005579</v>
      </c>
      <c r="X221" s="21">
        <f>X201-Baseline!X201</f>
        <v>3.4517742571452366</v>
      </c>
      <c r="Y221" s="21">
        <f>Y201-Baseline!Y201</f>
        <v>3.4760771849892063</v>
      </c>
      <c r="Z221" s="21">
        <f>Z201-Baseline!Z201</f>
        <v>3.5009077095629615</v>
      </c>
      <c r="AA221" s="21">
        <f>AA201-Baseline!AA201</f>
        <v>3.5263212806719753</v>
      </c>
      <c r="AB221" s="21">
        <f>AB201-Baseline!AB201</f>
        <v>3.5523704722987648</v>
      </c>
      <c r="AC221" s="21">
        <f>AC201-Baseline!AC201</f>
        <v>35.97388409066933</v>
      </c>
      <c r="AD221" s="21">
        <f>AD201-Baseline!AD201</f>
        <v>36.199646236144048</v>
      </c>
      <c r="AE221" s="21">
        <f>AE201-Baseline!AE201</f>
        <v>36.44085734813396</v>
      </c>
      <c r="AF221" s="21">
        <f>AF201-Baseline!AF201</f>
        <v>36.697405251504449</v>
      </c>
      <c r="AG221" s="21">
        <f>AG201-Baseline!AG201</f>
        <v>36.969188245937964</v>
      </c>
      <c r="AH221" s="21">
        <f>AH201-Baseline!AH201</f>
        <v>37.256114879108097</v>
      </c>
      <c r="AI221" s="21">
        <f>AI201-Baseline!AI201</f>
        <v>37.558103736271285</v>
      </c>
      <c r="AJ221" s="21">
        <f>AJ201-Baseline!AJ201</f>
        <v>38.053513643434393</v>
      </c>
      <c r="AK221" s="21">
        <f>AK201-Baseline!AK201</f>
        <v>38.568094848998065</v>
      </c>
      <c r="AL221" s="21">
        <f>AL201-Baseline!AL201</f>
        <v>39.102037947282227</v>
      </c>
      <c r="AM221" s="21">
        <f>AM201-Baseline!AM201</f>
        <v>39.655544182788439</v>
      </c>
      <c r="AN221" s="21">
        <f>AN201-Baseline!AN201</f>
        <v>40.228825492389106</v>
      </c>
      <c r="AO221" s="21">
        <f>AO201-Baseline!AO201</f>
        <v>40.822129623454018</v>
      </c>
      <c r="AP221" s="21">
        <f>AP201-Baseline!AP201</f>
        <v>41.435692500644578</v>
      </c>
      <c r="AQ221" s="21">
        <f>AQ201-Baseline!AQ201</f>
        <v>42.069756951648586</v>
      </c>
      <c r="AR221" s="21">
        <f>AR201-Baseline!AR201</f>
        <v>42.724577646715581</v>
      </c>
      <c r="AS221" s="21">
        <f>AS201-Baseline!AS201</f>
        <v>43.400427405374394</v>
      </c>
      <c r="AT221" s="21">
        <f>AT201-Baseline!AT201</f>
        <v>44.097556129090954</v>
      </c>
      <c r="AU221" s="21">
        <f>AU201-Baseline!AU201</f>
        <v>44.816247452528415</v>
      </c>
      <c r="AV221" s="21">
        <f>AV201-Baseline!AV201</f>
        <v>45.556801422608686</v>
      </c>
      <c r="AW221" s="21">
        <f>AW201-Baseline!AW201</f>
        <v>46.319529490140241</v>
      </c>
      <c r="AX221" s="21">
        <f>AX201-Baseline!AX201</f>
        <v>47.104754621000033</v>
      </c>
      <c r="AY221" s="21">
        <f>AY201-Baseline!AY201</f>
        <v>47.912811413705775</v>
      </c>
      <c r="AZ221" s="21">
        <f>AZ201-Baseline!AZ201</f>
        <v>48.744046223389418</v>
      </c>
      <c r="BA221" s="21">
        <f>BA201-Baseline!BA201</f>
        <v>49.591195075545762</v>
      </c>
      <c r="BB221" s="21">
        <f>BB201-Baseline!BB201</f>
        <v>50.458688974476374</v>
      </c>
    </row>
    <row r="222" spans="1:54" outlineLevel="2">
      <c r="A222" s="475"/>
      <c r="B222" s="150" t="s">
        <v>489</v>
      </c>
      <c r="C222" s="19"/>
      <c r="D222" s="135" t="s">
        <v>379</v>
      </c>
      <c r="E222" s="21">
        <f>E202-Baseline!E202</f>
        <v>-1.7771402944572738</v>
      </c>
      <c r="F222" s="21">
        <f>F202-Baseline!F202</f>
        <v>-0.79685535990966727</v>
      </c>
      <c r="G222" s="21">
        <f>G202-Baseline!G202</f>
        <v>0.5571287783723502</v>
      </c>
      <c r="H222" s="21">
        <f>H202-Baseline!H202</f>
        <v>0.32029162126336352</v>
      </c>
      <c r="I222" s="21">
        <f>I202-Baseline!I202</f>
        <v>0.95991418337121903</v>
      </c>
      <c r="J222" s="21">
        <f>J202-Baseline!J202</f>
        <v>2.992849656439124</v>
      </c>
      <c r="K222" s="21">
        <f>K202-Baseline!K202</f>
        <v>3.0549575690685069</v>
      </c>
      <c r="L222" s="21">
        <f>L202-Baseline!L202</f>
        <v>3.096766016611054</v>
      </c>
      <c r="M222" s="21">
        <f>M202-Baseline!M202</f>
        <v>3.1368467483222906</v>
      </c>
      <c r="N222" s="21">
        <f>N202-Baseline!N202</f>
        <v>3.1754661089874205</v>
      </c>
      <c r="O222" s="21">
        <f>O202-Baseline!O202</f>
        <v>3.2120697592063125</v>
      </c>
      <c r="P222" s="21">
        <f>P202-Baseline!P202</f>
        <v>3.2476873086076141</v>
      </c>
      <c r="Q222" s="21">
        <f>Q202-Baseline!Q202</f>
        <v>3.2814051470587922</v>
      </c>
      <c r="R222" s="21">
        <f>R202-Baseline!R202</f>
        <v>3.3067194626004883</v>
      </c>
      <c r="S222" s="21">
        <f>S202-Baseline!S202</f>
        <v>3.3320517572890798</v>
      </c>
      <c r="T222" s="21">
        <f>T202-Baseline!T202</f>
        <v>3.3574863627505183</v>
      </c>
      <c r="U222" s="21">
        <f>U202-Baseline!U202</f>
        <v>3.3826543095581716</v>
      </c>
      <c r="V222" s="21">
        <f>V202-Baseline!V202</f>
        <v>3.4057781352661256</v>
      </c>
      <c r="W222" s="21">
        <f>W202-Baseline!W202</f>
        <v>3.4292453200614657</v>
      </c>
      <c r="X222" s="21">
        <f>X202-Baseline!X202</f>
        <v>3.4531211317313364</v>
      </c>
      <c r="Y222" s="21">
        <f>Y202-Baseline!Y202</f>
        <v>3.4774673790686284</v>
      </c>
      <c r="Z222" s="21">
        <f>Z202-Baseline!Z202</f>
        <v>3.5023426164190585</v>
      </c>
      <c r="AA222" s="21">
        <f>AA202-Baseline!AA202</f>
        <v>3.5278023384012451</v>
      </c>
      <c r="AB222" s="21">
        <f>AB202-Baseline!AB202</f>
        <v>3.55389916525005</v>
      </c>
      <c r="AC222" s="21">
        <f>AC202-Baseline!AC202</f>
        <v>35.975608239134893</v>
      </c>
      <c r="AD222" s="21">
        <f>AD202-Baseline!AD202</f>
        <v>36.201424548986139</v>
      </c>
      <c r="AE222" s="21">
        <f>AE202-Baseline!AE202</f>
        <v>36.442691259990141</v>
      </c>
      <c r="AF222" s="21">
        <f>AF202-Baseline!AF202</f>
        <v>36.699296144009523</v>
      </c>
      <c r="AG222" s="21">
        <f>AG202-Baseline!AG202</f>
        <v>36.971137480461167</v>
      </c>
      <c r="AH222" s="21">
        <f>AH202-Baseline!AH202</f>
        <v>37.258123847999869</v>
      </c>
      <c r="AI222" s="21">
        <f>AI202-Baseline!AI202</f>
        <v>37.560173945591416</v>
      </c>
      <c r="AJ222" s="21">
        <f>AJ202-Baseline!AJ202</f>
        <v>38.055656946906602</v>
      </c>
      <c r="AK222" s="21">
        <f>AK202-Baseline!AK202</f>
        <v>38.570313443412438</v>
      </c>
      <c r="AL222" s="21">
        <f>AL202-Baseline!AL202</f>
        <v>39.104334094201363</v>
      </c>
      <c r="AM222" s="21">
        <f>AM202-Baseline!AM202</f>
        <v>39.657920214197048</v>
      </c>
      <c r="AN222" s="21">
        <f>AN202-Baseline!AN202</f>
        <v>40.231283807078334</v>
      </c>
      <c r="AO222" s="21">
        <f>AO202-Baseline!AO202</f>
        <v>40.824672680637107</v>
      </c>
      <c r="AP222" s="21">
        <f>AP202-Baseline!AP202</f>
        <v>41.438322828368804</v>
      </c>
      <c r="AQ222" s="21">
        <f>AQ202-Baseline!AQ202</f>
        <v>42.072477149568577</v>
      </c>
      <c r="AR222" s="21">
        <f>AR202-Baseline!AR202</f>
        <v>42.727390386773052</v>
      </c>
      <c r="AS222" s="21">
        <f>AS202-Baseline!AS202</f>
        <v>43.403335432721924</v>
      </c>
      <c r="AT222" s="21">
        <f>AT202-Baseline!AT202</f>
        <v>44.100562264251856</v>
      </c>
      <c r="AU222" s="21">
        <f>AU202-Baseline!AU202</f>
        <v>44.81935459417106</v>
      </c>
      <c r="AV222" s="21">
        <f>AV202-Baseline!AV202</f>
        <v>45.560012549353957</v>
      </c>
      <c r="AW222" s="21">
        <f>AW202-Baseline!AW202</f>
        <v>46.322847662441561</v>
      </c>
      <c r="AX222" s="21">
        <f>AX202-Baseline!AX202</f>
        <v>47.108182983319296</v>
      </c>
      <c r="AY222" s="21">
        <f>AY202-Baseline!AY202</f>
        <v>47.916353196834883</v>
      </c>
      <c r="AZ222" s="21">
        <f>AZ202-Baseline!AZ202</f>
        <v>48.747704746740986</v>
      </c>
      <c r="BA222" s="21">
        <f>BA202-Baseline!BA202</f>
        <v>49.594973749419985</v>
      </c>
      <c r="BB222" s="21">
        <f>BB202-Baseline!BB202</f>
        <v>50.462591298426922</v>
      </c>
    </row>
    <row r="223" spans="1:54" outlineLevel="2">
      <c r="B223" s="19"/>
      <c r="C223" s="19"/>
      <c r="D223" s="19"/>
      <c r="E223" s="15"/>
    </row>
    <row r="224" spans="1:54" outlineLevel="2">
      <c r="A224" s="473" t="s">
        <v>490</v>
      </c>
      <c r="B224" s="150" t="s">
        <v>487</v>
      </c>
      <c r="C224" s="19"/>
      <c r="D224" s="135" t="s">
        <v>379</v>
      </c>
      <c r="E224" s="21">
        <f>E204-Baseline!E204</f>
        <v>-1.7771402944572747</v>
      </c>
      <c r="F224" s="21">
        <f>F204-Baseline!F204</f>
        <v>-2.5740693636151306</v>
      </c>
      <c r="G224" s="21">
        <f>G204-Baseline!G204</f>
        <v>-2.0170900513239971</v>
      </c>
      <c r="H224" s="21">
        <f>H204-Baseline!H204</f>
        <v>-1.6970280987535027</v>
      </c>
      <c r="I224" s="21">
        <f>I204-Baseline!I204</f>
        <v>-0.73742882008516375</v>
      </c>
      <c r="J224" s="21">
        <f>J204-Baseline!J204</f>
        <v>2.2549930836595351</v>
      </c>
      <c r="K224" s="21">
        <f>K204-Baseline!K204</f>
        <v>5.309506343802326</v>
      </c>
      <c r="L224" s="21">
        <f>L204-Baseline!L204</f>
        <v>8.4058138639545916</v>
      </c>
      <c r="M224" s="21">
        <f>M204-Baseline!M204</f>
        <v>11.542187431321153</v>
      </c>
      <c r="N224" s="21">
        <f>N204-Baseline!N204</f>
        <v>14.717162104535547</v>
      </c>
      <c r="O224" s="21">
        <f>O204-Baseline!O204</f>
        <v>17.928724599809698</v>
      </c>
      <c r="P224" s="21">
        <f>P204-Baseline!P204</f>
        <v>21.175888275383826</v>
      </c>
      <c r="Q224" s="21">
        <f>Q204-Baseline!Q204</f>
        <v>24.456752647629166</v>
      </c>
      <c r="R224" s="21">
        <f>R204-Baseline!R204</f>
        <v>27.762916639447027</v>
      </c>
      <c r="S224" s="21">
        <f>S204-Baseline!S204</f>
        <v>31.094394580886345</v>
      </c>
      <c r="T224" s="21">
        <f>T204-Baseline!T204</f>
        <v>34.451287932382471</v>
      </c>
      <c r="U224" s="21">
        <f>U204-Baseline!U204</f>
        <v>37.833329148928897</v>
      </c>
      <c r="V224" s="21">
        <f>V204-Baseline!V204</f>
        <v>41.238476662998238</v>
      </c>
      <c r="W224" s="21">
        <f>W204-Baseline!W204</f>
        <v>44.667069452595868</v>
      </c>
      <c r="X224" s="21">
        <f>X204-Baseline!X204</f>
        <v>48.119518738640664</v>
      </c>
      <c r="Y224" s="21">
        <f>Y204-Baseline!Y204</f>
        <v>51.596290378020328</v>
      </c>
      <c r="Z224" s="21">
        <f>Z204-Baseline!Z204</f>
        <v>55.097915993256748</v>
      </c>
      <c r="AA224" s="21">
        <f>AA204-Baseline!AA204</f>
        <v>58.624979063683625</v>
      </c>
      <c r="AB224" s="21">
        <f>AB204-Baseline!AB204</f>
        <v>62.178115645346281</v>
      </c>
      <c r="AC224" s="21">
        <f>AC204-Baseline!AC204</f>
        <v>98.152864060223095</v>
      </c>
      <c r="AD224" s="21">
        <f>AD204-Baseline!AD204</f>
        <v>134.35340205540899</v>
      </c>
      <c r="AE224" s="21">
        <f>AE204-Baseline!AE204</f>
        <v>170.79517966433019</v>
      </c>
      <c r="AF224" s="21">
        <f>AF204-Baseline!AF204</f>
        <v>207.49353423570685</v>
      </c>
      <c r="AG224" s="21">
        <f>AG204-Baseline!AG204</f>
        <v>244.46370150567498</v>
      </c>
      <c r="AH224" s="21">
        <f>AH204-Baseline!AH204</f>
        <v>281.72082583958746</v>
      </c>
      <c r="AI224" s="21">
        <f>AI204-Baseline!AI204</f>
        <v>319.27997026495842</v>
      </c>
      <c r="AJ224" s="21">
        <f>AJ204-Baseline!AJ204</f>
        <v>357.33456181589401</v>
      </c>
      <c r="AK224" s="21">
        <f>AK204-Baseline!AK204</f>
        <v>395.90377289062582</v>
      </c>
      <c r="AL224" s="21">
        <f>AL204-Baseline!AL204</f>
        <v>435.00696654104814</v>
      </c>
      <c r="AM224" s="21">
        <f>AM204-Baseline!AM204</f>
        <v>474.66370710437599</v>
      </c>
      <c r="AN224" s="21">
        <f>AN204-Baseline!AN204</f>
        <v>514.89377088422907</v>
      </c>
      <c r="AO224" s="21">
        <f>AO204-Baseline!AO204</f>
        <v>555.71718195844096</v>
      </c>
      <c r="AP224" s="21">
        <f>AP204-Baseline!AP204</f>
        <v>597.15420036572141</v>
      </c>
      <c r="AQ224" s="21">
        <f>AQ204-Baseline!AQ204</f>
        <v>639.22532901237457</v>
      </c>
      <c r="AR224" s="21">
        <f>AR204-Baseline!AR204</f>
        <v>681.95132551114853</v>
      </c>
      <c r="AS224" s="21">
        <f>AS204-Baseline!AS204</f>
        <v>725.35322033096918</v>
      </c>
      <c r="AT224" s="21">
        <f>AT204-Baseline!AT204</f>
        <v>769.45229388098937</v>
      </c>
      <c r="AU224" s="21">
        <f>AU204-Baseline!AU204</f>
        <v>814.27011024560784</v>
      </c>
      <c r="AV224" s="21">
        <f>AV204-Baseline!AV204</f>
        <v>859.82853359729575</v>
      </c>
      <c r="AW224" s="21">
        <f>AW204-Baseline!AW204</f>
        <v>906.14973960111604</v>
      </c>
      <c r="AX224" s="21">
        <f>AX204-Baseline!AX204</f>
        <v>953.25622693113007</v>
      </c>
      <c r="AY224" s="21">
        <f>AY204-Baseline!AY204</f>
        <v>1001.1708289043431</v>
      </c>
      <c r="AZ224" s="21">
        <f>AZ204-Baseline!AZ204</f>
        <v>1049.9167252384464</v>
      </c>
      <c r="BA224" s="21">
        <f>BA204-Baseline!BA204</f>
        <v>1099.5098317232844</v>
      </c>
      <c r="BB224" s="21">
        <f>BB204-Baseline!BB204</f>
        <v>1149.9704951988651</v>
      </c>
    </row>
    <row r="225" spans="1:54" outlineLevel="2">
      <c r="A225" s="474"/>
      <c r="B225" s="150" t="s">
        <v>488</v>
      </c>
      <c r="C225" s="19"/>
      <c r="D225" s="135" t="s">
        <v>379</v>
      </c>
      <c r="E225" s="21">
        <f>E205-Baseline!E205</f>
        <v>-1.7771402944572738</v>
      </c>
      <c r="F225" s="21">
        <f>F205-Baseline!F205</f>
        <v>-2.574143351290715</v>
      </c>
      <c r="G225" s="21">
        <f>G205-Baseline!G205</f>
        <v>-2.0173133363592477</v>
      </c>
      <c r="H225" s="21">
        <f>H205-Baseline!H205</f>
        <v>-1.6974794998950209</v>
      </c>
      <c r="I225" s="21">
        <f>I205-Baseline!I205</f>
        <v>-0.73819519265866518</v>
      </c>
      <c r="J225" s="21">
        <f>J205-Baseline!J205</f>
        <v>2.2537963417720377</v>
      </c>
      <c r="K225" s="21">
        <f>K205-Baseline!K205</f>
        <v>5.3078662125795191</v>
      </c>
      <c r="L225" s="21">
        <f>L205-Baseline!L205</f>
        <v>8.4037143702115458</v>
      </c>
      <c r="M225" s="21">
        <f>M205-Baseline!M205</f>
        <v>11.539612466663058</v>
      </c>
      <c r="N225" s="21">
        <f>N205-Baseline!N205</f>
        <v>14.714098460694643</v>
      </c>
      <c r="O225" s="21">
        <f>O205-Baseline!O205</f>
        <v>17.925155942617316</v>
      </c>
      <c r="P225" s="21">
        <f>P205-Baseline!P205</f>
        <v>21.17179818095164</v>
      </c>
      <c r="Q225" s="21">
        <f>Q205-Baseline!Q205</f>
        <v>24.452124402410334</v>
      </c>
      <c r="R225" s="21">
        <f>R205-Baseline!R205</f>
        <v>27.757729987331416</v>
      </c>
      <c r="S225" s="21">
        <f>S205-Baseline!S205</f>
        <v>31.088632041321745</v>
      </c>
      <c r="T225" s="21">
        <f>T205-Baseline!T205</f>
        <v>34.444931722895404</v>
      </c>
      <c r="U225" s="21">
        <f>U205-Baseline!U205</f>
        <v>37.826361184079786</v>
      </c>
      <c r="V225" s="21">
        <f>V205-Baseline!V205</f>
        <v>41.230875076205166</v>
      </c>
      <c r="W225" s="21">
        <f>W205-Baseline!W205</f>
        <v>44.658815491305717</v>
      </c>
      <c r="X225" s="21">
        <f>X205-Baseline!X205</f>
        <v>48.110589748450948</v>
      </c>
      <c r="Y225" s="21">
        <f>Y205-Baseline!Y205</f>
        <v>51.586666933440171</v>
      </c>
      <c r="Z225" s="21">
        <f>Z205-Baseline!Z205</f>
        <v>55.087574643003137</v>
      </c>
      <c r="AA225" s="21">
        <f>AA205-Baseline!AA205</f>
        <v>58.613895923675116</v>
      </c>
      <c r="AB225" s="21">
        <f>AB205-Baseline!AB205</f>
        <v>62.166266395973892</v>
      </c>
      <c r="AC225" s="21">
        <f>AC205-Baseline!AC205</f>
        <v>98.140150486643222</v>
      </c>
      <c r="AD225" s="21">
        <f>AD205-Baseline!AD205</f>
        <v>134.3397967227873</v>
      </c>
      <c r="AE225" s="21">
        <f>AE205-Baseline!AE205</f>
        <v>170.78065407092129</v>
      </c>
      <c r="AF225" s="21">
        <f>AF205-Baseline!AF205</f>
        <v>207.47805932242574</v>
      </c>
      <c r="AG225" s="21">
        <f>AG205-Baseline!AG205</f>
        <v>244.44724756836371</v>
      </c>
      <c r="AH225" s="21">
        <f>AH205-Baseline!AH205</f>
        <v>281.70336244747187</v>
      </c>
      <c r="AI225" s="21">
        <f>AI205-Baseline!AI205</f>
        <v>319.2614661837431</v>
      </c>
      <c r="AJ225" s="21">
        <f>AJ205-Baseline!AJ205</f>
        <v>357.31497982717752</v>
      </c>
      <c r="AK225" s="21">
        <f>AK205-Baseline!AK205</f>
        <v>395.88307467617557</v>
      </c>
      <c r="AL225" s="21">
        <f>AL205-Baseline!AL205</f>
        <v>434.98511262345784</v>
      </c>
      <c r="AM225" s="21">
        <f>AM205-Baseline!AM205</f>
        <v>474.64065680624623</v>
      </c>
      <c r="AN225" s="21">
        <f>AN205-Baseline!AN205</f>
        <v>514.86948229863538</v>
      </c>
      <c r="AO225" s="21">
        <f>AO205-Baseline!AO205</f>
        <v>555.69161192208935</v>
      </c>
      <c r="AP225" s="21">
        <f>AP205-Baseline!AP205</f>
        <v>597.12730442273391</v>
      </c>
      <c r="AQ225" s="21">
        <f>AQ205-Baseline!AQ205</f>
        <v>639.19706137438243</v>
      </c>
      <c r="AR225" s="21">
        <f>AR205-Baseline!AR205</f>
        <v>681.92163902109792</v>
      </c>
      <c r="AS225" s="21">
        <f>AS205-Baseline!AS205</f>
        <v>725.32206642647236</v>
      </c>
      <c r="AT225" s="21">
        <f>AT205-Baseline!AT205</f>
        <v>769.41962255556325</v>
      </c>
      <c r="AU225" s="21">
        <f>AU205-Baseline!AU205</f>
        <v>814.23587000809164</v>
      </c>
      <c r="AV225" s="21">
        <f>AV205-Baseline!AV205</f>
        <v>859.79267143070024</v>
      </c>
      <c r="AW225" s="21">
        <f>AW205-Baseline!AW205</f>
        <v>906.11220092084045</v>
      </c>
      <c r="AX225" s="21">
        <f>AX205-Baseline!AX205</f>
        <v>953.21695554184055</v>
      </c>
      <c r="AY225" s="21">
        <f>AY205-Baseline!AY205</f>
        <v>1001.1297669555463</v>
      </c>
      <c r="AZ225" s="21">
        <f>AZ205-Baseline!AZ205</f>
        <v>1049.8738131789357</v>
      </c>
      <c r="BA225" s="21">
        <f>BA205-Baseline!BA205</f>
        <v>1099.4650082544813</v>
      </c>
      <c r="BB225" s="21">
        <f>BB205-Baseline!BB205</f>
        <v>1149.9236972289577</v>
      </c>
    </row>
    <row r="226" spans="1:54" outlineLevel="2">
      <c r="A226" s="475"/>
      <c r="B226" s="150" t="s">
        <v>489</v>
      </c>
      <c r="C226" s="19"/>
      <c r="D226" s="135" t="s">
        <v>379</v>
      </c>
      <c r="E226" s="21">
        <f>E206-Baseline!E206</f>
        <v>-1.7771402944572738</v>
      </c>
      <c r="F226" s="21">
        <f>F206-Baseline!F206</f>
        <v>-2.5739956543669411</v>
      </c>
      <c r="G226" s="21">
        <f>G206-Baseline!G206</f>
        <v>-2.0168668759945909</v>
      </c>
      <c r="H226" s="21">
        <f>H206-Baseline!H206</f>
        <v>-1.6965752547312292</v>
      </c>
      <c r="I226" s="21">
        <f>I206-Baseline!I206</f>
        <v>-0.73666107136001102</v>
      </c>
      <c r="J226" s="21">
        <f>J206-Baseline!J206</f>
        <v>2.2561885850791086</v>
      </c>
      <c r="K226" s="21">
        <f>K206-Baseline!K206</f>
        <v>5.3111461541476146</v>
      </c>
      <c r="L226" s="21">
        <f>L206-Baseline!L206</f>
        <v>8.4079121707586708</v>
      </c>
      <c r="M226" s="21">
        <f>M206-Baseline!M206</f>
        <v>11.544758919080962</v>
      </c>
      <c r="N226" s="21">
        <f>N206-Baseline!N206</f>
        <v>14.720225028068391</v>
      </c>
      <c r="O226" s="21">
        <f>O206-Baseline!O206</f>
        <v>17.932294787274699</v>
      </c>
      <c r="P226" s="21">
        <f>P206-Baseline!P206</f>
        <v>21.179982095882316</v>
      </c>
      <c r="Q226" s="21">
        <f>Q206-Baseline!Q206</f>
        <v>24.461387242941115</v>
      </c>
      <c r="R226" s="21">
        <f>R206-Baseline!R206</f>
        <v>27.768106705541612</v>
      </c>
      <c r="S226" s="21">
        <f>S206-Baseline!S206</f>
        <v>31.100158462830706</v>
      </c>
      <c r="T226" s="21">
        <f>T206-Baseline!T206</f>
        <v>34.457644825581212</v>
      </c>
      <c r="U226" s="21">
        <f>U206-Baseline!U206</f>
        <v>37.840299135139389</v>
      </c>
      <c r="V226" s="21">
        <f>V206-Baseline!V206</f>
        <v>41.246077270405522</v>
      </c>
      <c r="W226" s="21">
        <f>W206-Baseline!W206</f>
        <v>44.67532259046699</v>
      </c>
      <c r="X226" s="21">
        <f>X206-Baseline!X206</f>
        <v>48.128443722198341</v>
      </c>
      <c r="Y226" s="21">
        <f>Y206-Baseline!Y206</f>
        <v>51.605911101266969</v>
      </c>
      <c r="Z226" s="21">
        <f>Z206-Baseline!Z206</f>
        <v>55.10825371768604</v>
      </c>
      <c r="AA226" s="21">
        <f>AA206-Baseline!AA206</f>
        <v>58.636056056087284</v>
      </c>
      <c r="AB226" s="21">
        <f>AB206-Baseline!AB206</f>
        <v>62.189955221337328</v>
      </c>
      <c r="AC226" s="21">
        <f>AC206-Baseline!AC206</f>
        <v>98.165563460472242</v>
      </c>
      <c r="AD226" s="21">
        <f>AD206-Baseline!AD206</f>
        <v>134.36698800945837</v>
      </c>
      <c r="AE226" s="21">
        <f>AE206-Baseline!AE206</f>
        <v>170.80967926944851</v>
      </c>
      <c r="AF226" s="21">
        <f>AF206-Baseline!AF206</f>
        <v>207.50897541345802</v>
      </c>
      <c r="AG226" s="21">
        <f>AG206-Baseline!AG206</f>
        <v>244.48011289391917</v>
      </c>
      <c r="AH226" s="21">
        <f>AH206-Baseline!AH206</f>
        <v>281.73823674191897</v>
      </c>
      <c r="AI226" s="21">
        <f>AI206-Baseline!AI206</f>
        <v>319.29841068751034</v>
      </c>
      <c r="AJ226" s="21">
        <f>AJ206-Baseline!AJ206</f>
        <v>357.35406763441694</v>
      </c>
      <c r="AK226" s="21">
        <f>AK206-Baseline!AK206</f>
        <v>395.92438107782937</v>
      </c>
      <c r="AL226" s="21">
        <f>AL206-Baseline!AL206</f>
        <v>435.02871517203073</v>
      </c>
      <c r="AM226" s="21">
        <f>AM206-Baseline!AM206</f>
        <v>474.68663538622781</v>
      </c>
      <c r="AN226" s="21">
        <f>AN206-Baseline!AN206</f>
        <v>514.91791919330615</v>
      </c>
      <c r="AO226" s="21">
        <f>AO206-Baseline!AO206</f>
        <v>555.7425918739433</v>
      </c>
      <c r="AP226" s="21">
        <f>AP206-Baseline!AP206</f>
        <v>597.18091470231218</v>
      </c>
      <c r="AQ226" s="21">
        <f>AQ206-Baseline!AQ206</f>
        <v>639.25339185188079</v>
      </c>
      <c r="AR226" s="21">
        <f>AR206-Baseline!AR206</f>
        <v>681.98078223865377</v>
      </c>
      <c r="AS226" s="21">
        <f>AS206-Baseline!AS206</f>
        <v>725.38411767137575</v>
      </c>
      <c r="AT226" s="21">
        <f>AT206-Baseline!AT206</f>
        <v>769.4846799356277</v>
      </c>
      <c r="AU226" s="21">
        <f>AU206-Baseline!AU206</f>
        <v>814.30403452979886</v>
      </c>
      <c r="AV226" s="21">
        <f>AV206-Baseline!AV206</f>
        <v>859.86404707915278</v>
      </c>
      <c r="AW226" s="21">
        <f>AW206-Baseline!AW206</f>
        <v>906.18689474159419</v>
      </c>
      <c r="AX226" s="21">
        <f>AX206-Baseline!AX206</f>
        <v>953.29507772491343</v>
      </c>
      <c r="AY226" s="21">
        <f>AY206-Baseline!AY206</f>
        <v>1001.2114309217483</v>
      </c>
      <c r="AZ226" s="21">
        <f>AZ206-Baseline!AZ206</f>
        <v>1049.9591356684891</v>
      </c>
      <c r="BA226" s="21">
        <f>BA206-Baseline!BA206</f>
        <v>1099.5541094179093</v>
      </c>
      <c r="BB226" s="21">
        <f>BB206-Baseline!BB206</f>
        <v>1150.0167007163363</v>
      </c>
    </row>
    <row r="227" spans="1:54" outlineLevel="1">
      <c r="B227" s="19"/>
      <c r="C227" s="19"/>
      <c r="D227" s="19"/>
      <c r="E227" s="15"/>
    </row>
    <row r="228" spans="1:54" ht="14" outlineLevel="1" thickBot="1">
      <c r="B228" s="19"/>
      <c r="C228" s="19"/>
      <c r="D228" s="19"/>
      <c r="E228" s="130">
        <v>2027</v>
      </c>
      <c r="F228" s="130">
        <v>2028</v>
      </c>
      <c r="G228" s="130">
        <v>2029</v>
      </c>
      <c r="H228" s="130">
        <v>2030</v>
      </c>
      <c r="I228" s="130">
        <v>2031</v>
      </c>
      <c r="J228" s="130">
        <v>2032</v>
      </c>
      <c r="K228" s="130">
        <v>2033</v>
      </c>
      <c r="L228" s="130">
        <v>2034</v>
      </c>
      <c r="M228" s="130">
        <v>2035</v>
      </c>
      <c r="N228" s="130">
        <v>2036</v>
      </c>
      <c r="O228" s="130">
        <v>2037</v>
      </c>
      <c r="P228" s="130">
        <v>2038</v>
      </c>
      <c r="Q228" s="130">
        <v>2039</v>
      </c>
      <c r="R228" s="130">
        <v>2040</v>
      </c>
      <c r="S228" s="130">
        <v>2041</v>
      </c>
      <c r="T228" s="130">
        <v>2042</v>
      </c>
      <c r="U228" s="130">
        <v>2043</v>
      </c>
      <c r="V228" s="130">
        <v>2044</v>
      </c>
      <c r="W228" s="130">
        <v>2045</v>
      </c>
      <c r="X228" s="130">
        <v>2046</v>
      </c>
      <c r="Y228" s="130">
        <v>2047</v>
      </c>
      <c r="Z228" s="130">
        <v>2048</v>
      </c>
      <c r="AA228" s="130">
        <v>2049</v>
      </c>
      <c r="AB228" s="130">
        <v>2050</v>
      </c>
      <c r="AC228" s="130">
        <v>2051</v>
      </c>
      <c r="AD228" s="130">
        <v>2052</v>
      </c>
      <c r="AE228" s="130">
        <v>2053</v>
      </c>
      <c r="AF228" s="130">
        <v>2054</v>
      </c>
      <c r="AG228" s="130">
        <v>2055</v>
      </c>
      <c r="AH228" s="130">
        <v>2056</v>
      </c>
      <c r="AI228" s="130">
        <v>2057</v>
      </c>
      <c r="AJ228" s="130">
        <v>2058</v>
      </c>
      <c r="AK228" s="130">
        <v>2059</v>
      </c>
      <c r="AL228" s="130">
        <v>2060</v>
      </c>
      <c r="AM228" s="130">
        <v>2061</v>
      </c>
      <c r="AN228" s="130">
        <v>2062</v>
      </c>
      <c r="AO228" s="130">
        <v>2063</v>
      </c>
      <c r="AP228" s="130">
        <v>2064</v>
      </c>
      <c r="AQ228" s="130">
        <v>2065</v>
      </c>
      <c r="AR228" s="130">
        <v>2066</v>
      </c>
      <c r="AS228" s="130">
        <v>2067</v>
      </c>
      <c r="AT228" s="130">
        <v>2068</v>
      </c>
      <c r="AU228" s="130">
        <v>2069</v>
      </c>
      <c r="AV228" s="130">
        <v>2070</v>
      </c>
      <c r="AW228" s="130">
        <v>2071</v>
      </c>
      <c r="AX228" s="130">
        <v>2072</v>
      </c>
      <c r="AY228" s="130">
        <v>2073</v>
      </c>
      <c r="AZ228" s="130">
        <v>2074</v>
      </c>
      <c r="BA228" s="130">
        <v>2075</v>
      </c>
      <c r="BB228" s="130">
        <v>2076</v>
      </c>
    </row>
    <row r="229" spans="1:54" ht="14.5" outlineLevel="1" thickTop="1" thickBot="1">
      <c r="A229" s="57"/>
      <c r="B229" s="56" t="s">
        <v>494</v>
      </c>
      <c r="C229" s="57"/>
      <c r="D229" s="56" t="s">
        <v>379</v>
      </c>
      <c r="E229" s="279">
        <v>-4.064455485297362</v>
      </c>
      <c r="F229" s="279">
        <v>-4.236337458859361</v>
      </c>
      <c r="G229" s="279">
        <v>-4.4172375933370134</v>
      </c>
      <c r="H229" s="279">
        <v>-4.6076363398700773</v>
      </c>
      <c r="I229" s="279">
        <v>-1.563404877185298</v>
      </c>
      <c r="J229" s="92"/>
      <c r="K229" s="92"/>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2"/>
      <c r="AM229" s="92"/>
      <c r="AN229" s="92"/>
      <c r="AO229" s="92"/>
      <c r="AP229" s="92"/>
      <c r="AQ229" s="92"/>
      <c r="AR229" s="92"/>
      <c r="AS229" s="92"/>
      <c r="AT229" s="92"/>
      <c r="AU229" s="92"/>
      <c r="AV229" s="92"/>
      <c r="AW229" s="92"/>
      <c r="AX229" s="92"/>
      <c r="AY229" s="92"/>
      <c r="AZ229" s="92"/>
      <c r="BA229" s="92"/>
      <c r="BB229" s="93"/>
    </row>
    <row r="230" spans="1:54" ht="14" outlineLevel="1" thickTop="1">
      <c r="B230" s="19"/>
      <c r="C230" s="19"/>
      <c r="D230" s="19"/>
      <c r="E230" s="15"/>
    </row>
    <row r="231" spans="1:54">
      <c r="B231" s="19"/>
      <c r="C231" s="19"/>
      <c r="D231" s="19"/>
      <c r="E231" s="15"/>
    </row>
    <row r="232" spans="1:54">
      <c r="B232" s="19"/>
      <c r="C232" s="19"/>
      <c r="D232" s="19"/>
      <c r="E232" s="15"/>
    </row>
    <row r="233" spans="1:54">
      <c r="B233" s="19"/>
      <c r="C233" s="19"/>
      <c r="D233" s="19"/>
      <c r="E233" s="15"/>
    </row>
    <row r="234" spans="1:54">
      <c r="B234" s="19"/>
      <c r="C234" s="19"/>
      <c r="D234" s="19"/>
      <c r="E234" s="15"/>
    </row>
    <row r="235" spans="1:54">
      <c r="B235" s="19"/>
      <c r="C235" s="19"/>
      <c r="D235" s="19"/>
      <c r="E235" s="15"/>
    </row>
    <row r="236" spans="1:54">
      <c r="B236" s="19"/>
      <c r="C236" s="19"/>
      <c r="D236" s="19"/>
      <c r="E236" s="15"/>
    </row>
    <row r="237" spans="1:54">
      <c r="B237" s="19"/>
      <c r="C237" s="19"/>
      <c r="D237" s="19"/>
      <c r="E237" s="15"/>
    </row>
    <row r="238" spans="1:54">
      <c r="B238" s="19"/>
      <c r="C238" s="19"/>
      <c r="D238" s="19"/>
      <c r="E238" s="15"/>
    </row>
    <row r="239" spans="1:54">
      <c r="B239" s="19"/>
      <c r="C239" s="19"/>
      <c r="D239" s="19"/>
      <c r="E239" s="15"/>
    </row>
    <row r="240" spans="1:54">
      <c r="B240" s="19"/>
      <c r="C240" s="19"/>
      <c r="D240" s="19"/>
      <c r="E240" s="15"/>
    </row>
    <row r="241" spans="2:5">
      <c r="B241" s="19"/>
      <c r="C241" s="19"/>
      <c r="D241" s="19"/>
      <c r="E241" s="15"/>
    </row>
    <row r="242" spans="2:5">
      <c r="B242" s="19"/>
      <c r="C242" s="19"/>
      <c r="D242" s="19"/>
      <c r="E242" s="15"/>
    </row>
    <row r="243" spans="2:5">
      <c r="B243" s="19"/>
      <c r="C243" s="19"/>
      <c r="D243" s="19"/>
      <c r="E243" s="15"/>
    </row>
    <row r="244" spans="2:5">
      <c r="B244" s="19"/>
      <c r="C244" s="19"/>
      <c r="D244" s="19"/>
      <c r="E244" s="15"/>
    </row>
    <row r="245" spans="2:5">
      <c r="B245" s="19"/>
      <c r="C245" s="19"/>
      <c r="D245" s="19"/>
      <c r="E245" s="15"/>
    </row>
    <row r="246" spans="2:5">
      <c r="B246" s="19"/>
      <c r="C246" s="19"/>
      <c r="D246" s="19"/>
      <c r="E246" s="15"/>
    </row>
    <row r="247" spans="2:5">
      <c r="B247" s="19"/>
      <c r="C247" s="19"/>
      <c r="D247" s="19"/>
      <c r="E247" s="15"/>
    </row>
    <row r="248" spans="2:5">
      <c r="B248" s="19"/>
      <c r="C248" s="19"/>
      <c r="D248" s="19"/>
      <c r="E248" s="15"/>
    </row>
    <row r="249" spans="2:5">
      <c r="B249" s="19"/>
      <c r="C249" s="19"/>
      <c r="D249" s="19"/>
      <c r="E249" s="15"/>
    </row>
    <row r="250" spans="2:5">
      <c r="B250" s="19"/>
      <c r="C250" s="19"/>
      <c r="D250" s="19"/>
      <c r="E250" s="15"/>
    </row>
    <row r="251" spans="2:5">
      <c r="B251" s="19"/>
      <c r="C251" s="19"/>
      <c r="D251" s="19"/>
      <c r="E251" s="15"/>
    </row>
    <row r="252" spans="2:5">
      <c r="B252" s="19"/>
      <c r="C252" s="19"/>
      <c r="D252" s="19"/>
      <c r="E252" s="15"/>
    </row>
    <row r="253" spans="2:5">
      <c r="B253" s="19"/>
      <c r="C253" s="19"/>
      <c r="D253" s="19"/>
      <c r="E253" s="15"/>
    </row>
    <row r="254" spans="2:5">
      <c r="B254" s="19"/>
      <c r="C254" s="19"/>
      <c r="D254" s="19"/>
      <c r="E254" s="15"/>
    </row>
    <row r="255" spans="2:5">
      <c r="B255" s="19"/>
      <c r="C255" s="19"/>
      <c r="D255" s="19"/>
      <c r="E255" s="15"/>
    </row>
    <row r="256" spans="2:5">
      <c r="B256" s="19"/>
      <c r="C256" s="19"/>
      <c r="D256" s="19"/>
      <c r="E256" s="15"/>
    </row>
    <row r="257" spans="2:5">
      <c r="B257" s="19"/>
      <c r="C257" s="19"/>
      <c r="D257" s="19"/>
      <c r="E257" s="15"/>
    </row>
    <row r="258" spans="2:5">
      <c r="B258" s="19"/>
      <c r="C258" s="19"/>
      <c r="D258" s="19"/>
      <c r="E258" s="15"/>
    </row>
    <row r="259" spans="2:5">
      <c r="B259" s="19"/>
      <c r="C259" s="19"/>
      <c r="D259" s="19"/>
      <c r="E259" s="15"/>
    </row>
    <row r="260" spans="2:5">
      <c r="B260" s="19"/>
      <c r="C260" s="19"/>
      <c r="D260" s="19"/>
      <c r="E260" s="15"/>
    </row>
    <row r="261" spans="2:5">
      <c r="B261" s="19"/>
      <c r="C261" s="19"/>
      <c r="D261" s="19"/>
      <c r="E261" s="15"/>
    </row>
    <row r="262" spans="2:5">
      <c r="B262" s="19"/>
      <c r="C262" s="19"/>
      <c r="D262" s="19"/>
      <c r="E262" s="15"/>
    </row>
    <row r="263" spans="2:5">
      <c r="B263" s="19"/>
      <c r="C263" s="19"/>
      <c r="D263" s="19"/>
      <c r="E263" s="15"/>
    </row>
    <row r="264" spans="2:5">
      <c r="B264" s="19"/>
      <c r="C264" s="19"/>
      <c r="D264" s="19"/>
      <c r="E264" s="15"/>
    </row>
    <row r="265" spans="2:5">
      <c r="B265" s="19"/>
      <c r="C265" s="19"/>
      <c r="D265" s="19"/>
      <c r="E265" s="15"/>
    </row>
    <row r="266" spans="2:5">
      <c r="B266" s="19"/>
      <c r="C266" s="19"/>
      <c r="D266" s="19"/>
      <c r="E266" s="15"/>
    </row>
    <row r="267" spans="2:5">
      <c r="B267" s="19"/>
      <c r="C267" s="19"/>
      <c r="D267" s="19"/>
      <c r="E267" s="15"/>
    </row>
    <row r="268" spans="2:5">
      <c r="B268" s="19"/>
      <c r="C268" s="19"/>
      <c r="D268" s="19"/>
      <c r="E268" s="15"/>
    </row>
    <row r="269" spans="2:5">
      <c r="B269" s="19"/>
      <c r="C269" s="19"/>
      <c r="D269" s="19"/>
      <c r="E269" s="15"/>
    </row>
    <row r="270" spans="2:5">
      <c r="B270" s="19"/>
      <c r="C270" s="19"/>
      <c r="D270" s="19"/>
      <c r="E270" s="15"/>
    </row>
    <row r="271" spans="2:5">
      <c r="B271" s="19"/>
      <c r="C271" s="19"/>
      <c r="D271" s="19"/>
      <c r="E271" s="15"/>
    </row>
    <row r="272" spans="2:5">
      <c r="B272" s="19"/>
      <c r="C272" s="19"/>
      <c r="D272" s="19"/>
      <c r="E272" s="15"/>
    </row>
    <row r="273" spans="2:5">
      <c r="B273" s="19"/>
      <c r="C273" s="19"/>
      <c r="D273" s="19"/>
      <c r="E273" s="15"/>
    </row>
    <row r="274" spans="2:5">
      <c r="B274" s="19"/>
      <c r="C274" s="19"/>
      <c r="D274" s="19"/>
      <c r="E274" s="15"/>
    </row>
    <row r="275" spans="2:5">
      <c r="B275" s="19"/>
      <c r="C275" s="19"/>
      <c r="D275" s="19"/>
      <c r="E275" s="15"/>
    </row>
    <row r="276" spans="2:5">
      <c r="B276" s="19"/>
      <c r="C276" s="19"/>
      <c r="D276" s="19"/>
      <c r="E276" s="15"/>
    </row>
    <row r="277" spans="2:5">
      <c r="B277" s="19"/>
      <c r="C277" s="19"/>
      <c r="D277" s="19"/>
      <c r="E277" s="15"/>
    </row>
    <row r="278" spans="2:5">
      <c r="B278" s="19"/>
      <c r="C278" s="19"/>
      <c r="D278" s="19"/>
      <c r="E278" s="15"/>
    </row>
    <row r="279" spans="2:5">
      <c r="B279" s="19"/>
      <c r="C279" s="19"/>
      <c r="D279" s="19"/>
      <c r="E279" s="15"/>
    </row>
    <row r="280" spans="2:5">
      <c r="B280" s="19"/>
      <c r="C280" s="19"/>
      <c r="D280" s="19"/>
      <c r="E280" s="15"/>
    </row>
    <row r="281" spans="2:5">
      <c r="B281" s="19"/>
      <c r="C281" s="19"/>
      <c r="D281" s="19"/>
      <c r="E281" s="15"/>
    </row>
    <row r="282" spans="2:5">
      <c r="B282" s="19"/>
      <c r="C282" s="19"/>
      <c r="D282" s="19"/>
      <c r="E282" s="15"/>
    </row>
    <row r="283" spans="2:5">
      <c r="B283" s="19"/>
      <c r="C283" s="19"/>
      <c r="D283" s="19"/>
      <c r="E283" s="15"/>
    </row>
    <row r="284" spans="2:5">
      <c r="B284" s="19"/>
      <c r="C284" s="19"/>
      <c r="D284" s="19"/>
      <c r="E284" s="15"/>
    </row>
    <row r="285" spans="2:5">
      <c r="B285" s="19"/>
      <c r="C285" s="19"/>
      <c r="D285" s="19"/>
      <c r="E285" s="15"/>
    </row>
    <row r="286" spans="2:5">
      <c r="B286" s="19"/>
      <c r="C286" s="19"/>
      <c r="D286" s="19"/>
      <c r="E286" s="15"/>
    </row>
    <row r="287" spans="2:5">
      <c r="B287" s="19"/>
      <c r="C287" s="19"/>
      <c r="D287" s="19"/>
      <c r="E287" s="15"/>
    </row>
    <row r="288" spans="2:5">
      <c r="B288" s="19"/>
      <c r="C288" s="19"/>
      <c r="D288" s="19"/>
      <c r="E288" s="15"/>
    </row>
    <row r="289" spans="2:5">
      <c r="B289" s="19"/>
      <c r="C289" s="19"/>
      <c r="D289" s="19"/>
      <c r="E289" s="15"/>
    </row>
    <row r="290" spans="2:5">
      <c r="B290" s="19"/>
      <c r="C290" s="19"/>
      <c r="D290" s="19"/>
      <c r="E290" s="15"/>
    </row>
    <row r="291" spans="2:5">
      <c r="B291" s="19"/>
      <c r="C291" s="19"/>
      <c r="D291" s="19"/>
      <c r="E291" s="15"/>
    </row>
    <row r="292" spans="2:5">
      <c r="B292" s="19"/>
      <c r="C292" s="19"/>
      <c r="D292" s="19"/>
      <c r="E292" s="15"/>
    </row>
    <row r="293" spans="2:5">
      <c r="B293" s="19"/>
      <c r="C293" s="19"/>
      <c r="D293" s="19"/>
      <c r="E293" s="15"/>
    </row>
    <row r="294" spans="2:5">
      <c r="B294" s="19"/>
      <c r="C294" s="19"/>
      <c r="D294" s="19"/>
      <c r="E294" s="15"/>
    </row>
    <row r="295" spans="2:5">
      <c r="B295" s="19"/>
      <c r="C295" s="19"/>
      <c r="D295" s="19"/>
      <c r="E295" s="15"/>
    </row>
    <row r="296" spans="2:5">
      <c r="B296" s="19"/>
      <c r="C296" s="19"/>
      <c r="D296" s="19"/>
      <c r="E296" s="15"/>
    </row>
    <row r="297" spans="2:5">
      <c r="B297" s="19"/>
      <c r="C297" s="19"/>
      <c r="D297" s="19"/>
      <c r="E297" s="15"/>
    </row>
    <row r="298" spans="2:5">
      <c r="B298" s="19"/>
      <c r="C298" s="19"/>
      <c r="D298" s="19"/>
      <c r="E298" s="15"/>
    </row>
    <row r="299" spans="2:5">
      <c r="B299" s="19"/>
      <c r="C299" s="19"/>
      <c r="D299" s="19"/>
      <c r="E299" s="15"/>
    </row>
    <row r="300" spans="2:5">
      <c r="B300" s="19"/>
      <c r="C300" s="19"/>
      <c r="D300" s="19"/>
      <c r="E300" s="15"/>
    </row>
    <row r="301" spans="2:5">
      <c r="B301" s="19"/>
      <c r="C301" s="19"/>
      <c r="D301" s="19"/>
      <c r="E301" s="15"/>
    </row>
    <row r="302" spans="2:5">
      <c r="B302" s="19"/>
      <c r="C302" s="19"/>
      <c r="D302" s="19"/>
      <c r="E302" s="15"/>
    </row>
    <row r="303" spans="2:5">
      <c r="B303" s="19"/>
      <c r="C303" s="19"/>
      <c r="D303" s="19"/>
      <c r="E303" s="15"/>
    </row>
    <row r="304" spans="2:5">
      <c r="B304" s="19"/>
      <c r="C304" s="19"/>
      <c r="D304" s="19"/>
      <c r="E304" s="15"/>
    </row>
    <row r="305" spans="2:5">
      <c r="B305" s="19"/>
      <c r="C305" s="19"/>
      <c r="D305" s="19"/>
      <c r="E305" s="15"/>
    </row>
    <row r="306" spans="2:5">
      <c r="B306" s="19"/>
      <c r="C306" s="19"/>
      <c r="D306" s="19"/>
      <c r="E306" s="15"/>
    </row>
    <row r="307" spans="2:5">
      <c r="B307" s="19"/>
      <c r="C307" s="19"/>
      <c r="D307" s="19"/>
      <c r="E307" s="15"/>
    </row>
    <row r="308" spans="2:5">
      <c r="B308" s="19"/>
      <c r="C308" s="19"/>
      <c r="D308" s="19"/>
      <c r="E308" s="15"/>
    </row>
    <row r="309" spans="2:5">
      <c r="B309" s="19"/>
      <c r="C309" s="19"/>
      <c r="D309" s="19"/>
      <c r="E309" s="15"/>
    </row>
    <row r="310" spans="2:5">
      <c r="B310" s="19"/>
      <c r="C310" s="19"/>
      <c r="D310" s="19"/>
      <c r="E310" s="15"/>
    </row>
    <row r="311" spans="2:5">
      <c r="B311" s="19"/>
      <c r="C311" s="19"/>
      <c r="D311" s="19"/>
      <c r="E311" s="15"/>
    </row>
    <row r="312" spans="2:5">
      <c r="B312" s="19"/>
      <c r="C312" s="19"/>
      <c r="D312" s="19"/>
      <c r="E312" s="15"/>
    </row>
    <row r="313" spans="2:5">
      <c r="B313" s="19"/>
      <c r="C313" s="19"/>
      <c r="D313" s="19"/>
      <c r="E313" s="15"/>
    </row>
    <row r="314" spans="2:5">
      <c r="B314" s="19"/>
      <c r="C314" s="19"/>
      <c r="D314" s="19"/>
      <c r="E314" s="15"/>
    </row>
    <row r="315" spans="2:5">
      <c r="B315" s="19"/>
      <c r="C315" s="19"/>
      <c r="D315" s="19"/>
      <c r="E315" s="15"/>
    </row>
    <row r="316" spans="2:5">
      <c r="B316" s="19"/>
      <c r="C316" s="19"/>
      <c r="D316" s="19"/>
      <c r="E316" s="15"/>
    </row>
    <row r="317" spans="2:5">
      <c r="B317" s="19"/>
      <c r="C317" s="19"/>
      <c r="D317" s="19"/>
      <c r="E317" s="15"/>
    </row>
    <row r="318" spans="2:5" ht="12.75" customHeight="1">
      <c r="B318" s="19"/>
      <c r="C318" s="19"/>
      <c r="D318" s="19"/>
      <c r="E318" s="15"/>
    </row>
    <row r="319" spans="2:5" ht="12.75" customHeight="1">
      <c r="B319" s="19"/>
      <c r="C319" s="19"/>
      <c r="D319" s="19"/>
      <c r="E319" s="15"/>
    </row>
    <row r="320" spans="2:5" ht="12.75" customHeight="1">
      <c r="B320" s="19"/>
      <c r="C320" s="19"/>
      <c r="D320" s="19"/>
      <c r="E320" s="15"/>
    </row>
    <row r="321" spans="2:5" ht="12.75" customHeight="1">
      <c r="B321" s="19"/>
      <c r="C321" s="19"/>
      <c r="D321" s="19"/>
      <c r="E321" s="15"/>
    </row>
    <row r="322" spans="2:5" ht="12.75" customHeight="1">
      <c r="B322" s="19"/>
      <c r="C322" s="19"/>
      <c r="D322" s="19"/>
      <c r="E322" s="15"/>
    </row>
    <row r="323" spans="2:5" ht="12.75" customHeight="1">
      <c r="B323" s="19"/>
      <c r="C323" s="19"/>
      <c r="D323" s="19"/>
      <c r="E323" s="15"/>
    </row>
    <row r="324" spans="2:5" ht="12.75" customHeight="1">
      <c r="B324" s="19"/>
      <c r="C324" s="19"/>
      <c r="D324" s="19"/>
      <c r="E324" s="15"/>
    </row>
    <row r="325" spans="2:5" ht="12.75" customHeight="1">
      <c r="B325" s="19"/>
      <c r="C325" s="19"/>
      <c r="D325" s="19"/>
      <c r="E325" s="15"/>
    </row>
    <row r="326" spans="2:5" ht="12.75" customHeight="1">
      <c r="B326" s="19"/>
      <c r="C326" s="19"/>
      <c r="D326" s="19"/>
      <c r="E326" s="15"/>
    </row>
    <row r="327" spans="2:5" ht="12.75" customHeight="1">
      <c r="B327" s="19"/>
      <c r="C327" s="19"/>
      <c r="D327" s="19"/>
      <c r="E327" s="15"/>
    </row>
    <row r="328" spans="2:5" ht="12.75" customHeight="1">
      <c r="B328" s="19"/>
      <c r="C328" s="19"/>
      <c r="D328" s="19"/>
      <c r="E328" s="15"/>
    </row>
    <row r="329" spans="2:5" ht="12.75" customHeight="1">
      <c r="B329" s="19"/>
      <c r="C329" s="19"/>
      <c r="D329" s="19"/>
      <c r="E329" s="15"/>
    </row>
    <row r="330" spans="2:5" ht="12.75" customHeight="1">
      <c r="B330" s="19"/>
      <c r="C330" s="19"/>
      <c r="D330" s="19"/>
      <c r="E330" s="15"/>
    </row>
    <row r="331" spans="2:5" ht="12.75" customHeight="1">
      <c r="B331" s="19"/>
      <c r="C331" s="19"/>
      <c r="D331" s="19"/>
      <c r="E331" s="15"/>
    </row>
    <row r="332" spans="2:5" ht="12.75" customHeight="1">
      <c r="B332" s="19"/>
      <c r="C332" s="19"/>
      <c r="D332" s="19"/>
      <c r="E332" s="15"/>
    </row>
    <row r="333" spans="2:5" ht="12.75" customHeight="1">
      <c r="B333" s="19"/>
      <c r="C333" s="19"/>
      <c r="D333" s="19"/>
      <c r="E333" s="15"/>
    </row>
    <row r="334" spans="2:5" ht="12.75" customHeight="1">
      <c r="B334" s="19"/>
      <c r="C334" s="19"/>
      <c r="D334" s="19"/>
      <c r="E334" s="15"/>
    </row>
    <row r="335" spans="2:5" ht="12.75" customHeight="1">
      <c r="B335" s="19"/>
      <c r="C335" s="19"/>
      <c r="D335" s="19"/>
      <c r="E335" s="15"/>
    </row>
    <row r="336" spans="2:5" ht="12.75" customHeight="1">
      <c r="B336" s="19"/>
      <c r="C336" s="19"/>
      <c r="D336" s="19"/>
      <c r="E336" s="15"/>
    </row>
    <row r="337" spans="2:5" ht="12.75" customHeight="1">
      <c r="B337" s="19"/>
      <c r="C337" s="19"/>
      <c r="D337" s="19"/>
      <c r="E337" s="15"/>
    </row>
    <row r="338" spans="2:5" ht="12.75" customHeight="1">
      <c r="B338" s="19"/>
      <c r="C338" s="19"/>
      <c r="D338" s="19"/>
      <c r="E338" s="15"/>
    </row>
    <row r="339" spans="2:5" ht="12.75" customHeight="1">
      <c r="B339" s="19"/>
      <c r="C339" s="19"/>
      <c r="D339" s="19"/>
      <c r="E339" s="15"/>
    </row>
    <row r="340" spans="2:5" ht="12.75" customHeight="1">
      <c r="B340" s="19"/>
      <c r="C340" s="19"/>
      <c r="D340" s="19"/>
      <c r="E340" s="15"/>
    </row>
    <row r="341" spans="2:5" ht="12.75" customHeight="1">
      <c r="B341" s="19"/>
      <c r="C341" s="19"/>
      <c r="D341" s="19"/>
      <c r="E341" s="15"/>
    </row>
    <row r="342" spans="2:5" ht="12.75" customHeight="1">
      <c r="B342" s="19"/>
      <c r="C342" s="19"/>
      <c r="D342" s="19"/>
      <c r="E342" s="15"/>
    </row>
    <row r="343" spans="2:5" ht="12.75" customHeight="1">
      <c r="B343" s="19"/>
      <c r="C343" s="19"/>
      <c r="D343" s="19"/>
      <c r="E343" s="15"/>
    </row>
    <row r="344" spans="2:5" ht="12.75" customHeight="1">
      <c r="B344" s="19"/>
      <c r="C344" s="19"/>
      <c r="D344" s="19"/>
      <c r="E344" s="15"/>
    </row>
    <row r="345" spans="2:5" ht="12.75" customHeight="1">
      <c r="B345" s="19"/>
      <c r="C345" s="19"/>
      <c r="D345" s="19"/>
      <c r="E345" s="15"/>
    </row>
    <row r="346" spans="2:5" ht="12.75" customHeight="1">
      <c r="B346" s="19"/>
      <c r="C346" s="19"/>
      <c r="D346" s="19"/>
      <c r="E346" s="15"/>
    </row>
    <row r="347" spans="2:5" ht="12.75" customHeight="1">
      <c r="B347" s="19"/>
      <c r="C347" s="19"/>
      <c r="D347" s="19"/>
      <c r="E347" s="15"/>
    </row>
    <row r="348" spans="2:5" ht="12.75" customHeight="1">
      <c r="B348" s="19"/>
      <c r="C348" s="19"/>
      <c r="D348" s="19"/>
      <c r="E348" s="15"/>
    </row>
    <row r="349" spans="2:5" ht="12.75" customHeight="1">
      <c r="B349" s="19"/>
      <c r="C349" s="19"/>
      <c r="D349" s="19"/>
      <c r="E349" s="15"/>
    </row>
    <row r="350" spans="2:5" ht="12.75" customHeight="1">
      <c r="B350" s="19"/>
      <c r="C350" s="19"/>
      <c r="D350" s="19"/>
      <c r="E350" s="15"/>
    </row>
    <row r="351" spans="2:5" ht="12.75" customHeight="1">
      <c r="B351" s="19"/>
      <c r="C351" s="19"/>
      <c r="D351" s="19"/>
      <c r="E351" s="15"/>
    </row>
    <row r="352" spans="2:5" ht="12.75" customHeight="1">
      <c r="B352" s="19"/>
      <c r="C352" s="19"/>
      <c r="D352" s="19"/>
      <c r="E352" s="15"/>
    </row>
    <row r="353" spans="1:5" ht="12.75" customHeight="1">
      <c r="B353" s="19"/>
      <c r="C353" s="19"/>
      <c r="D353" s="19"/>
      <c r="E353" s="15"/>
    </row>
    <row r="354" spans="1:5" ht="12.75" customHeight="1">
      <c r="B354" s="19"/>
      <c r="C354" s="19"/>
      <c r="D354" s="19"/>
      <c r="E354" s="15"/>
    </row>
    <row r="355" spans="1:5" ht="12.75" customHeight="1">
      <c r="B355" s="19"/>
      <c r="C355" s="19"/>
      <c r="D355" s="19"/>
      <c r="E355" s="15"/>
    </row>
    <row r="356" spans="1:5" ht="12.75" customHeight="1">
      <c r="B356" s="19"/>
      <c r="C356" s="19"/>
      <c r="D356" s="19"/>
      <c r="E356" s="15"/>
    </row>
    <row r="357" spans="1:5" ht="12.75" customHeight="1">
      <c r="B357" s="19"/>
      <c r="C357" s="19"/>
      <c r="D357" s="19"/>
      <c r="E357" s="15"/>
    </row>
    <row r="358" spans="1:5" ht="12.75" customHeight="1">
      <c r="A358" s="20"/>
      <c r="B358" s="19"/>
      <c r="C358" s="19"/>
      <c r="D358" s="19"/>
      <c r="E358" s="15"/>
    </row>
    <row r="359" spans="1:5" ht="12.75" customHeight="1">
      <c r="B359" s="19"/>
      <c r="C359" s="19"/>
      <c r="D359" s="19"/>
      <c r="E359" s="15"/>
    </row>
    <row r="360" spans="1:5" ht="12.75" customHeight="1">
      <c r="B360" s="19"/>
      <c r="C360" s="19"/>
      <c r="D360" s="19"/>
      <c r="E360" s="15"/>
    </row>
    <row r="361" spans="1:5" ht="12.75" customHeight="1">
      <c r="B361" s="19"/>
      <c r="C361" s="19"/>
      <c r="D361" s="19"/>
      <c r="E361" s="15"/>
    </row>
    <row r="362" spans="1:5" ht="13.5" customHeight="1" thickBot="1">
      <c r="A362" s="29"/>
      <c r="B362" s="19"/>
      <c r="C362" s="19"/>
      <c r="D362" s="19"/>
      <c r="E362" s="15"/>
    </row>
    <row r="363" spans="1:5" ht="12.75" customHeight="1">
      <c r="B363" s="19"/>
      <c r="C363" s="19"/>
      <c r="D363" s="19"/>
      <c r="E363" s="15"/>
    </row>
    <row r="364" spans="1:5" ht="12.75" customHeight="1">
      <c r="B364" s="19"/>
      <c r="C364" s="19"/>
      <c r="D364" s="19"/>
      <c r="E364" s="15"/>
    </row>
    <row r="365" spans="1:5" ht="12.75" customHeight="1">
      <c r="B365" s="19"/>
      <c r="C365" s="19"/>
      <c r="D365" s="19"/>
      <c r="E365" s="15"/>
    </row>
    <row r="366" spans="1:5" ht="12.75" customHeight="1">
      <c r="B366" s="19"/>
      <c r="C366" s="19"/>
      <c r="D366" s="19"/>
      <c r="E366" s="15"/>
    </row>
  </sheetData>
  <mergeCells count="41">
    <mergeCell ref="A19:B19"/>
    <mergeCell ref="I2:U2"/>
    <mergeCell ref="I3:N4"/>
    <mergeCell ref="P3:U4"/>
    <mergeCell ref="I5:N18"/>
    <mergeCell ref="P5:U18"/>
    <mergeCell ref="I20:N20"/>
    <mergeCell ref="P20:U20"/>
    <mergeCell ref="I21:N45"/>
    <mergeCell ref="P21:U45"/>
    <mergeCell ref="B23:G23"/>
    <mergeCell ref="D30:G30"/>
    <mergeCell ref="D31:G37"/>
    <mergeCell ref="AX51:BB51"/>
    <mergeCell ref="A54:A64"/>
    <mergeCell ref="Y51:AC51"/>
    <mergeCell ref="AD51:AH51"/>
    <mergeCell ref="A66:A71"/>
    <mergeCell ref="E51:I51"/>
    <mergeCell ref="J51:N51"/>
    <mergeCell ref="O51:S51"/>
    <mergeCell ref="T51:X51"/>
    <mergeCell ref="AI51:AM51"/>
    <mergeCell ref="AN51:AR51"/>
    <mergeCell ref="AS51:AW51"/>
    <mergeCell ref="A75:A77"/>
    <mergeCell ref="A143:A154"/>
    <mergeCell ref="A31:A40"/>
    <mergeCell ref="D38:G38"/>
    <mergeCell ref="D39:G39"/>
    <mergeCell ref="D40:G40"/>
    <mergeCell ref="A224:A226"/>
    <mergeCell ref="A190:A198"/>
    <mergeCell ref="A200:A202"/>
    <mergeCell ref="A210:A218"/>
    <mergeCell ref="A220:A222"/>
    <mergeCell ref="A186:A187"/>
    <mergeCell ref="A204:A206"/>
    <mergeCell ref="A158:A169"/>
    <mergeCell ref="A172:A174"/>
    <mergeCell ref="A176:A178"/>
  </mergeCells>
  <pageMargins left="0.7" right="0.7" top="0.75" bottom="0.75" header="0.3" footer="0.3"/>
  <legacyDrawing r:id="rId1"/>
  <extLst>
    <ext xmlns:x14="http://schemas.microsoft.com/office/spreadsheetml/2009/9/main" uri="{CCE6A557-97BC-4b89-ADB6-D9C93CAAB3DF}">
      <x14:dataValidations xmlns:xm="http://schemas.microsoft.com/office/excel/2006/main" count="4">
        <x14:dataValidation type="list" allowBlank="1" showInputMessage="1" showErrorMessage="1" xr:uid="{52EC8162-14FC-4574-9D0D-58AF58D1D078}">
          <x14:formula1>
            <xm:f>'Fixed Data'!$E$55:$E$58</xm:f>
          </x14:formula1>
          <xm:sqref>B158:B169 B143:B154</xm:sqref>
        </x14:dataValidation>
        <x14:dataValidation type="list" allowBlank="1" showInputMessage="1" showErrorMessage="1" xr:uid="{B0598D84-B337-401F-B7EF-DF3FDC5A8369}">
          <x14:formula1>
            <xm:f>'Fixed Data'!$C$64:$C$65</xm:f>
          </x14:formula1>
          <xm:sqref>B66:B70</xm:sqref>
        </x14:dataValidation>
        <x14:dataValidation type="list" allowBlank="1" showInputMessage="1" showErrorMessage="1" xr:uid="{68B6272B-E00A-40F8-B3EA-C2B1F1AA056F}">
          <x14:formula1>
            <xm:f>'Fixed Data'!$C$55:$C$61</xm:f>
          </x14:formula1>
          <xm:sqref>C58:C63</xm:sqref>
        </x14:dataValidation>
        <x14:dataValidation type="list" allowBlank="1" showInputMessage="1" showErrorMessage="1" xr:uid="{44981C67-D259-46AB-9ECC-8ADD27C4852B}">
          <x14:formula1>
            <xm:f>'Fixed Data'!$A$55:$A$78</xm:f>
          </x14:formula1>
          <xm:sqref>B54:B63</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219D58-2AE7-4474-8DBF-75D3CBDF048C}">
  <sheetPr>
    <tabColor theme="9" tint="0.59999389629810485"/>
  </sheetPr>
  <dimension ref="A1:S34"/>
  <sheetViews>
    <sheetView workbookViewId="0">
      <selection activeCell="A34" sqref="A34"/>
    </sheetView>
  </sheetViews>
  <sheetFormatPr defaultRowHeight="13.5"/>
  <cols>
    <col min="1" max="1" width="22" customWidth="1"/>
  </cols>
  <sheetData>
    <row r="1" spans="1:19">
      <c r="A1" s="4" t="s">
        <v>495</v>
      </c>
    </row>
    <row r="2" spans="1:19">
      <c r="A2" s="471" t="s">
        <v>496</v>
      </c>
      <c r="B2" s="471"/>
      <c r="C2" s="471"/>
      <c r="D2" s="471"/>
      <c r="E2" s="471"/>
      <c r="F2" s="471"/>
      <c r="G2" s="471"/>
      <c r="H2" s="471"/>
      <c r="I2" s="471"/>
      <c r="J2" s="471"/>
      <c r="K2" s="471"/>
      <c r="L2" s="471"/>
      <c r="M2" s="471"/>
      <c r="N2" s="471"/>
      <c r="O2" s="471"/>
      <c r="P2" s="471"/>
      <c r="Q2" s="471"/>
      <c r="R2" s="471"/>
      <c r="S2" s="471"/>
    </row>
    <row r="3" spans="1:19">
      <c r="A3" s="471"/>
      <c r="B3" s="471"/>
      <c r="C3" s="471"/>
      <c r="D3" s="471"/>
      <c r="E3" s="471"/>
      <c r="F3" s="471"/>
      <c r="G3" s="471"/>
      <c r="H3" s="471"/>
      <c r="I3" s="471"/>
      <c r="J3" s="471"/>
      <c r="K3" s="471"/>
      <c r="L3" s="471"/>
      <c r="M3" s="471"/>
      <c r="N3" s="471"/>
      <c r="O3" s="471"/>
      <c r="P3" s="471"/>
      <c r="Q3" s="471"/>
      <c r="R3" s="471"/>
      <c r="S3" s="471"/>
    </row>
    <row r="4" spans="1:19">
      <c r="A4" s="471"/>
      <c r="B4" s="471"/>
      <c r="C4" s="471"/>
      <c r="D4" s="471"/>
      <c r="E4" s="471"/>
      <c r="F4" s="471"/>
      <c r="G4" s="471"/>
      <c r="H4" s="471"/>
      <c r="I4" s="471"/>
      <c r="J4" s="471"/>
      <c r="K4" s="471"/>
      <c r="L4" s="471"/>
      <c r="M4" s="471"/>
      <c r="N4" s="471"/>
      <c r="O4" s="471"/>
      <c r="P4" s="471"/>
      <c r="Q4" s="471"/>
      <c r="R4" s="471"/>
      <c r="S4" s="471"/>
    </row>
    <row r="6" spans="1:19">
      <c r="A6" s="4" t="s">
        <v>497</v>
      </c>
    </row>
    <row r="19" spans="1:19">
      <c r="A19" s="4" t="s">
        <v>498</v>
      </c>
    </row>
    <row r="20" spans="1:19">
      <c r="A20" s="471" t="s">
        <v>499</v>
      </c>
      <c r="B20" s="471"/>
      <c r="C20" s="471"/>
      <c r="D20" s="471"/>
      <c r="E20" s="471"/>
      <c r="F20" s="471"/>
      <c r="G20" s="471"/>
      <c r="H20" s="471"/>
      <c r="I20" s="471"/>
      <c r="J20" s="471"/>
      <c r="K20" s="471"/>
      <c r="L20" s="471"/>
      <c r="M20" s="471"/>
      <c r="N20" s="471"/>
      <c r="O20" s="471"/>
      <c r="P20" s="471"/>
      <c r="Q20" s="471"/>
      <c r="R20" s="471"/>
      <c r="S20" s="471"/>
    </row>
    <row r="21" spans="1:19" ht="25.5" customHeight="1">
      <c r="A21" s="471"/>
      <c r="B21" s="471"/>
      <c r="C21" s="471"/>
      <c r="D21" s="471"/>
      <c r="E21" s="471"/>
      <c r="F21" s="471"/>
      <c r="G21" s="471"/>
      <c r="H21" s="471"/>
      <c r="I21" s="471"/>
      <c r="J21" s="471"/>
      <c r="K21" s="471"/>
      <c r="L21" s="471"/>
      <c r="M21" s="471"/>
      <c r="N21" s="471"/>
      <c r="O21" s="471"/>
      <c r="P21" s="471"/>
      <c r="Q21" s="471"/>
      <c r="R21" s="471"/>
      <c r="S21" s="471"/>
    </row>
    <row r="23" spans="1:19">
      <c r="A23" s="158" t="s">
        <v>340</v>
      </c>
      <c r="B23" s="472" t="s">
        <v>500</v>
      </c>
      <c r="C23" s="472"/>
      <c r="D23" s="472"/>
      <c r="E23" s="472"/>
      <c r="F23" s="472"/>
      <c r="G23" s="472"/>
      <c r="H23" s="472"/>
      <c r="I23" s="472"/>
      <c r="J23" s="472"/>
      <c r="K23" s="472"/>
      <c r="L23" s="472"/>
      <c r="M23" s="472"/>
      <c r="N23" s="472"/>
      <c r="O23" s="472"/>
      <c r="P23" s="472"/>
      <c r="Q23" s="472"/>
      <c r="R23" s="472"/>
      <c r="S23" s="472"/>
    </row>
    <row r="24" spans="1:19">
      <c r="A24" s="158" t="s">
        <v>482</v>
      </c>
      <c r="B24" s="472" t="s">
        <v>501</v>
      </c>
      <c r="C24" s="472"/>
      <c r="D24" s="472"/>
      <c r="E24" s="472"/>
      <c r="F24" s="472"/>
      <c r="G24" s="472"/>
      <c r="H24" s="472"/>
      <c r="I24" s="472"/>
      <c r="J24" s="472"/>
      <c r="K24" s="472"/>
      <c r="L24" s="472"/>
      <c r="M24" s="472"/>
      <c r="N24" s="472"/>
      <c r="O24" s="472"/>
      <c r="P24" s="472"/>
      <c r="Q24" s="472"/>
      <c r="R24" s="472"/>
      <c r="S24" s="472"/>
    </row>
    <row r="25" spans="1:19">
      <c r="A25" s="159" t="s">
        <v>385</v>
      </c>
      <c r="B25" s="472" t="s">
        <v>502</v>
      </c>
      <c r="C25" s="472"/>
      <c r="D25" s="472"/>
      <c r="E25" s="472"/>
      <c r="F25" s="472"/>
      <c r="G25" s="472"/>
      <c r="H25" s="472"/>
      <c r="I25" s="472"/>
      <c r="J25" s="472"/>
      <c r="K25" s="472"/>
      <c r="L25" s="472"/>
      <c r="M25" s="472"/>
      <c r="N25" s="472"/>
      <c r="O25" s="472"/>
      <c r="P25" s="472"/>
      <c r="Q25" s="472"/>
      <c r="R25" s="472"/>
      <c r="S25" s="472"/>
    </row>
    <row r="26" spans="1:19">
      <c r="A26" s="159" t="s">
        <v>461</v>
      </c>
      <c r="B26" s="472" t="s">
        <v>502</v>
      </c>
      <c r="C26" s="472"/>
      <c r="D26" s="472"/>
      <c r="E26" s="472"/>
      <c r="F26" s="472"/>
      <c r="G26" s="472"/>
      <c r="H26" s="472"/>
      <c r="I26" s="472"/>
      <c r="J26" s="472"/>
      <c r="K26" s="472"/>
      <c r="L26" s="472"/>
      <c r="M26" s="472"/>
      <c r="N26" s="472"/>
      <c r="O26" s="472"/>
      <c r="P26" s="472"/>
      <c r="Q26" s="472"/>
      <c r="R26" s="472"/>
      <c r="S26" s="472"/>
    </row>
    <row r="27" spans="1:19">
      <c r="A27" s="159" t="s">
        <v>462</v>
      </c>
      <c r="B27" s="472" t="s">
        <v>502</v>
      </c>
      <c r="C27" s="472"/>
      <c r="D27" s="472"/>
      <c r="E27" s="472"/>
      <c r="F27" s="472"/>
      <c r="G27" s="472"/>
      <c r="H27" s="472"/>
      <c r="I27" s="472"/>
      <c r="J27" s="472"/>
      <c r="K27" s="472"/>
      <c r="L27" s="472"/>
      <c r="M27" s="472"/>
      <c r="N27" s="472"/>
      <c r="O27" s="472"/>
      <c r="P27" s="472"/>
      <c r="Q27" s="472"/>
      <c r="R27" s="472"/>
      <c r="S27" s="472"/>
    </row>
    <row r="31" spans="1:19">
      <c r="A31" s="4" t="s">
        <v>503</v>
      </c>
    </row>
    <row r="32" spans="1:19">
      <c r="A32" t="s">
        <v>504</v>
      </c>
    </row>
    <row r="34" spans="1:1">
      <c r="A34" s="4" t="s">
        <v>505</v>
      </c>
    </row>
  </sheetData>
  <mergeCells count="7">
    <mergeCell ref="B26:S26"/>
    <mergeCell ref="B27:S27"/>
    <mergeCell ref="A2:S4"/>
    <mergeCell ref="A20:S21"/>
    <mergeCell ref="B23:S23"/>
    <mergeCell ref="B24:S24"/>
    <mergeCell ref="B25:S25"/>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6">
    <tabColor rgb="FF92D050"/>
    <pageSetUpPr autoPageBreaks="0"/>
  </sheetPr>
  <dimension ref="A1:BB358"/>
  <sheetViews>
    <sheetView topLeftCell="A20" zoomScale="85" zoomScaleNormal="85" workbookViewId="0">
      <selection activeCell="B5" sqref="B5"/>
    </sheetView>
  </sheetViews>
  <sheetFormatPr defaultColWidth="9" defaultRowHeight="13.5" outlineLevelRow="3"/>
  <cols>
    <col min="1" max="1" width="31.3828125" customWidth="1"/>
    <col min="2" max="2" width="36.15234375" customWidth="1"/>
    <col min="3" max="3" width="23.61328125" customWidth="1"/>
    <col min="4" max="4" width="15.3828125" customWidth="1"/>
    <col min="5" max="5" width="21.3828125" bestFit="1" customWidth="1"/>
    <col min="6" max="6" width="19.61328125" bestFit="1" customWidth="1"/>
    <col min="7" max="7" width="15.765625" customWidth="1"/>
    <col min="8" max="49" width="14.61328125" customWidth="1"/>
    <col min="50" max="58" width="9" customWidth="1"/>
    <col min="60" max="60" width="9" customWidth="1"/>
  </cols>
  <sheetData>
    <row r="1" spans="1:21" ht="56.9" customHeight="1" thickBot="1"/>
    <row r="2" spans="1:21" ht="15" customHeight="1" thickBot="1">
      <c r="A2" s="12" t="s">
        <v>80</v>
      </c>
      <c r="F2" s="24"/>
      <c r="G2" s="10"/>
      <c r="I2" s="436" t="s">
        <v>332</v>
      </c>
      <c r="J2" s="437"/>
      <c r="K2" s="437"/>
      <c r="L2" s="437"/>
      <c r="M2" s="437"/>
      <c r="N2" s="437"/>
      <c r="O2" s="437"/>
      <c r="P2" s="437"/>
      <c r="Q2" s="437"/>
      <c r="R2" s="437"/>
      <c r="S2" s="437"/>
      <c r="T2" s="437"/>
      <c r="U2" s="438"/>
    </row>
    <row r="3" spans="1:21" ht="13.5" customHeight="1" outlineLevel="1" thickBot="1">
      <c r="A3" s="3"/>
      <c r="B3" s="7"/>
      <c r="F3" s="24"/>
      <c r="G3" s="10"/>
      <c r="I3" s="439" t="s">
        <v>333</v>
      </c>
      <c r="J3" s="440"/>
      <c r="K3" s="440"/>
      <c r="L3" s="440"/>
      <c r="M3" s="440"/>
      <c r="N3" s="441"/>
      <c r="O3" s="1"/>
      <c r="P3" s="445" t="s">
        <v>334</v>
      </c>
      <c r="Q3" s="446"/>
      <c r="R3" s="446"/>
      <c r="S3" s="446"/>
      <c r="T3" s="446"/>
      <c r="U3" s="447"/>
    </row>
    <row r="4" spans="1:21" ht="56.25" customHeight="1" outlineLevel="1">
      <c r="A4" s="31" t="s">
        <v>157</v>
      </c>
      <c r="B4" s="320" t="s">
        <v>560</v>
      </c>
      <c r="E4" s="53" t="s">
        <v>335</v>
      </c>
      <c r="F4" s="91">
        <v>45632</v>
      </c>
      <c r="G4" s="28"/>
      <c r="H4" s="10"/>
      <c r="I4" s="442"/>
      <c r="J4" s="443"/>
      <c r="K4" s="443"/>
      <c r="L4" s="443"/>
      <c r="M4" s="443"/>
      <c r="N4" s="444"/>
      <c r="P4" s="448"/>
      <c r="Q4" s="449"/>
      <c r="R4" s="449"/>
      <c r="S4" s="449"/>
      <c r="T4" s="449"/>
      <c r="U4" s="450"/>
    </row>
    <row r="5" spans="1:21" outlineLevel="1">
      <c r="A5" s="13" t="s">
        <v>336</v>
      </c>
      <c r="B5" s="316" t="s">
        <v>337</v>
      </c>
      <c r="E5" s="14"/>
      <c r="H5" s="10"/>
      <c r="I5" s="451" t="s">
        <v>168</v>
      </c>
      <c r="J5" s="452"/>
      <c r="K5" s="452"/>
      <c r="L5" s="452"/>
      <c r="M5" s="452"/>
      <c r="N5" s="453"/>
      <c r="P5" s="451" t="s">
        <v>561</v>
      </c>
      <c r="Q5" s="463"/>
      <c r="R5" s="463"/>
      <c r="S5" s="463"/>
      <c r="T5" s="463"/>
      <c r="U5" s="464"/>
    </row>
    <row r="6" spans="1:21" outlineLevel="1">
      <c r="A6" s="13" t="s">
        <v>339</v>
      </c>
      <c r="B6" s="88" t="s">
        <v>340</v>
      </c>
      <c r="E6" s="53" t="s">
        <v>341</v>
      </c>
      <c r="F6" s="90" t="s">
        <v>342</v>
      </c>
      <c r="H6" s="10"/>
      <c r="I6" s="454"/>
      <c r="J6" s="455"/>
      <c r="K6" s="455"/>
      <c r="L6" s="455"/>
      <c r="M6" s="455"/>
      <c r="N6" s="456"/>
      <c r="P6" s="465"/>
      <c r="Q6" s="466"/>
      <c r="R6" s="466"/>
      <c r="S6" s="466"/>
      <c r="T6" s="466"/>
      <c r="U6" s="467"/>
    </row>
    <row r="7" spans="1:21" outlineLevel="1">
      <c r="A7" s="13" t="s">
        <v>343</v>
      </c>
      <c r="B7" s="88" t="s">
        <v>173</v>
      </c>
      <c r="E7" s="14"/>
      <c r="H7" s="10"/>
      <c r="I7" s="454"/>
      <c r="J7" s="455"/>
      <c r="K7" s="455"/>
      <c r="L7" s="455"/>
      <c r="M7" s="455"/>
      <c r="N7" s="456"/>
      <c r="P7" s="465"/>
      <c r="Q7" s="466"/>
      <c r="R7" s="466"/>
      <c r="S7" s="466"/>
      <c r="T7" s="466"/>
      <c r="U7" s="467"/>
    </row>
    <row r="8" spans="1:21" ht="41" outlineLevel="1" thickBot="1">
      <c r="A8" s="34" t="s">
        <v>344</v>
      </c>
      <c r="B8" s="89" t="s">
        <v>345</v>
      </c>
      <c r="E8" s="14"/>
      <c r="H8" s="10"/>
      <c r="I8" s="454"/>
      <c r="J8" s="455"/>
      <c r="K8" s="455"/>
      <c r="L8" s="455"/>
      <c r="M8" s="455"/>
      <c r="N8" s="456"/>
      <c r="P8" s="465"/>
      <c r="Q8" s="466"/>
      <c r="R8" s="466"/>
      <c r="S8" s="466"/>
      <c r="T8" s="466"/>
      <c r="U8" s="467"/>
    </row>
    <row r="9" spans="1:21" outlineLevel="1">
      <c r="E9" s="14"/>
      <c r="H9" s="10"/>
      <c r="I9" s="454"/>
      <c r="J9" s="455"/>
      <c r="K9" s="455"/>
      <c r="L9" s="455"/>
      <c r="M9" s="455"/>
      <c r="N9" s="456"/>
      <c r="P9" s="465"/>
      <c r="Q9" s="466"/>
      <c r="R9" s="466"/>
      <c r="S9" s="466"/>
      <c r="T9" s="466"/>
      <c r="U9" s="467"/>
    </row>
    <row r="10" spans="1:21" ht="14" outlineLevel="1" thickBot="1">
      <c r="A10" s="32" t="s">
        <v>346</v>
      </c>
      <c r="B10" s="35">
        <f>Baseline!B10</f>
        <v>2027</v>
      </c>
      <c r="E10" s="14"/>
      <c r="H10" s="10"/>
      <c r="I10" s="454"/>
      <c r="J10" s="455"/>
      <c r="K10" s="455"/>
      <c r="L10" s="455"/>
      <c r="M10" s="455"/>
      <c r="N10" s="456"/>
      <c r="P10" s="465"/>
      <c r="Q10" s="466"/>
      <c r="R10" s="466"/>
      <c r="S10" s="466"/>
      <c r="T10" s="466"/>
      <c r="U10" s="467"/>
    </row>
    <row r="11" spans="1:21" outlineLevel="1">
      <c r="A11" s="16"/>
      <c r="H11" s="10"/>
      <c r="I11" s="454"/>
      <c r="J11" s="455"/>
      <c r="K11" s="455"/>
      <c r="L11" s="455"/>
      <c r="M11" s="455"/>
      <c r="N11" s="456"/>
      <c r="P11" s="465"/>
      <c r="Q11" s="466"/>
      <c r="R11" s="466"/>
      <c r="S11" s="466"/>
      <c r="T11" s="466"/>
      <c r="U11" s="467"/>
    </row>
    <row r="12" spans="1:21" ht="40.5" outlineLevel="1">
      <c r="A12" s="26" t="s">
        <v>347</v>
      </c>
      <c r="B12" s="26" t="s">
        <v>348</v>
      </c>
      <c r="C12" s="26" t="s">
        <v>349</v>
      </c>
      <c r="D12" s="26" t="s">
        <v>350</v>
      </c>
      <c r="E12" s="26" t="s">
        <v>351</v>
      </c>
      <c r="F12" s="26" t="s">
        <v>352</v>
      </c>
      <c r="G12" s="26" t="s">
        <v>353</v>
      </c>
      <c r="I12" s="454"/>
      <c r="J12" s="455"/>
      <c r="K12" s="455"/>
      <c r="L12" s="455"/>
      <c r="M12" s="455"/>
      <c r="N12" s="456"/>
      <c r="P12" s="465"/>
      <c r="Q12" s="466"/>
      <c r="R12" s="466"/>
      <c r="S12" s="466"/>
      <c r="T12" s="466"/>
      <c r="U12" s="467"/>
    </row>
    <row r="13" spans="1:21" outlineLevel="1">
      <c r="A13" s="58">
        <v>2035</v>
      </c>
      <c r="B13" s="21">
        <f t="shared" ref="B13:B18" si="0">INDEX($E$204:$AW$204,1,MATCH($A13,$E$53:$BB$53,0))</f>
        <v>-29.397114122644584</v>
      </c>
      <c r="C13" s="21">
        <f>B13-Baseline!B13</f>
        <v>30.618526541537062</v>
      </c>
      <c r="D13" s="21">
        <f t="shared" ref="D13:D18" si="1">INDEX($E$205:$AW$205,1,MATCH($A13,$E$53:$BB$53,0))</f>
        <v>-29.394778301607662</v>
      </c>
      <c r="E13" s="21">
        <f>D13-Baseline!D13</f>
        <v>30.614693642555071</v>
      </c>
      <c r="F13" s="21">
        <f t="shared" ref="F13:F18" si="2">INDEX($E$206:$AW$206,1,MATCH($A13,$E$53:$BB$53,0))</f>
        <v>-29.399453457106159</v>
      </c>
      <c r="G13" s="21">
        <f>F13-Baseline!F13</f>
        <v>30.622354679776361</v>
      </c>
      <c r="I13" s="454"/>
      <c r="J13" s="455"/>
      <c r="K13" s="455"/>
      <c r="L13" s="455"/>
      <c r="M13" s="455"/>
      <c r="N13" s="456"/>
      <c r="P13" s="465"/>
      <c r="Q13" s="466"/>
      <c r="R13" s="466"/>
      <c r="S13" s="466"/>
      <c r="T13" s="466"/>
      <c r="U13" s="467"/>
    </row>
    <row r="14" spans="1:21" outlineLevel="1">
      <c r="A14" s="58">
        <v>2040</v>
      </c>
      <c r="B14" s="21">
        <f t="shared" si="0"/>
        <v>-32.349025471096944</v>
      </c>
      <c r="C14" s="21">
        <f>B14-Baseline!B14</f>
        <v>61.730059285816942</v>
      </c>
      <c r="D14" s="21">
        <f t="shared" si="1"/>
        <v>-32.346246936907832</v>
      </c>
      <c r="E14" s="21">
        <f>D14-Baseline!D14</f>
        <v>61.722533836927141</v>
      </c>
      <c r="F14" s="21">
        <f t="shared" si="2"/>
        <v>-32.351808755310429</v>
      </c>
      <c r="G14" s="21">
        <f>F14-Baseline!F14</f>
        <v>61.737589716918777</v>
      </c>
      <c r="I14" s="454"/>
      <c r="J14" s="455"/>
      <c r="K14" s="455"/>
      <c r="L14" s="455"/>
      <c r="M14" s="455"/>
      <c r="N14" s="456"/>
      <c r="P14" s="465"/>
      <c r="Q14" s="466"/>
      <c r="R14" s="466"/>
      <c r="S14" s="466"/>
      <c r="T14" s="466"/>
      <c r="U14" s="467"/>
    </row>
    <row r="15" spans="1:21" outlineLevel="1">
      <c r="A15" s="58">
        <v>2045</v>
      </c>
      <c r="B15" s="21">
        <f t="shared" si="0"/>
        <v>-34.80560296174302</v>
      </c>
      <c r="C15" s="21">
        <f>B15-Baseline!B15</f>
        <v>93.325587696553569</v>
      </c>
      <c r="D15" s="21">
        <f t="shared" si="1"/>
        <v>-34.802386275831473</v>
      </c>
      <c r="E15" s="21">
        <f>D15-Baseline!D15</f>
        <v>93.31372561079877</v>
      </c>
      <c r="F15" s="21">
        <f t="shared" si="2"/>
        <v>-34.8088237808985</v>
      </c>
      <c r="G15" s="21">
        <f>F15-Baseline!F15</f>
        <v>93.337448773583276</v>
      </c>
      <c r="I15" s="454"/>
      <c r="J15" s="455"/>
      <c r="K15" s="455"/>
      <c r="L15" s="455"/>
      <c r="M15" s="455"/>
      <c r="N15" s="456"/>
      <c r="P15" s="465"/>
      <c r="Q15" s="466"/>
      <c r="R15" s="466"/>
      <c r="S15" s="466"/>
      <c r="T15" s="466"/>
      <c r="U15" s="467"/>
    </row>
    <row r="16" spans="1:21" outlineLevel="1">
      <c r="A16" s="58">
        <v>2050</v>
      </c>
      <c r="B16" s="21">
        <f t="shared" si="0"/>
        <v>-37.014022596891714</v>
      </c>
      <c r="C16" s="21">
        <f>B16-Baseline!B16</f>
        <v>125.50463498803032</v>
      </c>
      <c r="D16" s="21">
        <f t="shared" si="1"/>
        <v>-37.010366386167306</v>
      </c>
      <c r="E16" s="21">
        <f>D16-Baseline!D16</f>
        <v>125.48768979589448</v>
      </c>
      <c r="F16" s="21">
        <f t="shared" si="2"/>
        <v>-37.017681872200917</v>
      </c>
      <c r="G16" s="21">
        <f>F16-Baseline!F16</f>
        <v>125.52156665914751</v>
      </c>
      <c r="I16" s="454"/>
      <c r="J16" s="455"/>
      <c r="K16" s="455"/>
      <c r="L16" s="455"/>
      <c r="M16" s="455"/>
      <c r="N16" s="456"/>
      <c r="P16" s="465"/>
      <c r="Q16" s="466"/>
      <c r="R16" s="466"/>
      <c r="S16" s="466"/>
      <c r="T16" s="466"/>
      <c r="U16" s="467"/>
    </row>
    <row r="17" spans="1:21" outlineLevel="1">
      <c r="A17" s="58">
        <v>2060</v>
      </c>
      <c r="B17" s="21">
        <f t="shared" si="0"/>
        <v>-42.78711246541306</v>
      </c>
      <c r="C17" s="21">
        <f>B17-Baseline!B17</f>
        <v>809.02588121060126</v>
      </c>
      <c r="D17" s="21">
        <f t="shared" si="1"/>
        <v>-42.782549219404245</v>
      </c>
      <c r="E17" s="21">
        <f>D17-Baseline!D17</f>
        <v>808.99479051337403</v>
      </c>
      <c r="F17" s="21">
        <f t="shared" si="2"/>
        <v>-42.791670274713205</v>
      </c>
      <c r="G17" s="21">
        <f>F17-Baseline!F17</f>
        <v>809.05682320017979</v>
      </c>
      <c r="I17" s="454"/>
      <c r="J17" s="455"/>
      <c r="K17" s="455"/>
      <c r="L17" s="455"/>
      <c r="M17" s="455"/>
      <c r="N17" s="456"/>
      <c r="P17" s="465"/>
      <c r="Q17" s="466"/>
      <c r="R17" s="466"/>
      <c r="S17" s="466"/>
      <c r="T17" s="466"/>
      <c r="U17" s="467"/>
    </row>
    <row r="18" spans="1:21" outlineLevel="1">
      <c r="A18" s="58">
        <v>2070</v>
      </c>
      <c r="B18" s="21">
        <f t="shared" si="0"/>
        <v>-50.017565953865919</v>
      </c>
      <c r="C18" s="21">
        <f>B18-Baseline!B18</f>
        <v>1577.6992792968763</v>
      </c>
      <c r="D18" s="21">
        <f t="shared" si="1"/>
        <v>-50.011979363846372</v>
      </c>
      <c r="E18" s="21">
        <f>D18-Baseline!D18</f>
        <v>1577.64838246982</v>
      </c>
      <c r="F18" s="21">
        <f t="shared" si="2"/>
        <v>-50.023129432931846</v>
      </c>
      <c r="G18" s="21">
        <f>F18-Baseline!F18</f>
        <v>1577.7496832779852</v>
      </c>
      <c r="I18" s="457"/>
      <c r="J18" s="458"/>
      <c r="K18" s="458"/>
      <c r="L18" s="458"/>
      <c r="M18" s="458"/>
      <c r="N18" s="459"/>
      <c r="P18" s="468"/>
      <c r="Q18" s="469"/>
      <c r="R18" s="469"/>
      <c r="S18" s="469"/>
      <c r="T18" s="469"/>
      <c r="U18" s="470"/>
    </row>
    <row r="19" spans="1:21" ht="14" outlineLevel="1" thickBot="1">
      <c r="A19" s="426"/>
      <c r="B19" s="426"/>
      <c r="I19" s="250"/>
      <c r="J19" s="251"/>
      <c r="K19" s="251"/>
      <c r="L19" s="251"/>
      <c r="M19" s="251"/>
      <c r="N19" s="251"/>
      <c r="P19" s="249"/>
      <c r="Q19" s="249"/>
      <c r="R19" s="249"/>
      <c r="S19" s="249"/>
      <c r="T19" s="249"/>
      <c r="U19" s="232"/>
    </row>
    <row r="20" spans="1:21" ht="26.25" customHeight="1" outlineLevel="1">
      <c r="A20" s="54" t="s">
        <v>354</v>
      </c>
      <c r="B20" s="55">
        <f>Baseline!B20</f>
        <v>0.33700000000000002</v>
      </c>
      <c r="E20" s="154"/>
      <c r="I20" s="460" t="s">
        <v>355</v>
      </c>
      <c r="J20" s="461"/>
      <c r="K20" s="461"/>
      <c r="L20" s="461"/>
      <c r="M20" s="461"/>
      <c r="N20" s="462"/>
      <c r="P20" s="460" t="s">
        <v>356</v>
      </c>
      <c r="Q20" s="461"/>
      <c r="R20" s="461"/>
      <c r="S20" s="461"/>
      <c r="T20" s="461"/>
      <c r="U20" s="462"/>
    </row>
    <row r="21" spans="1:21" ht="12.75" customHeight="1" outlineLevel="1">
      <c r="A21" s="154"/>
      <c r="B21" s="155"/>
      <c r="I21" s="451" t="s">
        <v>357</v>
      </c>
      <c r="J21" s="463"/>
      <c r="K21" s="463"/>
      <c r="L21" s="463"/>
      <c r="M21" s="463"/>
      <c r="N21" s="464"/>
      <c r="P21" s="451" t="s">
        <v>169</v>
      </c>
      <c r="Q21" s="452"/>
      <c r="R21" s="452"/>
      <c r="S21" s="452"/>
      <c r="T21" s="452"/>
      <c r="U21" s="453"/>
    </row>
    <row r="22" spans="1:21" ht="12.75" customHeight="1" outlineLevel="1">
      <c r="A22" s="154"/>
      <c r="B22" s="155"/>
      <c r="I22" s="465"/>
      <c r="J22" s="466"/>
      <c r="K22" s="466"/>
      <c r="L22" s="466"/>
      <c r="M22" s="466"/>
      <c r="N22" s="467"/>
      <c r="P22" s="454"/>
      <c r="Q22" s="455"/>
      <c r="R22" s="455"/>
      <c r="S22" s="455"/>
      <c r="T22" s="455"/>
      <c r="U22" s="456"/>
    </row>
    <row r="23" spans="1:21" outlineLevel="1">
      <c r="A23" s="154"/>
      <c r="B23" s="408" t="s">
        <v>358</v>
      </c>
      <c r="C23" s="409"/>
      <c r="D23" s="409"/>
      <c r="E23" s="409"/>
      <c r="F23" s="409"/>
      <c r="G23" s="410"/>
      <c r="I23" s="465"/>
      <c r="J23" s="466"/>
      <c r="K23" s="466"/>
      <c r="L23" s="466"/>
      <c r="M23" s="466"/>
      <c r="N23" s="467"/>
      <c r="P23" s="454"/>
      <c r="Q23" s="455"/>
      <c r="R23" s="455"/>
      <c r="S23" s="455"/>
      <c r="T23" s="455"/>
      <c r="U23" s="456"/>
    </row>
    <row r="24" spans="1:21" outlineLevel="1">
      <c r="B24" s="17">
        <v>2027</v>
      </c>
      <c r="C24" s="17">
        <v>2028</v>
      </c>
      <c r="D24" s="17">
        <v>2029</v>
      </c>
      <c r="E24" s="17">
        <v>2030</v>
      </c>
      <c r="F24" s="17">
        <v>2031</v>
      </c>
      <c r="G24" s="17" t="s">
        <v>359</v>
      </c>
      <c r="I24" s="465"/>
      <c r="J24" s="466"/>
      <c r="K24" s="466"/>
      <c r="L24" s="466"/>
      <c r="M24" s="466"/>
      <c r="N24" s="467"/>
      <c r="P24" s="454"/>
      <c r="Q24" s="455"/>
      <c r="R24" s="455"/>
      <c r="S24" s="455"/>
      <c r="T24" s="455"/>
      <c r="U24" s="456"/>
    </row>
    <row r="25" spans="1:21" ht="14" outlineLevel="1" thickBot="1">
      <c r="B25" s="30" t="s">
        <v>360</v>
      </c>
      <c r="C25" s="30" t="s">
        <v>360</v>
      </c>
      <c r="D25" s="30" t="s">
        <v>360</v>
      </c>
      <c r="E25" s="30" t="s">
        <v>360</v>
      </c>
      <c r="F25" s="30" t="s">
        <v>360</v>
      </c>
      <c r="G25" s="30" t="s">
        <v>360</v>
      </c>
      <c r="I25" s="465"/>
      <c r="J25" s="466"/>
      <c r="K25" s="466"/>
      <c r="L25" s="466"/>
      <c r="M25" s="466"/>
      <c r="N25" s="467"/>
      <c r="P25" s="454"/>
      <c r="Q25" s="455"/>
      <c r="R25" s="455"/>
      <c r="S25" s="455"/>
      <c r="T25" s="455"/>
      <c r="U25" s="456"/>
    </row>
    <row r="26" spans="1:21" outlineLevel="1">
      <c r="A26" s="54" t="s">
        <v>361</v>
      </c>
      <c r="B26" s="21">
        <f>E64</f>
        <v>-3.06</v>
      </c>
      <c r="C26" s="21">
        <f>F64</f>
        <v>-3.9899999999999998</v>
      </c>
      <c r="D26" s="21">
        <f>G64</f>
        <v>-2.23</v>
      </c>
      <c r="E26" s="21">
        <f>H64</f>
        <v>-3.0000000000000004</v>
      </c>
      <c r="F26" s="21">
        <f>I64</f>
        <v>-3.06</v>
      </c>
      <c r="G26" s="21">
        <f>SUM(J64:BB64)</f>
        <v>0</v>
      </c>
      <c r="I26" s="465"/>
      <c r="J26" s="466"/>
      <c r="K26" s="466"/>
      <c r="L26" s="466"/>
      <c r="M26" s="466"/>
      <c r="N26" s="467"/>
      <c r="P26" s="454"/>
      <c r="Q26" s="455"/>
      <c r="R26" s="455"/>
      <c r="S26" s="455"/>
      <c r="T26" s="455"/>
      <c r="U26" s="456"/>
    </row>
    <row r="27" spans="1:21" outlineLevel="1">
      <c r="A27" s="54" t="s">
        <v>362</v>
      </c>
      <c r="B27" s="21">
        <f>E71+E77</f>
        <v>-2.0618493184465522E-4</v>
      </c>
      <c r="C27" s="21">
        <f>F71+F77</f>
        <v>-1.6190191472693655E-4</v>
      </c>
      <c r="D27" s="21">
        <f>G71+G77</f>
        <v>-1.3436561436194332E-4</v>
      </c>
      <c r="E27" s="21">
        <f>H71+H77</f>
        <v>-1.0509551279644393E-4</v>
      </c>
      <c r="F27" s="21">
        <f>I71+I77</f>
        <v>-7.0979047158777696E-5</v>
      </c>
      <c r="G27" s="21">
        <f>SUM(J71:BB71)+SUM(J77:BB77)</f>
        <v>-2.5475563527768202E-3</v>
      </c>
      <c r="I27" s="465"/>
      <c r="J27" s="466"/>
      <c r="K27" s="466"/>
      <c r="L27" s="466"/>
      <c r="M27" s="466"/>
      <c r="N27" s="467"/>
      <c r="P27" s="454"/>
      <c r="Q27" s="455"/>
      <c r="R27" s="455"/>
      <c r="S27" s="455"/>
      <c r="T27" s="455"/>
      <c r="U27" s="456"/>
    </row>
    <row r="28" spans="1:21" outlineLevel="1">
      <c r="A28" s="154"/>
      <c r="B28" s="248"/>
      <c r="C28" s="248"/>
      <c r="D28" s="248"/>
      <c r="E28" s="248"/>
      <c r="F28" s="248"/>
      <c r="G28" s="248"/>
      <c r="I28" s="465"/>
      <c r="J28" s="466"/>
      <c r="K28" s="466"/>
      <c r="L28" s="466"/>
      <c r="M28" s="466"/>
      <c r="N28" s="467"/>
      <c r="P28" s="454"/>
      <c r="Q28" s="455"/>
      <c r="R28" s="455"/>
      <c r="S28" s="455"/>
      <c r="T28" s="455"/>
      <c r="U28" s="456"/>
    </row>
    <row r="29" spans="1:21" ht="14" outlineLevel="1" thickBot="1">
      <c r="A29" s="154"/>
      <c r="B29" s="248"/>
      <c r="C29" s="248"/>
      <c r="D29" s="248"/>
      <c r="E29" s="248"/>
      <c r="F29" s="248"/>
      <c r="G29" s="248"/>
      <c r="I29" s="465"/>
      <c r="J29" s="466"/>
      <c r="K29" s="466"/>
      <c r="L29" s="466"/>
      <c r="M29" s="466"/>
      <c r="N29" s="467"/>
      <c r="P29" s="454"/>
      <c r="Q29" s="455"/>
      <c r="R29" s="455"/>
      <c r="S29" s="455"/>
      <c r="T29" s="455"/>
      <c r="U29" s="456"/>
    </row>
    <row r="30" spans="1:21" ht="14" outlineLevel="1" thickBot="1">
      <c r="A30" s="308"/>
      <c r="B30" s="309" t="s">
        <v>363</v>
      </c>
      <c r="C30" s="310" t="s">
        <v>364</v>
      </c>
      <c r="D30" s="412" t="s">
        <v>323</v>
      </c>
      <c r="E30" s="413"/>
      <c r="F30" s="413"/>
      <c r="G30" s="414"/>
      <c r="I30" s="465"/>
      <c r="J30" s="466"/>
      <c r="K30" s="466"/>
      <c r="L30" s="466"/>
      <c r="M30" s="466"/>
      <c r="N30" s="467"/>
      <c r="P30" s="454"/>
      <c r="Q30" s="455"/>
      <c r="R30" s="455"/>
      <c r="S30" s="455"/>
      <c r="T30" s="455"/>
      <c r="U30" s="456"/>
    </row>
    <row r="31" spans="1:21" outlineLevel="1">
      <c r="A31" s="432" t="s">
        <v>365</v>
      </c>
      <c r="B31" s="329" t="s">
        <v>507</v>
      </c>
      <c r="C31" s="307">
        <v>5</v>
      </c>
      <c r="D31" s="476" t="s">
        <v>508</v>
      </c>
      <c r="E31" s="477"/>
      <c r="F31" s="477"/>
      <c r="G31" s="478"/>
      <c r="I31" s="465"/>
      <c r="J31" s="466"/>
      <c r="K31" s="466"/>
      <c r="L31" s="466"/>
      <c r="M31" s="466"/>
      <c r="N31" s="467"/>
      <c r="P31" s="454"/>
      <c r="Q31" s="455"/>
      <c r="R31" s="455"/>
      <c r="S31" s="455"/>
      <c r="T31" s="455"/>
      <c r="U31" s="456"/>
    </row>
    <row r="32" spans="1:21" outlineLevel="1">
      <c r="A32" s="432"/>
      <c r="B32" s="329" t="s">
        <v>509</v>
      </c>
      <c r="C32" s="252">
        <v>8</v>
      </c>
      <c r="D32" s="454"/>
      <c r="E32" s="455"/>
      <c r="F32" s="455"/>
      <c r="G32" s="479"/>
      <c r="I32" s="465"/>
      <c r="J32" s="466"/>
      <c r="K32" s="466"/>
      <c r="L32" s="466"/>
      <c r="M32" s="466"/>
      <c r="N32" s="467"/>
      <c r="P32" s="454"/>
      <c r="Q32" s="455"/>
      <c r="R32" s="455"/>
      <c r="S32" s="455"/>
      <c r="T32" s="455"/>
      <c r="U32" s="456"/>
    </row>
    <row r="33" spans="1:21" outlineLevel="1">
      <c r="A33" s="432"/>
      <c r="B33" s="329" t="s">
        <v>510</v>
      </c>
      <c r="C33" s="252">
        <v>5</v>
      </c>
      <c r="D33" s="454"/>
      <c r="E33" s="455"/>
      <c r="F33" s="455"/>
      <c r="G33" s="479"/>
      <c r="I33" s="465"/>
      <c r="J33" s="466"/>
      <c r="K33" s="466"/>
      <c r="L33" s="466"/>
      <c r="M33" s="466"/>
      <c r="N33" s="467"/>
      <c r="P33" s="454"/>
      <c r="Q33" s="455"/>
      <c r="R33" s="455"/>
      <c r="S33" s="455"/>
      <c r="T33" s="455"/>
      <c r="U33" s="456"/>
    </row>
    <row r="34" spans="1:21" outlineLevel="1">
      <c r="A34" s="432"/>
      <c r="B34" s="329" t="s">
        <v>511</v>
      </c>
      <c r="C34" s="252">
        <v>5</v>
      </c>
      <c r="D34" s="454"/>
      <c r="E34" s="455"/>
      <c r="F34" s="455"/>
      <c r="G34" s="479"/>
      <c r="I34" s="465"/>
      <c r="J34" s="466"/>
      <c r="K34" s="466"/>
      <c r="L34" s="466"/>
      <c r="M34" s="466"/>
      <c r="N34" s="467"/>
      <c r="P34" s="454"/>
      <c r="Q34" s="455"/>
      <c r="R34" s="455"/>
      <c r="S34" s="455"/>
      <c r="T34" s="455"/>
      <c r="U34" s="456"/>
    </row>
    <row r="35" spans="1:21" outlineLevel="1">
      <c r="A35" s="432"/>
      <c r="B35" s="329" t="s">
        <v>512</v>
      </c>
      <c r="C35" s="252">
        <v>3</v>
      </c>
      <c r="D35" s="454"/>
      <c r="E35" s="455"/>
      <c r="F35" s="455"/>
      <c r="G35" s="479"/>
      <c r="I35" s="465"/>
      <c r="J35" s="466"/>
      <c r="K35" s="466"/>
      <c r="L35" s="466"/>
      <c r="M35" s="466"/>
      <c r="N35" s="467"/>
      <c r="P35" s="454"/>
      <c r="Q35" s="455"/>
      <c r="R35" s="455"/>
      <c r="S35" s="455"/>
      <c r="T35" s="455"/>
      <c r="U35" s="456"/>
    </row>
    <row r="36" spans="1:21" outlineLevel="1">
      <c r="A36" s="432"/>
      <c r="B36" s="329" t="s">
        <v>513</v>
      </c>
      <c r="C36" s="252">
        <v>20</v>
      </c>
      <c r="D36" s="454"/>
      <c r="E36" s="455"/>
      <c r="F36" s="455"/>
      <c r="G36" s="479"/>
      <c r="I36" s="465"/>
      <c r="J36" s="466"/>
      <c r="K36" s="466"/>
      <c r="L36" s="466"/>
      <c r="M36" s="466"/>
      <c r="N36" s="467"/>
      <c r="P36" s="454"/>
      <c r="Q36" s="455"/>
      <c r="R36" s="455"/>
      <c r="S36" s="455"/>
      <c r="T36" s="455"/>
      <c r="U36" s="456"/>
    </row>
    <row r="37" spans="1:21" outlineLevel="1">
      <c r="A37" s="432"/>
      <c r="B37" s="329" t="s">
        <v>514</v>
      </c>
      <c r="C37" s="252">
        <v>5</v>
      </c>
      <c r="D37" s="457"/>
      <c r="E37" s="458"/>
      <c r="F37" s="458"/>
      <c r="G37" s="480"/>
      <c r="I37" s="465"/>
      <c r="J37" s="466"/>
      <c r="K37" s="466"/>
      <c r="L37" s="466"/>
      <c r="M37" s="466"/>
      <c r="N37" s="467"/>
      <c r="P37" s="454"/>
      <c r="Q37" s="455"/>
      <c r="R37" s="455"/>
      <c r="S37" s="455"/>
      <c r="T37" s="455"/>
      <c r="U37" s="456"/>
    </row>
    <row r="38" spans="1:21" outlineLevel="1">
      <c r="A38" s="432"/>
      <c r="B38" s="312"/>
      <c r="C38" s="252"/>
      <c r="D38" s="417"/>
      <c r="E38" s="417"/>
      <c r="F38" s="417"/>
      <c r="G38" s="418"/>
      <c r="I38" s="465"/>
      <c r="J38" s="466"/>
      <c r="K38" s="466"/>
      <c r="L38" s="466"/>
      <c r="M38" s="466"/>
      <c r="N38" s="467"/>
      <c r="P38" s="454"/>
      <c r="Q38" s="455"/>
      <c r="R38" s="455"/>
      <c r="S38" s="455"/>
      <c r="T38" s="455"/>
      <c r="U38" s="456"/>
    </row>
    <row r="39" spans="1:21" outlineLevel="1">
      <c r="A39" s="432"/>
      <c r="B39" s="312"/>
      <c r="C39" s="252"/>
      <c r="D39" s="417"/>
      <c r="E39" s="417"/>
      <c r="F39" s="417"/>
      <c r="G39" s="418"/>
      <c r="I39" s="465"/>
      <c r="J39" s="466"/>
      <c r="K39" s="466"/>
      <c r="L39" s="466"/>
      <c r="M39" s="466"/>
      <c r="N39" s="467"/>
      <c r="P39" s="454"/>
      <c r="Q39" s="455"/>
      <c r="R39" s="455"/>
      <c r="S39" s="455"/>
      <c r="T39" s="455"/>
      <c r="U39" s="456"/>
    </row>
    <row r="40" spans="1:21" ht="14" outlineLevel="1" thickBot="1">
      <c r="A40" s="433"/>
      <c r="B40" s="313"/>
      <c r="C40" s="314"/>
      <c r="D40" s="415"/>
      <c r="E40" s="415"/>
      <c r="F40" s="415"/>
      <c r="G40" s="416"/>
      <c r="I40" s="465"/>
      <c r="J40" s="466"/>
      <c r="K40" s="466"/>
      <c r="L40" s="466"/>
      <c r="M40" s="466"/>
      <c r="N40" s="467"/>
      <c r="P40" s="454"/>
      <c r="Q40" s="455"/>
      <c r="R40" s="455"/>
      <c r="S40" s="455"/>
      <c r="T40" s="455"/>
      <c r="U40" s="456"/>
    </row>
    <row r="41" spans="1:21" outlineLevel="1">
      <c r="A41" s="154"/>
      <c r="B41" s="248"/>
      <c r="C41" s="248"/>
      <c r="D41" s="248"/>
      <c r="E41" s="248"/>
      <c r="F41" s="248"/>
      <c r="G41" s="248"/>
      <c r="I41" s="465"/>
      <c r="J41" s="466"/>
      <c r="K41" s="466"/>
      <c r="L41" s="466"/>
      <c r="M41" s="466"/>
      <c r="N41" s="467"/>
      <c r="P41" s="454"/>
      <c r="Q41" s="455"/>
      <c r="R41" s="455"/>
      <c r="S41" s="455"/>
      <c r="T41" s="455"/>
      <c r="U41" s="456"/>
    </row>
    <row r="42" spans="1:21" outlineLevel="1">
      <c r="A42" s="154"/>
      <c r="B42" s="248"/>
      <c r="C42" s="248"/>
      <c r="D42" s="248"/>
      <c r="E42" s="248"/>
      <c r="F42" s="248"/>
      <c r="G42" s="248"/>
      <c r="I42" s="465"/>
      <c r="J42" s="466"/>
      <c r="K42" s="466"/>
      <c r="L42" s="466"/>
      <c r="M42" s="466"/>
      <c r="N42" s="467"/>
      <c r="P42" s="454"/>
      <c r="Q42" s="455"/>
      <c r="R42" s="455"/>
      <c r="S42" s="455"/>
      <c r="T42" s="455"/>
      <c r="U42" s="456"/>
    </row>
    <row r="43" spans="1:21" outlineLevel="1">
      <c r="A43" s="154"/>
      <c r="B43" s="248"/>
      <c r="C43" s="248"/>
      <c r="D43" s="248"/>
      <c r="E43" s="248"/>
      <c r="F43" s="248"/>
      <c r="G43" s="248"/>
      <c r="I43" s="465"/>
      <c r="J43" s="466"/>
      <c r="K43" s="466"/>
      <c r="L43" s="466"/>
      <c r="M43" s="466"/>
      <c r="N43" s="467"/>
      <c r="P43" s="454"/>
      <c r="Q43" s="455"/>
      <c r="R43" s="455"/>
      <c r="S43" s="455"/>
      <c r="T43" s="455"/>
      <c r="U43" s="456"/>
    </row>
    <row r="44" spans="1:21" outlineLevel="1">
      <c r="A44" s="154"/>
      <c r="B44" s="248"/>
      <c r="C44" s="248"/>
      <c r="D44" s="248"/>
      <c r="E44" s="248"/>
      <c r="F44" s="248"/>
      <c r="G44" s="248"/>
      <c r="I44" s="465"/>
      <c r="J44" s="466"/>
      <c r="K44" s="466"/>
      <c r="L44" s="466"/>
      <c r="M44" s="466"/>
      <c r="N44" s="467"/>
      <c r="P44" s="454"/>
      <c r="Q44" s="455"/>
      <c r="R44" s="455"/>
      <c r="S44" s="455"/>
      <c r="T44" s="455"/>
      <c r="U44" s="456"/>
    </row>
    <row r="45" spans="1:21" outlineLevel="1">
      <c r="A45" s="154"/>
      <c r="B45" s="248"/>
      <c r="C45" s="248"/>
      <c r="D45" s="248"/>
      <c r="E45" s="248"/>
      <c r="F45" s="248"/>
      <c r="G45" s="248"/>
      <c r="I45" s="468"/>
      <c r="J45" s="469"/>
      <c r="K45" s="469"/>
      <c r="L45" s="469"/>
      <c r="M45" s="469"/>
      <c r="N45" s="470"/>
      <c r="P45" s="457"/>
      <c r="Q45" s="458"/>
      <c r="R45" s="458"/>
      <c r="S45" s="458"/>
      <c r="T45" s="458"/>
      <c r="U45" s="459"/>
    </row>
    <row r="46" spans="1:21" outlineLevel="1">
      <c r="A46" s="154"/>
      <c r="B46" s="248"/>
      <c r="C46" s="248"/>
      <c r="D46" s="248"/>
      <c r="E46" s="248"/>
      <c r="F46" s="248"/>
      <c r="G46" s="248"/>
    </row>
    <row r="47" spans="1:21">
      <c r="A47" s="154"/>
      <c r="B47" s="155"/>
    </row>
    <row r="48" spans="1:21" ht="15">
      <c r="A48" s="12" t="s">
        <v>369</v>
      </c>
    </row>
    <row r="49" spans="1:54" ht="15" outlineLevel="1">
      <c r="A49" s="12"/>
    </row>
    <row r="50" spans="1:54" ht="14" outlineLevel="1" thickBot="1">
      <c r="A50" s="4" t="s">
        <v>370</v>
      </c>
    </row>
    <row r="51" spans="1:54" outlineLevel="2">
      <c r="B51" s="19"/>
      <c r="C51" s="19"/>
      <c r="D51" s="19"/>
      <c r="E51" s="419" t="s">
        <v>270</v>
      </c>
      <c r="F51" s="407"/>
      <c r="G51" s="407"/>
      <c r="H51" s="407"/>
      <c r="I51" s="407"/>
      <c r="J51" s="407" t="s">
        <v>271</v>
      </c>
      <c r="K51" s="407"/>
      <c r="L51" s="407"/>
      <c r="M51" s="407"/>
      <c r="N51" s="407"/>
      <c r="O51" s="407" t="s">
        <v>272</v>
      </c>
      <c r="P51" s="407"/>
      <c r="Q51" s="407"/>
      <c r="R51" s="407"/>
      <c r="S51" s="407"/>
      <c r="T51" s="407" t="s">
        <v>273</v>
      </c>
      <c r="U51" s="407"/>
      <c r="V51" s="407"/>
      <c r="W51" s="407"/>
      <c r="X51" s="407"/>
      <c r="Y51" s="407" t="s">
        <v>371</v>
      </c>
      <c r="Z51" s="407"/>
      <c r="AA51" s="407"/>
      <c r="AB51" s="407"/>
      <c r="AC51" s="407"/>
      <c r="AD51" s="407" t="s">
        <v>372</v>
      </c>
      <c r="AE51" s="407"/>
      <c r="AF51" s="407"/>
      <c r="AG51" s="407"/>
      <c r="AH51" s="407"/>
      <c r="AI51" s="407" t="s">
        <v>373</v>
      </c>
      <c r="AJ51" s="407"/>
      <c r="AK51" s="407"/>
      <c r="AL51" s="407"/>
      <c r="AM51" s="407"/>
      <c r="AN51" s="407" t="s">
        <v>374</v>
      </c>
      <c r="AO51" s="407"/>
      <c r="AP51" s="407"/>
      <c r="AQ51" s="407"/>
      <c r="AR51" s="407"/>
      <c r="AS51" s="407" t="s">
        <v>375</v>
      </c>
      <c r="AT51" s="407"/>
      <c r="AU51" s="407"/>
      <c r="AV51" s="407"/>
      <c r="AW51" s="407"/>
      <c r="AX51" s="407" t="s">
        <v>376</v>
      </c>
      <c r="AY51" s="407"/>
      <c r="AZ51" s="407"/>
      <c r="BA51" s="407"/>
      <c r="BB51" s="411"/>
    </row>
    <row r="52" spans="1:54" outlineLevel="2">
      <c r="B52" s="19"/>
      <c r="C52" s="19"/>
      <c r="D52" s="19"/>
      <c r="E52" s="256">
        <v>1</v>
      </c>
      <c r="F52" s="130">
        <v>2</v>
      </c>
      <c r="G52" s="130">
        <v>3</v>
      </c>
      <c r="H52" s="130">
        <v>4</v>
      </c>
      <c r="I52" s="130">
        <v>5</v>
      </c>
      <c r="J52" s="153">
        <v>6</v>
      </c>
      <c r="K52" s="130">
        <v>7</v>
      </c>
      <c r="L52" s="130">
        <v>8</v>
      </c>
      <c r="M52" s="130">
        <v>9</v>
      </c>
      <c r="N52" s="130">
        <v>10</v>
      </c>
      <c r="O52" s="153">
        <v>11</v>
      </c>
      <c r="P52" s="130">
        <v>12</v>
      </c>
      <c r="Q52" s="130">
        <v>13</v>
      </c>
      <c r="R52" s="130">
        <v>14</v>
      </c>
      <c r="S52" s="130">
        <v>15</v>
      </c>
      <c r="T52" s="153">
        <v>16</v>
      </c>
      <c r="U52" s="130">
        <v>17</v>
      </c>
      <c r="V52" s="130">
        <v>18</v>
      </c>
      <c r="W52" s="130">
        <v>19</v>
      </c>
      <c r="X52" s="130">
        <v>20</v>
      </c>
      <c r="Y52" s="153">
        <v>21</v>
      </c>
      <c r="Z52" s="130">
        <v>22</v>
      </c>
      <c r="AA52" s="130">
        <v>23</v>
      </c>
      <c r="AB52" s="130">
        <v>24</v>
      </c>
      <c r="AC52" s="130">
        <v>25</v>
      </c>
      <c r="AD52" s="153">
        <v>26</v>
      </c>
      <c r="AE52" s="130">
        <v>27</v>
      </c>
      <c r="AF52" s="130">
        <v>28</v>
      </c>
      <c r="AG52" s="130">
        <v>29</v>
      </c>
      <c r="AH52" s="130">
        <v>30</v>
      </c>
      <c r="AI52" s="153">
        <v>31</v>
      </c>
      <c r="AJ52" s="130">
        <v>32</v>
      </c>
      <c r="AK52" s="130">
        <v>33</v>
      </c>
      <c r="AL52" s="130">
        <v>34</v>
      </c>
      <c r="AM52" s="130">
        <v>35</v>
      </c>
      <c r="AN52" s="153">
        <v>36</v>
      </c>
      <c r="AO52" s="130">
        <v>37</v>
      </c>
      <c r="AP52" s="130">
        <v>38</v>
      </c>
      <c r="AQ52" s="130">
        <v>39</v>
      </c>
      <c r="AR52" s="130">
        <v>40</v>
      </c>
      <c r="AS52" s="153">
        <v>41</v>
      </c>
      <c r="AT52" s="130">
        <v>42</v>
      </c>
      <c r="AU52" s="130">
        <v>43</v>
      </c>
      <c r="AV52" s="130">
        <v>44</v>
      </c>
      <c r="AW52" s="130">
        <v>45</v>
      </c>
      <c r="AX52" s="130">
        <v>46</v>
      </c>
      <c r="AY52" s="130">
        <v>47</v>
      </c>
      <c r="AZ52" s="130">
        <v>48</v>
      </c>
      <c r="BA52" s="130">
        <v>49</v>
      </c>
      <c r="BB52" s="257">
        <v>50</v>
      </c>
    </row>
    <row r="53" spans="1:54" ht="14" outlineLevel="2" thickBot="1">
      <c r="B53" s="19" t="s">
        <v>363</v>
      </c>
      <c r="C53" s="19" t="s">
        <v>377</v>
      </c>
      <c r="D53" s="19"/>
      <c r="E53" s="258">
        <v>2027</v>
      </c>
      <c r="F53" s="259">
        <v>2028</v>
      </c>
      <c r="G53" s="259">
        <v>2029</v>
      </c>
      <c r="H53" s="259">
        <v>2030</v>
      </c>
      <c r="I53" s="259">
        <v>2031</v>
      </c>
      <c r="J53" s="259">
        <v>2032</v>
      </c>
      <c r="K53" s="259">
        <v>2033</v>
      </c>
      <c r="L53" s="259">
        <v>2034</v>
      </c>
      <c r="M53" s="259">
        <v>2035</v>
      </c>
      <c r="N53" s="259">
        <v>2036</v>
      </c>
      <c r="O53" s="259">
        <v>2037</v>
      </c>
      <c r="P53" s="259">
        <v>2038</v>
      </c>
      <c r="Q53" s="259">
        <v>2039</v>
      </c>
      <c r="R53" s="259">
        <v>2040</v>
      </c>
      <c r="S53" s="259">
        <v>2041</v>
      </c>
      <c r="T53" s="259">
        <v>2042</v>
      </c>
      <c r="U53" s="259">
        <v>2043</v>
      </c>
      <c r="V53" s="259">
        <v>2044</v>
      </c>
      <c r="W53" s="259">
        <v>2045</v>
      </c>
      <c r="X53" s="259">
        <v>2046</v>
      </c>
      <c r="Y53" s="259">
        <v>2047</v>
      </c>
      <c r="Z53" s="259">
        <v>2048</v>
      </c>
      <c r="AA53" s="259">
        <v>2049</v>
      </c>
      <c r="AB53" s="259">
        <v>2050</v>
      </c>
      <c r="AC53" s="259">
        <v>2051</v>
      </c>
      <c r="AD53" s="259">
        <v>2052</v>
      </c>
      <c r="AE53" s="259">
        <v>2053</v>
      </c>
      <c r="AF53" s="259">
        <v>2054</v>
      </c>
      <c r="AG53" s="259">
        <v>2055</v>
      </c>
      <c r="AH53" s="259">
        <v>2056</v>
      </c>
      <c r="AI53" s="259">
        <v>2057</v>
      </c>
      <c r="AJ53" s="259">
        <v>2058</v>
      </c>
      <c r="AK53" s="259">
        <v>2059</v>
      </c>
      <c r="AL53" s="259">
        <v>2060</v>
      </c>
      <c r="AM53" s="259">
        <v>2061</v>
      </c>
      <c r="AN53" s="259">
        <v>2062</v>
      </c>
      <c r="AO53" s="259">
        <v>2063</v>
      </c>
      <c r="AP53" s="259">
        <v>2064</v>
      </c>
      <c r="AQ53" s="259">
        <v>2065</v>
      </c>
      <c r="AR53" s="259">
        <v>2066</v>
      </c>
      <c r="AS53" s="259">
        <v>2067</v>
      </c>
      <c r="AT53" s="259">
        <v>2068</v>
      </c>
      <c r="AU53" s="259">
        <v>2069</v>
      </c>
      <c r="AV53" s="259">
        <v>2070</v>
      </c>
      <c r="AW53" s="259">
        <v>2071</v>
      </c>
      <c r="AX53" s="259">
        <v>2072</v>
      </c>
      <c r="AY53" s="259">
        <v>2073</v>
      </c>
      <c r="AZ53" s="259">
        <v>2074</v>
      </c>
      <c r="BA53" s="259">
        <v>2075</v>
      </c>
      <c r="BB53" s="260">
        <v>2076</v>
      </c>
    </row>
    <row r="54" spans="1:54" outlineLevel="2">
      <c r="A54" s="427" t="s">
        <v>378</v>
      </c>
      <c r="B54" s="127" t="s">
        <v>310</v>
      </c>
      <c r="C54" s="127" t="s">
        <v>281</v>
      </c>
      <c r="D54" s="124" t="s">
        <v>379</v>
      </c>
      <c r="E54" s="242">
        <v>-1.05</v>
      </c>
      <c r="F54" s="242">
        <v>-1.82</v>
      </c>
      <c r="G54" s="242">
        <v>-0.28000000000000003</v>
      </c>
      <c r="H54" s="242">
        <v>-1.05</v>
      </c>
      <c r="I54" s="242">
        <v>-1.05</v>
      </c>
      <c r="J54" s="24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53"/>
    </row>
    <row r="55" spans="1:54" outlineLevel="2">
      <c r="A55" s="428"/>
      <c r="B55" s="36" t="s">
        <v>311</v>
      </c>
      <c r="C55" s="121" t="s">
        <v>281</v>
      </c>
      <c r="D55" s="2" t="s">
        <v>379</v>
      </c>
      <c r="E55" s="241">
        <v>-1.4</v>
      </c>
      <c r="F55" s="241">
        <v>-1.4</v>
      </c>
      <c r="G55" s="241">
        <v>-1.4</v>
      </c>
      <c r="H55" s="241">
        <v>-1.4</v>
      </c>
      <c r="I55" s="241">
        <v>-1.4</v>
      </c>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54"/>
    </row>
    <row r="56" spans="1:54" outlineLevel="2">
      <c r="A56" s="428"/>
      <c r="B56" s="36" t="s">
        <v>310</v>
      </c>
      <c r="C56" s="121" t="s">
        <v>290</v>
      </c>
      <c r="D56" s="2" t="s">
        <v>379</v>
      </c>
      <c r="E56" s="241">
        <v>-0.17</v>
      </c>
      <c r="F56" s="241">
        <v>-0.33</v>
      </c>
      <c r="G56" s="241">
        <v>-0.33</v>
      </c>
      <c r="H56" s="241">
        <v>-0.33</v>
      </c>
      <c r="I56" s="241">
        <v>-0.17</v>
      </c>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54"/>
    </row>
    <row r="57" spans="1:54" outlineLevel="2">
      <c r="A57" s="428"/>
      <c r="B57" s="36" t="s">
        <v>310</v>
      </c>
      <c r="C57" s="121"/>
      <c r="D57" s="2" t="s">
        <v>379</v>
      </c>
      <c r="E57" s="241">
        <v>-0.44</v>
      </c>
      <c r="F57" s="241">
        <v>-0.44</v>
      </c>
      <c r="G57" s="241">
        <v>-0.22</v>
      </c>
      <c r="H57" s="241">
        <v>-0.22</v>
      </c>
      <c r="I57" s="241">
        <v>-0.44</v>
      </c>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54"/>
    </row>
    <row r="58" spans="1:54" outlineLevel="2">
      <c r="A58" s="428"/>
      <c r="B58" s="36"/>
      <c r="C58" s="121"/>
      <c r="D58" s="2" t="s">
        <v>379</v>
      </c>
      <c r="E58" s="241"/>
      <c r="F58" s="241"/>
      <c r="G58" s="241"/>
      <c r="H58" s="241"/>
      <c r="I58" s="241"/>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54"/>
    </row>
    <row r="59" spans="1:54" outlineLevel="2">
      <c r="A59" s="428"/>
      <c r="B59" s="36"/>
      <c r="C59" s="121"/>
      <c r="D59" s="2" t="s">
        <v>379</v>
      </c>
      <c r="E59" s="241"/>
      <c r="F59" s="241"/>
      <c r="G59" s="241"/>
      <c r="H59" s="241"/>
      <c r="I59" s="241"/>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54"/>
    </row>
    <row r="60" spans="1:54" outlineLevel="2">
      <c r="A60" s="428"/>
      <c r="B60" s="36"/>
      <c r="C60" s="121"/>
      <c r="D60" s="2" t="s">
        <v>379</v>
      </c>
      <c r="E60" s="241"/>
      <c r="F60" s="241"/>
      <c r="G60" s="241"/>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54"/>
    </row>
    <row r="61" spans="1:54" outlineLevel="2">
      <c r="A61" s="428"/>
      <c r="B61" s="36"/>
      <c r="C61" s="121"/>
      <c r="D61" s="2" t="s">
        <v>379</v>
      </c>
      <c r="E61" s="241"/>
      <c r="F61" s="241"/>
      <c r="G61" s="241"/>
      <c r="H61" s="241"/>
      <c r="I61" s="241"/>
      <c r="J61" s="241"/>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54"/>
    </row>
    <row r="62" spans="1:54" outlineLevel="2">
      <c r="A62" s="428"/>
      <c r="B62" s="36"/>
      <c r="C62" s="121"/>
      <c r="D62" s="2" t="s">
        <v>379</v>
      </c>
      <c r="E62" s="241"/>
      <c r="F62" s="241"/>
      <c r="G62" s="241"/>
      <c r="H62" s="241"/>
      <c r="I62" s="241"/>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54"/>
    </row>
    <row r="63" spans="1:54" outlineLevel="2">
      <c r="A63" s="428"/>
      <c r="B63" s="36"/>
      <c r="C63" s="121"/>
      <c r="D63" s="2" t="s">
        <v>379</v>
      </c>
      <c r="E63" s="241"/>
      <c r="F63" s="241"/>
      <c r="G63" s="241"/>
      <c r="H63" s="241"/>
      <c r="I63" s="241"/>
      <c r="J63" s="241"/>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54"/>
    </row>
    <row r="64" spans="1:54" ht="14" outlineLevel="2" thickBot="1">
      <c r="A64" s="429"/>
      <c r="B64" s="122" t="s">
        <v>380</v>
      </c>
      <c r="C64" s="296" t="s">
        <v>381</v>
      </c>
      <c r="D64" s="123" t="s">
        <v>379</v>
      </c>
      <c r="E64" s="23">
        <f>SUM(E54:E63)</f>
        <v>-3.06</v>
      </c>
      <c r="F64" s="23">
        <f t="shared" ref="F64:BB64" si="3">SUM(F54:F63)</f>
        <v>-3.9899999999999998</v>
      </c>
      <c r="G64" s="23">
        <f t="shared" si="3"/>
        <v>-2.23</v>
      </c>
      <c r="H64" s="23">
        <f t="shared" si="3"/>
        <v>-3.0000000000000004</v>
      </c>
      <c r="I64" s="23">
        <f t="shared" si="3"/>
        <v>-3.06</v>
      </c>
      <c r="J64" s="23">
        <f t="shared" si="3"/>
        <v>0</v>
      </c>
      <c r="K64" s="23">
        <f t="shared" si="3"/>
        <v>0</v>
      </c>
      <c r="L64" s="23">
        <f t="shared" si="3"/>
        <v>0</v>
      </c>
      <c r="M64" s="23">
        <f t="shared" si="3"/>
        <v>0</v>
      </c>
      <c r="N64" s="23">
        <f t="shared" si="3"/>
        <v>0</v>
      </c>
      <c r="O64" s="23">
        <f t="shared" si="3"/>
        <v>0</v>
      </c>
      <c r="P64" s="23">
        <f t="shared" si="3"/>
        <v>0</v>
      </c>
      <c r="Q64" s="23">
        <f t="shared" si="3"/>
        <v>0</v>
      </c>
      <c r="R64" s="23">
        <f t="shared" si="3"/>
        <v>0</v>
      </c>
      <c r="S64" s="23">
        <f t="shared" si="3"/>
        <v>0</v>
      </c>
      <c r="T64" s="23">
        <f t="shared" si="3"/>
        <v>0</v>
      </c>
      <c r="U64" s="23">
        <f t="shared" si="3"/>
        <v>0</v>
      </c>
      <c r="V64" s="23">
        <f t="shared" si="3"/>
        <v>0</v>
      </c>
      <c r="W64" s="23">
        <f t="shared" si="3"/>
        <v>0</v>
      </c>
      <c r="X64" s="23">
        <f t="shared" si="3"/>
        <v>0</v>
      </c>
      <c r="Y64" s="23">
        <f t="shared" si="3"/>
        <v>0</v>
      </c>
      <c r="Z64" s="23">
        <f t="shared" si="3"/>
        <v>0</v>
      </c>
      <c r="AA64" s="23">
        <f t="shared" si="3"/>
        <v>0</v>
      </c>
      <c r="AB64" s="23">
        <f t="shared" si="3"/>
        <v>0</v>
      </c>
      <c r="AC64" s="23">
        <f t="shared" si="3"/>
        <v>0</v>
      </c>
      <c r="AD64" s="23">
        <f t="shared" si="3"/>
        <v>0</v>
      </c>
      <c r="AE64" s="23">
        <f t="shared" si="3"/>
        <v>0</v>
      </c>
      <c r="AF64" s="23">
        <f t="shared" si="3"/>
        <v>0</v>
      </c>
      <c r="AG64" s="23">
        <f t="shared" si="3"/>
        <v>0</v>
      </c>
      <c r="AH64" s="23">
        <f t="shared" si="3"/>
        <v>0</v>
      </c>
      <c r="AI64" s="23">
        <f t="shared" si="3"/>
        <v>0</v>
      </c>
      <c r="AJ64" s="23">
        <f t="shared" si="3"/>
        <v>0</v>
      </c>
      <c r="AK64" s="23">
        <f t="shared" si="3"/>
        <v>0</v>
      </c>
      <c r="AL64" s="23">
        <f t="shared" si="3"/>
        <v>0</v>
      </c>
      <c r="AM64" s="23">
        <f t="shared" si="3"/>
        <v>0</v>
      </c>
      <c r="AN64" s="23">
        <f t="shared" si="3"/>
        <v>0</v>
      </c>
      <c r="AO64" s="23">
        <f t="shared" si="3"/>
        <v>0</v>
      </c>
      <c r="AP64" s="23">
        <f t="shared" si="3"/>
        <v>0</v>
      </c>
      <c r="AQ64" s="23">
        <f t="shared" si="3"/>
        <v>0</v>
      </c>
      <c r="AR64" s="23">
        <f t="shared" si="3"/>
        <v>0</v>
      </c>
      <c r="AS64" s="23">
        <f t="shared" si="3"/>
        <v>0</v>
      </c>
      <c r="AT64" s="23">
        <f t="shared" si="3"/>
        <v>0</v>
      </c>
      <c r="AU64" s="23">
        <f t="shared" si="3"/>
        <v>0</v>
      </c>
      <c r="AV64" s="23">
        <f t="shared" si="3"/>
        <v>0</v>
      </c>
      <c r="AW64" s="23">
        <f t="shared" si="3"/>
        <v>0</v>
      </c>
      <c r="AX64" s="23">
        <f t="shared" si="3"/>
        <v>0</v>
      </c>
      <c r="AY64" s="23">
        <f t="shared" si="3"/>
        <v>0</v>
      </c>
      <c r="AZ64" s="23">
        <f t="shared" si="3"/>
        <v>0</v>
      </c>
      <c r="BA64" s="23">
        <f t="shared" si="3"/>
        <v>0</v>
      </c>
      <c r="BB64" s="255">
        <f t="shared" si="3"/>
        <v>0</v>
      </c>
    </row>
    <row r="65" spans="1:54" ht="14" outlineLevel="2" thickBot="1">
      <c r="B65" s="19"/>
      <c r="C65" s="19"/>
      <c r="D65" s="19"/>
      <c r="E65" s="15"/>
    </row>
    <row r="66" spans="1:54" ht="12.75" customHeight="1" outlineLevel="2">
      <c r="A66" s="420" t="s">
        <v>382</v>
      </c>
      <c r="B66" s="266"/>
      <c r="C66" s="267"/>
      <c r="D66" s="268" t="s">
        <v>379</v>
      </c>
      <c r="E66" s="242"/>
      <c r="F66" s="242"/>
      <c r="G66" s="242"/>
      <c r="H66" s="242"/>
      <c r="I66" s="242"/>
      <c r="J66" s="242"/>
      <c r="K66" s="242"/>
      <c r="L66" s="242"/>
      <c r="M66" s="242"/>
      <c r="N66" s="242"/>
      <c r="O66" s="242"/>
      <c r="P66" s="242"/>
      <c r="Q66" s="242"/>
      <c r="R66" s="242"/>
      <c r="S66" s="242"/>
      <c r="T66" s="242"/>
      <c r="U66" s="242"/>
      <c r="V66" s="242"/>
      <c r="W66" s="242"/>
      <c r="X66" s="242"/>
      <c r="Y66" s="242"/>
      <c r="Z66" s="242"/>
      <c r="AA66" s="242"/>
      <c r="AB66" s="242"/>
      <c r="AC66" s="242"/>
      <c r="AD66" s="242"/>
      <c r="AE66" s="242"/>
      <c r="AF66" s="242"/>
      <c r="AG66" s="242"/>
      <c r="AH66" s="242"/>
      <c r="AI66" s="242"/>
      <c r="AJ66" s="242"/>
      <c r="AK66" s="242"/>
      <c r="AL66" s="242"/>
      <c r="AM66" s="242"/>
      <c r="AN66" s="242"/>
      <c r="AO66" s="242"/>
      <c r="AP66" s="242"/>
      <c r="AQ66" s="242"/>
      <c r="AR66" s="242"/>
      <c r="AS66" s="242"/>
      <c r="AT66" s="242"/>
      <c r="AU66" s="242"/>
      <c r="AV66" s="242"/>
      <c r="AW66" s="242"/>
      <c r="AX66" s="242"/>
      <c r="AY66" s="242"/>
      <c r="AZ66" s="242"/>
      <c r="BA66" s="242"/>
      <c r="BB66" s="242"/>
    </row>
    <row r="67" spans="1:54" outlineLevel="2">
      <c r="A67" s="421"/>
      <c r="B67" s="252"/>
      <c r="C67" s="267"/>
      <c r="D67" s="269" t="s">
        <v>379</v>
      </c>
      <c r="E67" s="241"/>
      <c r="F67" s="241"/>
      <c r="G67" s="241"/>
      <c r="H67" s="241"/>
      <c r="I67" s="241"/>
      <c r="J67" s="241"/>
      <c r="K67" s="241"/>
      <c r="L67" s="241"/>
      <c r="M67" s="241"/>
      <c r="N67" s="241"/>
      <c r="O67" s="241"/>
      <c r="P67" s="241"/>
      <c r="Q67" s="24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row>
    <row r="68" spans="1:54" outlineLevel="2">
      <c r="A68" s="421"/>
      <c r="B68" s="252"/>
      <c r="C68" s="267"/>
      <c r="D68" s="269" t="s">
        <v>379</v>
      </c>
      <c r="E68" s="241"/>
      <c r="F68" s="241"/>
      <c r="G68" s="241"/>
      <c r="H68" s="241"/>
      <c r="I68" s="241"/>
      <c r="J68" s="241"/>
      <c r="K68" s="241"/>
      <c r="L68" s="241"/>
      <c r="M68" s="241"/>
      <c r="N68" s="241"/>
      <c r="O68" s="241"/>
      <c r="P68" s="241"/>
      <c r="Q68" s="241"/>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c r="AQ68" s="241"/>
      <c r="AR68" s="241"/>
      <c r="AS68" s="241"/>
      <c r="AT68" s="241"/>
      <c r="AU68" s="241"/>
      <c r="AV68" s="241"/>
      <c r="AW68" s="241"/>
      <c r="AX68" s="241"/>
      <c r="AY68" s="241"/>
      <c r="AZ68" s="241"/>
      <c r="BA68" s="241"/>
      <c r="BB68" s="241"/>
    </row>
    <row r="69" spans="1:54" outlineLevel="2">
      <c r="A69" s="421"/>
      <c r="B69" s="252"/>
      <c r="C69" s="267"/>
      <c r="D69" s="269" t="s">
        <v>379</v>
      </c>
      <c r="E69" s="241"/>
      <c r="F69" s="241"/>
      <c r="G69" s="24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row>
    <row r="70" spans="1:54" outlineLevel="2">
      <c r="A70" s="421"/>
      <c r="B70" s="252"/>
      <c r="C70" s="267"/>
      <c r="D70" s="269" t="s">
        <v>379</v>
      </c>
      <c r="E70" s="241"/>
      <c r="F70" s="241"/>
      <c r="G70" s="241"/>
      <c r="H70" s="241"/>
      <c r="I70" s="241"/>
      <c r="J70" s="241"/>
      <c r="K70" s="241"/>
      <c r="L70" s="241"/>
      <c r="M70" s="241"/>
      <c r="N70" s="241"/>
      <c r="O70" s="241"/>
      <c r="P70" s="241"/>
      <c r="Q70" s="24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row>
    <row r="71" spans="1:54" ht="14" outlineLevel="2" thickBot="1">
      <c r="A71" s="422"/>
      <c r="B71" s="122" t="s">
        <v>383</v>
      </c>
      <c r="C71" s="123"/>
      <c r="D71" s="270" t="s">
        <v>379</v>
      </c>
      <c r="E71" s="21">
        <f>SUM(E66:E70)</f>
        <v>0</v>
      </c>
      <c r="F71" s="21">
        <f t="shared" ref="F71:BB71" si="4">SUM(F66:F70)</f>
        <v>0</v>
      </c>
      <c r="G71" s="21">
        <f t="shared" si="4"/>
        <v>0</v>
      </c>
      <c r="H71" s="21">
        <f t="shared" si="4"/>
        <v>0</v>
      </c>
      <c r="I71" s="21">
        <f t="shared" si="4"/>
        <v>0</v>
      </c>
      <c r="J71" s="21">
        <f t="shared" si="4"/>
        <v>0</v>
      </c>
      <c r="K71" s="21">
        <f t="shared" si="4"/>
        <v>0</v>
      </c>
      <c r="L71" s="21">
        <f t="shared" si="4"/>
        <v>0</v>
      </c>
      <c r="M71" s="21">
        <f t="shared" si="4"/>
        <v>0</v>
      </c>
      <c r="N71" s="21">
        <f t="shared" si="4"/>
        <v>0</v>
      </c>
      <c r="O71" s="21">
        <f t="shared" si="4"/>
        <v>0</v>
      </c>
      <c r="P71" s="21">
        <f t="shared" si="4"/>
        <v>0</v>
      </c>
      <c r="Q71" s="21">
        <f t="shared" si="4"/>
        <v>0</v>
      </c>
      <c r="R71" s="21">
        <f t="shared" si="4"/>
        <v>0</v>
      </c>
      <c r="S71" s="21">
        <f t="shared" si="4"/>
        <v>0</v>
      </c>
      <c r="T71" s="21">
        <f t="shared" si="4"/>
        <v>0</v>
      </c>
      <c r="U71" s="21">
        <f t="shared" si="4"/>
        <v>0</v>
      </c>
      <c r="V71" s="21">
        <f t="shared" si="4"/>
        <v>0</v>
      </c>
      <c r="W71" s="21">
        <f t="shared" si="4"/>
        <v>0</v>
      </c>
      <c r="X71" s="21">
        <f t="shared" si="4"/>
        <v>0</v>
      </c>
      <c r="Y71" s="21">
        <f t="shared" si="4"/>
        <v>0</v>
      </c>
      <c r="Z71" s="21">
        <f t="shared" si="4"/>
        <v>0</v>
      </c>
      <c r="AA71" s="21">
        <f t="shared" si="4"/>
        <v>0</v>
      </c>
      <c r="AB71" s="21">
        <f t="shared" si="4"/>
        <v>0</v>
      </c>
      <c r="AC71" s="21">
        <f t="shared" si="4"/>
        <v>0</v>
      </c>
      <c r="AD71" s="21">
        <f t="shared" si="4"/>
        <v>0</v>
      </c>
      <c r="AE71" s="21">
        <f t="shared" si="4"/>
        <v>0</v>
      </c>
      <c r="AF71" s="21">
        <f t="shared" si="4"/>
        <v>0</v>
      </c>
      <c r="AG71" s="21">
        <f t="shared" si="4"/>
        <v>0</v>
      </c>
      <c r="AH71" s="21">
        <f t="shared" si="4"/>
        <v>0</v>
      </c>
      <c r="AI71" s="21">
        <f t="shared" si="4"/>
        <v>0</v>
      </c>
      <c r="AJ71" s="21">
        <f t="shared" si="4"/>
        <v>0</v>
      </c>
      <c r="AK71" s="21">
        <f t="shared" si="4"/>
        <v>0</v>
      </c>
      <c r="AL71" s="21">
        <f t="shared" si="4"/>
        <v>0</v>
      </c>
      <c r="AM71" s="21">
        <f t="shared" si="4"/>
        <v>0</v>
      </c>
      <c r="AN71" s="21">
        <f t="shared" si="4"/>
        <v>0</v>
      </c>
      <c r="AO71" s="21">
        <f t="shared" si="4"/>
        <v>0</v>
      </c>
      <c r="AP71" s="21">
        <f t="shared" si="4"/>
        <v>0</v>
      </c>
      <c r="AQ71" s="21">
        <f t="shared" si="4"/>
        <v>0</v>
      </c>
      <c r="AR71" s="21">
        <f t="shared" si="4"/>
        <v>0</v>
      </c>
      <c r="AS71" s="21">
        <f t="shared" si="4"/>
        <v>0</v>
      </c>
      <c r="AT71" s="21">
        <f t="shared" si="4"/>
        <v>0</v>
      </c>
      <c r="AU71" s="21">
        <f t="shared" si="4"/>
        <v>0</v>
      </c>
      <c r="AV71" s="21">
        <f t="shared" si="4"/>
        <v>0</v>
      </c>
      <c r="AW71" s="21">
        <f t="shared" si="4"/>
        <v>0</v>
      </c>
      <c r="AX71" s="21">
        <f t="shared" si="4"/>
        <v>0</v>
      </c>
      <c r="AY71" s="21">
        <f t="shared" si="4"/>
        <v>0</v>
      </c>
      <c r="AZ71" s="21">
        <f t="shared" si="4"/>
        <v>0</v>
      </c>
      <c r="BA71" s="21">
        <f t="shared" si="4"/>
        <v>0</v>
      </c>
      <c r="BB71" s="21">
        <f t="shared" si="4"/>
        <v>0</v>
      </c>
    </row>
    <row r="72" spans="1:54" outlineLevel="2">
      <c r="B72" s="145"/>
      <c r="C72" s="2"/>
      <c r="D72" s="2"/>
      <c r="E72" s="15"/>
    </row>
    <row r="73" spans="1:54" outlineLevel="2">
      <c r="B73" s="145"/>
      <c r="C73" s="2"/>
      <c r="D73" s="2"/>
      <c r="E73" s="15"/>
    </row>
    <row r="74" spans="1:54" ht="14" outlineLevel="2" thickBot="1">
      <c r="B74" s="145"/>
      <c r="C74" s="2"/>
      <c r="D74" s="2"/>
      <c r="E74" s="15"/>
    </row>
    <row r="75" spans="1:54" ht="19.5" customHeight="1" outlineLevel="2">
      <c r="A75" s="420" t="s">
        <v>384</v>
      </c>
      <c r="B75" s="127" t="s">
        <v>385</v>
      </c>
      <c r="C75" s="274"/>
      <c r="D75" s="124" t="s">
        <v>379</v>
      </c>
      <c r="E75" s="275">
        <f>-E158*'Fixed Data'!$B$27/10^2</f>
        <v>-2.0618493184465522E-4</v>
      </c>
      <c r="F75" s="275">
        <f>-F158*'Fixed Data'!$B$27/10^2</f>
        <v>-1.6190191472693655E-4</v>
      </c>
      <c r="G75" s="275">
        <f>-G158*'Fixed Data'!$B$27/10^2</f>
        <v>-1.3436561436194332E-4</v>
      </c>
      <c r="H75" s="275">
        <f>-H158*'Fixed Data'!$B$27/10^2</f>
        <v>-1.0509551279644393E-4</v>
      </c>
      <c r="I75" s="275">
        <f>-I158*'Fixed Data'!$B$27/10^2</f>
        <v>-7.0979047158777696E-5</v>
      </c>
      <c r="J75" s="275">
        <f>-J158*'Fixed Data'!$B$27/10^2</f>
        <v>-3.4882420179726539E-5</v>
      </c>
      <c r="K75" s="275">
        <f>-K158*'Fixed Data'!$B$27/10^2</f>
        <v>-3.4903783502212343E-5</v>
      </c>
      <c r="L75" s="275">
        <f>-L158*'Fixed Data'!$B$27/10^2</f>
        <v>-3.5065059733841114E-5</v>
      </c>
      <c r="M75" s="275">
        <f>-M158*'Fixed Data'!$B$27/10^2</f>
        <v>-3.5319331625717554E-5</v>
      </c>
      <c r="N75" s="275">
        <f>-N158*'Fixed Data'!$B$27/10^2</f>
        <v>-3.5667551076596041E-5</v>
      </c>
      <c r="O75" s="275">
        <f>-O158*'Fixed Data'!$B$27/10^2</f>
        <v>-3.6117563622769699E-5</v>
      </c>
      <c r="P75" s="275">
        <f>-P158*'Fixed Data'!$B$27/10^2</f>
        <v>-3.6674713519959562E-5</v>
      </c>
      <c r="Q75" s="275">
        <f>-Q158*'Fixed Data'!$B$27/10^2</f>
        <v>-3.7261114433801337E-5</v>
      </c>
      <c r="R75" s="275">
        <f>-R158*'Fixed Data'!$B$27/10^2</f>
        <v>-3.7878302076640061E-5</v>
      </c>
      <c r="S75" s="275">
        <f>-S158*'Fixed Data'!$B$27/10^2</f>
        <v>-3.8527892787502454E-5</v>
      </c>
      <c r="T75" s="275">
        <f>-T158*'Fixed Data'!$B$27/10^2</f>
        <v>-3.9211587765091238E-5</v>
      </c>
      <c r="U75" s="275">
        <f>-U158*'Fixed Data'!$B$27/10^2</f>
        <v>-3.9931177523016762E-5</v>
      </c>
      <c r="V75" s="275">
        <f>-V158*'Fixed Data'!$B$27/10^2</f>
        <v>-4.0688546578933312E-5</v>
      </c>
      <c r="W75" s="275">
        <f>-W158*'Fixed Data'!$B$27/10^2</f>
        <v>-4.1485678389860658E-5</v>
      </c>
      <c r="X75" s="275">
        <f>-X158*'Fixed Data'!$B$27/10^2</f>
        <v>-4.2324660546615557E-5</v>
      </c>
      <c r="Y75" s="275">
        <f>-Y158*'Fixed Data'!$B$27/10^2</f>
        <v>-4.3207690240957118E-5</v>
      </c>
      <c r="Z75" s="275">
        <f>-Z158*'Fixed Data'!$B$27/10^2</f>
        <v>-4.4137080019763535E-5</v>
      </c>
      <c r="AA75" s="275">
        <f>-AA158*'Fixed Data'!$B$27/10^2</f>
        <v>-4.5115263841309746E-5</v>
      </c>
      <c r="AB75" s="275">
        <f>-AB158*'Fixed Data'!$B$27/10^2</f>
        <v>-4.6144803449506874E-5</v>
      </c>
      <c r="AC75" s="275">
        <f>-AC158*'Fixed Data'!$B$27/10^2</f>
        <v>-4.7013316115448405E-5</v>
      </c>
      <c r="AD75" s="275">
        <f>-AD158*'Fixed Data'!$B$27/10^2</f>
        <v>-4.8142505672352367E-5</v>
      </c>
      <c r="AE75" s="275">
        <f>-AE158*'Fixed Data'!$B$27/10^2</f>
        <v>-4.9330978992384959E-5</v>
      </c>
      <c r="AF75" s="275">
        <f>-AF158*'Fixed Data'!$B$27/10^2</f>
        <v>-5.0581848541959979E-5</v>
      </c>
      <c r="AG75" s="275">
        <f>-AG158*'Fixed Data'!$B$27/10^2</f>
        <v>-5.1898390195592664E-5</v>
      </c>
      <c r="AH75" s="275">
        <f>-AH158*'Fixed Data'!$B$27/10^2</f>
        <v>-5.3284051815014708E-5</v>
      </c>
      <c r="AI75" s="275">
        <f>-AI158*'Fixed Data'!$B$27/10^2</f>
        <v>-5.4742462278702967E-5</v>
      </c>
      <c r="AJ75" s="275">
        <f>-AJ158*'Fixed Data'!$B$27/10^2</f>
        <v>-5.6277440985468726E-5</v>
      </c>
      <c r="AK75" s="275">
        <f>-AK158*'Fixed Data'!$B$27/10^2</f>
        <v>-5.7893007856996544E-5</v>
      </c>
      <c r="AL75" s="275">
        <f>-AL158*'Fixed Data'!$B$27/10^2</f>
        <v>-5.9593393865528005E-5</v>
      </c>
      <c r="AM75" s="275">
        <f>-AM158*'Fixed Data'!$B$27/10^2</f>
        <v>-6.1383052114261005E-5</v>
      </c>
      <c r="AN75" s="275">
        <f>-AN158*'Fixed Data'!$B$27/10^2</f>
        <v>-6.326666949948298E-5</v>
      </c>
      <c r="AO75" s="275">
        <f>-AO158*'Fixed Data'!$B$27/10^2</f>
        <v>-6.5249178984979627E-5</v>
      </c>
      <c r="AP75" s="275">
        <f>-AP158*'Fixed Data'!$B$27/10^2</f>
        <v>-6.7335772520864286E-5</v>
      </c>
      <c r="AQ75" s="275">
        <f>-AQ158*'Fixed Data'!$B$27/10^2</f>
        <v>-6.9531914640661002E-5</v>
      </c>
      <c r="AR75" s="275">
        <f>-AR158*'Fixed Data'!$B$27/10^2</f>
        <v>-7.1843356772250072E-5</v>
      </c>
      <c r="AS75" s="275">
        <f>-AS158*'Fixed Data'!$B$27/10^2</f>
        <v>-7.4276152300154942E-5</v>
      </c>
      <c r="AT75" s="275">
        <f>-AT158*'Fixed Data'!$B$27/10^2</f>
        <v>-7.6836672418616726E-5</v>
      </c>
      <c r="AU75" s="275">
        <f>-AU158*'Fixed Data'!$B$27/10^2</f>
        <v>-7.9531622816973377E-5</v>
      </c>
      <c r="AV75" s="275">
        <f>-AV158*'Fixed Data'!$B$27/10^2</f>
        <v>-8.2368061241040757E-5</v>
      </c>
      <c r="AW75" s="275">
        <f>-AW158*'Fixed Data'!$B$27/10^2</f>
        <v>-8.5353415976486703E-5</v>
      </c>
      <c r="AX75" s="275">
        <f>-AX158*'Fixed Data'!$B$27/10^2</f>
        <v>-8.8495505302603469E-5</v>
      </c>
      <c r="AY75" s="275">
        <f>-AY158*'Fixed Data'!$B$27/10^2</f>
        <v>-9.1802557967425924E-5</v>
      </c>
      <c r="AZ75" s="275">
        <f>-AZ158*'Fixed Data'!$B$27/10^2</f>
        <v>-9.5283234737817308E-5</v>
      </c>
      <c r="BA75" s="275">
        <f>-BA158*'Fixed Data'!$B$27/10^2</f>
        <v>-9.8946651080959367E-5</v>
      </c>
      <c r="BB75" s="275">
        <f>-BB158*'Fixed Data'!$B$27/10^2</f>
        <v>-1.0275091716897132E-4</v>
      </c>
    </row>
    <row r="76" spans="1:54" ht="19.5" customHeight="1" outlineLevel="2">
      <c r="A76" s="421"/>
      <c r="B76" s="121"/>
      <c r="C76" s="272"/>
      <c r="D76" s="2" t="s">
        <v>379</v>
      </c>
      <c r="E76" s="237"/>
      <c r="F76" s="237"/>
      <c r="G76" s="237"/>
      <c r="H76" s="237"/>
      <c r="I76" s="237"/>
      <c r="J76" s="237"/>
      <c r="K76" s="237"/>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37"/>
      <c r="AZ76" s="237"/>
      <c r="BA76" s="237"/>
      <c r="BB76" s="276"/>
    </row>
    <row r="77" spans="1:54" ht="14" outlineLevel="2" thickBot="1">
      <c r="A77" s="422"/>
      <c r="B77" s="273" t="s">
        <v>386</v>
      </c>
      <c r="C77" s="271"/>
      <c r="D77" s="123" t="s">
        <v>379</v>
      </c>
      <c r="E77" s="23">
        <f t="shared" ref="E77:AJ77" si="5">SUM(E75:E76)</f>
        <v>-2.0618493184465522E-4</v>
      </c>
      <c r="F77" s="23">
        <f t="shared" si="5"/>
        <v>-1.6190191472693655E-4</v>
      </c>
      <c r="G77" s="23">
        <f t="shared" si="5"/>
        <v>-1.3436561436194332E-4</v>
      </c>
      <c r="H77" s="23">
        <f t="shared" si="5"/>
        <v>-1.0509551279644393E-4</v>
      </c>
      <c r="I77" s="23">
        <f t="shared" si="5"/>
        <v>-7.0979047158777696E-5</v>
      </c>
      <c r="J77" s="23">
        <f t="shared" si="5"/>
        <v>-3.4882420179726539E-5</v>
      </c>
      <c r="K77" s="23">
        <f t="shared" si="5"/>
        <v>-3.4903783502212343E-5</v>
      </c>
      <c r="L77" s="23">
        <f t="shared" si="5"/>
        <v>-3.5065059733841114E-5</v>
      </c>
      <c r="M77" s="23">
        <f t="shared" si="5"/>
        <v>-3.5319331625717554E-5</v>
      </c>
      <c r="N77" s="23">
        <f t="shared" si="5"/>
        <v>-3.5667551076596041E-5</v>
      </c>
      <c r="O77" s="23">
        <f t="shared" si="5"/>
        <v>-3.6117563622769699E-5</v>
      </c>
      <c r="P77" s="23">
        <f t="shared" si="5"/>
        <v>-3.6674713519959562E-5</v>
      </c>
      <c r="Q77" s="23">
        <f t="shared" si="5"/>
        <v>-3.7261114433801337E-5</v>
      </c>
      <c r="R77" s="23">
        <f t="shared" si="5"/>
        <v>-3.7878302076640061E-5</v>
      </c>
      <c r="S77" s="23">
        <f t="shared" si="5"/>
        <v>-3.8527892787502454E-5</v>
      </c>
      <c r="T77" s="23">
        <f t="shared" si="5"/>
        <v>-3.9211587765091238E-5</v>
      </c>
      <c r="U77" s="23">
        <f t="shared" si="5"/>
        <v>-3.9931177523016762E-5</v>
      </c>
      <c r="V77" s="23">
        <f t="shared" si="5"/>
        <v>-4.0688546578933312E-5</v>
      </c>
      <c r="W77" s="23">
        <f t="shared" si="5"/>
        <v>-4.1485678389860658E-5</v>
      </c>
      <c r="X77" s="23">
        <f t="shared" si="5"/>
        <v>-4.2324660546615557E-5</v>
      </c>
      <c r="Y77" s="23">
        <f t="shared" si="5"/>
        <v>-4.3207690240957118E-5</v>
      </c>
      <c r="Z77" s="23">
        <f t="shared" si="5"/>
        <v>-4.4137080019763535E-5</v>
      </c>
      <c r="AA77" s="23">
        <f t="shared" si="5"/>
        <v>-4.5115263841309746E-5</v>
      </c>
      <c r="AB77" s="23">
        <f t="shared" si="5"/>
        <v>-4.6144803449506874E-5</v>
      </c>
      <c r="AC77" s="23">
        <f t="shared" si="5"/>
        <v>-4.7013316115448405E-5</v>
      </c>
      <c r="AD77" s="23">
        <f t="shared" si="5"/>
        <v>-4.8142505672352367E-5</v>
      </c>
      <c r="AE77" s="23">
        <f t="shared" si="5"/>
        <v>-4.9330978992384959E-5</v>
      </c>
      <c r="AF77" s="23">
        <f t="shared" si="5"/>
        <v>-5.0581848541959979E-5</v>
      </c>
      <c r="AG77" s="23">
        <f t="shared" si="5"/>
        <v>-5.1898390195592664E-5</v>
      </c>
      <c r="AH77" s="23">
        <f t="shared" si="5"/>
        <v>-5.3284051815014708E-5</v>
      </c>
      <c r="AI77" s="23">
        <f t="shared" si="5"/>
        <v>-5.4742462278702967E-5</v>
      </c>
      <c r="AJ77" s="23">
        <f t="shared" si="5"/>
        <v>-5.6277440985468726E-5</v>
      </c>
      <c r="AK77" s="23">
        <f t="shared" ref="AK77:BB77" si="6">SUM(AK75:AK76)</f>
        <v>-5.7893007856996544E-5</v>
      </c>
      <c r="AL77" s="23">
        <f t="shared" si="6"/>
        <v>-5.9593393865528005E-5</v>
      </c>
      <c r="AM77" s="23">
        <f t="shared" si="6"/>
        <v>-6.1383052114261005E-5</v>
      </c>
      <c r="AN77" s="23">
        <f t="shared" si="6"/>
        <v>-6.326666949948298E-5</v>
      </c>
      <c r="AO77" s="23">
        <f t="shared" si="6"/>
        <v>-6.5249178984979627E-5</v>
      </c>
      <c r="AP77" s="23">
        <f t="shared" si="6"/>
        <v>-6.7335772520864286E-5</v>
      </c>
      <c r="AQ77" s="23">
        <f t="shared" si="6"/>
        <v>-6.9531914640661002E-5</v>
      </c>
      <c r="AR77" s="23">
        <f t="shared" si="6"/>
        <v>-7.1843356772250072E-5</v>
      </c>
      <c r="AS77" s="23">
        <f t="shared" si="6"/>
        <v>-7.4276152300154942E-5</v>
      </c>
      <c r="AT77" s="23">
        <f t="shared" si="6"/>
        <v>-7.6836672418616726E-5</v>
      </c>
      <c r="AU77" s="23">
        <f t="shared" si="6"/>
        <v>-7.9531622816973377E-5</v>
      </c>
      <c r="AV77" s="23">
        <f t="shared" si="6"/>
        <v>-8.2368061241040757E-5</v>
      </c>
      <c r="AW77" s="23">
        <f t="shared" si="6"/>
        <v>-8.5353415976486703E-5</v>
      </c>
      <c r="AX77" s="23">
        <f t="shared" si="6"/>
        <v>-8.8495505302603469E-5</v>
      </c>
      <c r="AY77" s="23">
        <f t="shared" si="6"/>
        <v>-9.1802557967425924E-5</v>
      </c>
      <c r="AZ77" s="23">
        <f t="shared" si="6"/>
        <v>-9.5283234737817308E-5</v>
      </c>
      <c r="BA77" s="23">
        <f t="shared" si="6"/>
        <v>-9.8946651080959367E-5</v>
      </c>
      <c r="BB77" s="255">
        <f t="shared" si="6"/>
        <v>-1.0275091716897132E-4</v>
      </c>
    </row>
    <row r="78" spans="1:54" outlineLevel="2">
      <c r="B78" s="19"/>
      <c r="C78" s="19"/>
      <c r="D78" s="19"/>
      <c r="E78" s="15"/>
    </row>
    <row r="79" spans="1:54" s="7" customFormat="1" ht="14" outlineLevel="1" thickBot="1">
      <c r="B79" s="125"/>
      <c r="C79" s="125"/>
      <c r="D79" s="125"/>
      <c r="E79" s="247"/>
    </row>
    <row r="80" spans="1:54" outlineLevel="1">
      <c r="A80" s="4" t="s">
        <v>387</v>
      </c>
      <c r="B80" s="19"/>
      <c r="C80" s="19"/>
      <c r="D80" s="19"/>
      <c r="E80" s="246">
        <v>2027</v>
      </c>
      <c r="F80" s="246">
        <v>2028</v>
      </c>
      <c r="G80" s="246">
        <v>2029</v>
      </c>
      <c r="H80" s="246">
        <v>2030</v>
      </c>
      <c r="I80" s="246">
        <v>2031</v>
      </c>
      <c r="J80" s="246">
        <v>2032</v>
      </c>
      <c r="K80" s="246">
        <v>2033</v>
      </c>
      <c r="L80" s="246">
        <v>2034</v>
      </c>
      <c r="M80" s="246">
        <v>2035</v>
      </c>
      <c r="N80" s="246">
        <v>2036</v>
      </c>
      <c r="O80" s="246">
        <v>2037</v>
      </c>
      <c r="P80" s="246">
        <v>2038</v>
      </c>
      <c r="Q80" s="246">
        <v>2039</v>
      </c>
      <c r="R80" s="246">
        <v>2040</v>
      </c>
      <c r="S80" s="246">
        <v>2041</v>
      </c>
      <c r="T80" s="246">
        <v>2042</v>
      </c>
      <c r="U80" s="246">
        <v>2043</v>
      </c>
      <c r="V80" s="246">
        <v>2044</v>
      </c>
      <c r="W80" s="246">
        <v>2045</v>
      </c>
      <c r="X80" s="246">
        <v>2046</v>
      </c>
      <c r="Y80" s="246">
        <v>2047</v>
      </c>
      <c r="Z80" s="246">
        <v>2048</v>
      </c>
      <c r="AA80" s="246">
        <v>2049</v>
      </c>
      <c r="AB80" s="246">
        <v>2050</v>
      </c>
      <c r="AC80" s="246">
        <v>2051</v>
      </c>
      <c r="AD80" s="246">
        <v>2052</v>
      </c>
      <c r="AE80" s="246">
        <v>2053</v>
      </c>
      <c r="AF80" s="246">
        <v>2054</v>
      </c>
      <c r="AG80" s="246">
        <v>2055</v>
      </c>
      <c r="AH80" s="246">
        <v>2056</v>
      </c>
      <c r="AI80" s="246">
        <v>2057</v>
      </c>
      <c r="AJ80" s="246">
        <v>2058</v>
      </c>
      <c r="AK80" s="246">
        <v>2059</v>
      </c>
      <c r="AL80" s="246">
        <v>2060</v>
      </c>
      <c r="AM80" s="246">
        <v>2061</v>
      </c>
      <c r="AN80" s="246">
        <v>2062</v>
      </c>
      <c r="AO80" s="246">
        <v>2063</v>
      </c>
      <c r="AP80" s="246">
        <v>2064</v>
      </c>
      <c r="AQ80" s="246">
        <v>2065</v>
      </c>
      <c r="AR80" s="246">
        <v>2066</v>
      </c>
      <c r="AS80" s="246">
        <v>2067</v>
      </c>
      <c r="AT80" s="246">
        <v>2068</v>
      </c>
      <c r="AU80" s="246">
        <v>2069</v>
      </c>
      <c r="AV80" s="246">
        <v>2070</v>
      </c>
      <c r="AW80" s="246">
        <v>2071</v>
      </c>
      <c r="AX80" s="246">
        <v>2072</v>
      </c>
      <c r="AY80" s="246">
        <v>2073</v>
      </c>
      <c r="AZ80" s="246">
        <v>2074</v>
      </c>
      <c r="BA80" s="246">
        <v>2075</v>
      </c>
      <c r="BB80" s="246">
        <v>2076</v>
      </c>
    </row>
    <row r="81" spans="1:54" outlineLevel="2">
      <c r="A81" s="8"/>
      <c r="B81" t="s">
        <v>388</v>
      </c>
      <c r="C81" s="6" t="s">
        <v>389</v>
      </c>
      <c r="D81" t="s">
        <v>390</v>
      </c>
      <c r="E81" s="129">
        <f>$B$20</f>
        <v>0.33700000000000002</v>
      </c>
      <c r="F81" s="129">
        <f t="shared" ref="F81:AA81" si="7">$B$20</f>
        <v>0.33700000000000002</v>
      </c>
      <c r="G81" s="129">
        <f t="shared" si="7"/>
        <v>0.33700000000000002</v>
      </c>
      <c r="H81" s="129">
        <f t="shared" si="7"/>
        <v>0.33700000000000002</v>
      </c>
      <c r="I81" s="129">
        <f t="shared" si="7"/>
        <v>0.33700000000000002</v>
      </c>
      <c r="J81" s="129">
        <f t="shared" si="7"/>
        <v>0.33700000000000002</v>
      </c>
      <c r="K81" s="129">
        <f t="shared" si="7"/>
        <v>0.33700000000000002</v>
      </c>
      <c r="L81" s="129">
        <f t="shared" si="7"/>
        <v>0.33700000000000002</v>
      </c>
      <c r="M81" s="129">
        <f t="shared" si="7"/>
        <v>0.33700000000000002</v>
      </c>
      <c r="N81" s="129">
        <f t="shared" si="7"/>
        <v>0.33700000000000002</v>
      </c>
      <c r="O81" s="129">
        <f t="shared" si="7"/>
        <v>0.33700000000000002</v>
      </c>
      <c r="P81" s="129">
        <f t="shared" si="7"/>
        <v>0.33700000000000002</v>
      </c>
      <c r="Q81" s="129">
        <f t="shared" si="7"/>
        <v>0.33700000000000002</v>
      </c>
      <c r="R81" s="129">
        <f t="shared" si="7"/>
        <v>0.33700000000000002</v>
      </c>
      <c r="S81" s="129">
        <f t="shared" si="7"/>
        <v>0.33700000000000002</v>
      </c>
      <c r="T81" s="129">
        <f t="shared" si="7"/>
        <v>0.33700000000000002</v>
      </c>
      <c r="U81" s="129">
        <f t="shared" si="7"/>
        <v>0.33700000000000002</v>
      </c>
      <c r="V81" s="129">
        <f t="shared" si="7"/>
        <v>0.33700000000000002</v>
      </c>
      <c r="W81" s="129">
        <f t="shared" si="7"/>
        <v>0.33700000000000002</v>
      </c>
      <c r="X81" s="129">
        <f t="shared" si="7"/>
        <v>0.33700000000000002</v>
      </c>
      <c r="Y81" s="129">
        <f t="shared" si="7"/>
        <v>0.33700000000000002</v>
      </c>
      <c r="Z81" s="129">
        <f t="shared" si="7"/>
        <v>0.33700000000000002</v>
      </c>
      <c r="AA81" s="129">
        <f t="shared" si="7"/>
        <v>0.33700000000000002</v>
      </c>
      <c r="AB81" s="129">
        <v>0</v>
      </c>
      <c r="AC81" s="129">
        <v>0</v>
      </c>
      <c r="AD81" s="129">
        <v>0</v>
      </c>
      <c r="AE81" s="129">
        <v>0</v>
      </c>
      <c r="AF81" s="129">
        <v>0</v>
      </c>
      <c r="AG81" s="129">
        <v>0</v>
      </c>
      <c r="AH81" s="129">
        <v>0</v>
      </c>
      <c r="AI81" s="129">
        <v>0</v>
      </c>
      <c r="AJ81" s="129">
        <v>0</v>
      </c>
      <c r="AK81" s="129">
        <v>0</v>
      </c>
      <c r="AL81" s="129">
        <v>0</v>
      </c>
      <c r="AM81" s="129">
        <v>0</v>
      </c>
      <c r="AN81" s="129">
        <v>0</v>
      </c>
      <c r="AO81" s="129">
        <v>0</v>
      </c>
      <c r="AP81" s="129">
        <v>0</v>
      </c>
      <c r="AQ81" s="129">
        <v>0</v>
      </c>
      <c r="AR81" s="129">
        <v>0</v>
      </c>
      <c r="AS81" s="129">
        <v>0</v>
      </c>
      <c r="AT81" s="129">
        <v>0</v>
      </c>
      <c r="AU81" s="129">
        <v>0</v>
      </c>
      <c r="AV81" s="129">
        <v>0</v>
      </c>
      <c r="AW81" s="129">
        <v>0</v>
      </c>
      <c r="AX81" s="129">
        <v>0</v>
      </c>
      <c r="AY81" s="129">
        <v>0</v>
      </c>
      <c r="AZ81" s="129">
        <v>0</v>
      </c>
      <c r="BA81" s="129">
        <v>0</v>
      </c>
      <c r="BB81" s="129">
        <v>0</v>
      </c>
    </row>
    <row r="82" spans="1:54" outlineLevel="2">
      <c r="A82" s="8"/>
      <c r="B82" t="s">
        <v>391</v>
      </c>
      <c r="C82" t="s">
        <v>392</v>
      </c>
      <c r="D82" t="s">
        <v>379</v>
      </c>
      <c r="E82" s="21">
        <f t="shared" ref="E82:BB82" si="8">E64*E81</f>
        <v>-1.03122</v>
      </c>
      <c r="F82" s="21">
        <f t="shared" si="8"/>
        <v>-1.34463</v>
      </c>
      <c r="G82" s="21">
        <f t="shared" si="8"/>
        <v>-0.75151000000000001</v>
      </c>
      <c r="H82" s="21">
        <f t="shared" si="8"/>
        <v>-1.0110000000000001</v>
      </c>
      <c r="I82" s="21">
        <f t="shared" si="8"/>
        <v>-1.03122</v>
      </c>
      <c r="J82" s="21">
        <f t="shared" si="8"/>
        <v>0</v>
      </c>
      <c r="K82" s="21">
        <f t="shared" si="8"/>
        <v>0</v>
      </c>
      <c r="L82" s="21">
        <f t="shared" si="8"/>
        <v>0</v>
      </c>
      <c r="M82" s="21">
        <f t="shared" si="8"/>
        <v>0</v>
      </c>
      <c r="N82" s="21">
        <f t="shared" si="8"/>
        <v>0</v>
      </c>
      <c r="O82" s="21">
        <f t="shared" si="8"/>
        <v>0</v>
      </c>
      <c r="P82" s="21">
        <f t="shared" si="8"/>
        <v>0</v>
      </c>
      <c r="Q82" s="21">
        <f t="shared" si="8"/>
        <v>0</v>
      </c>
      <c r="R82" s="21">
        <f t="shared" si="8"/>
        <v>0</v>
      </c>
      <c r="S82" s="21">
        <f t="shared" si="8"/>
        <v>0</v>
      </c>
      <c r="T82" s="21">
        <f t="shared" si="8"/>
        <v>0</v>
      </c>
      <c r="U82" s="21">
        <f t="shared" si="8"/>
        <v>0</v>
      </c>
      <c r="V82" s="21">
        <f t="shared" si="8"/>
        <v>0</v>
      </c>
      <c r="W82" s="21">
        <f t="shared" si="8"/>
        <v>0</v>
      </c>
      <c r="X82" s="21">
        <f t="shared" si="8"/>
        <v>0</v>
      </c>
      <c r="Y82" s="21">
        <f t="shared" si="8"/>
        <v>0</v>
      </c>
      <c r="Z82" s="21">
        <f t="shared" si="8"/>
        <v>0</v>
      </c>
      <c r="AA82" s="21">
        <f t="shared" si="8"/>
        <v>0</v>
      </c>
      <c r="AB82" s="21">
        <f t="shared" si="8"/>
        <v>0</v>
      </c>
      <c r="AC82" s="21">
        <f t="shared" si="8"/>
        <v>0</v>
      </c>
      <c r="AD82" s="21">
        <f t="shared" si="8"/>
        <v>0</v>
      </c>
      <c r="AE82" s="21">
        <f t="shared" si="8"/>
        <v>0</v>
      </c>
      <c r="AF82" s="21">
        <f t="shared" si="8"/>
        <v>0</v>
      </c>
      <c r="AG82" s="21">
        <f t="shared" si="8"/>
        <v>0</v>
      </c>
      <c r="AH82" s="21">
        <f t="shared" si="8"/>
        <v>0</v>
      </c>
      <c r="AI82" s="21">
        <f t="shared" si="8"/>
        <v>0</v>
      </c>
      <c r="AJ82" s="21">
        <f t="shared" si="8"/>
        <v>0</v>
      </c>
      <c r="AK82" s="21">
        <f t="shared" si="8"/>
        <v>0</v>
      </c>
      <c r="AL82" s="21">
        <f t="shared" si="8"/>
        <v>0</v>
      </c>
      <c r="AM82" s="21">
        <f t="shared" si="8"/>
        <v>0</v>
      </c>
      <c r="AN82" s="21">
        <f t="shared" si="8"/>
        <v>0</v>
      </c>
      <c r="AO82" s="21">
        <f t="shared" si="8"/>
        <v>0</v>
      </c>
      <c r="AP82" s="21">
        <f t="shared" si="8"/>
        <v>0</v>
      </c>
      <c r="AQ82" s="21">
        <f t="shared" si="8"/>
        <v>0</v>
      </c>
      <c r="AR82" s="21">
        <f t="shared" si="8"/>
        <v>0</v>
      </c>
      <c r="AS82" s="21">
        <f t="shared" si="8"/>
        <v>0</v>
      </c>
      <c r="AT82" s="21">
        <f t="shared" si="8"/>
        <v>0</v>
      </c>
      <c r="AU82" s="21">
        <f t="shared" si="8"/>
        <v>0</v>
      </c>
      <c r="AV82" s="21">
        <f t="shared" si="8"/>
        <v>0</v>
      </c>
      <c r="AW82" s="21">
        <f t="shared" si="8"/>
        <v>0</v>
      </c>
      <c r="AX82" s="21">
        <f t="shared" si="8"/>
        <v>0</v>
      </c>
      <c r="AY82" s="21">
        <f t="shared" si="8"/>
        <v>0</v>
      </c>
      <c r="AZ82" s="21">
        <f t="shared" si="8"/>
        <v>0</v>
      </c>
      <c r="BA82" s="21">
        <f t="shared" si="8"/>
        <v>0</v>
      </c>
      <c r="BB82" s="21">
        <f t="shared" si="8"/>
        <v>0</v>
      </c>
    </row>
    <row r="83" spans="1:54" outlineLevel="2">
      <c r="A83" s="8"/>
      <c r="B83" t="s">
        <v>393</v>
      </c>
      <c r="C83" t="s">
        <v>394</v>
      </c>
      <c r="D83" t="s">
        <v>379</v>
      </c>
      <c r="E83" s="21">
        <f t="shared" ref="E83:BB83" si="9">E64-E82</f>
        <v>-2.0287800000000002</v>
      </c>
      <c r="F83" s="21">
        <f t="shared" si="9"/>
        <v>-2.6453699999999998</v>
      </c>
      <c r="G83" s="21">
        <f t="shared" si="9"/>
        <v>-1.4784899999999999</v>
      </c>
      <c r="H83" s="21">
        <f t="shared" si="9"/>
        <v>-1.9890000000000003</v>
      </c>
      <c r="I83" s="21">
        <f t="shared" si="9"/>
        <v>-2.0287800000000002</v>
      </c>
      <c r="J83" s="21">
        <f t="shared" si="9"/>
        <v>0</v>
      </c>
      <c r="K83" s="21">
        <f t="shared" si="9"/>
        <v>0</v>
      </c>
      <c r="L83" s="21">
        <f t="shared" si="9"/>
        <v>0</v>
      </c>
      <c r="M83" s="21">
        <f t="shared" si="9"/>
        <v>0</v>
      </c>
      <c r="N83" s="21">
        <f t="shared" si="9"/>
        <v>0</v>
      </c>
      <c r="O83" s="21">
        <f t="shared" si="9"/>
        <v>0</v>
      </c>
      <c r="P83" s="21">
        <f t="shared" si="9"/>
        <v>0</v>
      </c>
      <c r="Q83" s="21">
        <f t="shared" si="9"/>
        <v>0</v>
      </c>
      <c r="R83" s="21">
        <f t="shared" si="9"/>
        <v>0</v>
      </c>
      <c r="S83" s="21">
        <f t="shared" si="9"/>
        <v>0</v>
      </c>
      <c r="T83" s="21">
        <f t="shared" si="9"/>
        <v>0</v>
      </c>
      <c r="U83" s="21">
        <f t="shared" si="9"/>
        <v>0</v>
      </c>
      <c r="V83" s="21">
        <f t="shared" si="9"/>
        <v>0</v>
      </c>
      <c r="W83" s="21">
        <f t="shared" si="9"/>
        <v>0</v>
      </c>
      <c r="X83" s="21">
        <f t="shared" si="9"/>
        <v>0</v>
      </c>
      <c r="Y83" s="21">
        <f t="shared" si="9"/>
        <v>0</v>
      </c>
      <c r="Z83" s="21">
        <f t="shared" si="9"/>
        <v>0</v>
      </c>
      <c r="AA83" s="21">
        <f t="shared" si="9"/>
        <v>0</v>
      </c>
      <c r="AB83" s="21">
        <f t="shared" si="9"/>
        <v>0</v>
      </c>
      <c r="AC83" s="21">
        <f t="shared" si="9"/>
        <v>0</v>
      </c>
      <c r="AD83" s="21">
        <f t="shared" si="9"/>
        <v>0</v>
      </c>
      <c r="AE83" s="21">
        <f t="shared" si="9"/>
        <v>0</v>
      </c>
      <c r="AF83" s="21">
        <f t="shared" si="9"/>
        <v>0</v>
      </c>
      <c r="AG83" s="21">
        <f t="shared" si="9"/>
        <v>0</v>
      </c>
      <c r="AH83" s="21">
        <f t="shared" si="9"/>
        <v>0</v>
      </c>
      <c r="AI83" s="21">
        <f t="shared" si="9"/>
        <v>0</v>
      </c>
      <c r="AJ83" s="21">
        <f t="shared" si="9"/>
        <v>0</v>
      </c>
      <c r="AK83" s="21">
        <f t="shared" si="9"/>
        <v>0</v>
      </c>
      <c r="AL83" s="21">
        <f t="shared" si="9"/>
        <v>0</v>
      </c>
      <c r="AM83" s="21">
        <f t="shared" si="9"/>
        <v>0</v>
      </c>
      <c r="AN83" s="21">
        <f t="shared" si="9"/>
        <v>0</v>
      </c>
      <c r="AO83" s="21">
        <f t="shared" si="9"/>
        <v>0</v>
      </c>
      <c r="AP83" s="21">
        <f t="shared" si="9"/>
        <v>0</v>
      </c>
      <c r="AQ83" s="21">
        <f t="shared" si="9"/>
        <v>0</v>
      </c>
      <c r="AR83" s="21">
        <f t="shared" si="9"/>
        <v>0</v>
      </c>
      <c r="AS83" s="21">
        <f t="shared" si="9"/>
        <v>0</v>
      </c>
      <c r="AT83" s="21">
        <f t="shared" si="9"/>
        <v>0</v>
      </c>
      <c r="AU83" s="21">
        <f t="shared" si="9"/>
        <v>0</v>
      </c>
      <c r="AV83" s="21">
        <f t="shared" si="9"/>
        <v>0</v>
      </c>
      <c r="AW83" s="21">
        <f t="shared" si="9"/>
        <v>0</v>
      </c>
      <c r="AX83" s="21">
        <f t="shared" si="9"/>
        <v>0</v>
      </c>
      <c r="AY83" s="21">
        <f t="shared" si="9"/>
        <v>0</v>
      </c>
      <c r="AZ83" s="21">
        <f t="shared" si="9"/>
        <v>0</v>
      </c>
      <c r="BA83" s="21">
        <f t="shared" si="9"/>
        <v>0</v>
      </c>
      <c r="BB83" s="21">
        <f t="shared" si="9"/>
        <v>0</v>
      </c>
    </row>
    <row r="84" spans="1:54" ht="15.5" hidden="1" outlineLevel="3">
      <c r="A84" s="8"/>
      <c r="B84" t="s">
        <v>395</v>
      </c>
      <c r="C84" t="s">
        <v>396</v>
      </c>
      <c r="D84" t="s">
        <v>379</v>
      </c>
      <c r="E84" s="21"/>
      <c r="F84" s="21">
        <f>IF($E$82&lt;0,(IF(2050-E$80&lt;=0,0,(2/(2050-E$80+1))*(1-(SUM($E84:E84)/$E$82))*$E$82*'Fixed Data'!C$52)),0)</f>
        <v>-8.5934999999999997E-2</v>
      </c>
      <c r="G84" s="21">
        <f>IF($E$82&lt;0,(IF(2050-F$80&lt;=0,0,(2/(2050-F$80+1))*(1-(SUM($E84:F84)/$E$82))*$E$82*'Fixed Data'!D$52)),0)</f>
        <v>-8.2198695652173914E-2</v>
      </c>
      <c r="H84" s="21">
        <f>IF($E$82&lt;0,(IF(2050-G$80&lt;=0,0,(2/(2050-G$80+1))*(1-(SUM($E84:G84)/$E$82))*$E$82*'Fixed Data'!E$52)),0)</f>
        <v>-7.8462391304347831E-2</v>
      </c>
      <c r="I84" s="21">
        <f>IF($E$82&lt;0,(IF(2050-H$80&lt;=0,0,(2/(2050-H$80+1))*(1-(SUM($E84:H84)/$E$82))*$E$82*'Fixed Data'!F$52)),0)</f>
        <v>-7.4726086956521748E-2</v>
      </c>
      <c r="J84" s="21">
        <f>IF($E$82&lt;0,(IF(2050-I$80&lt;=0,0,(2/(2050-I$80+1))*(1-(SUM($E84:I84)/$E$82))*$E$82*'Fixed Data'!G$52)),0)</f>
        <v>-7.0989782608695651E-2</v>
      </c>
      <c r="K84" s="21">
        <f>IF($E$82&lt;0,(IF(2050-J$80&lt;=0,0,(2/(2050-J$80+1))*(1-(SUM($E84:J84)/$E$82))*$E$82*'Fixed Data'!H$52)),0)</f>
        <v>-6.7253478260869567E-2</v>
      </c>
      <c r="L84" s="21">
        <f>IF($E$82&lt;0,(IF(2050-K$80&lt;=0,0,(2/(2050-K$80+1))*(1-(SUM($E84:K84)/$E$82))*$E$82*'Fixed Data'!I$52)),0)</f>
        <v>-6.351717391304347E-2</v>
      </c>
      <c r="M84" s="21">
        <f>IF($E$82&lt;0,(IF(2050-L$80&lt;=0,0,(2/(2050-L$80+1))*(1-(SUM($E84:L84)/$E$82))*$E$82*'Fixed Data'!J$52)),0)</f>
        <v>-5.9780869565217387E-2</v>
      </c>
      <c r="N84" s="21">
        <f>IF($E$82&lt;0,(IF(2050-M$80&lt;=0,0,(2/(2050-M$80+1))*(1-(SUM($E84:M84)/$E$82))*$E$82*'Fixed Data'!K$52)),0)</f>
        <v>-5.6044565217391297E-2</v>
      </c>
      <c r="O84" s="21">
        <f>IF($E$82&lt;0,(IF(2050-N$80&lt;=0,0,(2/(2050-N$80+1))*(1-(SUM($E84:N84)/$E$82))*$E$82*'Fixed Data'!L$52)),0)</f>
        <v>-5.2308260869565207E-2</v>
      </c>
      <c r="P84" s="21">
        <f>IF($E$82&lt;0,(IF(2050-O$80&lt;=0,0,(2/(2050-O$80+1))*(1-(SUM($E84:O84)/$E$82))*$E$82*'Fixed Data'!M$52)),0)</f>
        <v>-4.8571956521739117E-2</v>
      </c>
      <c r="Q84" s="21">
        <f>IF($E$82&lt;0,(IF(2050-P$80&lt;=0,0,(2/(2050-P$80+1))*(1-(SUM($E84:P84)/$E$82))*$E$82*'Fixed Data'!N$52)),0)</f>
        <v>-4.4835652173913033E-2</v>
      </c>
      <c r="R84" s="21">
        <f>IF($E$82&lt;0,(IF(2050-Q$80&lt;=0,0,(2/(2050-Q$80+1))*(1-(SUM($E84:Q84)/$E$82))*$E$82*'Fixed Data'!O$52)),0)</f>
        <v>-4.109934782608695E-2</v>
      </c>
      <c r="S84" s="21">
        <f>IF($E$82&lt;0,(IF(2050-R$80&lt;=0,0,(2/(2050-R$80+1))*(1-(SUM($E84:R84)/$E$82))*$E$82*'Fixed Data'!P$52)),0)</f>
        <v>-3.7363043478260874E-2</v>
      </c>
      <c r="T84" s="21">
        <f>IF($E$82&lt;0,(IF(2050-S$80&lt;=0,0,(2/(2050-S$80+1))*(1-(SUM($E84:S84)/$E$82))*$E$82*'Fixed Data'!Q$52)),0)</f>
        <v>-3.3626739130434777E-2</v>
      </c>
      <c r="U84" s="21">
        <f>IF($E$82&lt;0,(IF(2050-T$80&lt;=0,0,(2/(2050-T$80+1))*(1-(SUM($E84:T84)/$E$82))*$E$82*'Fixed Data'!R$52)),0)</f>
        <v>-2.9890434782608676E-2</v>
      </c>
      <c r="V84" s="21">
        <f>IF($E$82&lt;0,(IF(2050-U$80&lt;=0,0,(2/(2050-U$80+1))*(1-(SUM($E84:U84)/$E$82))*$E$82*'Fixed Data'!S$52)),0)</f>
        <v>-2.6154130434782583E-2</v>
      </c>
      <c r="W84" s="21">
        <f>IF($E$82&lt;0,(IF(2050-V$80&lt;=0,0,(2/(2050-V$80+1))*(1-(SUM($E84:V84)/$E$82))*$E$82*'Fixed Data'!T$52)),0)</f>
        <v>-2.241782608695652E-2</v>
      </c>
      <c r="X84" s="21">
        <f>IF($E$82&lt;0,(IF(2050-W$80&lt;=0,0,(2/(2050-W$80+1))*(1-(SUM($E84:W84)/$E$82))*$E$82*'Fixed Data'!U$52)),0)</f>
        <v>-1.868152173913044E-2</v>
      </c>
      <c r="Y84" s="21">
        <f>IF($E$82&lt;0,(IF(2050-X$80&lt;=0,0,(2/(2050-X$80+1))*(1-(SUM($E84:X84)/$E$82))*$E$82*'Fixed Data'!V$52)),0)</f>
        <v>-1.4945217391304369E-2</v>
      </c>
      <c r="Z84" s="21">
        <f>IF($E$82&lt;0,(IF(2050-Y$80&lt;=0,0,(2/(2050-Y$80+1))*(1-(SUM($E84:Y84)/$E$82))*$E$82*'Fixed Data'!W$52)),0)</f>
        <v>-1.1208913043478253E-2</v>
      </c>
      <c r="AA84" s="21">
        <f>IF($E$82&lt;0,(IF(2050-Z$80&lt;=0,0,(2/(2050-Z$80+1))*(1-(SUM($E84:Z84)/$E$82))*$E$82*'Fixed Data'!X$52)),0)</f>
        <v>-7.4726086956522072E-3</v>
      </c>
      <c r="AB84" s="21">
        <f>IF($E$82&lt;0,(IF(2050-AA$80&lt;=0,0,(2/(2050-AA$80+1))*(1-(SUM($E84:AA84)/$E$82))*$E$82*'Fixed Data'!Y$52)),0)</f>
        <v>-3.7363043478259891E-3</v>
      </c>
      <c r="AC84" s="21">
        <f>IF($E$82&lt;0,(IF(2050-AB$80&lt;=0,0,(2/(2050-AB$80+1))*(1-(SUM($E84:AB84)/$E$82))*$E$82*'Fixed Data'!Z$52)),0)</f>
        <v>0</v>
      </c>
      <c r="AD84" s="21">
        <f>IF($E$82&lt;0,(IF(2050-AC$80&lt;=0,0,(2/(2050-AC$80+1))*(1-(SUM($E84:AC84)/$E$82))*$E$82*'Fixed Data'!AA$52)),0)</f>
        <v>0</v>
      </c>
      <c r="AE84" s="21">
        <f>IF($E$82&lt;0,(IF(2050-AD$80&lt;=0,0,(2/(2050-AD$80+1))*(1-(SUM($E84:AD84)/$E$82))*$E$82*'Fixed Data'!AB$52)),0)</f>
        <v>0</v>
      </c>
      <c r="AF84" s="21">
        <f>IF($E$82&lt;0,(IF(2050-AE$80&lt;=0,0,(2/(2050-AE$80+1))*(1-(SUM($E84:AE84)/$E$82))*$E$82*'Fixed Data'!AC$52)),0)</f>
        <v>0</v>
      </c>
      <c r="AG84" s="21">
        <f>IF($E$82&lt;0,(IF(2050-AF$80&lt;=0,0,(2/(2050-AF$80+1))*(1-(SUM($E84:AF84)/$E$82))*$E$82*'Fixed Data'!AD$52)),0)</f>
        <v>0</v>
      </c>
      <c r="AH84" s="21">
        <f>IF($E$82&lt;0,(IF(2050-AG$80&lt;=0,0,(2/(2050-AG$80+1))*(1-(SUM($E84:AG84)/$E$82))*$E$82*'Fixed Data'!AE$52)),0)</f>
        <v>0</v>
      </c>
      <c r="AI84" s="21">
        <f>IF($E$82&lt;0,(IF(2050-AH$80&lt;=0,0,(2/(2050-AH$80+1))*(1-(SUM($E84:AH84)/$E$82))*$E$82*'Fixed Data'!AF$52)),0)</f>
        <v>0</v>
      </c>
      <c r="AJ84" s="21">
        <f>IF($E$82&lt;0,(IF(2050-AI$80&lt;=0,0,(2/(2050-AI$80+1))*(1-(SUM($E84:AI84)/$E$82))*$E$82*'Fixed Data'!AG$52)),0)</f>
        <v>0</v>
      </c>
      <c r="AK84" s="21">
        <f>IF($E$82&lt;0,(IF(2050-AJ$80&lt;=0,0,(2/(2050-AJ$80+1))*(1-(SUM($E84:AJ84)/$E$82))*$E$82*'Fixed Data'!AH$52)),0)</f>
        <v>0</v>
      </c>
      <c r="AL84" s="21">
        <f>IF($E$82&lt;0,(IF(2050-AK$80&lt;=0,0,(2/(2050-AK$80+1))*(1-(SUM($E84:AK84)/$E$82))*$E$82*'Fixed Data'!AI$52)),0)</f>
        <v>0</v>
      </c>
      <c r="AM84" s="21">
        <f>IF($E$82&lt;0,(IF(2050-AL$80&lt;=0,0,(2/(2050-AL$80+1))*(1-(SUM($E84:AL84)/$E$82))*$E$82*'Fixed Data'!AJ$52)),0)</f>
        <v>0</v>
      </c>
      <c r="AN84" s="21">
        <f>IF($E$82&lt;0,(IF(2050-AM$80&lt;=0,0,(2/(2050-AM$80+1))*(1-(SUM($E84:AM84)/$E$82))*$E$82*'Fixed Data'!AK$52)),0)</f>
        <v>0</v>
      </c>
      <c r="AO84" s="21">
        <f>IF($E$82&lt;0,(IF(2050-AN$80&lt;=0,0,(2/(2050-AN$80+1))*(1-(SUM($E84:AN84)/$E$82))*$E$82*'Fixed Data'!AL$52)),0)</f>
        <v>0</v>
      </c>
      <c r="AP84" s="21">
        <f>IF($E$82&lt;0,(IF(2050-AO$80&lt;=0,0,(2/(2050-AO$80+1))*(1-(SUM($E84:AO84)/$E$82))*$E$82*'Fixed Data'!AM$52)),0)</f>
        <v>0</v>
      </c>
      <c r="AQ84" s="21">
        <f>IF($E$82&lt;0,(IF(2050-AP$80&lt;=0,0,(2/(2050-AP$80+1))*(1-(SUM($E84:AP84)/$E$82))*$E$82*'Fixed Data'!AN$52)),0)</f>
        <v>0</v>
      </c>
      <c r="AR84" s="21">
        <f>IF($E$82&lt;0,(IF(2050-AQ$80&lt;=0,0,(2/(2050-AQ$80+1))*(1-(SUM($E84:AQ84)/$E$82))*$E$82*'Fixed Data'!AO$52)),0)</f>
        <v>0</v>
      </c>
      <c r="AS84" s="21">
        <f>IF($E$82&lt;0,(IF(2050-AR$80&lt;=0,0,(2/(2050-AR$80+1))*(1-(SUM($E84:AR84)/$E$82))*$E$82*'Fixed Data'!AP$52)),0)</f>
        <v>0</v>
      </c>
      <c r="AT84" s="21">
        <f>IF($E$82&lt;0,(IF(2050-AS$80&lt;=0,0,(2/(2050-AS$80+1))*(1-(SUM($E84:AS84)/$E$82))*$E$82*'Fixed Data'!AQ$52)),0)</f>
        <v>0</v>
      </c>
      <c r="AU84" s="21">
        <f>IF($E$82&lt;0,(IF(2050-AT$80&lt;=0,0,(2/(2050-AT$80+1))*(1-(SUM($E84:AT84)/$E$82))*$E$82*'Fixed Data'!AR$52)),0)</f>
        <v>0</v>
      </c>
      <c r="AV84" s="21">
        <f>IF($E$82&lt;0,(IF(2050-AU$80&lt;=0,0,(2/(2050-AU$80+1))*(1-(SUM($E84:AU84)/$E$82))*$E$82*'Fixed Data'!AS$52)),0)</f>
        <v>0</v>
      </c>
      <c r="AW84" s="21">
        <f>IF($E$82&lt;0,(IF(2050-AV$80&lt;=0,0,(2/(2050-AV$80+1))*(1-(SUM($E84:AV84)/$E$82))*$E$82*'Fixed Data'!AT$52)),0)</f>
        <v>0</v>
      </c>
      <c r="AX84" s="21">
        <f>IF($E$82&lt;0,(IF(2050-AW$80&lt;=0,0,(2/(2050-AW$80+1))*(1-(SUM($E84:AW84)/$E$82))*$E$82*'Fixed Data'!AU$52)),0)</f>
        <v>0</v>
      </c>
      <c r="AY84" s="21">
        <f>IF($E$82&lt;0,(IF(2050-AX$80&lt;=0,0,(2/(2050-AX$80+1))*(1-(SUM($E84:AX84)/$E$82))*$E$82*'Fixed Data'!AV$52)),0)</f>
        <v>0</v>
      </c>
      <c r="AZ84" s="21">
        <f>IF($E$82&lt;0,(IF(2050-AY$80&lt;=0,0,(2/(2050-AY$80+1))*(1-(SUM($E84:AY84)/$E$82))*$E$82*'Fixed Data'!AW$52)),0)</f>
        <v>0</v>
      </c>
      <c r="BA84" s="21">
        <f>IF($E$82&lt;0,(IF(2050-AZ$80&lt;=0,0,(2/(2050-AZ$80+1))*(1-(SUM($E84:AZ84)/$E$82))*$E$82*'Fixed Data'!AX$52)),0)</f>
        <v>0</v>
      </c>
      <c r="BB84" s="21">
        <f>IF($E$82&lt;0,(IF(2050-BA$80&lt;=0,0,(2/(2050-BA$80+1))*(1-(SUM($E84:BA84)/$E$82))*$E$82*'Fixed Data'!AY$52)),0)</f>
        <v>0</v>
      </c>
    </row>
    <row r="85" spans="1:54" ht="15" hidden="1" customHeight="1" outlineLevel="3">
      <c r="A85" s="8"/>
      <c r="B85" t="s">
        <v>397</v>
      </c>
      <c r="C85" t="s">
        <v>398</v>
      </c>
      <c r="D85" t="s">
        <v>379</v>
      </c>
      <c r="E85" s="18"/>
      <c r="F85" s="18"/>
      <c r="G85" s="21">
        <f>IF($F$82&lt;0,(IF(2050-F$80&lt;=0,0,(2/(2050-F$80+1))*(1-(SUM($E85:F85)/$F$82))*$F$82*'Fixed Data'!D$52)),0)</f>
        <v>-0.11692434782608695</v>
      </c>
      <c r="H85" s="21">
        <f>IF($F$82&lt;0,(IF(2050-G$80&lt;=0,0,(2/(2050-G$80+1))*(1-(SUM($E85:G85)/$F$82))*$F$82*'Fixed Data'!E$52)),0)</f>
        <v>-0.11160960474308301</v>
      </c>
      <c r="I85" s="21">
        <f>IF($F$82&lt;0,(IF(2050-H$80&lt;=0,0,(2/(2050-H$80+1))*(1-(SUM($E85:H85)/$F$82))*$F$82*'Fixed Data'!F$52)),0)</f>
        <v>-0.10629486166007904</v>
      </c>
      <c r="J85" s="21">
        <f>IF($F$82&lt;0,(IF(2050-I$80&lt;=0,0,(2/(2050-I$80+1))*(1-(SUM($E85:I85)/$F$82))*$F$82*'Fixed Data'!G$52)),0)</f>
        <v>-0.10098011857707512</v>
      </c>
      <c r="K85" s="21">
        <f>IF($F$82&lt;0,(IF(2050-J$80&lt;=0,0,(2/(2050-J$80+1))*(1-(SUM($E85:J85)/$F$82))*$F$82*'Fixed Data'!H$52)),0)</f>
        <v>-9.5665375494071128E-2</v>
      </c>
      <c r="L85" s="21">
        <f>IF($F$82&lt;0,(IF(2050-K$80&lt;=0,0,(2/(2050-K$80+1))*(1-(SUM($E85:K85)/$F$82))*$F$82*'Fixed Data'!I$52)),0)</f>
        <v>-9.035063241106718E-2</v>
      </c>
      <c r="M85" s="21">
        <f>IF($F$82&lt;0,(IF(2050-L$80&lt;=0,0,(2/(2050-L$80+1))*(1-(SUM($E85:L85)/$F$82))*$F$82*'Fixed Data'!J$52)),0)</f>
        <v>-8.5035889328063233E-2</v>
      </c>
      <c r="N85" s="21">
        <f>IF($F$82&lt;0,(IF(2050-M$80&lt;=0,0,(2/(2050-M$80+1))*(1-(SUM($E85:M85)/$F$82))*$F$82*'Fixed Data'!K$52)),0)</f>
        <v>-7.9721146245059271E-2</v>
      </c>
      <c r="O85" s="21">
        <f>IF($F$82&lt;0,(IF(2050-N$80&lt;=0,0,(2/(2050-N$80+1))*(1-(SUM($E85:N85)/$F$82))*$F$82*'Fixed Data'!L$52)),0)</f>
        <v>-7.440640316205531E-2</v>
      </c>
      <c r="P85" s="21">
        <f>IF($F$82&lt;0,(IF(2050-O$80&lt;=0,0,(2/(2050-O$80+1))*(1-(SUM($E85:O85)/$F$82))*$F$82*'Fixed Data'!M$52)),0)</f>
        <v>-6.9091660079051362E-2</v>
      </c>
      <c r="Q85" s="21">
        <f>IF($F$82&lt;0,(IF(2050-P$80&lt;=0,0,(2/(2050-P$80+1))*(1-(SUM($E85:P85)/$F$82))*$F$82*'Fixed Data'!N$52)),0)</f>
        <v>-6.3776916996047442E-2</v>
      </c>
      <c r="R85" s="21">
        <f>IF($F$82&lt;0,(IF(2050-Q$80&lt;=0,0,(2/(2050-Q$80+1))*(1-(SUM($E85:Q85)/$F$82))*$F$82*'Fixed Data'!O$52)),0)</f>
        <v>-5.846217391304346E-2</v>
      </c>
      <c r="S85" s="21">
        <f>IF($F$82&lt;0,(IF(2050-R$80&lt;=0,0,(2/(2050-R$80+1))*(1-(SUM($E85:R85)/$F$82))*$F$82*'Fixed Data'!P$52)),0)</f>
        <v>-5.3147430830039491E-2</v>
      </c>
      <c r="T85" s="21">
        <f>IF($F$82&lt;0,(IF(2050-S$80&lt;=0,0,(2/(2050-S$80+1))*(1-(SUM($E85:S85)/$F$82))*$F$82*'Fixed Data'!Q$52)),0)</f>
        <v>-4.7832687747035564E-2</v>
      </c>
      <c r="U85" s="21">
        <f>IF($F$82&lt;0,(IF(2050-T$80&lt;=0,0,(2/(2050-T$80+1))*(1-(SUM($E85:T85)/$F$82))*$F$82*'Fixed Data'!R$52)),0)</f>
        <v>-4.2517944664031568E-2</v>
      </c>
      <c r="V85" s="21">
        <f>IF($F$82&lt;0,(IF(2050-U$80&lt;=0,0,(2/(2050-U$80+1))*(1-(SUM($E85:U85)/$F$82))*$F$82*'Fixed Data'!S$52)),0)</f>
        <v>-3.7203201581027641E-2</v>
      </c>
      <c r="W85" s="21">
        <f>IF($F$82&lt;0,(IF(2050-V$80&lt;=0,0,(2/(2050-V$80+1))*(1-(SUM($E85:V85)/$F$82))*$F$82*'Fixed Data'!T$52)),0)</f>
        <v>-3.1888458498023659E-2</v>
      </c>
      <c r="X85" s="21">
        <f>IF($F$82&lt;0,(IF(2050-W$80&lt;=0,0,(2/(2050-W$80+1))*(1-(SUM($E85:W85)/$F$82))*$F$82*'Fixed Data'!U$52)),0)</f>
        <v>-2.6573715415019707E-2</v>
      </c>
      <c r="Y85" s="21">
        <f>IF($F$82&lt;0,(IF(2050-X$80&lt;=0,0,(2/(2050-X$80+1))*(1-(SUM($E85:X85)/$F$82))*$F$82*'Fixed Data'!V$52)),0)</f>
        <v>-2.1258972332015808E-2</v>
      </c>
      <c r="Z85" s="21">
        <f>IF($F$82&lt;0,(IF(2050-Y$80&lt;=0,0,(2/(2050-Y$80+1))*(1-(SUM($E85:Y85)/$F$82))*$F$82*'Fixed Data'!W$52)),0)</f>
        <v>-1.594422924901184E-2</v>
      </c>
      <c r="AA85" s="21">
        <f>IF($F$82&lt;0,(IF(2050-Z$80&lt;=0,0,(2/(2050-Z$80+1))*(1-(SUM($E85:Z85)/$F$82))*$F$82*'Fixed Data'!X$52)),0)</f>
        <v>-1.0629486166007942E-2</v>
      </c>
      <c r="AB85" s="21">
        <f>IF($F$82&lt;0,(IF(2050-AA$80&lt;=0,0,(2/(2050-AA$80+1))*(1-(SUM($E85:AA85)/$F$82))*$F$82*'Fixed Data'!Y$52)),0)</f>
        <v>-5.3147430830040709E-3</v>
      </c>
      <c r="AC85" s="21">
        <f>IF($F$82&lt;0,(IF(2050-AB$80&lt;=0,0,(2/(2050-AB$80+1))*(1-(SUM($E85:AB85)/$F$82))*$F$82*'Fixed Data'!Z$52)),0)</f>
        <v>0</v>
      </c>
      <c r="AD85" s="21">
        <f>IF($F$82&lt;0,(IF(2050-AC$80&lt;=0,0,(2/(2050-AC$80+1))*(1-(SUM($E85:AC85)/$F$82))*$F$82*'Fixed Data'!AA$52)),0)</f>
        <v>0</v>
      </c>
      <c r="AE85" s="21">
        <f>IF($F$82&lt;0,(IF(2050-AD$80&lt;=0,0,(2/(2050-AD$80+1))*(1-(SUM($E85:AD85)/$F$82))*$F$82*'Fixed Data'!AB$52)),0)</f>
        <v>0</v>
      </c>
      <c r="AF85" s="21">
        <f>IF($F$82&lt;0,(IF(2050-AE$80&lt;=0,0,(2/(2050-AE$80+1))*(1-(SUM($E85:AE85)/$F$82))*$F$82*'Fixed Data'!AC$52)),0)</f>
        <v>0</v>
      </c>
      <c r="AG85" s="21">
        <f>IF($F$82&lt;0,(IF(2050-AF$80&lt;=0,0,(2/(2050-AF$80+1))*(1-(SUM($E85:AF85)/$F$82))*$F$82*'Fixed Data'!AD$52)),0)</f>
        <v>0</v>
      </c>
      <c r="AH85" s="21">
        <f>IF($F$82&lt;0,(IF(2050-AG$80&lt;=0,0,(2/(2050-AG$80+1))*(1-(SUM($E85:AG85)/$F$82))*$F$82*'Fixed Data'!AE$52)),0)</f>
        <v>0</v>
      </c>
      <c r="AI85" s="21">
        <f>IF($F$82&lt;0,(IF(2050-AH$80&lt;=0,0,(2/(2050-AH$80+1))*(1-(SUM($E85:AH85)/$F$82))*$F$82*'Fixed Data'!AF$52)),0)</f>
        <v>0</v>
      </c>
      <c r="AJ85" s="21">
        <f>IF($F$82&lt;0,(IF(2050-AI$80&lt;=0,0,(2/(2050-AI$80+1))*(1-(SUM($E85:AI85)/$F$82))*$F$82*'Fixed Data'!AG$52)),0)</f>
        <v>0</v>
      </c>
      <c r="AK85" s="21">
        <f>IF($F$82&lt;0,(IF(2050-AJ$80&lt;=0,0,(2/(2050-AJ$80+1))*(1-(SUM($E85:AJ85)/$F$82))*$F$82*'Fixed Data'!AH$52)),0)</f>
        <v>0</v>
      </c>
      <c r="AL85" s="21">
        <f>IF($F$82&lt;0,(IF(2050-AK$80&lt;=0,0,(2/(2050-AK$80+1))*(1-(SUM($E85:AK85)/$F$82))*$F$82*'Fixed Data'!AI$52)),0)</f>
        <v>0</v>
      </c>
      <c r="AM85" s="21">
        <f>IF($F$82&lt;0,(IF(2050-AL$80&lt;=0,0,(2/(2050-AL$80+1))*(1-(SUM($E85:AL85)/$F$82))*$F$82*'Fixed Data'!AJ$52)),0)</f>
        <v>0</v>
      </c>
      <c r="AN85" s="21">
        <f>IF($F$82&lt;0,(IF(2050-AM$80&lt;=0,0,(2/(2050-AM$80+1))*(1-(SUM($E85:AM85)/$F$82))*$F$82*'Fixed Data'!AK$52)),0)</f>
        <v>0</v>
      </c>
      <c r="AO85" s="21">
        <f>IF($F$82&lt;0,(IF(2050-AN$80&lt;=0,0,(2/(2050-AN$80+1))*(1-(SUM($E85:AN85)/$F$82))*$F$82*'Fixed Data'!AL$52)),0)</f>
        <v>0</v>
      </c>
      <c r="AP85" s="21">
        <f>IF($F$82&lt;0,(IF(2050-AO$80&lt;=0,0,(2/(2050-AO$80+1))*(1-(SUM($E85:AO85)/$F$82))*$F$82*'Fixed Data'!AM$52)),0)</f>
        <v>0</v>
      </c>
      <c r="AQ85" s="21">
        <f>IF($F$82&lt;0,(IF(2050-AP$80&lt;=0,0,(2/(2050-AP$80+1))*(1-(SUM($E85:AP85)/$F$82))*$F$82*'Fixed Data'!AN$52)),0)</f>
        <v>0</v>
      </c>
      <c r="AR85" s="21">
        <f>IF($F$82&lt;0,(IF(2050-AQ$80&lt;=0,0,(2/(2050-AQ$80+1))*(1-(SUM($E85:AQ85)/$F$82))*$F$82*'Fixed Data'!AO$52)),0)</f>
        <v>0</v>
      </c>
      <c r="AS85" s="21">
        <f>IF($F$82&lt;0,(IF(2050-AR$80&lt;=0,0,(2/(2050-AR$80+1))*(1-(SUM($E85:AR85)/$F$82))*$F$82*'Fixed Data'!AP$52)),0)</f>
        <v>0</v>
      </c>
      <c r="AT85" s="21">
        <f>IF($F$82&lt;0,(IF(2050-AS$80&lt;=0,0,(2/(2050-AS$80+1))*(1-(SUM($E85:AS85)/$F$82))*$F$82*'Fixed Data'!AQ$52)),0)</f>
        <v>0</v>
      </c>
      <c r="AU85" s="21">
        <f>IF($F$82&lt;0,(IF(2050-AT$80&lt;=0,0,(2/(2050-AT$80+1))*(1-(SUM($E85:AT85)/$F$82))*$F$82*'Fixed Data'!AR$52)),0)</f>
        <v>0</v>
      </c>
      <c r="AV85" s="21">
        <f>IF($F$82&lt;0,(IF(2050-AU$80&lt;=0,0,(2/(2050-AU$80+1))*(1-(SUM($E85:AU85)/$F$82))*$F$82*'Fixed Data'!AS$52)),0)</f>
        <v>0</v>
      </c>
      <c r="AW85" s="21">
        <f>IF($F$82&lt;0,(IF(2050-AV$80&lt;=0,0,(2/(2050-AV$80+1))*(1-(SUM($E85:AV85)/$F$82))*$F$82*'Fixed Data'!AT$52)),0)</f>
        <v>0</v>
      </c>
      <c r="AX85" s="21">
        <f>IF($F$82&lt;0,(IF(2050-AW$80&lt;=0,0,(2/(2050-AW$80+1))*(1-(SUM($E85:AW85)/$F$82))*$F$82*'Fixed Data'!AU$52)),0)</f>
        <v>0</v>
      </c>
      <c r="AY85" s="21">
        <f>IF($F$82&lt;0,(IF(2050-AX$80&lt;=0,0,(2/(2050-AX$80+1))*(1-(SUM($E85:AX85)/$F$82))*$F$82*'Fixed Data'!AV$52)),0)</f>
        <v>0</v>
      </c>
      <c r="AZ85" s="21">
        <f>IF($F$82&lt;0,(IF(2050-AY$80&lt;=0,0,(2/(2050-AY$80+1))*(1-(SUM($E85:AY85)/$F$82))*$F$82*'Fixed Data'!AW$52)),0)</f>
        <v>0</v>
      </c>
      <c r="BA85" s="21">
        <f>IF($F$82&lt;0,(IF(2050-AZ$80&lt;=0,0,(2/(2050-AZ$80+1))*(1-(SUM($E85:AZ85)/$F$82))*$F$82*'Fixed Data'!AX$52)),0)</f>
        <v>0</v>
      </c>
      <c r="BB85" s="21">
        <f>IF($F$82&lt;0,(IF(2050-BA$80&lt;=0,0,(2/(2050-BA$80+1))*(1-(SUM($E85:BA85)/$F$82))*$F$82*'Fixed Data'!AY$52)),0)</f>
        <v>0</v>
      </c>
    </row>
    <row r="86" spans="1:54" ht="15" hidden="1" customHeight="1" outlineLevel="3">
      <c r="A86" s="8"/>
      <c r="B86" t="s">
        <v>399</v>
      </c>
      <c r="C86" t="s">
        <v>400</v>
      </c>
      <c r="D86" t="s">
        <v>379</v>
      </c>
      <c r="E86" s="18"/>
      <c r="F86" s="18"/>
      <c r="G86" s="18"/>
      <c r="H86" s="21">
        <f>IF($G$82&lt;0,(IF(2050-G$80&lt;=0,0,(2/(2050-G$80+1))*(1-(SUM($E86:G86)/$G$82))*$G$82*'Fixed Data'!E$52)),0)</f>
        <v>-6.8319090909090913E-2</v>
      </c>
      <c r="I86" s="21">
        <f>IF($G$82&lt;0,(IF(2050-H$80&lt;=0,0,(2/(2050-H$80+1))*(1-(SUM($E86:H86)/$G$82))*$G$82*'Fixed Data'!F$52)),0)</f>
        <v>-6.5065800865800869E-2</v>
      </c>
      <c r="J86" s="21">
        <f>IF($G$82&lt;0,(IF(2050-I$80&lt;=0,0,(2/(2050-I$80+1))*(1-(SUM($E86:I86)/$G$82))*$G$82*'Fixed Data'!G$52)),0)</f>
        <v>-6.1812510822510824E-2</v>
      </c>
      <c r="K86" s="21">
        <f>IF($G$82&lt;0,(IF(2050-J$80&lt;=0,0,(2/(2050-J$80+1))*(1-(SUM($E86:J86)/$G$82))*$G$82*'Fixed Data'!H$52)),0)</f>
        <v>-5.855922077922078E-2</v>
      </c>
      <c r="L86" s="21">
        <f>IF($G$82&lt;0,(IF(2050-K$80&lt;=0,0,(2/(2050-K$80+1))*(1-(SUM($E86:K86)/$G$82))*$G$82*'Fixed Data'!I$52)),0)</f>
        <v>-5.5305930735930743E-2</v>
      </c>
      <c r="M86" s="21">
        <f>IF($G$82&lt;0,(IF(2050-L$80&lt;=0,0,(2/(2050-L$80+1))*(1-(SUM($E86:L86)/$G$82))*$G$82*'Fixed Data'!J$52)),0)</f>
        <v>-5.2052640692640692E-2</v>
      </c>
      <c r="N86" s="21">
        <f>IF($G$82&lt;0,(IF(2050-M$80&lt;=0,0,(2/(2050-M$80+1))*(1-(SUM($E86:M86)/$G$82))*$G$82*'Fixed Data'!K$52)),0)</f>
        <v>-4.8799350649350648E-2</v>
      </c>
      <c r="O86" s="21">
        <f>IF($G$82&lt;0,(IF(2050-N$80&lt;=0,0,(2/(2050-N$80+1))*(1-(SUM($E86:N86)/$G$82))*$G$82*'Fixed Data'!L$52)),0)</f>
        <v>-4.5546060606060597E-2</v>
      </c>
      <c r="P86" s="21">
        <f>IF($G$82&lt;0,(IF(2050-O$80&lt;=0,0,(2/(2050-O$80+1))*(1-(SUM($E86:O86)/$G$82))*$G$82*'Fixed Data'!M$52)),0)</f>
        <v>-4.229277056277056E-2</v>
      </c>
      <c r="Q86" s="21">
        <f>IF($G$82&lt;0,(IF(2050-P$80&lt;=0,0,(2/(2050-P$80+1))*(1-(SUM($E86:P86)/$G$82))*$G$82*'Fixed Data'!N$52)),0)</f>
        <v>-3.9039480519480523E-2</v>
      </c>
      <c r="R86" s="21">
        <f>IF($G$82&lt;0,(IF(2050-Q$80&lt;=0,0,(2/(2050-Q$80+1))*(1-(SUM($E86:Q86)/$G$82))*$G$82*'Fixed Data'!O$52)),0)</f>
        <v>-3.5786190476190485E-2</v>
      </c>
      <c r="S86" s="21">
        <f>IF($G$82&lt;0,(IF(2050-R$80&lt;=0,0,(2/(2050-R$80+1))*(1-(SUM($E86:R86)/$G$82))*$G$82*'Fixed Data'!P$52)),0)</f>
        <v>-3.2532900432900455E-2</v>
      </c>
      <c r="T86" s="21">
        <f>IF($G$82&lt;0,(IF(2050-S$80&lt;=0,0,(2/(2050-S$80+1))*(1-(SUM($E86:S86)/$G$82))*$G$82*'Fixed Data'!Q$52)),0)</f>
        <v>-2.9279610389610401E-2</v>
      </c>
      <c r="U86" s="21">
        <f>IF($G$82&lt;0,(IF(2050-T$80&lt;=0,0,(2/(2050-T$80+1))*(1-(SUM($E86:T86)/$G$82))*$G$82*'Fixed Data'!R$52)),0)</f>
        <v>-2.6026320346320374E-2</v>
      </c>
      <c r="V86" s="21">
        <f>IF($G$82&lt;0,(IF(2050-U$80&lt;=0,0,(2/(2050-U$80+1))*(1-(SUM($E86:U86)/$G$82))*$G$82*'Fixed Data'!S$52)),0)</f>
        <v>-2.2773030303030326E-2</v>
      </c>
      <c r="W86" s="21">
        <f>IF($G$82&lt;0,(IF(2050-V$80&lt;=0,0,(2/(2050-V$80+1))*(1-(SUM($E86:V86)/$G$82))*$G$82*'Fixed Data'!T$52)),0)</f>
        <v>-1.9519740259740268E-2</v>
      </c>
      <c r="X86" s="21">
        <f>IF($G$82&lt;0,(IF(2050-W$80&lt;=0,0,(2/(2050-W$80+1))*(1-(SUM($E86:W86)/$G$82))*$G$82*'Fixed Data'!U$52)),0)</f>
        <v>-1.6266450216450221E-2</v>
      </c>
      <c r="Y86" s="21">
        <f>IF($G$82&lt;0,(IF(2050-X$80&lt;=0,0,(2/(2050-X$80+1))*(1-(SUM($E86:X86)/$G$82))*$G$82*'Fixed Data'!V$52)),0)</f>
        <v>-1.3013160173160199E-2</v>
      </c>
      <c r="Z86" s="21">
        <f>IF($G$82&lt;0,(IF(2050-Y$80&lt;=0,0,(2/(2050-Y$80+1))*(1-(SUM($E86:Y86)/$G$82))*$G$82*'Fixed Data'!W$52)),0)</f>
        <v>-9.7598701298701341E-3</v>
      </c>
      <c r="AA86" s="21">
        <f>IF($G$82&lt;0,(IF(2050-Z$80&lt;=0,0,(2/(2050-Z$80+1))*(1-(SUM($E86:Z86)/$G$82))*$G$82*'Fixed Data'!X$52)),0)</f>
        <v>-6.5065800865800882E-3</v>
      </c>
      <c r="AB86" s="21">
        <f>IF($G$82&lt;0,(IF(2050-AA$80&lt;=0,0,(2/(2050-AA$80+1))*(1-(SUM($E86:AA86)/$G$82))*$G$82*'Fixed Data'!Y$52)),0)</f>
        <v>-3.2532900432900168E-3</v>
      </c>
      <c r="AC86" s="21">
        <f>IF($G$82&lt;0,(IF(2050-AB$80&lt;=0,0,(2/(2050-AB$80+1))*(1-(SUM($E86:AB86)/$G$82))*$G$82*'Fixed Data'!Z$52)),0)</f>
        <v>0</v>
      </c>
      <c r="AD86" s="21">
        <f>IF($G$82&lt;0,(IF(2050-AC$80&lt;=0,0,(2/(2050-AC$80+1))*(1-(SUM($E86:AC86)/$G$82))*$G$82*'Fixed Data'!AA$52)),0)</f>
        <v>0</v>
      </c>
      <c r="AE86" s="21">
        <f>IF($G$82&lt;0,(IF(2050-AD$80&lt;=0,0,(2/(2050-AD$80+1))*(1-(SUM($E86:AD86)/$G$82))*$G$82*'Fixed Data'!AB$52)),0)</f>
        <v>0</v>
      </c>
      <c r="AF86" s="21">
        <f>IF($G$82&lt;0,(IF(2050-AE$80&lt;=0,0,(2/(2050-AE$80+1))*(1-(SUM($E86:AE86)/$G$82))*$G$82*'Fixed Data'!AC$52)),0)</f>
        <v>0</v>
      </c>
      <c r="AG86" s="21">
        <f>IF($G$82&lt;0,(IF(2050-AF$80&lt;=0,0,(2/(2050-AF$80+1))*(1-(SUM($E86:AF86)/$G$82))*$G$82*'Fixed Data'!AD$52)),0)</f>
        <v>0</v>
      </c>
      <c r="AH86" s="21">
        <f>IF($G$82&lt;0,(IF(2050-AG$80&lt;=0,0,(2/(2050-AG$80+1))*(1-(SUM($E86:AG86)/$G$82))*$G$82*'Fixed Data'!AE$52)),0)</f>
        <v>0</v>
      </c>
      <c r="AI86" s="21">
        <f>IF($G$82&lt;0,(IF(2050-AH$80&lt;=0,0,(2/(2050-AH$80+1))*(1-(SUM($E86:AH86)/$G$82))*$G$82*'Fixed Data'!AF$52)),0)</f>
        <v>0</v>
      </c>
      <c r="AJ86" s="21">
        <f>IF($G$82&lt;0,(IF(2050-AI$80&lt;=0,0,(2/(2050-AI$80+1))*(1-(SUM($E86:AI86)/$G$82))*$G$82*'Fixed Data'!AG$52)),0)</f>
        <v>0</v>
      </c>
      <c r="AK86" s="21">
        <f>IF($G$82&lt;0,(IF(2050-AJ$80&lt;=0,0,(2/(2050-AJ$80+1))*(1-(SUM($E86:AJ86)/$G$82))*$G$82*'Fixed Data'!AH$52)),0)</f>
        <v>0</v>
      </c>
      <c r="AL86" s="21">
        <f>IF($G$82&lt;0,(IF(2050-AK$80&lt;=0,0,(2/(2050-AK$80+1))*(1-(SUM($E86:AK86)/$G$82))*$G$82*'Fixed Data'!AI$52)),0)</f>
        <v>0</v>
      </c>
      <c r="AM86" s="21">
        <f>IF($G$82&lt;0,(IF(2050-AL$80&lt;=0,0,(2/(2050-AL$80+1))*(1-(SUM($E86:AL86)/$G$82))*$G$82*'Fixed Data'!AJ$52)),0)</f>
        <v>0</v>
      </c>
      <c r="AN86" s="21">
        <f>IF($G$82&lt;0,(IF(2050-AM$80&lt;=0,0,(2/(2050-AM$80+1))*(1-(SUM($E86:AM86)/$G$82))*$G$82*'Fixed Data'!AK$52)),0)</f>
        <v>0</v>
      </c>
      <c r="AO86" s="21">
        <f>IF($G$82&lt;0,(IF(2050-AN$80&lt;=0,0,(2/(2050-AN$80+1))*(1-(SUM($E86:AN86)/$G$82))*$G$82*'Fixed Data'!AL$52)),0)</f>
        <v>0</v>
      </c>
      <c r="AP86" s="21">
        <f>IF($G$82&lt;0,(IF(2050-AO$80&lt;=0,0,(2/(2050-AO$80+1))*(1-(SUM($E86:AO86)/$G$82))*$G$82*'Fixed Data'!AM$52)),0)</f>
        <v>0</v>
      </c>
      <c r="AQ86" s="21">
        <f>IF($G$82&lt;0,(IF(2050-AP$80&lt;=0,0,(2/(2050-AP$80+1))*(1-(SUM($E86:AP86)/$G$82))*$G$82*'Fixed Data'!AN$52)),0)</f>
        <v>0</v>
      </c>
      <c r="AR86" s="21">
        <f>IF($G$82&lt;0,(IF(2050-AQ$80&lt;=0,0,(2/(2050-AQ$80+1))*(1-(SUM($E86:AQ86)/$G$82))*$G$82*'Fixed Data'!AO$52)),0)</f>
        <v>0</v>
      </c>
      <c r="AS86" s="21">
        <f>IF($G$82&lt;0,(IF(2050-AR$80&lt;=0,0,(2/(2050-AR$80+1))*(1-(SUM($E86:AR86)/$G$82))*$G$82*'Fixed Data'!AP$52)),0)</f>
        <v>0</v>
      </c>
      <c r="AT86" s="21">
        <f>IF($G$82&lt;0,(IF(2050-AS$80&lt;=0,0,(2/(2050-AS$80+1))*(1-(SUM($E86:AS86)/$G$82))*$G$82*'Fixed Data'!AQ$52)),0)</f>
        <v>0</v>
      </c>
      <c r="AU86" s="21">
        <f>IF($G$82&lt;0,(IF(2050-AT$80&lt;=0,0,(2/(2050-AT$80+1))*(1-(SUM($E86:AT86)/$G$82))*$G$82*'Fixed Data'!AR$52)),0)</f>
        <v>0</v>
      </c>
      <c r="AV86" s="21">
        <f>IF($G$82&lt;0,(IF(2050-AU$80&lt;=0,0,(2/(2050-AU$80+1))*(1-(SUM($E86:AU86)/$G$82))*$G$82*'Fixed Data'!AS$52)),0)</f>
        <v>0</v>
      </c>
      <c r="AW86" s="21">
        <f>IF($G$82&lt;0,(IF(2050-AV$80&lt;=0,0,(2/(2050-AV$80+1))*(1-(SUM($E86:AV86)/$G$82))*$G$82*'Fixed Data'!AT$52)),0)</f>
        <v>0</v>
      </c>
      <c r="AX86" s="21">
        <f>IF($G$82&lt;0,(IF(2050-AW$80&lt;=0,0,(2/(2050-AW$80+1))*(1-(SUM($E86:AW86)/$G$82))*$G$82*'Fixed Data'!AU$52)),0)</f>
        <v>0</v>
      </c>
      <c r="AY86" s="21">
        <f>IF($G$82&lt;0,(IF(2050-AX$80&lt;=0,0,(2/(2050-AX$80+1))*(1-(SUM($E86:AX86)/$G$82))*$G$82*'Fixed Data'!AV$52)),0)</f>
        <v>0</v>
      </c>
      <c r="AZ86" s="21">
        <f>IF($G$82&lt;0,(IF(2050-AY$80&lt;=0,0,(2/(2050-AY$80+1))*(1-(SUM($E86:AY86)/$G$82))*$G$82*'Fixed Data'!AW$52)),0)</f>
        <v>0</v>
      </c>
      <c r="BA86" s="21">
        <f>IF($G$82&lt;0,(IF(2050-AZ$80&lt;=0,0,(2/(2050-AZ$80+1))*(1-(SUM($E86:AZ86)/$G$82))*$G$82*'Fixed Data'!AX$52)),0)</f>
        <v>0</v>
      </c>
      <c r="BB86" s="21">
        <f>IF($G$82&lt;0,(IF(2050-BA$80&lt;=0,0,(2/(2050-BA$80+1))*(1-(SUM($E86:BA86)/$G$82))*$G$82*'Fixed Data'!AY$52)),0)</f>
        <v>0</v>
      </c>
    </row>
    <row r="87" spans="1:54" ht="15" hidden="1" customHeight="1" outlineLevel="3">
      <c r="A87" s="8"/>
      <c r="B87" t="s">
        <v>401</v>
      </c>
      <c r="C87" t="s">
        <v>402</v>
      </c>
      <c r="D87" t="s">
        <v>379</v>
      </c>
      <c r="E87" s="18"/>
      <c r="F87" s="18"/>
      <c r="G87" s="18"/>
      <c r="H87" s="18"/>
      <c r="I87" s="21">
        <f>IF($H$82&lt;0,(IF(2050-H$80&lt;=0,0,(2/(2050-H$80+1))*(1-(SUM($E87:H87)/$H$82))*$H$82*'Fixed Data'!F$52)),0)</f>
        <v>-9.6285714285714294E-2</v>
      </c>
      <c r="J87" s="21">
        <f>IF($H$82&lt;0,(IF(2050-I$80&lt;=0,0,(2/(2050-I$80+1))*(1-(SUM($E87:I87)/$H$82))*$H$82*'Fixed Data'!G$52)),0)</f>
        <v>-9.1471428571428592E-2</v>
      </c>
      <c r="K87" s="21">
        <f>IF($H$82&lt;0,(IF(2050-J$80&lt;=0,0,(2/(2050-J$80+1))*(1-(SUM($E87:J87)/$H$82))*$H$82*'Fixed Data'!H$52)),0)</f>
        <v>-8.6657142857142863E-2</v>
      </c>
      <c r="L87" s="21">
        <f>IF($H$82&lt;0,(IF(2050-K$80&lt;=0,0,(2/(2050-K$80+1))*(1-(SUM($E87:K87)/$H$82))*$H$82*'Fixed Data'!I$52)),0)</f>
        <v>-8.1842857142857148E-2</v>
      </c>
      <c r="M87" s="21">
        <f>IF($H$82&lt;0,(IF(2050-L$80&lt;=0,0,(2/(2050-L$80+1))*(1-(SUM($E87:L87)/$H$82))*$H$82*'Fixed Data'!J$52)),0)</f>
        <v>-7.7028571428571432E-2</v>
      </c>
      <c r="N87" s="21">
        <f>IF($H$82&lt;0,(IF(2050-M$80&lt;=0,0,(2/(2050-M$80+1))*(1-(SUM($E87:M87)/$H$82))*$H$82*'Fixed Data'!K$52)),0)</f>
        <v>-7.2214285714285717E-2</v>
      </c>
      <c r="O87" s="21">
        <f>IF($H$82&lt;0,(IF(2050-N$80&lt;=0,0,(2/(2050-N$80+1))*(1-(SUM($E87:N87)/$H$82))*$H$82*'Fixed Data'!L$52)),0)</f>
        <v>-6.7400000000000002E-2</v>
      </c>
      <c r="P87" s="21">
        <f>IF($H$82&lt;0,(IF(2050-O$80&lt;=0,0,(2/(2050-O$80+1))*(1-(SUM($E87:O87)/$H$82))*$H$82*'Fixed Data'!M$52)),0)</f>
        <v>-6.25857142857143E-2</v>
      </c>
      <c r="Q87" s="21">
        <f>IF($H$82&lt;0,(IF(2050-P$80&lt;=0,0,(2/(2050-P$80+1))*(1-(SUM($E87:P87)/$H$82))*$H$82*'Fixed Data'!N$52)),0)</f>
        <v>-5.7771428571428571E-2</v>
      </c>
      <c r="R87" s="21">
        <f>IF($H$82&lt;0,(IF(2050-Q$80&lt;=0,0,(2/(2050-Q$80+1))*(1-(SUM($E87:Q87)/$H$82))*$H$82*'Fixed Data'!O$52)),0)</f>
        <v>-5.2957142857142842E-2</v>
      </c>
      <c r="S87" s="21">
        <f>IF($H$82&lt;0,(IF(2050-R$80&lt;=0,0,(2/(2050-R$80+1))*(1-(SUM($E87:R87)/$H$82))*$H$82*'Fixed Data'!P$52)),0)</f>
        <v>-4.814285714285714E-2</v>
      </c>
      <c r="T87" s="21">
        <f>IF($H$82&lt;0,(IF(2050-S$80&lt;=0,0,(2/(2050-S$80+1))*(1-(SUM($E87:S87)/$H$82))*$H$82*'Fixed Data'!Q$52)),0)</f>
        <v>-4.3328571428571439E-2</v>
      </c>
      <c r="U87" s="21">
        <f>IF($H$82&lt;0,(IF(2050-T$80&lt;=0,0,(2/(2050-T$80+1))*(1-(SUM($E87:T87)/$H$82))*$H$82*'Fixed Data'!R$52)),0)</f>
        <v>-3.851428571428573E-2</v>
      </c>
      <c r="V87" s="21">
        <f>IF($H$82&lt;0,(IF(2050-U$80&lt;=0,0,(2/(2050-U$80+1))*(1-(SUM($E87:U87)/$H$82))*$H$82*'Fixed Data'!S$52)),0)</f>
        <v>-3.3699999999999994E-2</v>
      </c>
      <c r="W87" s="21">
        <f>IF($H$82&lt;0,(IF(2050-V$80&lt;=0,0,(2/(2050-V$80+1))*(1-(SUM($E87:V87)/$H$82))*$H$82*'Fixed Data'!T$52)),0)</f>
        <v>-2.8885714285714313E-2</v>
      </c>
      <c r="X87" s="21">
        <f>IF($H$82&lt;0,(IF(2050-W$80&lt;=0,0,(2/(2050-W$80+1))*(1-(SUM($E87:W87)/$H$82))*$H$82*'Fixed Data'!U$52)),0)</f>
        <v>-2.4071428571428601E-2</v>
      </c>
      <c r="Y87" s="21">
        <f>IF($H$82&lt;0,(IF(2050-X$80&lt;=0,0,(2/(2050-X$80+1))*(1-(SUM($E87:X87)/$H$82))*$H$82*'Fixed Data'!V$52)),0)</f>
        <v>-1.9257142857142882E-2</v>
      </c>
      <c r="Z87" s="21">
        <f>IF($H$82&lt;0,(IF(2050-Y$80&lt;=0,0,(2/(2050-Y$80+1))*(1-(SUM($E87:Y87)/$H$82))*$H$82*'Fixed Data'!W$52)),0)</f>
        <v>-1.444285714285715E-2</v>
      </c>
      <c r="AA87" s="21">
        <f>IF($H$82&lt;0,(IF(2050-Z$80&lt;=0,0,(2/(2050-Z$80+1))*(1-(SUM($E87:Z87)/$H$82))*$H$82*'Fixed Data'!X$52)),0)</f>
        <v>-9.6285714285713961E-3</v>
      </c>
      <c r="AB87" s="21">
        <f>IF($H$82&lt;0,(IF(2050-AA$80&lt;=0,0,(2/(2050-AA$80+1))*(1-(SUM($E87:AA87)/$H$82))*$H$82*'Fixed Data'!Y$52)),0)</f>
        <v>-4.814285714285698E-3</v>
      </c>
      <c r="AC87" s="21">
        <f>IF($H$82&lt;0,(IF(2050-AB$80&lt;=0,0,(2/(2050-AB$80+1))*(1-(SUM($E87:AB87)/$H$82))*$H$82*'Fixed Data'!Z$52)),0)</f>
        <v>0</v>
      </c>
      <c r="AD87" s="21">
        <f>IF($H$82&lt;0,(IF(2050-AC$80&lt;=0,0,(2/(2050-AC$80+1))*(1-(SUM($E87:AC87)/$H$82))*$H$82*'Fixed Data'!AA$52)),0)</f>
        <v>0</v>
      </c>
      <c r="AE87" s="21">
        <f>IF($H$82&lt;0,(IF(2050-AD$80&lt;=0,0,(2/(2050-AD$80+1))*(1-(SUM($E87:AD87)/$H$82))*$H$82*'Fixed Data'!AB$52)),0)</f>
        <v>0</v>
      </c>
      <c r="AF87" s="21">
        <f>IF($H$82&lt;0,(IF(2050-AE$80&lt;=0,0,(2/(2050-AE$80+1))*(1-(SUM($E87:AE87)/$H$82))*$H$82*'Fixed Data'!AC$52)),0)</f>
        <v>0</v>
      </c>
      <c r="AG87" s="21">
        <f>IF($H$82&lt;0,(IF(2050-AF$80&lt;=0,0,(2/(2050-AF$80+1))*(1-(SUM($E87:AF87)/$H$82))*$H$82*'Fixed Data'!AD$52)),0)</f>
        <v>0</v>
      </c>
      <c r="AH87" s="21">
        <f>IF($H$82&lt;0,(IF(2050-AG$80&lt;=0,0,(2/(2050-AG$80+1))*(1-(SUM($E87:AG87)/$H$82))*$H$82*'Fixed Data'!AE$52)),0)</f>
        <v>0</v>
      </c>
      <c r="AI87" s="21">
        <f>IF($H$82&lt;0,(IF(2050-AH$80&lt;=0,0,(2/(2050-AH$80+1))*(1-(SUM($E87:AH87)/$H$82))*$H$82*'Fixed Data'!AF$52)),0)</f>
        <v>0</v>
      </c>
      <c r="AJ87" s="21">
        <f>IF($H$82&lt;0,(IF(2050-AI$80&lt;=0,0,(2/(2050-AI$80+1))*(1-(SUM($E87:AI87)/$H$82))*$H$82*'Fixed Data'!AG$52)),0)</f>
        <v>0</v>
      </c>
      <c r="AK87" s="21">
        <f>IF($H$82&lt;0,(IF(2050-AJ$80&lt;=0,0,(2/(2050-AJ$80+1))*(1-(SUM($E87:AJ87)/$H$82))*$H$82*'Fixed Data'!AH$52)),0)</f>
        <v>0</v>
      </c>
      <c r="AL87" s="21">
        <f>IF($H$82&lt;0,(IF(2050-AK$80&lt;=0,0,(2/(2050-AK$80+1))*(1-(SUM($E87:AK87)/$H$82))*$H$82*'Fixed Data'!AI$52)),0)</f>
        <v>0</v>
      </c>
      <c r="AM87" s="21">
        <f>IF($H$82&lt;0,(IF(2050-AL$80&lt;=0,0,(2/(2050-AL$80+1))*(1-(SUM($E87:AL87)/$H$82))*$H$82*'Fixed Data'!AJ$52)),0)</f>
        <v>0</v>
      </c>
      <c r="AN87" s="21">
        <f>IF($H$82&lt;0,(IF(2050-AM$80&lt;=0,0,(2/(2050-AM$80+1))*(1-(SUM($E87:AM87)/$H$82))*$H$82*'Fixed Data'!AK$52)),0)</f>
        <v>0</v>
      </c>
      <c r="AO87" s="21">
        <f>IF($H$82&lt;0,(IF(2050-AN$80&lt;=0,0,(2/(2050-AN$80+1))*(1-(SUM($E87:AN87)/$H$82))*$H$82*'Fixed Data'!AL$52)),0)</f>
        <v>0</v>
      </c>
      <c r="AP87" s="21">
        <f>IF($H$82&lt;0,(IF(2050-AO$80&lt;=0,0,(2/(2050-AO$80+1))*(1-(SUM($E87:AO87)/$H$82))*$H$82*'Fixed Data'!AM$52)),0)</f>
        <v>0</v>
      </c>
      <c r="AQ87" s="21">
        <f>IF($H$82&lt;0,(IF(2050-AP$80&lt;=0,0,(2/(2050-AP$80+1))*(1-(SUM($E87:AP87)/$H$82))*$H$82*'Fixed Data'!AN$52)),0)</f>
        <v>0</v>
      </c>
      <c r="AR87" s="21">
        <f>IF($H$82&lt;0,(IF(2050-AQ$80&lt;=0,0,(2/(2050-AQ$80+1))*(1-(SUM($E87:AQ87)/$H$82))*$H$82*'Fixed Data'!AO$52)),0)</f>
        <v>0</v>
      </c>
      <c r="AS87" s="21">
        <f>IF($H$82&lt;0,(IF(2050-AR$80&lt;=0,0,(2/(2050-AR$80+1))*(1-(SUM($E87:AR87)/$H$82))*$H$82*'Fixed Data'!AP$52)),0)</f>
        <v>0</v>
      </c>
      <c r="AT87" s="21">
        <f>IF($H$82&lt;0,(IF(2050-AS$80&lt;=0,0,(2/(2050-AS$80+1))*(1-(SUM($E87:AS87)/$H$82))*$H$82*'Fixed Data'!AQ$52)),0)</f>
        <v>0</v>
      </c>
      <c r="AU87" s="21">
        <f>IF($H$82&lt;0,(IF(2050-AT$80&lt;=0,0,(2/(2050-AT$80+1))*(1-(SUM($E87:AT87)/$H$82))*$H$82*'Fixed Data'!AR$52)),0)</f>
        <v>0</v>
      </c>
      <c r="AV87" s="21">
        <f>IF($H$82&lt;0,(IF(2050-AU$80&lt;=0,0,(2/(2050-AU$80+1))*(1-(SUM($E87:AU87)/$H$82))*$H$82*'Fixed Data'!AS$52)),0)</f>
        <v>0</v>
      </c>
      <c r="AW87" s="21">
        <f>IF($H$82&lt;0,(IF(2050-AV$80&lt;=0,0,(2/(2050-AV$80+1))*(1-(SUM($E87:AV87)/$H$82))*$H$82*'Fixed Data'!AT$52)),0)</f>
        <v>0</v>
      </c>
      <c r="AX87" s="21">
        <f>IF($H$82&lt;0,(IF(2050-AW$80&lt;=0,0,(2/(2050-AW$80+1))*(1-(SUM($E87:AW87)/$H$82))*$H$82*'Fixed Data'!AU$52)),0)</f>
        <v>0</v>
      </c>
      <c r="AY87" s="21">
        <f>IF($H$82&lt;0,(IF(2050-AX$80&lt;=0,0,(2/(2050-AX$80+1))*(1-(SUM($E87:AX87)/$H$82))*$H$82*'Fixed Data'!AV$52)),0)</f>
        <v>0</v>
      </c>
      <c r="AZ87" s="21">
        <f>IF($H$82&lt;0,(IF(2050-AY$80&lt;=0,0,(2/(2050-AY$80+1))*(1-(SUM($E87:AY87)/$H$82))*$H$82*'Fixed Data'!AW$52)),0)</f>
        <v>0</v>
      </c>
      <c r="BA87" s="21">
        <f>IF($H$82&lt;0,(IF(2050-AZ$80&lt;=0,0,(2/(2050-AZ$80+1))*(1-(SUM($E87:AZ87)/$H$82))*$H$82*'Fixed Data'!AX$52)),0)</f>
        <v>0</v>
      </c>
      <c r="BB87" s="21">
        <f>IF($H$82&lt;0,(IF(2050-BA$80&lt;=0,0,(2/(2050-BA$80+1))*(1-(SUM($E87:BA87)/$H$82))*$H$82*'Fixed Data'!AY$52)),0)</f>
        <v>0</v>
      </c>
    </row>
    <row r="88" spans="1:54" ht="15" hidden="1" customHeight="1" outlineLevel="3">
      <c r="A88" s="8"/>
      <c r="B88" t="s">
        <v>403</v>
      </c>
      <c r="C88" t="s">
        <v>404</v>
      </c>
      <c r="D88" t="s">
        <v>379</v>
      </c>
      <c r="E88" s="18"/>
      <c r="F88" s="18"/>
      <c r="G88" s="18"/>
      <c r="H88" s="18"/>
      <c r="I88" s="18"/>
      <c r="J88" s="21">
        <f>IF($I$82&lt;0,(IF(2050-I$80&lt;=0,0,(2/(2050-I$80+1))*(1-(SUM($E88:I88)/$I$82))*$I$82*'Fixed Data'!G$52)),0)</f>
        <v>-0.10312200000000001</v>
      </c>
      <c r="K88" s="21">
        <f>IF($I$82&lt;0,(IF(2050-J$80&lt;=0,0,(2/(2050-J$80+1))*(1-(SUM($E88:J88)/$I$82))*$I$82*'Fixed Data'!H$52)),0)</f>
        <v>-9.7694526315789482E-2</v>
      </c>
      <c r="L88" s="21">
        <f>IF($I$82&lt;0,(IF(2050-K$80&lt;=0,0,(2/(2050-K$80+1))*(1-(SUM($E88:K88)/$I$82))*$I$82*'Fixed Data'!I$52)),0)</f>
        <v>-9.226705263157893E-2</v>
      </c>
      <c r="M88" s="21">
        <f>IF($I$82&lt;0,(IF(2050-L$80&lt;=0,0,(2/(2050-L$80+1))*(1-(SUM($E88:L88)/$I$82))*$I$82*'Fixed Data'!J$52)),0)</f>
        <v>-8.683957894736842E-2</v>
      </c>
      <c r="N88" s="21">
        <f>IF($I$82&lt;0,(IF(2050-M$80&lt;=0,0,(2/(2050-M$80+1))*(1-(SUM($E88:M88)/$I$82))*$I$82*'Fixed Data'!K$52)),0)</f>
        <v>-8.1412105263157897E-2</v>
      </c>
      <c r="O88" s="21">
        <f>IF($I$82&lt;0,(IF(2050-N$80&lt;=0,0,(2/(2050-N$80+1))*(1-(SUM($E88:N88)/$I$82))*$I$82*'Fixed Data'!L$52)),0)</f>
        <v>-7.5984631578947359E-2</v>
      </c>
      <c r="P88" s="21">
        <f>IF($I$82&lt;0,(IF(2050-O$80&lt;=0,0,(2/(2050-O$80+1))*(1-(SUM($E88:O88)/$I$82))*$I$82*'Fixed Data'!M$52)),0)</f>
        <v>-7.0557157894736849E-2</v>
      </c>
      <c r="Q88" s="21">
        <f>IF($I$82&lt;0,(IF(2050-P$80&lt;=0,0,(2/(2050-P$80+1))*(1-(SUM($E88:P88)/$I$82))*$I$82*'Fixed Data'!N$52)),0)</f>
        <v>-6.512968421052634E-2</v>
      </c>
      <c r="R88" s="21">
        <f>IF($I$82&lt;0,(IF(2050-Q$80&lt;=0,0,(2/(2050-Q$80+1))*(1-(SUM($E88:Q88)/$I$82))*$I$82*'Fixed Data'!O$52)),0)</f>
        <v>-5.9702210526315802E-2</v>
      </c>
      <c r="S88" s="21">
        <f>IF($I$82&lt;0,(IF(2050-R$80&lt;=0,0,(2/(2050-R$80+1))*(1-(SUM($E88:R88)/$I$82))*$I$82*'Fixed Data'!P$52)),0)</f>
        <v>-5.4274736842105292E-2</v>
      </c>
      <c r="T88" s="21">
        <f>IF($I$82&lt;0,(IF(2050-S$80&lt;=0,0,(2/(2050-S$80+1))*(1-(SUM($E88:S88)/$I$82))*$I$82*'Fixed Data'!Q$52)),0)</f>
        <v>-4.8847263157894755E-2</v>
      </c>
      <c r="U88" s="21">
        <f>IF($I$82&lt;0,(IF(2050-T$80&lt;=0,0,(2/(2050-T$80+1))*(1-(SUM($E88:T88)/$I$82))*$I$82*'Fixed Data'!R$52)),0)</f>
        <v>-4.3419789473684217E-2</v>
      </c>
      <c r="V88" s="21">
        <f>IF($I$82&lt;0,(IF(2050-U$80&lt;=0,0,(2/(2050-U$80+1))*(1-(SUM($E88:U88)/$I$82))*$I$82*'Fixed Data'!S$52)),0)</f>
        <v>-3.7992315789473714E-2</v>
      </c>
      <c r="W88" s="21">
        <f>IF($I$82&lt;0,(IF(2050-V$80&lt;=0,0,(2/(2050-V$80+1))*(1-(SUM($E88:V88)/$I$82))*$I$82*'Fixed Data'!T$52)),0)</f>
        <v>-3.2564842105263163E-2</v>
      </c>
      <c r="X88" s="21">
        <f>IF($I$82&lt;0,(IF(2050-W$80&lt;=0,0,(2/(2050-W$80+1))*(1-(SUM($E88:W88)/$I$82))*$I$82*'Fixed Data'!U$52)),0)</f>
        <v>-2.7137368421052677E-2</v>
      </c>
      <c r="Y88" s="21">
        <f>IF($I$82&lt;0,(IF(2050-X$80&lt;=0,0,(2/(2050-X$80+1))*(1-(SUM($E88:X88)/$I$82))*$I$82*'Fixed Data'!V$52)),0)</f>
        <v>-2.1709894736842129E-2</v>
      </c>
      <c r="Z88" s="21">
        <f>IF($I$82&lt;0,(IF(2050-Y$80&lt;=0,0,(2/(2050-Y$80+1))*(1-(SUM($E88:Y88)/$I$82))*$I$82*'Fixed Data'!W$52)),0)</f>
        <v>-1.628242105263163E-2</v>
      </c>
      <c r="AA88" s="21">
        <f>IF($I$82&lt;0,(IF(2050-Z$80&lt;=0,0,(2/(2050-Z$80+1))*(1-(SUM($E88:Z88)/$I$82))*$I$82*'Fixed Data'!X$52)),0)</f>
        <v>-1.0854947368421009E-2</v>
      </c>
      <c r="AB88" s="21">
        <f>IF($I$82&lt;0,(IF(2050-AA$80&lt;=0,0,(2/(2050-AA$80+1))*(1-(SUM($E88:AA88)/$I$82))*$I$82*'Fixed Data'!Y$52)),0)</f>
        <v>-5.4274736842105436E-3</v>
      </c>
      <c r="AC88" s="21">
        <f>IF($I$82&lt;0,(IF(2050-AB$80&lt;=0,0,(2/(2050-AB$80+1))*(1-(SUM($E88:AB88)/$I$82))*$I$82*'Fixed Data'!Z$52)),0)</f>
        <v>0</v>
      </c>
      <c r="AD88" s="21">
        <f>IF($I$82&lt;0,(IF(2050-AC$80&lt;=0,0,(2/(2050-AC$80+1))*(1-(SUM($E88:AC88)/$I$82))*$I$82*'Fixed Data'!AA$52)),0)</f>
        <v>0</v>
      </c>
      <c r="AE88" s="21">
        <f>IF($I$82&lt;0,(IF(2050-AD$80&lt;=0,0,(2/(2050-AD$80+1))*(1-(SUM($E88:AD88)/$I$82))*$I$82*'Fixed Data'!AB$52)),0)</f>
        <v>0</v>
      </c>
      <c r="AF88" s="21">
        <f>IF($I$82&lt;0,(IF(2050-AE$80&lt;=0,0,(2/(2050-AE$80+1))*(1-(SUM($E88:AE88)/$I$82))*$I$82*'Fixed Data'!AC$52)),0)</f>
        <v>0</v>
      </c>
      <c r="AG88" s="21">
        <f>IF($I$82&lt;0,(IF(2050-AF$80&lt;=0,0,(2/(2050-AF$80+1))*(1-(SUM($E88:AF88)/$I$82))*$I$82*'Fixed Data'!AD$52)),0)</f>
        <v>0</v>
      </c>
      <c r="AH88" s="21">
        <f>IF($I$82&lt;0,(IF(2050-AG$80&lt;=0,0,(2/(2050-AG$80+1))*(1-(SUM($E88:AG88)/$I$82))*$I$82*'Fixed Data'!AE$52)),0)</f>
        <v>0</v>
      </c>
      <c r="AI88" s="21">
        <f>IF($I$82&lt;0,(IF(2050-AH$80&lt;=0,0,(2/(2050-AH$80+1))*(1-(SUM($E88:AH88)/$I$82))*$I$82*'Fixed Data'!AF$52)),0)</f>
        <v>0</v>
      </c>
      <c r="AJ88" s="21">
        <f>IF($I$82&lt;0,(IF(2050-AI$80&lt;=0,0,(2/(2050-AI$80+1))*(1-(SUM($E88:AI88)/$I$82))*$I$82*'Fixed Data'!AG$52)),0)</f>
        <v>0</v>
      </c>
      <c r="AK88" s="21">
        <f>IF($I$82&lt;0,(IF(2050-AJ$80&lt;=0,0,(2/(2050-AJ$80+1))*(1-(SUM($E88:AJ88)/$I$82))*$I$82*'Fixed Data'!AH$52)),0)</f>
        <v>0</v>
      </c>
      <c r="AL88" s="21">
        <f>IF($I$82&lt;0,(IF(2050-AK$80&lt;=0,0,(2/(2050-AK$80+1))*(1-(SUM($E88:AK88)/$I$82))*$I$82*'Fixed Data'!AI$52)),0)</f>
        <v>0</v>
      </c>
      <c r="AM88" s="21">
        <f>IF($I$82&lt;0,(IF(2050-AL$80&lt;=0,0,(2/(2050-AL$80+1))*(1-(SUM($E88:AL88)/$I$82))*$I$82*'Fixed Data'!AJ$52)),0)</f>
        <v>0</v>
      </c>
      <c r="AN88" s="21">
        <f>IF($I$82&lt;0,(IF(2050-AM$80&lt;=0,0,(2/(2050-AM$80+1))*(1-(SUM($E88:AM88)/$I$82))*$I$82*'Fixed Data'!AK$52)),0)</f>
        <v>0</v>
      </c>
      <c r="AO88" s="21">
        <f>IF($I$82&lt;0,(IF(2050-AN$80&lt;=0,0,(2/(2050-AN$80+1))*(1-(SUM($E88:AN88)/$I$82))*$I$82*'Fixed Data'!AL$52)),0)</f>
        <v>0</v>
      </c>
      <c r="AP88" s="21">
        <f>IF($I$82&lt;0,(IF(2050-AO$80&lt;=0,0,(2/(2050-AO$80+1))*(1-(SUM($E88:AO88)/$I$82))*$I$82*'Fixed Data'!AM$52)),0)</f>
        <v>0</v>
      </c>
      <c r="AQ88" s="21">
        <f>IF($I$82&lt;0,(IF(2050-AP$80&lt;=0,0,(2/(2050-AP$80+1))*(1-(SUM($E88:AP88)/$I$82))*$I$82*'Fixed Data'!AN$52)),0)</f>
        <v>0</v>
      </c>
      <c r="AR88" s="21">
        <f>IF($I$82&lt;0,(IF(2050-AQ$80&lt;=0,0,(2/(2050-AQ$80+1))*(1-(SUM($E88:AQ88)/$I$82))*$I$82*'Fixed Data'!AO$52)),0)</f>
        <v>0</v>
      </c>
      <c r="AS88" s="21">
        <f>IF($I$82&lt;0,(IF(2050-AR$80&lt;=0,0,(2/(2050-AR$80+1))*(1-(SUM($E88:AR88)/$I$82))*$I$82*'Fixed Data'!AP$52)),0)</f>
        <v>0</v>
      </c>
      <c r="AT88" s="21">
        <f>IF($I$82&lt;0,(IF(2050-AS$80&lt;=0,0,(2/(2050-AS$80+1))*(1-(SUM($E88:AS88)/$I$82))*$I$82*'Fixed Data'!AQ$52)),0)</f>
        <v>0</v>
      </c>
      <c r="AU88" s="21">
        <f>IF($I$82&lt;0,(IF(2050-AT$80&lt;=0,0,(2/(2050-AT$80+1))*(1-(SUM($E88:AT88)/$I$82))*$I$82*'Fixed Data'!AR$52)),0)</f>
        <v>0</v>
      </c>
      <c r="AV88" s="21">
        <f>IF($I$82&lt;0,(IF(2050-AU$80&lt;=0,0,(2/(2050-AU$80+1))*(1-(SUM($E88:AU88)/$I$82))*$I$82*'Fixed Data'!AS$52)),0)</f>
        <v>0</v>
      </c>
      <c r="AW88" s="21">
        <f>IF($I$82&lt;0,(IF(2050-AV$80&lt;=0,0,(2/(2050-AV$80+1))*(1-(SUM($E88:AV88)/$I$82))*$I$82*'Fixed Data'!AT$52)),0)</f>
        <v>0</v>
      </c>
      <c r="AX88" s="21">
        <f>IF($I$82&lt;0,(IF(2050-AW$80&lt;=0,0,(2/(2050-AW$80+1))*(1-(SUM($E88:AW88)/$I$82))*$I$82*'Fixed Data'!AU$52)),0)</f>
        <v>0</v>
      </c>
      <c r="AY88" s="21">
        <f>IF($I$82&lt;0,(IF(2050-AX$80&lt;=0,0,(2/(2050-AX$80+1))*(1-(SUM($E88:AX88)/$I$82))*$I$82*'Fixed Data'!AV$52)),0)</f>
        <v>0</v>
      </c>
      <c r="AZ88" s="21">
        <f>IF($I$82&lt;0,(IF(2050-AY$80&lt;=0,0,(2/(2050-AY$80+1))*(1-(SUM($E88:AY88)/$I$82))*$I$82*'Fixed Data'!AW$52)),0)</f>
        <v>0</v>
      </c>
      <c r="BA88" s="21">
        <f>IF($I$82&lt;0,(IF(2050-AZ$80&lt;=0,0,(2/(2050-AZ$80+1))*(1-(SUM($E88:AZ88)/$I$82))*$I$82*'Fixed Data'!AX$52)),0)</f>
        <v>0</v>
      </c>
      <c r="BB88" s="21">
        <f>IF($I$82&lt;0,(IF(2050-BA$80&lt;=0,0,(2/(2050-BA$80+1))*(1-(SUM($E88:BA88)/$I$82))*$I$82*'Fixed Data'!AY$52)),0)</f>
        <v>0</v>
      </c>
    </row>
    <row r="89" spans="1:54" ht="15" hidden="1" customHeight="1" outlineLevel="3">
      <c r="A89" s="8"/>
      <c r="B89" t="s">
        <v>405</v>
      </c>
      <c r="C89" t="s">
        <v>406</v>
      </c>
      <c r="D89" t="s">
        <v>379</v>
      </c>
      <c r="E89" s="18"/>
      <c r="F89" s="18"/>
      <c r="G89" s="18"/>
      <c r="H89" s="18"/>
      <c r="I89" s="18"/>
      <c r="J89" s="18"/>
      <c r="K89" s="21">
        <f>IF($J$82&lt;0,(IF(2050-J$80&lt;=0,0,(2/(2050-J$80+1))*(1-(SUM($E89:J89)/$J$82))*$J$82*'Fixed Data'!H$52)),0)</f>
        <v>0</v>
      </c>
      <c r="L89" s="21">
        <f>IF($J$82&lt;0,(IF(2050-K$80&lt;=0,0,(2/(2050-K$80+1))*(1-(SUM($E89:K89)/$J$82))*$J$82*'Fixed Data'!I$52)),0)</f>
        <v>0</v>
      </c>
      <c r="M89" s="21">
        <f>IF($J$82&lt;0,(IF(2050-L$80&lt;=0,0,(2/(2050-L$80+1))*(1-(SUM($E89:L89)/$J$82))*$J$82*'Fixed Data'!J$52)),0)</f>
        <v>0</v>
      </c>
      <c r="N89" s="21">
        <f>IF($J$82&lt;0,(IF(2050-M$80&lt;=0,0,(2/(2050-M$80+1))*(1-(SUM($E89:M89)/$J$82))*$J$82*'Fixed Data'!K$52)),0)</f>
        <v>0</v>
      </c>
      <c r="O89" s="21">
        <f>IF($J$82&lt;0,(IF(2050-N$80&lt;=0,0,(2/(2050-N$80+1))*(1-(SUM($E89:N89)/$J$82))*$J$82*'Fixed Data'!L$52)),0)</f>
        <v>0</v>
      </c>
      <c r="P89" s="21">
        <f>IF($J$82&lt;0,(IF(2050-O$80&lt;=0,0,(2/(2050-O$80+1))*(1-(SUM($E89:O89)/$J$82))*$J$82*'Fixed Data'!M$52)),0)</f>
        <v>0</v>
      </c>
      <c r="Q89" s="21">
        <f>IF($J$82&lt;0,(IF(2050-P$80&lt;=0,0,(2/(2050-P$80+1))*(1-(SUM($E89:P89)/$J$82))*$J$82*'Fixed Data'!N$52)),0)</f>
        <v>0</v>
      </c>
      <c r="R89" s="21">
        <f>IF($J$82&lt;0,(IF(2050-Q$80&lt;=0,0,(2/(2050-Q$80+1))*(1-(SUM($E89:Q89)/$J$82))*$J$82*'Fixed Data'!O$52)),0)</f>
        <v>0</v>
      </c>
      <c r="S89" s="21">
        <f>IF($J$82&lt;0,(IF(2050-R$80&lt;=0,0,(2/(2050-R$80+1))*(1-(SUM($E89:R89)/$J$82))*$J$82*'Fixed Data'!P$52)),0)</f>
        <v>0</v>
      </c>
      <c r="T89" s="21">
        <f>IF($J$82&lt;0,(IF(2050-S$80&lt;=0,0,(2/(2050-S$80+1))*(1-(SUM($E89:S89)/$J$82))*$J$82*'Fixed Data'!Q$52)),0)</f>
        <v>0</v>
      </c>
      <c r="U89" s="21">
        <f>IF($J$82&lt;0,(IF(2050-T$80&lt;=0,0,(2/(2050-T$80+1))*(1-(SUM($E89:T89)/$J$82))*$J$82*'Fixed Data'!R$52)),0)</f>
        <v>0</v>
      </c>
      <c r="V89" s="21">
        <f>IF($J$82&lt;0,(IF(2050-U$80&lt;=0,0,(2/(2050-U$80+1))*(1-(SUM($E89:U89)/$J$82))*$J$82*'Fixed Data'!S$52)),0)</f>
        <v>0</v>
      </c>
      <c r="W89" s="21">
        <f>IF($J$82&lt;0,(IF(2050-V$80&lt;=0,0,(2/(2050-V$80+1))*(1-(SUM($E89:V89)/$J$82))*$J$82*'Fixed Data'!T$52)),0)</f>
        <v>0</v>
      </c>
      <c r="X89" s="21">
        <f>IF($J$82&lt;0,(IF(2050-W$80&lt;=0,0,(2/(2050-W$80+1))*(1-(SUM($E89:W89)/$J$82))*$J$82*'Fixed Data'!U$52)),0)</f>
        <v>0</v>
      </c>
      <c r="Y89" s="21">
        <f>IF($J$82&lt;0,(IF(2050-X$80&lt;=0,0,(2/(2050-X$80+1))*(1-(SUM($E89:X89)/$J$82))*$J$82*'Fixed Data'!V$52)),0)</f>
        <v>0</v>
      </c>
      <c r="Z89" s="21">
        <f>IF($J$82&lt;0,(IF(2050-Y$80&lt;=0,0,(2/(2050-Y$80+1))*(1-(SUM($E89:Y89)/$J$82))*$J$82*'Fixed Data'!W$52)),0)</f>
        <v>0</v>
      </c>
      <c r="AA89" s="21">
        <f>IF($J$82&lt;0,(IF(2050-Z$80&lt;=0,0,(2/(2050-Z$80+1))*(1-(SUM($E89:Z89)/$J$82))*$J$82*'Fixed Data'!X$52)),0)</f>
        <v>0</v>
      </c>
      <c r="AB89" s="21">
        <f>IF($J$82&lt;0,(IF(2050-AA$80&lt;=0,0,(2/(2050-AA$80+1))*(1-(SUM($E89:AA89)/$J$82))*$J$82*'Fixed Data'!Y$52)),0)</f>
        <v>0</v>
      </c>
      <c r="AC89" s="21">
        <f>IF($J$82&lt;0,(IF(2050-AB$80&lt;=0,0,(2/(2050-AB$80+1))*(1-(SUM($E89:AB89)/$J$82))*$J$82*'Fixed Data'!Z$52)),0)</f>
        <v>0</v>
      </c>
      <c r="AD89" s="21">
        <f>IF($J$82&lt;0,(IF(2050-AC$80&lt;=0,0,(2/(2050-AC$80+1))*(1-(SUM($E89:AC89)/$J$82))*$J$82*'Fixed Data'!AA$52)),0)</f>
        <v>0</v>
      </c>
      <c r="AE89" s="21">
        <f>IF($J$82&lt;0,(IF(2050-AD$80&lt;=0,0,(2/(2050-AD$80+1))*(1-(SUM($E89:AD89)/$J$82))*$J$82*'Fixed Data'!AB$52)),0)</f>
        <v>0</v>
      </c>
      <c r="AF89" s="21">
        <f>IF($J$82&lt;0,(IF(2050-AE$80&lt;=0,0,(2/(2050-AE$80+1))*(1-(SUM($E89:AE89)/$J$82))*$J$82*'Fixed Data'!AC$52)),0)</f>
        <v>0</v>
      </c>
      <c r="AG89" s="21">
        <f>IF($J$82&lt;0,(IF(2050-AF$80&lt;=0,0,(2/(2050-AF$80+1))*(1-(SUM($E89:AF89)/$J$82))*$J$82*'Fixed Data'!AD$52)),0)</f>
        <v>0</v>
      </c>
      <c r="AH89" s="21">
        <f>IF($J$82&lt;0,(IF(2050-AG$80&lt;=0,0,(2/(2050-AG$80+1))*(1-(SUM($E89:AG89)/$J$82))*$J$82*'Fixed Data'!AE$52)),0)</f>
        <v>0</v>
      </c>
      <c r="AI89" s="21">
        <f>IF($J$82&lt;0,(IF(2050-AH$80&lt;=0,0,(2/(2050-AH$80+1))*(1-(SUM($E89:AH89)/$J$82))*$J$82*'Fixed Data'!AF$52)),0)</f>
        <v>0</v>
      </c>
      <c r="AJ89" s="21">
        <f>IF($J$82&lt;0,(IF(2050-AI$80&lt;=0,0,(2/(2050-AI$80+1))*(1-(SUM($E89:AI89)/$J$82))*$J$82*'Fixed Data'!AG$52)),0)</f>
        <v>0</v>
      </c>
      <c r="AK89" s="21">
        <f>IF($J$82&lt;0,(IF(2050-AJ$80&lt;=0,0,(2/(2050-AJ$80+1))*(1-(SUM($E89:AJ89)/$J$82))*$J$82*'Fixed Data'!AH$52)),0)</f>
        <v>0</v>
      </c>
      <c r="AL89" s="21">
        <f>IF($J$82&lt;0,(IF(2050-AK$80&lt;=0,0,(2/(2050-AK$80+1))*(1-(SUM($E89:AK89)/$J$82))*$J$82*'Fixed Data'!AI$52)),0)</f>
        <v>0</v>
      </c>
      <c r="AM89" s="21">
        <f>IF($J$82&lt;0,(IF(2050-AL$80&lt;=0,0,(2/(2050-AL$80+1))*(1-(SUM($E89:AL89)/$J$82))*$J$82*'Fixed Data'!AJ$52)),0)</f>
        <v>0</v>
      </c>
      <c r="AN89" s="21">
        <f>IF($J$82&lt;0,(IF(2050-AM$80&lt;=0,0,(2/(2050-AM$80+1))*(1-(SUM($E89:AM89)/$J$82))*$J$82*'Fixed Data'!AK$52)),0)</f>
        <v>0</v>
      </c>
      <c r="AO89" s="21">
        <f>IF($J$82&lt;0,(IF(2050-AN$80&lt;=0,0,(2/(2050-AN$80+1))*(1-(SUM($E89:AN89)/$J$82))*$J$82*'Fixed Data'!AL$52)),0)</f>
        <v>0</v>
      </c>
      <c r="AP89" s="21">
        <f>IF($J$82&lt;0,(IF(2050-AO$80&lt;=0,0,(2/(2050-AO$80+1))*(1-(SUM($E89:AO89)/$J$82))*$J$82*'Fixed Data'!AM$52)),0)</f>
        <v>0</v>
      </c>
      <c r="AQ89" s="21">
        <f>IF($J$82&lt;0,(IF(2050-AP$80&lt;=0,0,(2/(2050-AP$80+1))*(1-(SUM($E89:AP89)/$J$82))*$J$82*'Fixed Data'!AN$52)),0)</f>
        <v>0</v>
      </c>
      <c r="AR89" s="21">
        <f>IF($J$82&lt;0,(IF(2050-AQ$80&lt;=0,0,(2/(2050-AQ$80+1))*(1-(SUM($E89:AQ89)/$J$82))*$J$82*'Fixed Data'!AO$52)),0)</f>
        <v>0</v>
      </c>
      <c r="AS89" s="21">
        <f>IF($J$82&lt;0,(IF(2050-AR$80&lt;=0,0,(2/(2050-AR$80+1))*(1-(SUM($E89:AR89)/$J$82))*$J$82*'Fixed Data'!AP$52)),0)</f>
        <v>0</v>
      </c>
      <c r="AT89" s="21">
        <f>IF($J$82&lt;0,(IF(2050-AS$80&lt;=0,0,(2/(2050-AS$80+1))*(1-(SUM($E89:AS89)/$J$82))*$J$82*'Fixed Data'!AQ$52)),0)</f>
        <v>0</v>
      </c>
      <c r="AU89" s="21">
        <f>IF($J$82&lt;0,(IF(2050-AT$80&lt;=0,0,(2/(2050-AT$80+1))*(1-(SUM($E89:AT89)/$J$82))*$J$82*'Fixed Data'!AR$52)),0)</f>
        <v>0</v>
      </c>
      <c r="AV89" s="21">
        <f>IF($J$82&lt;0,(IF(2050-AU$80&lt;=0,0,(2/(2050-AU$80+1))*(1-(SUM($E89:AU89)/$J$82))*$J$82*'Fixed Data'!AS$52)),0)</f>
        <v>0</v>
      </c>
      <c r="AW89" s="21">
        <f>IF($J$82&lt;0,(IF(2050-AV$80&lt;=0,0,(2/(2050-AV$80+1))*(1-(SUM($E89:AV89)/$J$82))*$J$82*'Fixed Data'!AT$52)),0)</f>
        <v>0</v>
      </c>
      <c r="AX89" s="21">
        <f>IF($J$82&lt;0,(IF(2050-AW$80&lt;=0,0,(2/(2050-AW$80+1))*(1-(SUM($E89:AW89)/$J$82))*$J$82*'Fixed Data'!AU$52)),0)</f>
        <v>0</v>
      </c>
      <c r="AY89" s="21">
        <f>IF($J$82&lt;0,(IF(2050-AX$80&lt;=0,0,(2/(2050-AX$80+1))*(1-(SUM($E89:AX89)/$J$82))*$J$82*'Fixed Data'!AV$52)),0)</f>
        <v>0</v>
      </c>
      <c r="AZ89" s="21">
        <f>IF($J$82&lt;0,(IF(2050-AY$80&lt;=0,0,(2/(2050-AY$80+1))*(1-(SUM($E89:AY89)/$J$82))*$J$82*'Fixed Data'!AW$52)),0)</f>
        <v>0</v>
      </c>
      <c r="BA89" s="21">
        <f>IF($J$82&lt;0,(IF(2050-AZ$80&lt;=0,0,(2/(2050-AZ$80+1))*(1-(SUM($E89:AZ89)/$J$82))*$J$82*'Fixed Data'!AX$52)),0)</f>
        <v>0</v>
      </c>
      <c r="BB89" s="21">
        <f>IF($J$82&lt;0,(IF(2050-BA$80&lt;=0,0,(2/(2050-BA$80+1))*(1-(SUM($E89:BA89)/$J$82))*$J$82*'Fixed Data'!AY$52)),0)</f>
        <v>0</v>
      </c>
    </row>
    <row r="90" spans="1:54" ht="15" hidden="1" customHeight="1" outlineLevel="3">
      <c r="A90" s="8"/>
      <c r="B90" t="s">
        <v>407</v>
      </c>
      <c r="C90" t="s">
        <v>408</v>
      </c>
      <c r="D90" t="s">
        <v>379</v>
      </c>
      <c r="E90" s="18"/>
      <c r="F90" s="18"/>
      <c r="G90" s="18"/>
      <c r="H90" s="18"/>
      <c r="I90" s="18"/>
      <c r="J90" s="18"/>
      <c r="K90" s="18"/>
      <c r="L90" s="21">
        <f>IF($K$82&lt;0,(IF(2050-K$80&lt;=0,0,(2/(2050-K$80+1))*(1-(SUM($E90:K90)/$K$82))*$K$82*'Fixed Data'!I$52)),0)</f>
        <v>0</v>
      </c>
      <c r="M90" s="21">
        <f>IF($K$82&lt;0,(IF(2050-L$80&lt;=0,0,(2/(2050-L$80+1))*(1-(SUM($E90:L90)/$K$82))*$K$82*'Fixed Data'!J$52)),0)</f>
        <v>0</v>
      </c>
      <c r="N90" s="21">
        <f>IF($K$82&lt;0,(IF(2050-M$80&lt;=0,0,(2/(2050-M$80+1))*(1-(SUM($E90:M90)/$K$82))*$K$82*'Fixed Data'!K$52)),0)</f>
        <v>0</v>
      </c>
      <c r="O90" s="21">
        <f>IF($K$82&lt;0,(IF(2050-N$80&lt;=0,0,(2/(2050-N$80+1))*(1-(SUM($E90:N90)/$K$82))*$K$82*'Fixed Data'!L$52)),0)</f>
        <v>0</v>
      </c>
      <c r="P90" s="21">
        <f>IF($K$82&lt;0,(IF(2050-O$80&lt;=0,0,(2/(2050-O$80+1))*(1-(SUM($E90:O90)/$K$82))*$K$82*'Fixed Data'!M$52)),0)</f>
        <v>0</v>
      </c>
      <c r="Q90" s="21">
        <f>IF($K$82&lt;0,(IF(2050-P$80&lt;=0,0,(2/(2050-P$80+1))*(1-(SUM($E90:P90)/$K$82))*$K$82*'Fixed Data'!N$52)),0)</f>
        <v>0</v>
      </c>
      <c r="R90" s="21">
        <f>IF($K$82&lt;0,(IF(2050-Q$80&lt;=0,0,(2/(2050-Q$80+1))*(1-(SUM($E90:Q90)/$K$82))*$K$82*'Fixed Data'!O$52)),0)</f>
        <v>0</v>
      </c>
      <c r="S90" s="21">
        <f>IF($K$82&lt;0,(IF(2050-R$80&lt;=0,0,(2/(2050-R$80+1))*(1-(SUM($E90:R90)/$K$82))*$K$82*'Fixed Data'!P$52)),0)</f>
        <v>0</v>
      </c>
      <c r="T90" s="21">
        <f>IF($K$82&lt;0,(IF(2050-S$80&lt;=0,0,(2/(2050-S$80+1))*(1-(SUM($E90:S90)/$K$82))*$K$82*'Fixed Data'!Q$52)),0)</f>
        <v>0</v>
      </c>
      <c r="U90" s="21">
        <f>IF($K$82&lt;0,(IF(2050-T$80&lt;=0,0,(2/(2050-T$80+1))*(1-(SUM($E90:T90)/$K$82))*$K$82*'Fixed Data'!R$52)),0)</f>
        <v>0</v>
      </c>
      <c r="V90" s="21">
        <f>IF($K$82&lt;0,(IF(2050-U$80&lt;=0,0,(2/(2050-U$80+1))*(1-(SUM($E90:U90)/$K$82))*$K$82*'Fixed Data'!S$52)),0)</f>
        <v>0</v>
      </c>
      <c r="W90" s="21">
        <f>IF($K$82&lt;0,(IF(2050-V$80&lt;=0,0,(2/(2050-V$80+1))*(1-(SUM($E90:V90)/$K$82))*$K$82*'Fixed Data'!T$52)),0)</f>
        <v>0</v>
      </c>
      <c r="X90" s="21">
        <f>IF($K$82&lt;0,(IF(2050-W$80&lt;=0,0,(2/(2050-W$80+1))*(1-(SUM($E90:W90)/$K$82))*$K$82*'Fixed Data'!U$52)),0)</f>
        <v>0</v>
      </c>
      <c r="Y90" s="21">
        <f>IF($K$82&lt;0,(IF(2050-X$80&lt;=0,0,(2/(2050-X$80+1))*(1-(SUM($E90:X90)/$K$82))*$K$82*'Fixed Data'!V$52)),0)</f>
        <v>0</v>
      </c>
      <c r="Z90" s="21">
        <f>IF($K$82&lt;0,(IF(2050-Y$80&lt;=0,0,(2/(2050-Y$80+1))*(1-(SUM($E90:Y90)/$K$82))*$K$82*'Fixed Data'!W$52)),0)</f>
        <v>0</v>
      </c>
      <c r="AA90" s="21">
        <f>IF($K$82&lt;0,(IF(2050-Z$80&lt;=0,0,(2/(2050-Z$80+1))*(1-(SUM($E90:Z90)/$K$82))*$K$82*'Fixed Data'!X$52)),0)</f>
        <v>0</v>
      </c>
      <c r="AB90" s="21">
        <f>IF($K$82&lt;0,(IF(2050-AA$80&lt;=0,0,(2/(2050-AA$80+1))*(1-(SUM($E90:AA90)/$K$82))*$K$82*'Fixed Data'!Y$52)),0)</f>
        <v>0</v>
      </c>
      <c r="AC90" s="21">
        <f>IF($K$82&lt;0,(IF(2050-AB$80&lt;=0,0,(2/(2050-AB$80+1))*(1-(SUM($E90:AB90)/$K$82))*$K$82*'Fixed Data'!Z$52)),0)</f>
        <v>0</v>
      </c>
      <c r="AD90" s="21">
        <f>IF($K$82&lt;0,(IF(2050-AC$80&lt;=0,0,(2/(2050-AC$80+1))*(1-(SUM($E90:AC90)/$K$82))*$K$82*'Fixed Data'!AA$52)),0)</f>
        <v>0</v>
      </c>
      <c r="AE90" s="21">
        <f>IF($K$82&lt;0,(IF(2050-AD$80&lt;=0,0,(2/(2050-AD$80+1))*(1-(SUM($E90:AD90)/$K$82))*$K$82*'Fixed Data'!AB$52)),0)</f>
        <v>0</v>
      </c>
      <c r="AF90" s="21">
        <f>IF($K$82&lt;0,(IF(2050-AE$80&lt;=0,0,(2/(2050-AE$80+1))*(1-(SUM($E90:AE90)/$K$82))*$K$82*'Fixed Data'!AC$52)),0)</f>
        <v>0</v>
      </c>
      <c r="AG90" s="21">
        <f>IF($K$82&lt;0,(IF(2050-AF$80&lt;=0,0,(2/(2050-AF$80+1))*(1-(SUM($E90:AF90)/$K$82))*$K$82*'Fixed Data'!AD$52)),0)</f>
        <v>0</v>
      </c>
      <c r="AH90" s="21">
        <f>IF($K$82&lt;0,(IF(2050-AG$80&lt;=0,0,(2/(2050-AG$80+1))*(1-(SUM($E90:AG90)/$K$82))*$K$82*'Fixed Data'!AE$52)),0)</f>
        <v>0</v>
      </c>
      <c r="AI90" s="21">
        <f>IF($K$82&lt;0,(IF(2050-AH$80&lt;=0,0,(2/(2050-AH$80+1))*(1-(SUM($E90:AH90)/$K$82))*$K$82*'Fixed Data'!AF$52)),0)</f>
        <v>0</v>
      </c>
      <c r="AJ90" s="21">
        <f>IF($K$82&lt;0,(IF(2050-AI$80&lt;=0,0,(2/(2050-AI$80+1))*(1-(SUM($E90:AI90)/$K$82))*$K$82*'Fixed Data'!AG$52)),0)</f>
        <v>0</v>
      </c>
      <c r="AK90" s="21">
        <f>IF($K$82&lt;0,(IF(2050-AJ$80&lt;=0,0,(2/(2050-AJ$80+1))*(1-(SUM($E90:AJ90)/$K$82))*$K$82*'Fixed Data'!AH$52)),0)</f>
        <v>0</v>
      </c>
      <c r="AL90" s="21">
        <f>IF($K$82&lt;0,(IF(2050-AK$80&lt;=0,0,(2/(2050-AK$80+1))*(1-(SUM($E90:AK90)/$K$82))*$K$82*'Fixed Data'!AI$52)),0)</f>
        <v>0</v>
      </c>
      <c r="AM90" s="21">
        <f>IF($K$82&lt;0,(IF(2050-AL$80&lt;=0,0,(2/(2050-AL$80+1))*(1-(SUM($E90:AL90)/$K$82))*$K$82*'Fixed Data'!AJ$52)),0)</f>
        <v>0</v>
      </c>
      <c r="AN90" s="21">
        <f>IF($K$82&lt;0,(IF(2050-AM$80&lt;=0,0,(2/(2050-AM$80+1))*(1-(SUM($E90:AM90)/$K$82))*$K$82*'Fixed Data'!AK$52)),0)</f>
        <v>0</v>
      </c>
      <c r="AO90" s="21">
        <f>IF($K$82&lt;0,(IF(2050-AN$80&lt;=0,0,(2/(2050-AN$80+1))*(1-(SUM($E90:AN90)/$K$82))*$K$82*'Fixed Data'!AL$52)),0)</f>
        <v>0</v>
      </c>
      <c r="AP90" s="21">
        <f>IF($K$82&lt;0,(IF(2050-AO$80&lt;=0,0,(2/(2050-AO$80+1))*(1-(SUM($E90:AO90)/$K$82))*$K$82*'Fixed Data'!AM$52)),0)</f>
        <v>0</v>
      </c>
      <c r="AQ90" s="21">
        <f>IF($K$82&lt;0,(IF(2050-AP$80&lt;=0,0,(2/(2050-AP$80+1))*(1-(SUM($E90:AP90)/$K$82))*$K$82*'Fixed Data'!AN$52)),0)</f>
        <v>0</v>
      </c>
      <c r="AR90" s="21">
        <f>IF($K$82&lt;0,(IF(2050-AQ$80&lt;=0,0,(2/(2050-AQ$80+1))*(1-(SUM($E90:AQ90)/$K$82))*$K$82*'Fixed Data'!AO$52)),0)</f>
        <v>0</v>
      </c>
      <c r="AS90" s="21">
        <f>IF($K$82&lt;0,(IF(2050-AR$80&lt;=0,0,(2/(2050-AR$80+1))*(1-(SUM($E90:AR90)/$K$82))*$K$82*'Fixed Data'!AP$52)),0)</f>
        <v>0</v>
      </c>
      <c r="AT90" s="21">
        <f>IF($K$82&lt;0,(IF(2050-AS$80&lt;=0,0,(2/(2050-AS$80+1))*(1-(SUM($E90:AS90)/$K$82))*$K$82*'Fixed Data'!AQ$52)),0)</f>
        <v>0</v>
      </c>
      <c r="AU90" s="21">
        <f>IF($K$82&lt;0,(IF(2050-AT$80&lt;=0,0,(2/(2050-AT$80+1))*(1-(SUM($E90:AT90)/$K$82))*$K$82*'Fixed Data'!AR$52)),0)</f>
        <v>0</v>
      </c>
      <c r="AV90" s="21">
        <f>IF($K$82&lt;0,(IF(2050-AU$80&lt;=0,0,(2/(2050-AU$80+1))*(1-(SUM($E90:AU90)/$K$82))*$K$82*'Fixed Data'!AS$52)),0)</f>
        <v>0</v>
      </c>
      <c r="AW90" s="21">
        <f>IF($K$82&lt;0,(IF(2050-AV$80&lt;=0,0,(2/(2050-AV$80+1))*(1-(SUM($E90:AV90)/$K$82))*$K$82*'Fixed Data'!AT$52)),0)</f>
        <v>0</v>
      </c>
      <c r="AX90" s="21">
        <f>IF($K$82&lt;0,(IF(2050-AW$80&lt;=0,0,(2/(2050-AW$80+1))*(1-(SUM($E90:AW90)/$K$82))*$K$82*'Fixed Data'!AU$52)),0)</f>
        <v>0</v>
      </c>
      <c r="AY90" s="21">
        <f>IF($K$82&lt;0,(IF(2050-AX$80&lt;=0,0,(2/(2050-AX$80+1))*(1-(SUM($E90:AX90)/$K$82))*$K$82*'Fixed Data'!AV$52)),0)</f>
        <v>0</v>
      </c>
      <c r="AZ90" s="21">
        <f>IF($K$82&lt;0,(IF(2050-AY$80&lt;=0,0,(2/(2050-AY$80+1))*(1-(SUM($E90:AY90)/$K$82))*$K$82*'Fixed Data'!AW$52)),0)</f>
        <v>0</v>
      </c>
      <c r="BA90" s="21">
        <f>IF($K$82&lt;0,(IF(2050-AZ$80&lt;=0,0,(2/(2050-AZ$80+1))*(1-(SUM($E90:AZ90)/$K$82))*$K$82*'Fixed Data'!AX$52)),0)</f>
        <v>0</v>
      </c>
      <c r="BB90" s="21">
        <f>IF($K$82&lt;0,(IF(2050-BA$80&lt;=0,0,(2/(2050-BA$80+1))*(1-(SUM($E90:BA90)/$K$82))*$K$82*'Fixed Data'!AY$52)),0)</f>
        <v>0</v>
      </c>
    </row>
    <row r="91" spans="1:54" ht="15" hidden="1" customHeight="1" outlineLevel="3">
      <c r="A91" s="8"/>
      <c r="B91" t="s">
        <v>409</v>
      </c>
      <c r="C91" t="s">
        <v>410</v>
      </c>
      <c r="D91" t="s">
        <v>379</v>
      </c>
      <c r="E91" s="18"/>
      <c r="F91" s="18"/>
      <c r="G91" s="18"/>
      <c r="H91" s="18"/>
      <c r="I91" s="18"/>
      <c r="J91" s="18"/>
      <c r="K91" s="18"/>
      <c r="L91" s="18"/>
      <c r="M91" s="21">
        <f>IF($L$82&lt;0,(IF(2050-L$80&lt;=0,0,(2/(2050-L$80+1))*(1-(SUM($E91:L91)/$L$82))*$L$82*'Fixed Data'!J$52)),0)</f>
        <v>0</v>
      </c>
      <c r="N91" s="21">
        <f>IF($L$82&lt;0,(IF(2050-M$80&lt;=0,0,(2/(2050-M$80+1))*(1-(SUM($E91:M91)/$L$82))*$L$82*'Fixed Data'!K$52)),0)</f>
        <v>0</v>
      </c>
      <c r="O91" s="21">
        <f>IF($L$82&lt;0,(IF(2050-N$80&lt;=0,0,(2/(2050-N$80+1))*(1-(SUM($E91:N91)/$L$82))*$L$82*'Fixed Data'!L$52)),0)</f>
        <v>0</v>
      </c>
      <c r="P91" s="21">
        <f>IF($L$82&lt;0,(IF(2050-O$80&lt;=0,0,(2/(2050-O$80+1))*(1-(SUM($E91:O91)/$L$82))*$L$82*'Fixed Data'!M$52)),0)</f>
        <v>0</v>
      </c>
      <c r="Q91" s="21">
        <f>IF($L$82&lt;0,(IF(2050-P$80&lt;=0,0,(2/(2050-P$80+1))*(1-(SUM($E91:P91)/$L$82))*$L$82*'Fixed Data'!N$52)),0)</f>
        <v>0</v>
      </c>
      <c r="R91" s="21">
        <f>IF($L$82&lt;0,(IF(2050-Q$80&lt;=0,0,(2/(2050-Q$80+1))*(1-(SUM($E91:Q91)/$L$82))*$L$82*'Fixed Data'!O$52)),0)</f>
        <v>0</v>
      </c>
      <c r="S91" s="21">
        <f>IF($L$82&lt;0,(IF(2050-R$80&lt;=0,0,(2/(2050-R$80+1))*(1-(SUM($E91:R91)/$L$82))*$L$82*'Fixed Data'!P$52)),0)</f>
        <v>0</v>
      </c>
      <c r="T91" s="21">
        <f>IF($L$82&lt;0,(IF(2050-S$80&lt;=0,0,(2/(2050-S$80+1))*(1-(SUM($E91:S91)/$L$82))*$L$82*'Fixed Data'!Q$52)),0)</f>
        <v>0</v>
      </c>
      <c r="U91" s="21">
        <f>IF($L$82&lt;0,(IF(2050-T$80&lt;=0,0,(2/(2050-T$80+1))*(1-(SUM($E91:T91)/$L$82))*$L$82*'Fixed Data'!R$52)),0)</f>
        <v>0</v>
      </c>
      <c r="V91" s="21">
        <f>IF($L$82&lt;0,(IF(2050-U$80&lt;=0,0,(2/(2050-U$80+1))*(1-(SUM($E91:U91)/$L$82))*$L$82*'Fixed Data'!S$52)),0)</f>
        <v>0</v>
      </c>
      <c r="W91" s="21">
        <f>IF($L$82&lt;0,(IF(2050-V$80&lt;=0,0,(2/(2050-V$80+1))*(1-(SUM($E91:V91)/$L$82))*$L$82*'Fixed Data'!T$52)),0)</f>
        <v>0</v>
      </c>
      <c r="X91" s="21">
        <f>IF($L$82&lt;0,(IF(2050-W$80&lt;=0,0,(2/(2050-W$80+1))*(1-(SUM($E91:W91)/$L$82))*$L$82*'Fixed Data'!U$52)),0)</f>
        <v>0</v>
      </c>
      <c r="Y91" s="21">
        <f>IF($L$82&lt;0,(IF(2050-X$80&lt;=0,0,(2/(2050-X$80+1))*(1-(SUM($E91:X91)/$L$82))*$L$82*'Fixed Data'!V$52)),0)</f>
        <v>0</v>
      </c>
      <c r="Z91" s="21">
        <f>IF($L$82&lt;0,(IF(2050-Y$80&lt;=0,0,(2/(2050-Y$80+1))*(1-(SUM($E91:Y91)/$L$82))*$L$82*'Fixed Data'!W$52)),0)</f>
        <v>0</v>
      </c>
      <c r="AA91" s="21">
        <f>IF($L$82&lt;0,(IF(2050-Z$80&lt;=0,0,(2/(2050-Z$80+1))*(1-(SUM($E91:Z91)/$L$82))*$L$82*'Fixed Data'!X$52)),0)</f>
        <v>0</v>
      </c>
      <c r="AB91" s="21">
        <f>IF($L$82&lt;0,(IF(2050-AA$80&lt;=0,0,(2/(2050-AA$80+1))*(1-(SUM($E91:AA91)/$L$82))*$L$82*'Fixed Data'!Y$52)),0)</f>
        <v>0</v>
      </c>
      <c r="AC91" s="21">
        <f>IF($L$82&lt;0,(IF(2050-AB$80&lt;=0,0,(2/(2050-AB$80+1))*(1-(SUM($E91:AB91)/$L$82))*$L$82*'Fixed Data'!Z$52)),0)</f>
        <v>0</v>
      </c>
      <c r="AD91" s="21">
        <f>IF($L$82&lt;0,(IF(2050-AC$80&lt;=0,0,(2/(2050-AC$80+1))*(1-(SUM($E91:AC91)/$L$82))*$L$82*'Fixed Data'!AA$52)),0)</f>
        <v>0</v>
      </c>
      <c r="AE91" s="21">
        <f>IF($L$82&lt;0,(IF(2050-AD$80&lt;=0,0,(2/(2050-AD$80+1))*(1-(SUM($E91:AD91)/$L$82))*$L$82*'Fixed Data'!AB$52)),0)</f>
        <v>0</v>
      </c>
      <c r="AF91" s="21">
        <f>IF($L$82&lt;0,(IF(2050-AE$80&lt;=0,0,(2/(2050-AE$80+1))*(1-(SUM($E91:AE91)/$L$82))*$L$82*'Fixed Data'!AC$52)),0)</f>
        <v>0</v>
      </c>
      <c r="AG91" s="21">
        <f>IF($L$82&lt;0,(IF(2050-AF$80&lt;=0,0,(2/(2050-AF$80+1))*(1-(SUM($E91:AF91)/$L$82))*$L$82*'Fixed Data'!AD$52)),0)</f>
        <v>0</v>
      </c>
      <c r="AH91" s="21">
        <f>IF($L$82&lt;0,(IF(2050-AG$80&lt;=0,0,(2/(2050-AG$80+1))*(1-(SUM($E91:AG91)/$L$82))*$L$82*'Fixed Data'!AE$52)),0)</f>
        <v>0</v>
      </c>
      <c r="AI91" s="21">
        <f>IF($L$82&lt;0,(IF(2050-AH$80&lt;=0,0,(2/(2050-AH$80+1))*(1-(SUM($E91:AH91)/$L$82))*$L$82*'Fixed Data'!AF$52)),0)</f>
        <v>0</v>
      </c>
      <c r="AJ91" s="21">
        <f>IF($L$82&lt;0,(IF(2050-AI$80&lt;=0,0,(2/(2050-AI$80+1))*(1-(SUM($E91:AI91)/$L$82))*$L$82*'Fixed Data'!AG$52)),0)</f>
        <v>0</v>
      </c>
      <c r="AK91" s="21">
        <f>IF($L$82&lt;0,(IF(2050-AJ$80&lt;=0,0,(2/(2050-AJ$80+1))*(1-(SUM($E91:AJ91)/$L$82))*$L$82*'Fixed Data'!AH$52)),0)</f>
        <v>0</v>
      </c>
      <c r="AL91" s="21">
        <f>IF($L$82&lt;0,(IF(2050-AK$80&lt;=0,0,(2/(2050-AK$80+1))*(1-(SUM($E91:AK91)/$L$82))*$L$82*'Fixed Data'!AI$52)),0)</f>
        <v>0</v>
      </c>
      <c r="AM91" s="21">
        <f>IF($L$82&lt;0,(IF(2050-AL$80&lt;=0,0,(2/(2050-AL$80+1))*(1-(SUM($E91:AL91)/$L$82))*$L$82*'Fixed Data'!AJ$52)),0)</f>
        <v>0</v>
      </c>
      <c r="AN91" s="21">
        <f>IF($L$82&lt;0,(IF(2050-AM$80&lt;=0,0,(2/(2050-AM$80+1))*(1-(SUM($E91:AM91)/$L$82))*$L$82*'Fixed Data'!AK$52)),0)</f>
        <v>0</v>
      </c>
      <c r="AO91" s="21">
        <f>IF($L$82&lt;0,(IF(2050-AN$80&lt;=0,0,(2/(2050-AN$80+1))*(1-(SUM($E91:AN91)/$L$82))*$L$82*'Fixed Data'!AL$52)),0)</f>
        <v>0</v>
      </c>
      <c r="AP91" s="21">
        <f>IF($L$82&lt;0,(IF(2050-AO$80&lt;=0,0,(2/(2050-AO$80+1))*(1-(SUM($E91:AO91)/$L$82))*$L$82*'Fixed Data'!AM$52)),0)</f>
        <v>0</v>
      </c>
      <c r="AQ91" s="21">
        <f>IF($L$82&lt;0,(IF(2050-AP$80&lt;=0,0,(2/(2050-AP$80+1))*(1-(SUM($E91:AP91)/$L$82))*$L$82*'Fixed Data'!AN$52)),0)</f>
        <v>0</v>
      </c>
      <c r="AR91" s="21">
        <f>IF($L$82&lt;0,(IF(2050-AQ$80&lt;=0,0,(2/(2050-AQ$80+1))*(1-(SUM($E91:AQ91)/$L$82))*$L$82*'Fixed Data'!AO$52)),0)</f>
        <v>0</v>
      </c>
      <c r="AS91" s="21">
        <f>IF($L$82&lt;0,(IF(2050-AR$80&lt;=0,0,(2/(2050-AR$80+1))*(1-(SUM($E91:AR91)/$L$82))*$L$82*'Fixed Data'!AP$52)),0)</f>
        <v>0</v>
      </c>
      <c r="AT91" s="21">
        <f>IF($L$82&lt;0,(IF(2050-AS$80&lt;=0,0,(2/(2050-AS$80+1))*(1-(SUM($E91:AS91)/$L$82))*$L$82*'Fixed Data'!AQ$52)),0)</f>
        <v>0</v>
      </c>
      <c r="AU91" s="21">
        <f>IF($L$82&lt;0,(IF(2050-AT$80&lt;=0,0,(2/(2050-AT$80+1))*(1-(SUM($E91:AT91)/$L$82))*$L$82*'Fixed Data'!AR$52)),0)</f>
        <v>0</v>
      </c>
      <c r="AV91" s="21">
        <f>IF($L$82&lt;0,(IF(2050-AU$80&lt;=0,0,(2/(2050-AU$80+1))*(1-(SUM($E91:AU91)/$L$82))*$L$82*'Fixed Data'!AS$52)),0)</f>
        <v>0</v>
      </c>
      <c r="AW91" s="21">
        <f>IF($L$82&lt;0,(IF(2050-AV$80&lt;=0,0,(2/(2050-AV$80+1))*(1-(SUM($E91:AV91)/$L$82))*$L$82*'Fixed Data'!AT$52)),0)</f>
        <v>0</v>
      </c>
      <c r="AX91" s="21">
        <f>IF($L$82&lt;0,(IF(2050-AW$80&lt;=0,0,(2/(2050-AW$80+1))*(1-(SUM($E91:AW91)/$L$82))*$L$82*'Fixed Data'!AU$52)),0)</f>
        <v>0</v>
      </c>
      <c r="AY91" s="21">
        <f>IF($L$82&lt;0,(IF(2050-AX$80&lt;=0,0,(2/(2050-AX$80+1))*(1-(SUM($E91:AX91)/$L$82))*$L$82*'Fixed Data'!AV$52)),0)</f>
        <v>0</v>
      </c>
      <c r="AZ91" s="21">
        <f>IF($L$82&lt;0,(IF(2050-AY$80&lt;=0,0,(2/(2050-AY$80+1))*(1-(SUM($E91:AY91)/$L$82))*$L$82*'Fixed Data'!AW$52)),0)</f>
        <v>0</v>
      </c>
      <c r="BA91" s="21">
        <f>IF($L$82&lt;0,(IF(2050-AZ$80&lt;=0,0,(2/(2050-AZ$80+1))*(1-(SUM($E91:AZ91)/$L$82))*$L$82*'Fixed Data'!AX$52)),0)</f>
        <v>0</v>
      </c>
      <c r="BB91" s="21">
        <f>IF($L$82&lt;0,(IF(2050-BA$80&lt;=0,0,(2/(2050-BA$80+1))*(1-(SUM($E91:BA91)/$L$82))*$L$82*'Fixed Data'!AY$52)),0)</f>
        <v>0</v>
      </c>
    </row>
    <row r="92" spans="1:54" ht="15" hidden="1" customHeight="1" outlineLevel="3">
      <c r="A92" s="8"/>
      <c r="B92" t="s">
        <v>411</v>
      </c>
      <c r="C92" t="s">
        <v>412</v>
      </c>
      <c r="D92" t="s">
        <v>379</v>
      </c>
      <c r="E92" s="18"/>
      <c r="F92" s="18"/>
      <c r="G92" s="18"/>
      <c r="H92" s="18"/>
      <c r="I92" s="18"/>
      <c r="J92" s="18"/>
      <c r="K92" s="18"/>
      <c r="L92" s="18"/>
      <c r="M92" s="18"/>
      <c r="N92" s="21">
        <f>IF($M$82&lt;0,(IF(2050-M$80&lt;=0,0,(2/(2050-M$80+1))*(1-(SUM($E92:M92)/$M$82))*$M$82*'Fixed Data'!K$52)),0)</f>
        <v>0</v>
      </c>
      <c r="O92" s="21">
        <f>IF($M$82&lt;0,(IF(2050-N$80&lt;=0,0,(2/(2050-N$80+1))*(1-(SUM($E92:N92)/$M$82))*$M$82*'Fixed Data'!L$52)),0)</f>
        <v>0</v>
      </c>
      <c r="P92" s="21">
        <f>IF($M$82&lt;0,(IF(2050-O$80&lt;=0,0,(2/(2050-O$80+1))*(1-(SUM($E92:O92)/$M$82))*$M$82*'Fixed Data'!M$52)),0)</f>
        <v>0</v>
      </c>
      <c r="Q92" s="21">
        <f>IF($M$82&lt;0,(IF(2050-P$80&lt;=0,0,(2/(2050-P$80+1))*(1-(SUM($E92:P92)/$M$82))*$M$82*'Fixed Data'!N$52)),0)</f>
        <v>0</v>
      </c>
      <c r="R92" s="21">
        <f>IF($M$82&lt;0,(IF(2050-Q$80&lt;=0,0,(2/(2050-Q$80+1))*(1-(SUM($E92:Q92)/$M$82))*$M$82*'Fixed Data'!O$52)),0)</f>
        <v>0</v>
      </c>
      <c r="S92" s="21">
        <f>IF($M$82&lt;0,(IF(2050-R$80&lt;=0,0,(2/(2050-R$80+1))*(1-(SUM($E92:R92)/$M$82))*$M$82*'Fixed Data'!P$52)),0)</f>
        <v>0</v>
      </c>
      <c r="T92" s="21">
        <f>IF($M$82&lt;0,(IF(2050-S$80&lt;=0,0,(2/(2050-S$80+1))*(1-(SUM($E92:S92)/$M$82))*$M$82*'Fixed Data'!Q$52)),0)</f>
        <v>0</v>
      </c>
      <c r="U92" s="21">
        <f>IF($M$82&lt;0,(IF(2050-T$80&lt;=0,0,(2/(2050-T$80+1))*(1-(SUM($E92:T92)/$M$82))*$M$82*'Fixed Data'!R$52)),0)</f>
        <v>0</v>
      </c>
      <c r="V92" s="21">
        <f>IF($M$82&lt;0,(IF(2050-U$80&lt;=0,0,(2/(2050-U$80+1))*(1-(SUM($E92:U92)/$M$82))*$M$82*'Fixed Data'!S$52)),0)</f>
        <v>0</v>
      </c>
      <c r="W92" s="21">
        <f>IF($M$82&lt;0,(IF(2050-V$80&lt;=0,0,(2/(2050-V$80+1))*(1-(SUM($E92:V92)/$M$82))*$M$82*'Fixed Data'!T$52)),0)</f>
        <v>0</v>
      </c>
      <c r="X92" s="21">
        <f>IF($M$82&lt;0,(IF(2050-W$80&lt;=0,0,(2/(2050-W$80+1))*(1-(SUM($E92:W92)/$M$82))*$M$82*'Fixed Data'!U$52)),0)</f>
        <v>0</v>
      </c>
      <c r="Y92" s="21">
        <f>IF($M$82&lt;0,(IF(2050-X$80&lt;=0,0,(2/(2050-X$80+1))*(1-(SUM($E92:X92)/$M$82))*$M$82*'Fixed Data'!V$52)),0)</f>
        <v>0</v>
      </c>
      <c r="Z92" s="21">
        <f>IF($M$82&lt;0,(IF(2050-Y$80&lt;=0,0,(2/(2050-Y$80+1))*(1-(SUM($E92:Y92)/$M$82))*$M$82*'Fixed Data'!W$52)),0)</f>
        <v>0</v>
      </c>
      <c r="AA92" s="21">
        <f>IF($M$82&lt;0,(IF(2050-Z$80&lt;=0,0,(2/(2050-Z$80+1))*(1-(SUM($E92:Z92)/$M$82))*$M$82*'Fixed Data'!X$52)),0)</f>
        <v>0</v>
      </c>
      <c r="AB92" s="21">
        <f>IF($M$82&lt;0,(IF(2050-AA$80&lt;=0,0,(2/(2050-AA$80+1))*(1-(SUM($E92:AA92)/$M$82))*$M$82*'Fixed Data'!Y$52)),0)</f>
        <v>0</v>
      </c>
      <c r="AC92" s="21">
        <f>IF($M$82&lt;0,(IF(2050-AB$80&lt;=0,0,(2/(2050-AB$80+1))*(1-(SUM($E92:AB92)/$M$82))*$M$82*'Fixed Data'!Z$52)),0)</f>
        <v>0</v>
      </c>
      <c r="AD92" s="21">
        <f>IF($M$82&lt;0,(IF(2050-AC$80&lt;=0,0,(2/(2050-AC$80+1))*(1-(SUM($E92:AC92)/$M$82))*$M$82*'Fixed Data'!AA$52)),0)</f>
        <v>0</v>
      </c>
      <c r="AE92" s="21">
        <f>IF($M$82&lt;0,(IF(2050-AD$80&lt;=0,0,(2/(2050-AD$80+1))*(1-(SUM($E92:AD92)/$M$82))*$M$82*'Fixed Data'!AB$52)),0)</f>
        <v>0</v>
      </c>
      <c r="AF92" s="21">
        <f>IF($M$82&lt;0,(IF(2050-AE$80&lt;=0,0,(2/(2050-AE$80+1))*(1-(SUM($E92:AE92)/$M$82))*$M$82*'Fixed Data'!AC$52)),0)</f>
        <v>0</v>
      </c>
      <c r="AG92" s="21">
        <f>IF($M$82&lt;0,(IF(2050-AF$80&lt;=0,0,(2/(2050-AF$80+1))*(1-(SUM($E92:AF92)/$M$82))*$M$82*'Fixed Data'!AD$52)),0)</f>
        <v>0</v>
      </c>
      <c r="AH92" s="21">
        <f>IF($M$82&lt;0,(IF(2050-AG$80&lt;=0,0,(2/(2050-AG$80+1))*(1-(SUM($E92:AG92)/$M$82))*$M$82*'Fixed Data'!AE$52)),0)</f>
        <v>0</v>
      </c>
      <c r="AI92" s="21">
        <f>IF($M$82&lt;0,(IF(2050-AH$80&lt;=0,0,(2/(2050-AH$80+1))*(1-(SUM($E92:AH92)/$M$82))*$M$82*'Fixed Data'!AF$52)),0)</f>
        <v>0</v>
      </c>
      <c r="AJ92" s="21">
        <f>IF($M$82&lt;0,(IF(2050-AI$80&lt;=0,0,(2/(2050-AI$80+1))*(1-(SUM($E92:AI92)/$M$82))*$M$82*'Fixed Data'!AG$52)),0)</f>
        <v>0</v>
      </c>
      <c r="AK92" s="21">
        <f>IF($M$82&lt;0,(IF(2050-AJ$80&lt;=0,0,(2/(2050-AJ$80+1))*(1-(SUM($E92:AJ92)/$M$82))*$M$82*'Fixed Data'!AH$52)),0)</f>
        <v>0</v>
      </c>
      <c r="AL92" s="21">
        <f>IF($M$82&lt;0,(IF(2050-AK$80&lt;=0,0,(2/(2050-AK$80+1))*(1-(SUM($E92:AK92)/$M$82))*$M$82*'Fixed Data'!AI$52)),0)</f>
        <v>0</v>
      </c>
      <c r="AM92" s="21">
        <f>IF($M$82&lt;0,(IF(2050-AL$80&lt;=0,0,(2/(2050-AL$80+1))*(1-(SUM($E92:AL92)/$M$82))*$M$82*'Fixed Data'!AJ$52)),0)</f>
        <v>0</v>
      </c>
      <c r="AN92" s="21">
        <f>IF($M$82&lt;0,(IF(2050-AM$80&lt;=0,0,(2/(2050-AM$80+1))*(1-(SUM($E92:AM92)/$M$82))*$M$82*'Fixed Data'!AK$52)),0)</f>
        <v>0</v>
      </c>
      <c r="AO92" s="21">
        <f>IF($M$82&lt;0,(IF(2050-AN$80&lt;=0,0,(2/(2050-AN$80+1))*(1-(SUM($E92:AN92)/$M$82))*$M$82*'Fixed Data'!AL$52)),0)</f>
        <v>0</v>
      </c>
      <c r="AP92" s="21">
        <f>IF($M$82&lt;0,(IF(2050-AO$80&lt;=0,0,(2/(2050-AO$80+1))*(1-(SUM($E92:AO92)/$M$82))*$M$82*'Fixed Data'!AM$52)),0)</f>
        <v>0</v>
      </c>
      <c r="AQ92" s="21">
        <f>IF($M$82&lt;0,(IF(2050-AP$80&lt;=0,0,(2/(2050-AP$80+1))*(1-(SUM($E92:AP92)/$M$82))*$M$82*'Fixed Data'!AN$52)),0)</f>
        <v>0</v>
      </c>
      <c r="AR92" s="21">
        <f>IF($M$82&lt;0,(IF(2050-AQ$80&lt;=0,0,(2/(2050-AQ$80+1))*(1-(SUM($E92:AQ92)/$M$82))*$M$82*'Fixed Data'!AO$52)),0)</f>
        <v>0</v>
      </c>
      <c r="AS92" s="21">
        <f>IF($M$82&lt;0,(IF(2050-AR$80&lt;=0,0,(2/(2050-AR$80+1))*(1-(SUM($E92:AR92)/$M$82))*$M$82*'Fixed Data'!AP$52)),0)</f>
        <v>0</v>
      </c>
      <c r="AT92" s="21">
        <f>IF($M$82&lt;0,(IF(2050-AS$80&lt;=0,0,(2/(2050-AS$80+1))*(1-(SUM($E92:AS92)/$M$82))*$M$82*'Fixed Data'!AQ$52)),0)</f>
        <v>0</v>
      </c>
      <c r="AU92" s="21">
        <f>IF($M$82&lt;0,(IF(2050-AT$80&lt;=0,0,(2/(2050-AT$80+1))*(1-(SUM($E92:AT92)/$M$82))*$M$82*'Fixed Data'!AR$52)),0)</f>
        <v>0</v>
      </c>
      <c r="AV92" s="21">
        <f>IF($M$82&lt;0,(IF(2050-AU$80&lt;=0,0,(2/(2050-AU$80+1))*(1-(SUM($E92:AU92)/$M$82))*$M$82*'Fixed Data'!AS$52)),0)</f>
        <v>0</v>
      </c>
      <c r="AW92" s="21">
        <f>IF($M$82&lt;0,(IF(2050-AV$80&lt;=0,0,(2/(2050-AV$80+1))*(1-(SUM($E92:AV92)/$M$82))*$M$82*'Fixed Data'!AT$52)),0)</f>
        <v>0</v>
      </c>
      <c r="AX92" s="21">
        <f>IF($M$82&lt;0,(IF(2050-AW$80&lt;=0,0,(2/(2050-AW$80+1))*(1-(SUM($E92:AW92)/$M$82))*$M$82*'Fixed Data'!AU$52)),0)</f>
        <v>0</v>
      </c>
      <c r="AY92" s="21">
        <f>IF($M$82&lt;0,(IF(2050-AX$80&lt;=0,0,(2/(2050-AX$80+1))*(1-(SUM($E92:AX92)/$M$82))*$M$82*'Fixed Data'!AV$52)),0)</f>
        <v>0</v>
      </c>
      <c r="AZ92" s="21">
        <f>IF($M$82&lt;0,(IF(2050-AY$80&lt;=0,0,(2/(2050-AY$80+1))*(1-(SUM($E92:AY92)/$M$82))*$M$82*'Fixed Data'!AW$52)),0)</f>
        <v>0</v>
      </c>
      <c r="BA92" s="21">
        <f>IF($M$82&lt;0,(IF(2050-AZ$80&lt;=0,0,(2/(2050-AZ$80+1))*(1-(SUM($E92:AZ92)/$M$82))*$M$82*'Fixed Data'!AX$52)),0)</f>
        <v>0</v>
      </c>
      <c r="BB92" s="21">
        <f>IF($M$82&lt;0,(IF(2050-BA$80&lt;=0,0,(2/(2050-BA$80+1))*(1-(SUM($E92:BA92)/$M$82))*$M$82*'Fixed Data'!AY$52)),0)</f>
        <v>0</v>
      </c>
    </row>
    <row r="93" spans="1:54" ht="15" hidden="1" customHeight="1" outlineLevel="3">
      <c r="A93" s="8"/>
      <c r="B93" t="s">
        <v>413</v>
      </c>
      <c r="C93" t="s">
        <v>414</v>
      </c>
      <c r="D93" t="s">
        <v>379</v>
      </c>
      <c r="E93" s="18"/>
      <c r="F93" s="18"/>
      <c r="G93" s="18"/>
      <c r="H93" s="18"/>
      <c r="I93" s="18"/>
      <c r="J93" s="18"/>
      <c r="K93" s="18"/>
      <c r="L93" s="18"/>
      <c r="M93" s="18"/>
      <c r="N93" s="18"/>
      <c r="O93" s="21">
        <f>IF($N$82&lt;0,(IF(2050-N$80&lt;=0,0,(2/(2050-N$80+1))*(1-(SUM($E93:N93)/$N$82))*$N$82*'Fixed Data'!L$52)),0)</f>
        <v>0</v>
      </c>
      <c r="P93" s="21">
        <f>IF($N$82&lt;0,(IF(2050-O$80&lt;=0,0,(2/(2050-O$80+1))*(1-(SUM($E93:O93)/$N$82))*$N$82*'Fixed Data'!M$52)),0)</f>
        <v>0</v>
      </c>
      <c r="Q93" s="21">
        <f>IF($N$82&lt;0,(IF(2050-P$80&lt;=0,0,(2/(2050-P$80+1))*(1-(SUM($E93:P93)/$N$82))*$N$82*'Fixed Data'!N$52)),0)</f>
        <v>0</v>
      </c>
      <c r="R93" s="21">
        <f>IF($N$82&lt;0,(IF(2050-Q$80&lt;=0,0,(2/(2050-Q$80+1))*(1-(SUM($E93:Q93)/$N$82))*$N$82*'Fixed Data'!O$52)),0)</f>
        <v>0</v>
      </c>
      <c r="S93" s="21">
        <f>IF($N$82&lt;0,(IF(2050-R$80&lt;=0,0,(2/(2050-R$80+1))*(1-(SUM($E93:R93)/$N$82))*$N$82*'Fixed Data'!P$52)),0)</f>
        <v>0</v>
      </c>
      <c r="T93" s="21">
        <f>IF($N$82&lt;0,(IF(2050-S$80&lt;=0,0,(2/(2050-S$80+1))*(1-(SUM($E93:S93)/$N$82))*$N$82*'Fixed Data'!Q$52)),0)</f>
        <v>0</v>
      </c>
      <c r="U93" s="21">
        <f>IF($N$82&lt;0,(IF(2050-T$80&lt;=0,0,(2/(2050-T$80+1))*(1-(SUM($E93:T93)/$N$82))*$N$82*'Fixed Data'!R$52)),0)</f>
        <v>0</v>
      </c>
      <c r="V93" s="21">
        <f>IF($N$82&lt;0,(IF(2050-U$80&lt;=0,0,(2/(2050-U$80+1))*(1-(SUM($E93:U93)/$N$82))*$N$82*'Fixed Data'!S$52)),0)</f>
        <v>0</v>
      </c>
      <c r="W93" s="21">
        <f>IF($N$82&lt;0,(IF(2050-V$80&lt;=0,0,(2/(2050-V$80+1))*(1-(SUM($E93:V93)/$N$82))*$N$82*'Fixed Data'!T$52)),0)</f>
        <v>0</v>
      </c>
      <c r="X93" s="21">
        <f>IF($N$82&lt;0,(IF(2050-W$80&lt;=0,0,(2/(2050-W$80+1))*(1-(SUM($E93:W93)/$N$82))*$N$82*'Fixed Data'!U$52)),0)</f>
        <v>0</v>
      </c>
      <c r="Y93" s="21">
        <f>IF($N$82&lt;0,(IF(2050-X$80&lt;=0,0,(2/(2050-X$80+1))*(1-(SUM($E93:X93)/$N$82))*$N$82*'Fixed Data'!V$52)),0)</f>
        <v>0</v>
      </c>
      <c r="Z93" s="21">
        <f>IF($N$82&lt;0,(IF(2050-Y$80&lt;=0,0,(2/(2050-Y$80+1))*(1-(SUM($E93:Y93)/$N$82))*$N$82*'Fixed Data'!W$52)),0)</f>
        <v>0</v>
      </c>
      <c r="AA93" s="21">
        <f>IF($N$82&lt;0,(IF(2050-Z$80&lt;=0,0,(2/(2050-Z$80+1))*(1-(SUM($E93:Z93)/$N$82))*$N$82*'Fixed Data'!X$52)),0)</f>
        <v>0</v>
      </c>
      <c r="AB93" s="21">
        <f>IF($N$82&lt;0,(IF(2050-AA$80&lt;=0,0,(2/(2050-AA$80+1))*(1-(SUM($E93:AA93)/$N$82))*$N$82*'Fixed Data'!Y$52)),0)</f>
        <v>0</v>
      </c>
      <c r="AC93" s="21">
        <f>IF($N$82&lt;0,(IF(2050-AB$80&lt;=0,0,(2/(2050-AB$80+1))*(1-(SUM($E93:AB93)/$N$82))*$N$82*'Fixed Data'!Z$52)),0)</f>
        <v>0</v>
      </c>
      <c r="AD93" s="21">
        <f>IF($N$82&lt;0,(IF(2050-AC$80&lt;=0,0,(2/(2050-AC$80+1))*(1-(SUM($E93:AC93)/$N$82))*$N$82*'Fixed Data'!AA$52)),0)</f>
        <v>0</v>
      </c>
      <c r="AE93" s="21">
        <f>IF($N$82&lt;0,(IF(2050-AD$80&lt;=0,0,(2/(2050-AD$80+1))*(1-(SUM($E93:AD93)/$N$82))*$N$82*'Fixed Data'!AB$52)),0)</f>
        <v>0</v>
      </c>
      <c r="AF93" s="21">
        <f>IF($N$82&lt;0,(IF(2050-AE$80&lt;=0,0,(2/(2050-AE$80+1))*(1-(SUM($E93:AE93)/$N$82))*$N$82*'Fixed Data'!AC$52)),0)</f>
        <v>0</v>
      </c>
      <c r="AG93" s="21">
        <f>IF($N$82&lt;0,(IF(2050-AF$80&lt;=0,0,(2/(2050-AF$80+1))*(1-(SUM($E93:AF93)/$N$82))*$N$82*'Fixed Data'!AD$52)),0)</f>
        <v>0</v>
      </c>
      <c r="AH93" s="21">
        <f>IF($N$82&lt;0,(IF(2050-AG$80&lt;=0,0,(2/(2050-AG$80+1))*(1-(SUM($E93:AG93)/$N$82))*$N$82*'Fixed Data'!AE$52)),0)</f>
        <v>0</v>
      </c>
      <c r="AI93" s="21">
        <f>IF($N$82&lt;0,(IF(2050-AH$80&lt;=0,0,(2/(2050-AH$80+1))*(1-(SUM($E93:AH93)/$N$82))*$N$82*'Fixed Data'!AF$52)),0)</f>
        <v>0</v>
      </c>
      <c r="AJ93" s="21">
        <f>IF($N$82&lt;0,(IF(2050-AI$80&lt;=0,0,(2/(2050-AI$80+1))*(1-(SUM($E93:AI93)/$N$82))*$N$82*'Fixed Data'!AG$52)),0)</f>
        <v>0</v>
      </c>
      <c r="AK93" s="21">
        <f>IF($N$82&lt;0,(IF(2050-AJ$80&lt;=0,0,(2/(2050-AJ$80+1))*(1-(SUM($E93:AJ93)/$N$82))*$N$82*'Fixed Data'!AH$52)),0)</f>
        <v>0</v>
      </c>
      <c r="AL93" s="21">
        <f>IF($N$82&lt;0,(IF(2050-AK$80&lt;=0,0,(2/(2050-AK$80+1))*(1-(SUM($E93:AK93)/$N$82))*$N$82*'Fixed Data'!AI$52)),0)</f>
        <v>0</v>
      </c>
      <c r="AM93" s="21">
        <f>IF($N$82&lt;0,(IF(2050-AL$80&lt;=0,0,(2/(2050-AL$80+1))*(1-(SUM($E93:AL93)/$N$82))*$N$82*'Fixed Data'!AJ$52)),0)</f>
        <v>0</v>
      </c>
      <c r="AN93" s="21">
        <f>IF($N$82&lt;0,(IF(2050-AM$80&lt;=0,0,(2/(2050-AM$80+1))*(1-(SUM($E93:AM93)/$N$82))*$N$82*'Fixed Data'!AK$52)),0)</f>
        <v>0</v>
      </c>
      <c r="AO93" s="21">
        <f>IF($N$82&lt;0,(IF(2050-AN$80&lt;=0,0,(2/(2050-AN$80+1))*(1-(SUM($E93:AN93)/$N$82))*$N$82*'Fixed Data'!AL$52)),0)</f>
        <v>0</v>
      </c>
      <c r="AP93" s="21">
        <f>IF($N$82&lt;0,(IF(2050-AO$80&lt;=0,0,(2/(2050-AO$80+1))*(1-(SUM($E93:AO93)/$N$82))*$N$82*'Fixed Data'!AM$52)),0)</f>
        <v>0</v>
      </c>
      <c r="AQ93" s="21">
        <f>IF($N$82&lt;0,(IF(2050-AP$80&lt;=0,0,(2/(2050-AP$80+1))*(1-(SUM($E93:AP93)/$N$82))*$N$82*'Fixed Data'!AN$52)),0)</f>
        <v>0</v>
      </c>
      <c r="AR93" s="21">
        <f>IF($N$82&lt;0,(IF(2050-AQ$80&lt;=0,0,(2/(2050-AQ$80+1))*(1-(SUM($E93:AQ93)/$N$82))*$N$82*'Fixed Data'!AO$52)),0)</f>
        <v>0</v>
      </c>
      <c r="AS93" s="21">
        <f>IF($N$82&lt;0,(IF(2050-AR$80&lt;=0,0,(2/(2050-AR$80+1))*(1-(SUM($E93:AR93)/$N$82))*$N$82*'Fixed Data'!AP$52)),0)</f>
        <v>0</v>
      </c>
      <c r="AT93" s="21">
        <f>IF($N$82&lt;0,(IF(2050-AS$80&lt;=0,0,(2/(2050-AS$80+1))*(1-(SUM($E93:AS93)/$N$82))*$N$82*'Fixed Data'!AQ$52)),0)</f>
        <v>0</v>
      </c>
      <c r="AU93" s="21">
        <f>IF($N$82&lt;0,(IF(2050-AT$80&lt;=0,0,(2/(2050-AT$80+1))*(1-(SUM($E93:AT93)/$N$82))*$N$82*'Fixed Data'!AR$52)),0)</f>
        <v>0</v>
      </c>
      <c r="AV93" s="21">
        <f>IF($N$82&lt;0,(IF(2050-AU$80&lt;=0,0,(2/(2050-AU$80+1))*(1-(SUM($E93:AU93)/$N$82))*$N$82*'Fixed Data'!AS$52)),0)</f>
        <v>0</v>
      </c>
      <c r="AW93" s="21">
        <f>IF($N$82&lt;0,(IF(2050-AV$80&lt;=0,0,(2/(2050-AV$80+1))*(1-(SUM($E93:AV93)/$N$82))*$N$82*'Fixed Data'!AT$52)),0)</f>
        <v>0</v>
      </c>
      <c r="AX93" s="21">
        <f>IF($N$82&lt;0,(IF(2050-AW$80&lt;=0,0,(2/(2050-AW$80+1))*(1-(SUM($E93:AW93)/$N$82))*$N$82*'Fixed Data'!AU$52)),0)</f>
        <v>0</v>
      </c>
      <c r="AY93" s="21">
        <f>IF($N$82&lt;0,(IF(2050-AX$80&lt;=0,0,(2/(2050-AX$80+1))*(1-(SUM($E93:AX93)/$N$82))*$N$82*'Fixed Data'!AV$52)),0)</f>
        <v>0</v>
      </c>
      <c r="AZ93" s="21">
        <f>IF($N$82&lt;0,(IF(2050-AY$80&lt;=0,0,(2/(2050-AY$80+1))*(1-(SUM($E93:AY93)/$N$82))*$N$82*'Fixed Data'!AW$52)),0)</f>
        <v>0</v>
      </c>
      <c r="BA93" s="21">
        <f>IF($N$82&lt;0,(IF(2050-AZ$80&lt;=0,0,(2/(2050-AZ$80+1))*(1-(SUM($E93:AZ93)/$N$82))*$N$82*'Fixed Data'!AX$52)),0)</f>
        <v>0</v>
      </c>
      <c r="BB93" s="21">
        <f>IF($N$82&lt;0,(IF(2050-BA$80&lt;=0,0,(2/(2050-BA$80+1))*(1-(SUM($E93:BA93)/$N$82))*$N$82*'Fixed Data'!AY$52)),0)</f>
        <v>0</v>
      </c>
    </row>
    <row r="94" spans="1:54" ht="15" hidden="1" customHeight="1" outlineLevel="3">
      <c r="A94" s="8"/>
      <c r="B94" t="s">
        <v>415</v>
      </c>
      <c r="C94" t="s">
        <v>416</v>
      </c>
      <c r="D94" t="s">
        <v>379</v>
      </c>
      <c r="E94" s="18"/>
      <c r="F94" s="18"/>
      <c r="G94" s="18"/>
      <c r="H94" s="18"/>
      <c r="I94" s="18"/>
      <c r="J94" s="18"/>
      <c r="K94" s="18"/>
      <c r="L94" s="18"/>
      <c r="M94" s="18"/>
      <c r="N94" s="18"/>
      <c r="O94" s="18"/>
      <c r="P94" s="21">
        <f>IF($O$82&lt;0,(IF(2050-O$80&lt;=0,0,(2/(2050-O$80+1))*(1-(SUM($E94:O94)/$O$82))*$O$82*'Fixed Data'!M$52)),0)</f>
        <v>0</v>
      </c>
      <c r="Q94" s="21">
        <f>IF($O$82&lt;0,(IF(2050-P$80&lt;=0,0,(2/(2050-P$80+1))*(1-(SUM($E94:P94)/$O$82))*$O$82*'Fixed Data'!N$52)),0)</f>
        <v>0</v>
      </c>
      <c r="R94" s="21">
        <f>IF($O$82&lt;0,(IF(2050-Q$80&lt;=0,0,(2/(2050-Q$80+1))*(1-(SUM($E94:Q94)/$O$82))*$O$82*'Fixed Data'!O$52)),0)</f>
        <v>0</v>
      </c>
      <c r="S94" s="21">
        <f>IF($O$82&lt;0,(IF(2050-R$80&lt;=0,0,(2/(2050-R$80+1))*(1-(SUM($E94:R94)/$O$82))*$O$82*'Fixed Data'!P$52)),0)</f>
        <v>0</v>
      </c>
      <c r="T94" s="21">
        <f>IF($O$82&lt;0,(IF(2050-S$80&lt;=0,0,(2/(2050-S$80+1))*(1-(SUM($E94:S94)/$O$82))*$O$82*'Fixed Data'!Q$52)),0)</f>
        <v>0</v>
      </c>
      <c r="U94" s="21">
        <f>IF($O$82&lt;0,(IF(2050-T$80&lt;=0,0,(2/(2050-T$80+1))*(1-(SUM($E94:T94)/$O$82))*$O$82*'Fixed Data'!R$52)),0)</f>
        <v>0</v>
      </c>
      <c r="V94" s="21">
        <f>IF($O$82&lt;0,(IF(2050-U$80&lt;=0,0,(2/(2050-U$80+1))*(1-(SUM($E94:U94)/$O$82))*$O$82*'Fixed Data'!S$52)),0)</f>
        <v>0</v>
      </c>
      <c r="W94" s="21">
        <f>IF($O$82&lt;0,(IF(2050-V$80&lt;=0,0,(2/(2050-V$80+1))*(1-(SUM($E94:V94)/$O$82))*$O$82*'Fixed Data'!T$52)),0)</f>
        <v>0</v>
      </c>
      <c r="X94" s="21">
        <f>IF($O$82&lt;0,(IF(2050-W$80&lt;=0,0,(2/(2050-W$80+1))*(1-(SUM($E94:W94)/$O$82))*$O$82*'Fixed Data'!U$52)),0)</f>
        <v>0</v>
      </c>
      <c r="Y94" s="21">
        <f>IF($O$82&lt;0,(IF(2050-X$80&lt;=0,0,(2/(2050-X$80+1))*(1-(SUM($E94:X94)/$O$82))*$O$82*'Fixed Data'!V$52)),0)</f>
        <v>0</v>
      </c>
      <c r="Z94" s="21">
        <f>IF($O$82&lt;0,(IF(2050-Y$80&lt;=0,0,(2/(2050-Y$80+1))*(1-(SUM($E94:Y94)/$O$82))*$O$82*'Fixed Data'!W$52)),0)</f>
        <v>0</v>
      </c>
      <c r="AA94" s="21">
        <f>IF($O$82&lt;0,(IF(2050-Z$80&lt;=0,0,(2/(2050-Z$80+1))*(1-(SUM($E94:Z94)/$O$82))*$O$82*'Fixed Data'!X$52)),0)</f>
        <v>0</v>
      </c>
      <c r="AB94" s="21">
        <f>IF($O$82&lt;0,(IF(2050-AA$80&lt;=0,0,(2/(2050-AA$80+1))*(1-(SUM($E94:AA94)/$O$82))*$O$82*'Fixed Data'!Y$52)),0)</f>
        <v>0</v>
      </c>
      <c r="AC94" s="21">
        <f>IF($O$82&lt;0,(IF(2050-AB$80&lt;=0,0,(2/(2050-AB$80+1))*(1-(SUM($E94:AB94)/$O$82))*$O$82*'Fixed Data'!Z$52)),0)</f>
        <v>0</v>
      </c>
      <c r="AD94" s="21">
        <f>IF($O$82&lt;0,(IF(2050-AC$80&lt;=0,0,(2/(2050-AC$80+1))*(1-(SUM($E94:AC94)/$O$82))*$O$82*'Fixed Data'!AA$52)),0)</f>
        <v>0</v>
      </c>
      <c r="AE94" s="21">
        <f>IF($O$82&lt;0,(IF(2050-AD$80&lt;=0,0,(2/(2050-AD$80+1))*(1-(SUM($E94:AD94)/$O$82))*$O$82*'Fixed Data'!AB$52)),0)</f>
        <v>0</v>
      </c>
      <c r="AF94" s="21">
        <f>IF($O$82&lt;0,(IF(2050-AE$80&lt;=0,0,(2/(2050-AE$80+1))*(1-(SUM($E94:AE94)/$O$82))*$O$82*'Fixed Data'!AC$52)),0)</f>
        <v>0</v>
      </c>
      <c r="AG94" s="21">
        <f>IF($O$82&lt;0,(IF(2050-AF$80&lt;=0,0,(2/(2050-AF$80+1))*(1-(SUM($E94:AF94)/$O$82))*$O$82*'Fixed Data'!AD$52)),0)</f>
        <v>0</v>
      </c>
      <c r="AH94" s="21">
        <f>IF($O$82&lt;0,(IF(2050-AG$80&lt;=0,0,(2/(2050-AG$80+1))*(1-(SUM($E94:AG94)/$O$82))*$O$82*'Fixed Data'!AE$52)),0)</f>
        <v>0</v>
      </c>
      <c r="AI94" s="21">
        <f>IF($O$82&lt;0,(IF(2050-AH$80&lt;=0,0,(2/(2050-AH$80+1))*(1-(SUM($E94:AH94)/$O$82))*$O$82*'Fixed Data'!AF$52)),0)</f>
        <v>0</v>
      </c>
      <c r="AJ94" s="21">
        <f>IF($O$82&lt;0,(IF(2050-AI$80&lt;=0,0,(2/(2050-AI$80+1))*(1-(SUM($E94:AI94)/$O$82))*$O$82*'Fixed Data'!AG$52)),0)</f>
        <v>0</v>
      </c>
      <c r="AK94" s="21">
        <f>IF($O$82&lt;0,(IF(2050-AJ$80&lt;=0,0,(2/(2050-AJ$80+1))*(1-(SUM($E94:AJ94)/$O$82))*$O$82*'Fixed Data'!AH$52)),0)</f>
        <v>0</v>
      </c>
      <c r="AL94" s="21">
        <f>IF($O$82&lt;0,(IF(2050-AK$80&lt;=0,0,(2/(2050-AK$80+1))*(1-(SUM($E94:AK94)/$O$82))*$O$82*'Fixed Data'!AI$52)),0)</f>
        <v>0</v>
      </c>
      <c r="AM94" s="21">
        <f>IF($O$82&lt;0,(IF(2050-AL$80&lt;=0,0,(2/(2050-AL$80+1))*(1-(SUM($E94:AL94)/$O$82))*$O$82*'Fixed Data'!AJ$52)),0)</f>
        <v>0</v>
      </c>
      <c r="AN94" s="21">
        <f>IF($O$82&lt;0,(IF(2050-AM$80&lt;=0,0,(2/(2050-AM$80+1))*(1-(SUM($E94:AM94)/$O$82))*$O$82*'Fixed Data'!AK$52)),0)</f>
        <v>0</v>
      </c>
      <c r="AO94" s="21">
        <f>IF($O$82&lt;0,(IF(2050-AN$80&lt;=0,0,(2/(2050-AN$80+1))*(1-(SUM($E94:AN94)/$O$82))*$O$82*'Fixed Data'!AL$52)),0)</f>
        <v>0</v>
      </c>
      <c r="AP94" s="21">
        <f>IF($O$82&lt;0,(IF(2050-AO$80&lt;=0,0,(2/(2050-AO$80+1))*(1-(SUM($E94:AO94)/$O$82))*$O$82*'Fixed Data'!AM$52)),0)</f>
        <v>0</v>
      </c>
      <c r="AQ94" s="21">
        <f>IF($O$82&lt;0,(IF(2050-AP$80&lt;=0,0,(2/(2050-AP$80+1))*(1-(SUM($E94:AP94)/$O$82))*$O$82*'Fixed Data'!AN$52)),0)</f>
        <v>0</v>
      </c>
      <c r="AR94" s="21">
        <f>IF($O$82&lt;0,(IF(2050-AQ$80&lt;=0,0,(2/(2050-AQ$80+1))*(1-(SUM($E94:AQ94)/$O$82))*$O$82*'Fixed Data'!AO$52)),0)</f>
        <v>0</v>
      </c>
      <c r="AS94" s="21">
        <f>IF($O$82&lt;0,(IF(2050-AR$80&lt;=0,0,(2/(2050-AR$80+1))*(1-(SUM($E94:AR94)/$O$82))*$O$82*'Fixed Data'!AP$52)),0)</f>
        <v>0</v>
      </c>
      <c r="AT94" s="21">
        <f>IF($O$82&lt;0,(IF(2050-AS$80&lt;=0,0,(2/(2050-AS$80+1))*(1-(SUM($E94:AS94)/$O$82))*$O$82*'Fixed Data'!AQ$52)),0)</f>
        <v>0</v>
      </c>
      <c r="AU94" s="21">
        <f>IF($O$82&lt;0,(IF(2050-AT$80&lt;=0,0,(2/(2050-AT$80+1))*(1-(SUM($E94:AT94)/$O$82))*$O$82*'Fixed Data'!AR$52)),0)</f>
        <v>0</v>
      </c>
      <c r="AV94" s="21">
        <f>IF($O$82&lt;0,(IF(2050-AU$80&lt;=0,0,(2/(2050-AU$80+1))*(1-(SUM($E94:AU94)/$O$82))*$O$82*'Fixed Data'!AS$52)),0)</f>
        <v>0</v>
      </c>
      <c r="AW94" s="21">
        <f>IF($O$82&lt;0,(IF(2050-AV$80&lt;=0,0,(2/(2050-AV$80+1))*(1-(SUM($E94:AV94)/$O$82))*$O$82*'Fixed Data'!AT$52)),0)</f>
        <v>0</v>
      </c>
      <c r="AX94" s="21">
        <f>IF($O$82&lt;0,(IF(2050-AW$80&lt;=0,0,(2/(2050-AW$80+1))*(1-(SUM($E94:AW94)/$O$82))*$O$82*'Fixed Data'!AU$52)),0)</f>
        <v>0</v>
      </c>
      <c r="AY94" s="21">
        <f>IF($O$82&lt;0,(IF(2050-AX$80&lt;=0,0,(2/(2050-AX$80+1))*(1-(SUM($E94:AX94)/$O$82))*$O$82*'Fixed Data'!AV$52)),0)</f>
        <v>0</v>
      </c>
      <c r="AZ94" s="21">
        <f>IF($O$82&lt;0,(IF(2050-AY$80&lt;=0,0,(2/(2050-AY$80+1))*(1-(SUM($E94:AY94)/$O$82))*$O$82*'Fixed Data'!AW$52)),0)</f>
        <v>0</v>
      </c>
      <c r="BA94" s="21">
        <f>IF($O$82&lt;0,(IF(2050-AZ$80&lt;=0,0,(2/(2050-AZ$80+1))*(1-(SUM($E94:AZ94)/$O$82))*$O$82*'Fixed Data'!AX$52)),0)</f>
        <v>0</v>
      </c>
      <c r="BB94" s="21">
        <f>IF($O$82&lt;0,(IF(2050-BA$80&lt;=0,0,(2/(2050-BA$80+1))*(1-(SUM($E94:BA94)/$O$82))*$O$82*'Fixed Data'!AY$52)),0)</f>
        <v>0</v>
      </c>
    </row>
    <row r="95" spans="1:54" ht="15" hidden="1" customHeight="1" outlineLevel="3">
      <c r="A95" s="8"/>
      <c r="B95" t="s">
        <v>417</v>
      </c>
      <c r="C95" t="s">
        <v>418</v>
      </c>
      <c r="D95" t="s">
        <v>379</v>
      </c>
      <c r="E95" s="18"/>
      <c r="F95" s="18"/>
      <c r="G95" s="18"/>
      <c r="H95" s="18"/>
      <c r="I95" s="18"/>
      <c r="J95" s="18"/>
      <c r="K95" s="18"/>
      <c r="L95" s="18"/>
      <c r="M95" s="18"/>
      <c r="N95" s="18"/>
      <c r="O95" s="18"/>
      <c r="P95" s="18"/>
      <c r="Q95" s="21">
        <f>IF($P$82&lt;0,(IF(2050-P$80&lt;=0,0,(2/(2050-P$80+1))*(1-(SUM($E95:P95)/$P$82))*$P$82*'Fixed Data'!N$52)),0)</f>
        <v>0</v>
      </c>
      <c r="R95" s="21">
        <f>IF($P$82&lt;0,(IF(2050-Q$80&lt;=0,0,(2/(2050-Q$80+1))*(1-(SUM($E95:Q95)/$P$82))*$P$82*'Fixed Data'!O$52)),0)</f>
        <v>0</v>
      </c>
      <c r="S95" s="21">
        <f>IF($P$82&lt;0,(IF(2050-R$80&lt;=0,0,(2/(2050-R$80+1))*(1-(SUM($E95:R95)/$P$82))*$P$82*'Fixed Data'!P$52)),0)</f>
        <v>0</v>
      </c>
      <c r="T95" s="21">
        <f>IF($P$82&lt;0,(IF(2050-S$80&lt;=0,0,(2/(2050-S$80+1))*(1-(SUM($E95:S95)/$P$82))*$P$82*'Fixed Data'!Q$52)),0)</f>
        <v>0</v>
      </c>
      <c r="U95" s="21">
        <f>IF($P$82&lt;0,(IF(2050-T$80&lt;=0,0,(2/(2050-T$80+1))*(1-(SUM($E95:T95)/$P$82))*$P$82*'Fixed Data'!R$52)),0)</f>
        <v>0</v>
      </c>
      <c r="V95" s="21">
        <f>IF($P$82&lt;0,(IF(2050-U$80&lt;=0,0,(2/(2050-U$80+1))*(1-(SUM($E95:U95)/$P$82))*$P$82*'Fixed Data'!S$52)),0)</f>
        <v>0</v>
      </c>
      <c r="W95" s="21">
        <f>IF($P$82&lt;0,(IF(2050-V$80&lt;=0,0,(2/(2050-V$80+1))*(1-(SUM($E95:V95)/$P$82))*$P$82*'Fixed Data'!T$52)),0)</f>
        <v>0</v>
      </c>
      <c r="X95" s="21">
        <f>IF($P$82&lt;0,(IF(2050-W$80&lt;=0,0,(2/(2050-W$80+1))*(1-(SUM($E95:W95)/$P$82))*$P$82*'Fixed Data'!U$52)),0)</f>
        <v>0</v>
      </c>
      <c r="Y95" s="21">
        <f>IF($P$82&lt;0,(IF(2050-X$80&lt;=0,0,(2/(2050-X$80+1))*(1-(SUM($E95:X95)/$P$82))*$P$82*'Fixed Data'!V$52)),0)</f>
        <v>0</v>
      </c>
      <c r="Z95" s="21">
        <f>IF($P$82&lt;0,(IF(2050-Y$80&lt;=0,0,(2/(2050-Y$80+1))*(1-(SUM($E95:Y95)/$P$82))*$P$82*'Fixed Data'!W$52)),0)</f>
        <v>0</v>
      </c>
      <c r="AA95" s="21">
        <f>IF($P$82&lt;0,(IF(2050-Z$80&lt;=0,0,(2/(2050-Z$80+1))*(1-(SUM($E95:Z95)/$P$82))*$P$82*'Fixed Data'!X$52)),0)</f>
        <v>0</v>
      </c>
      <c r="AB95" s="21">
        <f>IF($P$82&lt;0,(IF(2050-AA$80&lt;=0,0,(2/(2050-AA$80+1))*(1-(SUM($E95:AA95)/$P$82))*$P$82*'Fixed Data'!Y$52)),0)</f>
        <v>0</v>
      </c>
      <c r="AC95" s="21">
        <f>IF($P$82&lt;0,(IF(2050-AB$80&lt;=0,0,(2/(2050-AB$80+1))*(1-(SUM($E95:AB95)/$P$82))*$P$82*'Fixed Data'!Z$52)),0)</f>
        <v>0</v>
      </c>
      <c r="AD95" s="21">
        <f>IF($P$82&lt;0,(IF(2050-AC$80&lt;=0,0,(2/(2050-AC$80+1))*(1-(SUM($E95:AC95)/$P$82))*$P$82*'Fixed Data'!AA$52)),0)</f>
        <v>0</v>
      </c>
      <c r="AE95" s="21">
        <f>IF($P$82&lt;0,(IF(2050-AD$80&lt;=0,0,(2/(2050-AD$80+1))*(1-(SUM($E95:AD95)/$P$82))*$P$82*'Fixed Data'!AB$52)),0)</f>
        <v>0</v>
      </c>
      <c r="AF95" s="21">
        <f>IF($P$82&lt;0,(IF(2050-AE$80&lt;=0,0,(2/(2050-AE$80+1))*(1-(SUM($E95:AE95)/$P$82))*$P$82*'Fixed Data'!AC$52)),0)</f>
        <v>0</v>
      </c>
      <c r="AG95" s="21">
        <f>IF($P$82&lt;0,(IF(2050-AF$80&lt;=0,0,(2/(2050-AF$80+1))*(1-(SUM($E95:AF95)/$P$82))*$P$82*'Fixed Data'!AD$52)),0)</f>
        <v>0</v>
      </c>
      <c r="AH95" s="21">
        <f>IF($P$82&lt;0,(IF(2050-AG$80&lt;=0,0,(2/(2050-AG$80+1))*(1-(SUM($E95:AG95)/$P$82))*$P$82*'Fixed Data'!AE$52)),0)</f>
        <v>0</v>
      </c>
      <c r="AI95" s="21">
        <f>IF($P$82&lt;0,(IF(2050-AH$80&lt;=0,0,(2/(2050-AH$80+1))*(1-(SUM($E95:AH95)/$P$82))*$P$82*'Fixed Data'!AF$52)),0)</f>
        <v>0</v>
      </c>
      <c r="AJ95" s="21">
        <f>IF($P$82&lt;0,(IF(2050-AI$80&lt;=0,0,(2/(2050-AI$80+1))*(1-(SUM($E95:AI95)/$P$82))*$P$82*'Fixed Data'!AG$52)),0)</f>
        <v>0</v>
      </c>
      <c r="AK95" s="21">
        <f>IF($P$82&lt;0,(IF(2050-AJ$80&lt;=0,0,(2/(2050-AJ$80+1))*(1-(SUM($E95:AJ95)/$P$82))*$P$82*'Fixed Data'!AH$52)),0)</f>
        <v>0</v>
      </c>
      <c r="AL95" s="21">
        <f>IF($P$82&lt;0,(IF(2050-AK$80&lt;=0,0,(2/(2050-AK$80+1))*(1-(SUM($E95:AK95)/$P$82))*$P$82*'Fixed Data'!AI$52)),0)</f>
        <v>0</v>
      </c>
      <c r="AM95" s="21">
        <f>IF($P$82&lt;0,(IF(2050-AL$80&lt;=0,0,(2/(2050-AL$80+1))*(1-(SUM($E95:AL95)/$P$82))*$P$82*'Fixed Data'!AJ$52)),0)</f>
        <v>0</v>
      </c>
      <c r="AN95" s="21">
        <f>IF($P$82&lt;0,(IF(2050-AM$80&lt;=0,0,(2/(2050-AM$80+1))*(1-(SUM($E95:AM95)/$P$82))*$P$82*'Fixed Data'!AK$52)),0)</f>
        <v>0</v>
      </c>
      <c r="AO95" s="21">
        <f>IF($P$82&lt;0,(IF(2050-AN$80&lt;=0,0,(2/(2050-AN$80+1))*(1-(SUM($E95:AN95)/$P$82))*$P$82*'Fixed Data'!AL$52)),0)</f>
        <v>0</v>
      </c>
      <c r="AP95" s="21">
        <f>IF($P$82&lt;0,(IF(2050-AO$80&lt;=0,0,(2/(2050-AO$80+1))*(1-(SUM($E95:AO95)/$P$82))*$P$82*'Fixed Data'!AM$52)),0)</f>
        <v>0</v>
      </c>
      <c r="AQ95" s="21">
        <f>IF($P$82&lt;0,(IF(2050-AP$80&lt;=0,0,(2/(2050-AP$80+1))*(1-(SUM($E95:AP95)/$P$82))*$P$82*'Fixed Data'!AN$52)),0)</f>
        <v>0</v>
      </c>
      <c r="AR95" s="21">
        <f>IF($P$82&lt;0,(IF(2050-AQ$80&lt;=0,0,(2/(2050-AQ$80+1))*(1-(SUM($E95:AQ95)/$P$82))*$P$82*'Fixed Data'!AO$52)),0)</f>
        <v>0</v>
      </c>
      <c r="AS95" s="21">
        <f>IF($P$82&lt;0,(IF(2050-AR$80&lt;=0,0,(2/(2050-AR$80+1))*(1-(SUM($E95:AR95)/$P$82))*$P$82*'Fixed Data'!AP$52)),0)</f>
        <v>0</v>
      </c>
      <c r="AT95" s="21">
        <f>IF($P$82&lt;0,(IF(2050-AS$80&lt;=0,0,(2/(2050-AS$80+1))*(1-(SUM($E95:AS95)/$P$82))*$P$82*'Fixed Data'!AQ$52)),0)</f>
        <v>0</v>
      </c>
      <c r="AU95" s="21">
        <f>IF($P$82&lt;0,(IF(2050-AT$80&lt;=0,0,(2/(2050-AT$80+1))*(1-(SUM($E95:AT95)/$P$82))*$P$82*'Fixed Data'!AR$52)),0)</f>
        <v>0</v>
      </c>
      <c r="AV95" s="21">
        <f>IF($P$82&lt;0,(IF(2050-AU$80&lt;=0,0,(2/(2050-AU$80+1))*(1-(SUM($E95:AU95)/$P$82))*$P$82*'Fixed Data'!AS$52)),0)</f>
        <v>0</v>
      </c>
      <c r="AW95" s="21">
        <f>IF($P$82&lt;0,(IF(2050-AV$80&lt;=0,0,(2/(2050-AV$80+1))*(1-(SUM($E95:AV95)/$P$82))*$P$82*'Fixed Data'!AT$52)),0)</f>
        <v>0</v>
      </c>
      <c r="AX95" s="21">
        <f>IF($P$82&lt;0,(IF(2050-AW$80&lt;=0,0,(2/(2050-AW$80+1))*(1-(SUM($E95:AW95)/$P$82))*$P$82*'Fixed Data'!AU$52)),0)</f>
        <v>0</v>
      </c>
      <c r="AY95" s="21">
        <f>IF($P$82&lt;0,(IF(2050-AX$80&lt;=0,0,(2/(2050-AX$80+1))*(1-(SUM($E95:AX95)/$P$82))*$P$82*'Fixed Data'!AV$52)),0)</f>
        <v>0</v>
      </c>
      <c r="AZ95" s="21">
        <f>IF($P$82&lt;0,(IF(2050-AY$80&lt;=0,0,(2/(2050-AY$80+1))*(1-(SUM($E95:AY95)/$P$82))*$P$82*'Fixed Data'!AW$52)),0)</f>
        <v>0</v>
      </c>
      <c r="BA95" s="21">
        <f>IF($P$82&lt;0,(IF(2050-AZ$80&lt;=0,0,(2/(2050-AZ$80+1))*(1-(SUM($E95:AZ95)/$P$82))*$P$82*'Fixed Data'!AX$52)),0)</f>
        <v>0</v>
      </c>
      <c r="BB95" s="21">
        <f>IF($P$82&lt;0,(IF(2050-BA$80&lt;=0,0,(2/(2050-BA$80+1))*(1-(SUM($E95:BA95)/$P$82))*$P$82*'Fixed Data'!AY$52)),0)</f>
        <v>0</v>
      </c>
    </row>
    <row r="96" spans="1:54" ht="15" hidden="1" customHeight="1" outlineLevel="3">
      <c r="A96" s="8"/>
      <c r="B96" t="s">
        <v>419</v>
      </c>
      <c r="C96" t="s">
        <v>420</v>
      </c>
      <c r="D96" t="s">
        <v>379</v>
      </c>
      <c r="E96" s="18"/>
      <c r="F96" s="18"/>
      <c r="G96" s="18"/>
      <c r="H96" s="18"/>
      <c r="I96" s="18"/>
      <c r="J96" s="18"/>
      <c r="K96" s="18"/>
      <c r="L96" s="18"/>
      <c r="M96" s="18"/>
      <c r="N96" s="18"/>
      <c r="O96" s="18"/>
      <c r="P96" s="18"/>
      <c r="Q96" s="18"/>
      <c r="R96" s="21">
        <f>IF($Q$82&lt;0,(IF(2050-Q$80&lt;=0,0,(2/(2050-Q$80+1))*(1-(SUM($E96:Q96)/$Q$82))*$Q$82*'Fixed Data'!O$52)),0)</f>
        <v>0</v>
      </c>
      <c r="S96" s="21">
        <f>IF($Q$82&lt;0,(IF(2050-R$80&lt;=0,0,(2/(2050-R$80+1))*(1-(SUM($E96:R96)/$Q$82))*$Q$82*'Fixed Data'!P$52)),0)</f>
        <v>0</v>
      </c>
      <c r="T96" s="21">
        <f>IF($Q$82&lt;0,(IF(2050-S$80&lt;=0,0,(2/(2050-S$80+1))*(1-(SUM($E96:S96)/$Q$82))*$Q$82*'Fixed Data'!Q$52)),0)</f>
        <v>0</v>
      </c>
      <c r="U96" s="21">
        <f>IF($Q$82&lt;0,(IF(2050-T$80&lt;=0,0,(2/(2050-T$80+1))*(1-(SUM($E96:T96)/$Q$82))*$Q$82*'Fixed Data'!R$52)),0)</f>
        <v>0</v>
      </c>
      <c r="V96" s="21">
        <f>IF($Q$82&lt;0,(IF(2050-U$80&lt;=0,0,(2/(2050-U$80+1))*(1-(SUM($E96:U96)/$Q$82))*$Q$82*'Fixed Data'!S$52)),0)</f>
        <v>0</v>
      </c>
      <c r="W96" s="21">
        <f>IF($Q$82&lt;0,(IF(2050-V$80&lt;=0,0,(2/(2050-V$80+1))*(1-(SUM($E96:V96)/$Q$82))*$Q$82*'Fixed Data'!T$52)),0)</f>
        <v>0</v>
      </c>
      <c r="X96" s="21">
        <f>IF($Q$82&lt;0,(IF(2050-W$80&lt;=0,0,(2/(2050-W$80+1))*(1-(SUM($E96:W96)/$Q$82))*$Q$82*'Fixed Data'!U$52)),0)</f>
        <v>0</v>
      </c>
      <c r="Y96" s="21">
        <f>IF($Q$82&lt;0,(IF(2050-X$80&lt;=0,0,(2/(2050-X$80+1))*(1-(SUM($E96:X96)/$Q$82))*$Q$82*'Fixed Data'!V$52)),0)</f>
        <v>0</v>
      </c>
      <c r="Z96" s="21">
        <f>IF($Q$82&lt;0,(IF(2050-Y$80&lt;=0,0,(2/(2050-Y$80+1))*(1-(SUM($E96:Y96)/$Q$82))*$Q$82*'Fixed Data'!W$52)),0)</f>
        <v>0</v>
      </c>
      <c r="AA96" s="21">
        <f>IF($Q$82&lt;0,(IF(2050-Z$80&lt;=0,0,(2/(2050-Z$80+1))*(1-(SUM($E96:Z96)/$Q$82))*$Q$82*'Fixed Data'!X$52)),0)</f>
        <v>0</v>
      </c>
      <c r="AB96" s="21">
        <f>IF($Q$82&lt;0,(IF(2050-AA$80&lt;=0,0,(2/(2050-AA$80+1))*(1-(SUM($E96:AA96)/$Q$82))*$Q$82*'Fixed Data'!Y$52)),0)</f>
        <v>0</v>
      </c>
      <c r="AC96" s="21">
        <f>IF($Q$82&lt;0,(IF(2050-AB$80&lt;=0,0,(2/(2050-AB$80+1))*(1-(SUM($E96:AB96)/$Q$82))*$Q$82*'Fixed Data'!Z$52)),0)</f>
        <v>0</v>
      </c>
      <c r="AD96" s="21">
        <f>IF($Q$82&lt;0,(IF(2050-AC$80&lt;=0,0,(2/(2050-AC$80+1))*(1-(SUM($E96:AC96)/$Q$82))*$Q$82*'Fixed Data'!AA$52)),0)</f>
        <v>0</v>
      </c>
      <c r="AE96" s="21">
        <f>IF($Q$82&lt;0,(IF(2050-AD$80&lt;=0,0,(2/(2050-AD$80+1))*(1-(SUM($E96:AD96)/$Q$82))*$Q$82*'Fixed Data'!AB$52)),0)</f>
        <v>0</v>
      </c>
      <c r="AF96" s="21">
        <f>IF($Q$82&lt;0,(IF(2050-AE$80&lt;=0,0,(2/(2050-AE$80+1))*(1-(SUM($E96:AE96)/$Q$82))*$Q$82*'Fixed Data'!AC$52)),0)</f>
        <v>0</v>
      </c>
      <c r="AG96" s="21">
        <f>IF($Q$82&lt;0,(IF(2050-AF$80&lt;=0,0,(2/(2050-AF$80+1))*(1-(SUM($E96:AF96)/$Q$82))*$Q$82*'Fixed Data'!AD$52)),0)</f>
        <v>0</v>
      </c>
      <c r="AH96" s="21">
        <f>IF($Q$82&lt;0,(IF(2050-AG$80&lt;=0,0,(2/(2050-AG$80+1))*(1-(SUM($E96:AG96)/$Q$82))*$Q$82*'Fixed Data'!AE$52)),0)</f>
        <v>0</v>
      </c>
      <c r="AI96" s="21">
        <f>IF($Q$82&lt;0,(IF(2050-AH$80&lt;=0,0,(2/(2050-AH$80+1))*(1-(SUM($E96:AH96)/$Q$82))*$Q$82*'Fixed Data'!AF$52)),0)</f>
        <v>0</v>
      </c>
      <c r="AJ96" s="21">
        <f>IF($Q$82&lt;0,(IF(2050-AI$80&lt;=0,0,(2/(2050-AI$80+1))*(1-(SUM($E96:AI96)/$Q$82))*$Q$82*'Fixed Data'!AG$52)),0)</f>
        <v>0</v>
      </c>
      <c r="AK96" s="21">
        <f>IF($Q$82&lt;0,(IF(2050-AJ$80&lt;=0,0,(2/(2050-AJ$80+1))*(1-(SUM($E96:AJ96)/$Q$82))*$Q$82*'Fixed Data'!AH$52)),0)</f>
        <v>0</v>
      </c>
      <c r="AL96" s="21">
        <f>IF($Q$82&lt;0,(IF(2050-AK$80&lt;=0,0,(2/(2050-AK$80+1))*(1-(SUM($E96:AK96)/$Q$82))*$Q$82*'Fixed Data'!AI$52)),0)</f>
        <v>0</v>
      </c>
      <c r="AM96" s="21">
        <f>IF($Q$82&lt;0,(IF(2050-AL$80&lt;=0,0,(2/(2050-AL$80+1))*(1-(SUM($E96:AL96)/$Q$82))*$Q$82*'Fixed Data'!AJ$52)),0)</f>
        <v>0</v>
      </c>
      <c r="AN96" s="21">
        <f>IF($Q$82&lt;0,(IF(2050-AM$80&lt;=0,0,(2/(2050-AM$80+1))*(1-(SUM($E96:AM96)/$Q$82))*$Q$82*'Fixed Data'!AK$52)),0)</f>
        <v>0</v>
      </c>
      <c r="AO96" s="21">
        <f>IF($Q$82&lt;0,(IF(2050-AN$80&lt;=0,0,(2/(2050-AN$80+1))*(1-(SUM($E96:AN96)/$Q$82))*$Q$82*'Fixed Data'!AL$52)),0)</f>
        <v>0</v>
      </c>
      <c r="AP96" s="21">
        <f>IF($Q$82&lt;0,(IF(2050-AO$80&lt;=0,0,(2/(2050-AO$80+1))*(1-(SUM($E96:AO96)/$Q$82))*$Q$82*'Fixed Data'!AM$52)),0)</f>
        <v>0</v>
      </c>
      <c r="AQ96" s="21">
        <f>IF($Q$82&lt;0,(IF(2050-AP$80&lt;=0,0,(2/(2050-AP$80+1))*(1-(SUM($E96:AP96)/$Q$82))*$Q$82*'Fixed Data'!AN$52)),0)</f>
        <v>0</v>
      </c>
      <c r="AR96" s="21">
        <f>IF($Q$82&lt;0,(IF(2050-AQ$80&lt;=0,0,(2/(2050-AQ$80+1))*(1-(SUM($E96:AQ96)/$Q$82))*$Q$82*'Fixed Data'!AO$52)),0)</f>
        <v>0</v>
      </c>
      <c r="AS96" s="21">
        <f>IF($Q$82&lt;0,(IF(2050-AR$80&lt;=0,0,(2/(2050-AR$80+1))*(1-(SUM($E96:AR96)/$Q$82))*$Q$82*'Fixed Data'!AP$52)),0)</f>
        <v>0</v>
      </c>
      <c r="AT96" s="21">
        <f>IF($Q$82&lt;0,(IF(2050-AS$80&lt;=0,0,(2/(2050-AS$80+1))*(1-(SUM($E96:AS96)/$Q$82))*$Q$82*'Fixed Data'!AQ$52)),0)</f>
        <v>0</v>
      </c>
      <c r="AU96" s="21">
        <f>IF($Q$82&lt;0,(IF(2050-AT$80&lt;=0,0,(2/(2050-AT$80+1))*(1-(SUM($E96:AT96)/$Q$82))*$Q$82*'Fixed Data'!AR$52)),0)</f>
        <v>0</v>
      </c>
      <c r="AV96" s="21">
        <f>IF($Q$82&lt;0,(IF(2050-AU$80&lt;=0,0,(2/(2050-AU$80+1))*(1-(SUM($E96:AU96)/$Q$82))*$Q$82*'Fixed Data'!AS$52)),0)</f>
        <v>0</v>
      </c>
      <c r="AW96" s="21">
        <f>IF($Q$82&lt;0,(IF(2050-AV$80&lt;=0,0,(2/(2050-AV$80+1))*(1-(SUM($E96:AV96)/$Q$82))*$Q$82*'Fixed Data'!AT$52)),0)</f>
        <v>0</v>
      </c>
      <c r="AX96" s="21">
        <f>IF($Q$82&lt;0,(IF(2050-AW$80&lt;=0,0,(2/(2050-AW$80+1))*(1-(SUM($E96:AW96)/$Q$82))*$Q$82*'Fixed Data'!AU$52)),0)</f>
        <v>0</v>
      </c>
      <c r="AY96" s="21">
        <f>IF($Q$82&lt;0,(IF(2050-AX$80&lt;=0,0,(2/(2050-AX$80+1))*(1-(SUM($E96:AX96)/$Q$82))*$Q$82*'Fixed Data'!AV$52)),0)</f>
        <v>0</v>
      </c>
      <c r="AZ96" s="21">
        <f>IF($Q$82&lt;0,(IF(2050-AY$80&lt;=0,0,(2/(2050-AY$80+1))*(1-(SUM($E96:AY96)/$Q$82))*$Q$82*'Fixed Data'!AW$52)),0)</f>
        <v>0</v>
      </c>
      <c r="BA96" s="21">
        <f>IF($Q$82&lt;0,(IF(2050-AZ$80&lt;=0,0,(2/(2050-AZ$80+1))*(1-(SUM($E96:AZ96)/$Q$82))*$Q$82*'Fixed Data'!AX$52)),0)</f>
        <v>0</v>
      </c>
      <c r="BB96" s="21">
        <f>IF($Q$82&lt;0,(IF(2050-BA$80&lt;=0,0,(2/(2050-BA$80+1))*(1-(SUM($E96:BA96)/$Q$82))*$Q$82*'Fixed Data'!AY$52)),0)</f>
        <v>0</v>
      </c>
    </row>
    <row r="97" spans="1:54" ht="15" hidden="1" customHeight="1" outlineLevel="3">
      <c r="A97" s="8"/>
      <c r="B97" t="s">
        <v>421</v>
      </c>
      <c r="C97" t="s">
        <v>422</v>
      </c>
      <c r="D97" t="s">
        <v>379</v>
      </c>
      <c r="E97" s="18"/>
      <c r="F97" s="18"/>
      <c r="G97" s="18"/>
      <c r="H97" s="18"/>
      <c r="I97" s="18"/>
      <c r="J97" s="18"/>
      <c r="K97" s="18"/>
      <c r="L97" s="18"/>
      <c r="M97" s="18"/>
      <c r="N97" s="18"/>
      <c r="O97" s="18"/>
      <c r="P97" s="18"/>
      <c r="Q97" s="18"/>
      <c r="R97" s="18"/>
      <c r="S97" s="21">
        <f>IF($R$82&lt;0,(IF(2050-R$80&lt;=0,0,(2/(2050-R$80+1))*(1-(SUM($E97:R97)/$R$82))*$R$82*'Fixed Data'!P$52)),0)</f>
        <v>0</v>
      </c>
      <c r="T97" s="21">
        <f>IF($R$82&lt;0,(IF(2050-S$80&lt;=0,0,(2/(2050-S$80+1))*(1-(SUM($E97:S97)/$R$82))*$R$82*'Fixed Data'!Q$52)),0)</f>
        <v>0</v>
      </c>
      <c r="U97" s="21">
        <f>IF($R$82&lt;0,(IF(2050-T$80&lt;=0,0,(2/(2050-T$80+1))*(1-(SUM($E97:T97)/$R$82))*$R$82*'Fixed Data'!R$52)),0)</f>
        <v>0</v>
      </c>
      <c r="V97" s="21">
        <f>IF($R$82&lt;0,(IF(2050-U$80&lt;=0,0,(2/(2050-U$80+1))*(1-(SUM($E97:U97)/$R$82))*$R$82*'Fixed Data'!S$52)),0)</f>
        <v>0</v>
      </c>
      <c r="W97" s="21">
        <f>IF($R$82&lt;0,(IF(2050-V$80&lt;=0,0,(2/(2050-V$80+1))*(1-(SUM($E97:V97)/$R$82))*$R$82*'Fixed Data'!T$52)),0)</f>
        <v>0</v>
      </c>
      <c r="X97" s="21">
        <f>IF($R$82&lt;0,(IF(2050-W$80&lt;=0,0,(2/(2050-W$80+1))*(1-(SUM($E97:W97)/$R$82))*$R$82*'Fixed Data'!U$52)),0)</f>
        <v>0</v>
      </c>
      <c r="Y97" s="21">
        <f>IF($R$82&lt;0,(IF(2050-X$80&lt;=0,0,(2/(2050-X$80+1))*(1-(SUM($E97:X97)/$R$82))*$R$82*'Fixed Data'!V$52)),0)</f>
        <v>0</v>
      </c>
      <c r="Z97" s="21">
        <f>IF($R$82&lt;0,(IF(2050-Y$80&lt;=0,0,(2/(2050-Y$80+1))*(1-(SUM($E97:Y97)/$R$82))*$R$82*'Fixed Data'!W$52)),0)</f>
        <v>0</v>
      </c>
      <c r="AA97" s="21">
        <f>IF($R$82&lt;0,(IF(2050-Z$80&lt;=0,0,(2/(2050-Z$80+1))*(1-(SUM($E97:Z97)/$R$82))*$R$82*'Fixed Data'!X$52)),0)</f>
        <v>0</v>
      </c>
      <c r="AB97" s="21">
        <f>IF($R$82&lt;0,(IF(2050-AA$80&lt;=0,0,(2/(2050-AA$80+1))*(1-(SUM($E97:AA97)/$R$82))*$R$82*'Fixed Data'!Y$52)),0)</f>
        <v>0</v>
      </c>
      <c r="AC97" s="21">
        <f>IF($R$82&lt;0,(IF(2050-AB$80&lt;=0,0,(2/(2050-AB$80+1))*(1-(SUM($E97:AB97)/$R$82))*$R$82*'Fixed Data'!Z$52)),0)</f>
        <v>0</v>
      </c>
      <c r="AD97" s="21">
        <f>IF($R$82&lt;0,(IF(2050-AC$80&lt;=0,0,(2/(2050-AC$80+1))*(1-(SUM($E97:AC97)/$R$82))*$R$82*'Fixed Data'!AA$52)),0)</f>
        <v>0</v>
      </c>
      <c r="AE97" s="21">
        <f>IF($R$82&lt;0,(IF(2050-AD$80&lt;=0,0,(2/(2050-AD$80+1))*(1-(SUM($E97:AD97)/$R$82))*$R$82*'Fixed Data'!AB$52)),0)</f>
        <v>0</v>
      </c>
      <c r="AF97" s="21">
        <f>IF($R$82&lt;0,(IF(2050-AE$80&lt;=0,0,(2/(2050-AE$80+1))*(1-(SUM($E97:AE97)/$R$82))*$R$82*'Fixed Data'!AC$52)),0)</f>
        <v>0</v>
      </c>
      <c r="AG97" s="21">
        <f>IF($R$82&lt;0,(IF(2050-AF$80&lt;=0,0,(2/(2050-AF$80+1))*(1-(SUM($E97:AF97)/$R$82))*$R$82*'Fixed Data'!AD$52)),0)</f>
        <v>0</v>
      </c>
      <c r="AH97" s="21">
        <f>IF($R$82&lt;0,(IF(2050-AG$80&lt;=0,0,(2/(2050-AG$80+1))*(1-(SUM($E97:AG97)/$R$82))*$R$82*'Fixed Data'!AE$52)),0)</f>
        <v>0</v>
      </c>
      <c r="AI97" s="21">
        <f>IF($R$82&lt;0,(IF(2050-AH$80&lt;=0,0,(2/(2050-AH$80+1))*(1-(SUM($E97:AH97)/$R$82))*$R$82*'Fixed Data'!AF$52)),0)</f>
        <v>0</v>
      </c>
      <c r="AJ97" s="21">
        <f>IF($R$82&lt;0,(IF(2050-AI$80&lt;=0,0,(2/(2050-AI$80+1))*(1-(SUM($E97:AI97)/$R$82))*$R$82*'Fixed Data'!AG$52)),0)</f>
        <v>0</v>
      </c>
      <c r="AK97" s="21">
        <f>IF($R$82&lt;0,(IF(2050-AJ$80&lt;=0,0,(2/(2050-AJ$80+1))*(1-(SUM($E97:AJ97)/$R$82))*$R$82*'Fixed Data'!AH$52)),0)</f>
        <v>0</v>
      </c>
      <c r="AL97" s="21">
        <f>IF($R$82&lt;0,(IF(2050-AK$80&lt;=0,0,(2/(2050-AK$80+1))*(1-(SUM($E97:AK97)/$R$82))*$R$82*'Fixed Data'!AI$52)),0)</f>
        <v>0</v>
      </c>
      <c r="AM97" s="21">
        <f>IF($R$82&lt;0,(IF(2050-AL$80&lt;=0,0,(2/(2050-AL$80+1))*(1-(SUM($E97:AL97)/$R$82))*$R$82*'Fixed Data'!AJ$52)),0)</f>
        <v>0</v>
      </c>
      <c r="AN97" s="21">
        <f>IF($R$82&lt;0,(IF(2050-AM$80&lt;=0,0,(2/(2050-AM$80+1))*(1-(SUM($E97:AM97)/$R$82))*$R$82*'Fixed Data'!AK$52)),0)</f>
        <v>0</v>
      </c>
      <c r="AO97" s="21">
        <f>IF($R$82&lt;0,(IF(2050-AN$80&lt;=0,0,(2/(2050-AN$80+1))*(1-(SUM($E97:AN97)/$R$82))*$R$82*'Fixed Data'!AL$52)),0)</f>
        <v>0</v>
      </c>
      <c r="AP97" s="21">
        <f>IF($R$82&lt;0,(IF(2050-AO$80&lt;=0,0,(2/(2050-AO$80+1))*(1-(SUM($E97:AO97)/$R$82))*$R$82*'Fixed Data'!AM$52)),0)</f>
        <v>0</v>
      </c>
      <c r="AQ97" s="21">
        <f>IF($R$82&lt;0,(IF(2050-AP$80&lt;=0,0,(2/(2050-AP$80+1))*(1-(SUM($E97:AP97)/$R$82))*$R$82*'Fixed Data'!AN$52)),0)</f>
        <v>0</v>
      </c>
      <c r="AR97" s="21">
        <f>IF($R$82&lt;0,(IF(2050-AQ$80&lt;=0,0,(2/(2050-AQ$80+1))*(1-(SUM($E97:AQ97)/$R$82))*$R$82*'Fixed Data'!AO$52)),0)</f>
        <v>0</v>
      </c>
      <c r="AS97" s="21">
        <f>IF($R$82&lt;0,(IF(2050-AR$80&lt;=0,0,(2/(2050-AR$80+1))*(1-(SUM($E97:AR97)/$R$82))*$R$82*'Fixed Data'!AP$52)),0)</f>
        <v>0</v>
      </c>
      <c r="AT97" s="21">
        <f>IF($R$82&lt;0,(IF(2050-AS$80&lt;=0,0,(2/(2050-AS$80+1))*(1-(SUM($E97:AS97)/$R$82))*$R$82*'Fixed Data'!AQ$52)),0)</f>
        <v>0</v>
      </c>
      <c r="AU97" s="21">
        <f>IF($R$82&lt;0,(IF(2050-AT$80&lt;=0,0,(2/(2050-AT$80+1))*(1-(SUM($E97:AT97)/$R$82))*$R$82*'Fixed Data'!AR$52)),0)</f>
        <v>0</v>
      </c>
      <c r="AV97" s="21">
        <f>IF($R$82&lt;0,(IF(2050-AU$80&lt;=0,0,(2/(2050-AU$80+1))*(1-(SUM($E97:AU97)/$R$82))*$R$82*'Fixed Data'!AS$52)),0)</f>
        <v>0</v>
      </c>
      <c r="AW97" s="21">
        <f>IF($R$82&lt;0,(IF(2050-AV$80&lt;=0,0,(2/(2050-AV$80+1))*(1-(SUM($E97:AV97)/$R$82))*$R$82*'Fixed Data'!AT$52)),0)</f>
        <v>0</v>
      </c>
      <c r="AX97" s="21">
        <f>IF($R$82&lt;0,(IF(2050-AW$80&lt;=0,0,(2/(2050-AW$80+1))*(1-(SUM($E97:AW97)/$R$82))*$R$82*'Fixed Data'!AU$52)),0)</f>
        <v>0</v>
      </c>
      <c r="AY97" s="21">
        <f>IF($R$82&lt;0,(IF(2050-AX$80&lt;=0,0,(2/(2050-AX$80+1))*(1-(SUM($E97:AX97)/$R$82))*$R$82*'Fixed Data'!AV$52)),0)</f>
        <v>0</v>
      </c>
      <c r="AZ97" s="21">
        <f>IF($R$82&lt;0,(IF(2050-AY$80&lt;=0,0,(2/(2050-AY$80+1))*(1-(SUM($E97:AY97)/$R$82))*$R$82*'Fixed Data'!AW$52)),0)</f>
        <v>0</v>
      </c>
      <c r="BA97" s="21">
        <f>IF($R$82&lt;0,(IF(2050-AZ$80&lt;=0,0,(2/(2050-AZ$80+1))*(1-(SUM($E97:AZ97)/$R$82))*$R$82*'Fixed Data'!AX$52)),0)</f>
        <v>0</v>
      </c>
      <c r="BB97" s="21">
        <f>IF($R$82&lt;0,(IF(2050-BA$80&lt;=0,0,(2/(2050-BA$80+1))*(1-(SUM($E97:BA97)/$R$82))*$R$82*'Fixed Data'!AY$52)),0)</f>
        <v>0</v>
      </c>
    </row>
    <row r="98" spans="1:54" ht="15" hidden="1" customHeight="1" outlineLevel="3">
      <c r="A98" s="8"/>
      <c r="B98" t="s">
        <v>423</v>
      </c>
      <c r="C98" t="s">
        <v>424</v>
      </c>
      <c r="D98" t="s">
        <v>379</v>
      </c>
      <c r="E98" s="18"/>
      <c r="F98" s="18"/>
      <c r="G98" s="18"/>
      <c r="H98" s="18"/>
      <c r="I98" s="18"/>
      <c r="J98" s="18"/>
      <c r="K98" s="18"/>
      <c r="L98" s="18"/>
      <c r="M98" s="18"/>
      <c r="N98" s="18"/>
      <c r="O98" s="18"/>
      <c r="P98" s="18"/>
      <c r="Q98" s="18"/>
      <c r="R98" s="18"/>
      <c r="S98" s="18"/>
      <c r="T98" s="21">
        <f>IF($S$82&lt;0,(IF(2050-S$80&lt;=0,0,(2/(2050-S$80+1))*(1-(SUM($E98:S98)/$S$82))*$S$82*'Fixed Data'!Q$52)),0)</f>
        <v>0</v>
      </c>
      <c r="U98" s="21">
        <f>IF($S$82&lt;0,(IF(2050-T$80&lt;=0,0,(2/(2050-T$80+1))*(1-(SUM($E98:T98)/$S$82))*$S$82*'Fixed Data'!R$52)),0)</f>
        <v>0</v>
      </c>
      <c r="V98" s="21">
        <f>IF($S$82&lt;0,(IF(2050-U$80&lt;=0,0,(2/(2050-U$80+1))*(1-(SUM($E98:U98)/$S$82))*$S$82*'Fixed Data'!S$52)),0)</f>
        <v>0</v>
      </c>
      <c r="W98" s="21">
        <f>IF($S$82&lt;0,(IF(2050-V$80&lt;=0,0,(2/(2050-V$80+1))*(1-(SUM($E98:V98)/$S$82))*$S$82*'Fixed Data'!T$52)),0)</f>
        <v>0</v>
      </c>
      <c r="X98" s="21">
        <f>IF($S$82&lt;0,(IF(2050-W$80&lt;=0,0,(2/(2050-W$80+1))*(1-(SUM($E98:W98)/$S$82))*$S$82*'Fixed Data'!U$52)),0)</f>
        <v>0</v>
      </c>
      <c r="Y98" s="21">
        <f>IF($S$82&lt;0,(IF(2050-X$80&lt;=0,0,(2/(2050-X$80+1))*(1-(SUM($E98:X98)/$S$82))*$S$82*'Fixed Data'!V$52)),0)</f>
        <v>0</v>
      </c>
      <c r="Z98" s="21">
        <f>IF($S$82&lt;0,(IF(2050-Y$80&lt;=0,0,(2/(2050-Y$80+1))*(1-(SUM($E98:Y98)/$S$82))*$S$82*'Fixed Data'!W$52)),0)</f>
        <v>0</v>
      </c>
      <c r="AA98" s="21">
        <f>IF($S$82&lt;0,(IF(2050-Z$80&lt;=0,0,(2/(2050-Z$80+1))*(1-(SUM($E98:Z98)/$S$82))*$S$82*'Fixed Data'!X$52)),0)</f>
        <v>0</v>
      </c>
      <c r="AB98" s="21">
        <f>IF($S$82&lt;0,(IF(2050-AA$80&lt;=0,0,(2/(2050-AA$80+1))*(1-(SUM($E98:AA98)/$S$82))*$S$82*'Fixed Data'!Y$52)),0)</f>
        <v>0</v>
      </c>
      <c r="AC98" s="21">
        <f>IF($S$82&lt;0,(IF(2050-AB$80&lt;=0,0,(2/(2050-AB$80+1))*(1-(SUM($E98:AB98)/$S$82))*$S$82*'Fixed Data'!Z$52)),0)</f>
        <v>0</v>
      </c>
      <c r="AD98" s="21">
        <f>IF($S$82&lt;0,(IF(2050-AC$80&lt;=0,0,(2/(2050-AC$80+1))*(1-(SUM($E98:AC98)/$S$82))*$S$82*'Fixed Data'!AA$52)),0)</f>
        <v>0</v>
      </c>
      <c r="AE98" s="21">
        <f>IF($S$82&lt;0,(IF(2050-AD$80&lt;=0,0,(2/(2050-AD$80+1))*(1-(SUM($E98:AD98)/$S$82))*$S$82*'Fixed Data'!AB$52)),0)</f>
        <v>0</v>
      </c>
      <c r="AF98" s="21">
        <f>IF($S$82&lt;0,(IF(2050-AE$80&lt;=0,0,(2/(2050-AE$80+1))*(1-(SUM($E98:AE98)/$S$82))*$S$82*'Fixed Data'!AC$52)),0)</f>
        <v>0</v>
      </c>
      <c r="AG98" s="21">
        <f>IF($S$82&lt;0,(IF(2050-AF$80&lt;=0,0,(2/(2050-AF$80+1))*(1-(SUM($E98:AF98)/$S$82))*$S$82*'Fixed Data'!AD$52)),0)</f>
        <v>0</v>
      </c>
      <c r="AH98" s="21">
        <f>IF($S$82&lt;0,(IF(2050-AG$80&lt;=0,0,(2/(2050-AG$80+1))*(1-(SUM($E98:AG98)/$S$82))*$S$82*'Fixed Data'!AE$52)),0)</f>
        <v>0</v>
      </c>
      <c r="AI98" s="21">
        <f>IF($S$82&lt;0,(IF(2050-AH$80&lt;=0,0,(2/(2050-AH$80+1))*(1-(SUM($E98:AH98)/$S$82))*$S$82*'Fixed Data'!AF$52)),0)</f>
        <v>0</v>
      </c>
      <c r="AJ98" s="21">
        <f>IF($S$82&lt;0,(IF(2050-AI$80&lt;=0,0,(2/(2050-AI$80+1))*(1-(SUM($E98:AI98)/$S$82))*$S$82*'Fixed Data'!AG$52)),0)</f>
        <v>0</v>
      </c>
      <c r="AK98" s="21">
        <f>IF($S$82&lt;0,(IF(2050-AJ$80&lt;=0,0,(2/(2050-AJ$80+1))*(1-(SUM($E98:AJ98)/$S$82))*$S$82*'Fixed Data'!AH$52)),0)</f>
        <v>0</v>
      </c>
      <c r="AL98" s="21">
        <f>IF($S$82&lt;0,(IF(2050-AK$80&lt;=0,0,(2/(2050-AK$80+1))*(1-(SUM($E98:AK98)/$S$82))*$S$82*'Fixed Data'!AI$52)),0)</f>
        <v>0</v>
      </c>
      <c r="AM98" s="21">
        <f>IF($S$82&lt;0,(IF(2050-AL$80&lt;=0,0,(2/(2050-AL$80+1))*(1-(SUM($E98:AL98)/$S$82))*$S$82*'Fixed Data'!AJ$52)),0)</f>
        <v>0</v>
      </c>
      <c r="AN98" s="21">
        <f>IF($S$82&lt;0,(IF(2050-AM$80&lt;=0,0,(2/(2050-AM$80+1))*(1-(SUM($E98:AM98)/$S$82))*$S$82*'Fixed Data'!AK$52)),0)</f>
        <v>0</v>
      </c>
      <c r="AO98" s="21">
        <f>IF($S$82&lt;0,(IF(2050-AN$80&lt;=0,0,(2/(2050-AN$80+1))*(1-(SUM($E98:AN98)/$S$82))*$S$82*'Fixed Data'!AL$52)),0)</f>
        <v>0</v>
      </c>
      <c r="AP98" s="21">
        <f>IF($S$82&lt;0,(IF(2050-AO$80&lt;=0,0,(2/(2050-AO$80+1))*(1-(SUM($E98:AO98)/$S$82))*$S$82*'Fixed Data'!AM$52)),0)</f>
        <v>0</v>
      </c>
      <c r="AQ98" s="21">
        <f>IF($S$82&lt;0,(IF(2050-AP$80&lt;=0,0,(2/(2050-AP$80+1))*(1-(SUM($E98:AP98)/$S$82))*$S$82*'Fixed Data'!AN$52)),0)</f>
        <v>0</v>
      </c>
      <c r="AR98" s="21">
        <f>IF($S$82&lt;0,(IF(2050-AQ$80&lt;=0,0,(2/(2050-AQ$80+1))*(1-(SUM($E98:AQ98)/$S$82))*$S$82*'Fixed Data'!AO$52)),0)</f>
        <v>0</v>
      </c>
      <c r="AS98" s="21">
        <f>IF($S$82&lt;0,(IF(2050-AR$80&lt;=0,0,(2/(2050-AR$80+1))*(1-(SUM($E98:AR98)/$S$82))*$S$82*'Fixed Data'!AP$52)),0)</f>
        <v>0</v>
      </c>
      <c r="AT98" s="21">
        <f>IF($S$82&lt;0,(IF(2050-AS$80&lt;=0,0,(2/(2050-AS$80+1))*(1-(SUM($E98:AS98)/$S$82))*$S$82*'Fixed Data'!AQ$52)),0)</f>
        <v>0</v>
      </c>
      <c r="AU98" s="21">
        <f>IF($S$82&lt;0,(IF(2050-AT$80&lt;=0,0,(2/(2050-AT$80+1))*(1-(SUM($E98:AT98)/$S$82))*$S$82*'Fixed Data'!AR$52)),0)</f>
        <v>0</v>
      </c>
      <c r="AV98" s="21">
        <f>IF($S$82&lt;0,(IF(2050-AU$80&lt;=0,0,(2/(2050-AU$80+1))*(1-(SUM($E98:AU98)/$S$82))*$S$82*'Fixed Data'!AS$52)),0)</f>
        <v>0</v>
      </c>
      <c r="AW98" s="21">
        <f>IF($S$82&lt;0,(IF(2050-AV$80&lt;=0,0,(2/(2050-AV$80+1))*(1-(SUM($E98:AV98)/$S$82))*$S$82*'Fixed Data'!AT$52)),0)</f>
        <v>0</v>
      </c>
      <c r="AX98" s="21">
        <f>IF($S$82&lt;0,(IF(2050-AW$80&lt;=0,0,(2/(2050-AW$80+1))*(1-(SUM($E98:AW98)/$S$82))*$S$82*'Fixed Data'!AU$52)),0)</f>
        <v>0</v>
      </c>
      <c r="AY98" s="21">
        <f>IF($S$82&lt;0,(IF(2050-AX$80&lt;=0,0,(2/(2050-AX$80+1))*(1-(SUM($E98:AX98)/$S$82))*$S$82*'Fixed Data'!AV$52)),0)</f>
        <v>0</v>
      </c>
      <c r="AZ98" s="21">
        <f>IF($S$82&lt;0,(IF(2050-AY$80&lt;=0,0,(2/(2050-AY$80+1))*(1-(SUM($E98:AY98)/$S$82))*$S$82*'Fixed Data'!AW$52)),0)</f>
        <v>0</v>
      </c>
      <c r="BA98" s="21">
        <f>IF($S$82&lt;0,(IF(2050-AZ$80&lt;=0,0,(2/(2050-AZ$80+1))*(1-(SUM($E98:AZ98)/$S$82))*$S$82*'Fixed Data'!AX$52)),0)</f>
        <v>0</v>
      </c>
      <c r="BB98" s="21">
        <f>IF($S$82&lt;0,(IF(2050-BA$80&lt;=0,0,(2/(2050-BA$80+1))*(1-(SUM($E98:BA98)/$S$82))*$S$82*'Fixed Data'!AY$52)),0)</f>
        <v>0</v>
      </c>
    </row>
    <row r="99" spans="1:54" ht="15" hidden="1" customHeight="1" outlineLevel="3">
      <c r="A99" s="8"/>
      <c r="B99" t="s">
        <v>425</v>
      </c>
      <c r="C99" t="s">
        <v>426</v>
      </c>
      <c r="D99" t="s">
        <v>379</v>
      </c>
      <c r="E99" s="18"/>
      <c r="F99" s="18"/>
      <c r="G99" s="18"/>
      <c r="H99" s="18"/>
      <c r="I99" s="18"/>
      <c r="J99" s="18"/>
      <c r="K99" s="18"/>
      <c r="L99" s="18"/>
      <c r="M99" s="18"/>
      <c r="N99" s="18"/>
      <c r="O99" s="18"/>
      <c r="P99" s="18"/>
      <c r="Q99" s="18"/>
      <c r="R99" s="18"/>
      <c r="S99" s="18"/>
      <c r="T99" s="18"/>
      <c r="U99" s="21">
        <f>IF($T$82&lt;0,(IF(2050-T$80&lt;=0,0,(2/(2050-T$80+1))*(1-(SUM($E99:T99)/$T$82))*$T$82*'Fixed Data'!R$52)),0)</f>
        <v>0</v>
      </c>
      <c r="V99" s="21">
        <f>IF($T$82&lt;0,(IF(2050-U$80&lt;=0,0,(2/(2050-U$80+1))*(1-(SUM($E99:U99)/$T$82))*$T$82*'Fixed Data'!S$52)),0)</f>
        <v>0</v>
      </c>
      <c r="W99" s="21">
        <f>IF($T$82&lt;0,(IF(2050-V$80&lt;=0,0,(2/(2050-V$80+1))*(1-(SUM($E99:V99)/$T$82))*$T$82*'Fixed Data'!T$52)),0)</f>
        <v>0</v>
      </c>
      <c r="X99" s="21">
        <f>IF($T$82&lt;0,(IF(2050-W$80&lt;=0,0,(2/(2050-W$80+1))*(1-(SUM($E99:W99)/$T$82))*$T$82*'Fixed Data'!U$52)),0)</f>
        <v>0</v>
      </c>
      <c r="Y99" s="21">
        <f>IF($T$82&lt;0,(IF(2050-X$80&lt;=0,0,(2/(2050-X$80+1))*(1-(SUM($E99:X99)/$T$82))*$T$82*'Fixed Data'!V$52)),0)</f>
        <v>0</v>
      </c>
      <c r="Z99" s="21">
        <f>IF($T$82&lt;0,(IF(2050-Y$80&lt;=0,0,(2/(2050-Y$80+1))*(1-(SUM($E99:Y99)/$T$82))*$T$82*'Fixed Data'!W$52)),0)</f>
        <v>0</v>
      </c>
      <c r="AA99" s="21">
        <f>IF($T$82&lt;0,(IF(2050-Z$80&lt;=0,0,(2/(2050-Z$80+1))*(1-(SUM($E99:Z99)/$T$82))*$T$82*'Fixed Data'!X$52)),0)</f>
        <v>0</v>
      </c>
      <c r="AB99" s="21">
        <f>IF($T$82&lt;0,(IF(2050-AA$80&lt;=0,0,(2/(2050-AA$80+1))*(1-(SUM($E99:AA99)/$T$82))*$T$82*'Fixed Data'!Y$52)),0)</f>
        <v>0</v>
      </c>
      <c r="AC99" s="21">
        <f>IF($T$82&lt;0,(IF(2050-AB$80&lt;=0,0,(2/(2050-AB$80+1))*(1-(SUM($E99:AB99)/$T$82))*$T$82*'Fixed Data'!Z$52)),0)</f>
        <v>0</v>
      </c>
      <c r="AD99" s="21">
        <f>IF($T$82&lt;0,(IF(2050-AC$80&lt;=0,0,(2/(2050-AC$80+1))*(1-(SUM($E99:AC99)/$T$82))*$T$82*'Fixed Data'!AA$52)),0)</f>
        <v>0</v>
      </c>
      <c r="AE99" s="21">
        <f>IF($T$82&lt;0,(IF(2050-AD$80&lt;=0,0,(2/(2050-AD$80+1))*(1-(SUM($E99:AD99)/$T$82))*$T$82*'Fixed Data'!AB$52)),0)</f>
        <v>0</v>
      </c>
      <c r="AF99" s="21">
        <f>IF($T$82&lt;0,(IF(2050-AE$80&lt;=0,0,(2/(2050-AE$80+1))*(1-(SUM($E99:AE99)/$T$82))*$T$82*'Fixed Data'!AC$52)),0)</f>
        <v>0</v>
      </c>
      <c r="AG99" s="21">
        <f>IF($T$82&lt;0,(IF(2050-AF$80&lt;=0,0,(2/(2050-AF$80+1))*(1-(SUM($E99:AF99)/$T$82))*$T$82*'Fixed Data'!AD$52)),0)</f>
        <v>0</v>
      </c>
      <c r="AH99" s="21">
        <f>IF($T$82&lt;0,(IF(2050-AG$80&lt;=0,0,(2/(2050-AG$80+1))*(1-(SUM($E99:AG99)/$T$82))*$T$82*'Fixed Data'!AE$52)),0)</f>
        <v>0</v>
      </c>
      <c r="AI99" s="21">
        <f>IF($T$82&lt;0,(IF(2050-AH$80&lt;=0,0,(2/(2050-AH$80+1))*(1-(SUM($E99:AH99)/$T$82))*$T$82*'Fixed Data'!AF$52)),0)</f>
        <v>0</v>
      </c>
      <c r="AJ99" s="21">
        <f>IF($T$82&lt;0,(IF(2050-AI$80&lt;=0,0,(2/(2050-AI$80+1))*(1-(SUM($E99:AI99)/$T$82))*$T$82*'Fixed Data'!AG$52)),0)</f>
        <v>0</v>
      </c>
      <c r="AK99" s="21">
        <f>IF($T$82&lt;0,(IF(2050-AJ$80&lt;=0,0,(2/(2050-AJ$80+1))*(1-(SUM($E99:AJ99)/$T$82))*$T$82*'Fixed Data'!AH$52)),0)</f>
        <v>0</v>
      </c>
      <c r="AL99" s="21">
        <f>IF($T$82&lt;0,(IF(2050-AK$80&lt;=0,0,(2/(2050-AK$80+1))*(1-(SUM($E99:AK99)/$T$82))*$T$82*'Fixed Data'!AI$52)),0)</f>
        <v>0</v>
      </c>
      <c r="AM99" s="21">
        <f>IF($T$82&lt;0,(IF(2050-AL$80&lt;=0,0,(2/(2050-AL$80+1))*(1-(SUM($E99:AL99)/$T$82))*$T$82*'Fixed Data'!AJ$52)),0)</f>
        <v>0</v>
      </c>
      <c r="AN99" s="21">
        <f>IF($T$82&lt;0,(IF(2050-AM$80&lt;=0,0,(2/(2050-AM$80+1))*(1-(SUM($E99:AM99)/$T$82))*$T$82*'Fixed Data'!AK$52)),0)</f>
        <v>0</v>
      </c>
      <c r="AO99" s="21">
        <f>IF($T$82&lt;0,(IF(2050-AN$80&lt;=0,0,(2/(2050-AN$80+1))*(1-(SUM($E99:AN99)/$T$82))*$T$82*'Fixed Data'!AL$52)),0)</f>
        <v>0</v>
      </c>
      <c r="AP99" s="21">
        <f>IF($T$82&lt;0,(IF(2050-AO$80&lt;=0,0,(2/(2050-AO$80+1))*(1-(SUM($E99:AO99)/$T$82))*$T$82*'Fixed Data'!AM$52)),0)</f>
        <v>0</v>
      </c>
      <c r="AQ99" s="21">
        <f>IF($T$82&lt;0,(IF(2050-AP$80&lt;=0,0,(2/(2050-AP$80+1))*(1-(SUM($E99:AP99)/$T$82))*$T$82*'Fixed Data'!AN$52)),0)</f>
        <v>0</v>
      </c>
      <c r="AR99" s="21">
        <f>IF($T$82&lt;0,(IF(2050-AQ$80&lt;=0,0,(2/(2050-AQ$80+1))*(1-(SUM($E99:AQ99)/$T$82))*$T$82*'Fixed Data'!AO$52)),0)</f>
        <v>0</v>
      </c>
      <c r="AS99" s="21">
        <f>IF($T$82&lt;0,(IF(2050-AR$80&lt;=0,0,(2/(2050-AR$80+1))*(1-(SUM($E99:AR99)/$T$82))*$T$82*'Fixed Data'!AP$52)),0)</f>
        <v>0</v>
      </c>
      <c r="AT99" s="21">
        <f>IF($T$82&lt;0,(IF(2050-AS$80&lt;=0,0,(2/(2050-AS$80+1))*(1-(SUM($E99:AS99)/$T$82))*$T$82*'Fixed Data'!AQ$52)),0)</f>
        <v>0</v>
      </c>
      <c r="AU99" s="21">
        <f>IF($T$82&lt;0,(IF(2050-AT$80&lt;=0,0,(2/(2050-AT$80+1))*(1-(SUM($E99:AT99)/$T$82))*$T$82*'Fixed Data'!AR$52)),0)</f>
        <v>0</v>
      </c>
      <c r="AV99" s="21">
        <f>IF($T$82&lt;0,(IF(2050-AU$80&lt;=0,0,(2/(2050-AU$80+1))*(1-(SUM($E99:AU99)/$T$82))*$T$82*'Fixed Data'!AS$52)),0)</f>
        <v>0</v>
      </c>
      <c r="AW99" s="21">
        <f>IF($T$82&lt;0,(IF(2050-AV$80&lt;=0,0,(2/(2050-AV$80+1))*(1-(SUM($E99:AV99)/$T$82))*$T$82*'Fixed Data'!AT$52)),0)</f>
        <v>0</v>
      </c>
      <c r="AX99" s="21">
        <f>IF($T$82&lt;0,(IF(2050-AW$80&lt;=0,0,(2/(2050-AW$80+1))*(1-(SUM($E99:AW99)/$T$82))*$T$82*'Fixed Data'!AU$52)),0)</f>
        <v>0</v>
      </c>
      <c r="AY99" s="21">
        <f>IF($T$82&lt;0,(IF(2050-AX$80&lt;=0,0,(2/(2050-AX$80+1))*(1-(SUM($E99:AX99)/$T$82))*$T$82*'Fixed Data'!AV$52)),0)</f>
        <v>0</v>
      </c>
      <c r="AZ99" s="21">
        <f>IF($T$82&lt;0,(IF(2050-AY$80&lt;=0,0,(2/(2050-AY$80+1))*(1-(SUM($E99:AY99)/$T$82))*$T$82*'Fixed Data'!AW$52)),0)</f>
        <v>0</v>
      </c>
      <c r="BA99" s="21">
        <f>IF($T$82&lt;0,(IF(2050-AZ$80&lt;=0,0,(2/(2050-AZ$80+1))*(1-(SUM($E99:AZ99)/$T$82))*$T$82*'Fixed Data'!AX$52)),0)</f>
        <v>0</v>
      </c>
      <c r="BB99" s="21">
        <f>IF($T$82&lt;0,(IF(2050-BA$80&lt;=0,0,(2/(2050-BA$80+1))*(1-(SUM($E99:BA99)/$T$82))*$T$82*'Fixed Data'!AY$52)),0)</f>
        <v>0</v>
      </c>
    </row>
    <row r="100" spans="1:54" ht="15" hidden="1" customHeight="1" outlineLevel="3">
      <c r="A100" s="8"/>
      <c r="B100" t="s">
        <v>427</v>
      </c>
      <c r="C100" t="s">
        <v>428</v>
      </c>
      <c r="D100" t="s">
        <v>379</v>
      </c>
      <c r="E100" s="18"/>
      <c r="F100" s="18"/>
      <c r="G100" s="18"/>
      <c r="H100" s="18"/>
      <c r="I100" s="18"/>
      <c r="J100" s="18"/>
      <c r="K100" s="18"/>
      <c r="L100" s="18"/>
      <c r="M100" s="18"/>
      <c r="N100" s="18"/>
      <c r="O100" s="18"/>
      <c r="P100" s="18"/>
      <c r="Q100" s="18"/>
      <c r="R100" s="18"/>
      <c r="S100" s="18"/>
      <c r="T100" s="18"/>
      <c r="U100" s="18"/>
      <c r="V100" s="21">
        <f>IF($U$82&lt;0,(IF(2050-U$80&lt;=0,0,(2/(2050-U$80+1))*(1-(SUM($E100:U100)/$U$82))*$U$82*'Fixed Data'!S$52)),0)</f>
        <v>0</v>
      </c>
      <c r="W100" s="21">
        <f>IF($U$82&lt;0,(IF(2050-V$80&lt;=0,0,(2/(2050-V$80+1))*(1-(SUM($E100:V100)/$U$82))*$U$82*'Fixed Data'!T$52)),0)</f>
        <v>0</v>
      </c>
      <c r="X100" s="21">
        <f>IF($U$82&lt;0,(IF(2050-W$80&lt;=0,0,(2/(2050-W$80+1))*(1-(SUM($E100:W100)/$U$82))*$U$82*'Fixed Data'!U$52)),0)</f>
        <v>0</v>
      </c>
      <c r="Y100" s="21">
        <f>IF($U$82&lt;0,(IF(2050-X$80&lt;=0,0,(2/(2050-X$80+1))*(1-(SUM($E100:X100)/$U$82))*$U$82*'Fixed Data'!V$52)),0)</f>
        <v>0</v>
      </c>
      <c r="Z100" s="21">
        <f>IF($U$82&lt;0,(IF(2050-Y$80&lt;=0,0,(2/(2050-Y$80+1))*(1-(SUM($E100:Y100)/$U$82))*$U$82*'Fixed Data'!W$52)),0)</f>
        <v>0</v>
      </c>
      <c r="AA100" s="21">
        <f>IF($U$82&lt;0,(IF(2050-Z$80&lt;=0,0,(2/(2050-Z$80+1))*(1-(SUM($E100:Z100)/$U$82))*$U$82*'Fixed Data'!X$52)),0)</f>
        <v>0</v>
      </c>
      <c r="AB100" s="21">
        <f>IF($U$82&lt;0,(IF(2050-AA$80&lt;=0,0,(2/(2050-AA$80+1))*(1-(SUM($E100:AA100)/$U$82))*$U$82*'Fixed Data'!Y$52)),0)</f>
        <v>0</v>
      </c>
      <c r="AC100" s="21">
        <f>IF($U$82&lt;0,(IF(2050-AB$80&lt;=0,0,(2/(2050-AB$80+1))*(1-(SUM($E100:AB100)/$U$82))*$U$82*'Fixed Data'!Z$52)),0)</f>
        <v>0</v>
      </c>
      <c r="AD100" s="21">
        <f>IF($U$82&lt;0,(IF(2050-AC$80&lt;=0,0,(2/(2050-AC$80+1))*(1-(SUM($E100:AC100)/$U$82))*$U$82*'Fixed Data'!AA$52)),0)</f>
        <v>0</v>
      </c>
      <c r="AE100" s="21">
        <f>IF($U$82&lt;0,(IF(2050-AD$80&lt;=0,0,(2/(2050-AD$80+1))*(1-(SUM($E100:AD100)/$U$82))*$U$82*'Fixed Data'!AB$52)),0)</f>
        <v>0</v>
      </c>
      <c r="AF100" s="21">
        <f>IF($U$82&lt;0,(IF(2050-AE$80&lt;=0,0,(2/(2050-AE$80+1))*(1-(SUM($E100:AE100)/$U$82))*$U$82*'Fixed Data'!AC$52)),0)</f>
        <v>0</v>
      </c>
      <c r="AG100" s="21">
        <f>IF($U$82&lt;0,(IF(2050-AF$80&lt;=0,0,(2/(2050-AF$80+1))*(1-(SUM($E100:AF100)/$U$82))*$U$82*'Fixed Data'!AD$52)),0)</f>
        <v>0</v>
      </c>
      <c r="AH100" s="21">
        <f>IF($U$82&lt;0,(IF(2050-AG$80&lt;=0,0,(2/(2050-AG$80+1))*(1-(SUM($E100:AG100)/$U$82))*$U$82*'Fixed Data'!AE$52)),0)</f>
        <v>0</v>
      </c>
      <c r="AI100" s="21">
        <f>IF($U$82&lt;0,(IF(2050-AH$80&lt;=0,0,(2/(2050-AH$80+1))*(1-(SUM($E100:AH100)/$U$82))*$U$82*'Fixed Data'!AF$52)),0)</f>
        <v>0</v>
      </c>
      <c r="AJ100" s="21">
        <f>IF($U$82&lt;0,(IF(2050-AI$80&lt;=0,0,(2/(2050-AI$80+1))*(1-(SUM($E100:AI100)/$U$82))*$U$82*'Fixed Data'!AG$52)),0)</f>
        <v>0</v>
      </c>
      <c r="AK100" s="21">
        <f>IF($U$82&lt;0,(IF(2050-AJ$80&lt;=0,0,(2/(2050-AJ$80+1))*(1-(SUM($E100:AJ100)/$U$82))*$U$82*'Fixed Data'!AH$52)),0)</f>
        <v>0</v>
      </c>
      <c r="AL100" s="21">
        <f>IF($U$82&lt;0,(IF(2050-AK$80&lt;=0,0,(2/(2050-AK$80+1))*(1-(SUM($E100:AK100)/$U$82))*$U$82*'Fixed Data'!AI$52)),0)</f>
        <v>0</v>
      </c>
      <c r="AM100" s="21">
        <f>IF($U$82&lt;0,(IF(2050-AL$80&lt;=0,0,(2/(2050-AL$80+1))*(1-(SUM($E100:AL100)/$U$82))*$U$82*'Fixed Data'!AJ$52)),0)</f>
        <v>0</v>
      </c>
      <c r="AN100" s="21">
        <f>IF($U$82&lt;0,(IF(2050-AM$80&lt;=0,0,(2/(2050-AM$80+1))*(1-(SUM($E100:AM100)/$U$82))*$U$82*'Fixed Data'!AK$52)),0)</f>
        <v>0</v>
      </c>
      <c r="AO100" s="21">
        <f>IF($U$82&lt;0,(IF(2050-AN$80&lt;=0,0,(2/(2050-AN$80+1))*(1-(SUM($E100:AN100)/$U$82))*$U$82*'Fixed Data'!AL$52)),0)</f>
        <v>0</v>
      </c>
      <c r="AP100" s="21">
        <f>IF($U$82&lt;0,(IF(2050-AO$80&lt;=0,0,(2/(2050-AO$80+1))*(1-(SUM($E100:AO100)/$U$82))*$U$82*'Fixed Data'!AM$52)),0)</f>
        <v>0</v>
      </c>
      <c r="AQ100" s="21">
        <f>IF($U$82&lt;0,(IF(2050-AP$80&lt;=0,0,(2/(2050-AP$80+1))*(1-(SUM($E100:AP100)/$U$82))*$U$82*'Fixed Data'!AN$52)),0)</f>
        <v>0</v>
      </c>
      <c r="AR100" s="21">
        <f>IF($U$82&lt;0,(IF(2050-AQ$80&lt;=0,0,(2/(2050-AQ$80+1))*(1-(SUM($E100:AQ100)/$U$82))*$U$82*'Fixed Data'!AO$52)),0)</f>
        <v>0</v>
      </c>
      <c r="AS100" s="21">
        <f>IF($U$82&lt;0,(IF(2050-AR$80&lt;=0,0,(2/(2050-AR$80+1))*(1-(SUM($E100:AR100)/$U$82))*$U$82*'Fixed Data'!AP$52)),0)</f>
        <v>0</v>
      </c>
      <c r="AT100" s="21">
        <f>IF($U$82&lt;0,(IF(2050-AS$80&lt;=0,0,(2/(2050-AS$80+1))*(1-(SUM($E100:AS100)/$U$82))*$U$82*'Fixed Data'!AQ$52)),0)</f>
        <v>0</v>
      </c>
      <c r="AU100" s="21">
        <f>IF($U$82&lt;0,(IF(2050-AT$80&lt;=0,0,(2/(2050-AT$80+1))*(1-(SUM($E100:AT100)/$U$82))*$U$82*'Fixed Data'!AR$52)),0)</f>
        <v>0</v>
      </c>
      <c r="AV100" s="21">
        <f>IF($U$82&lt;0,(IF(2050-AU$80&lt;=0,0,(2/(2050-AU$80+1))*(1-(SUM($E100:AU100)/$U$82))*$U$82*'Fixed Data'!AS$52)),0)</f>
        <v>0</v>
      </c>
      <c r="AW100" s="21">
        <f>IF($U$82&lt;0,(IF(2050-AV$80&lt;=0,0,(2/(2050-AV$80+1))*(1-(SUM($E100:AV100)/$U$82))*$U$82*'Fixed Data'!AT$52)),0)</f>
        <v>0</v>
      </c>
      <c r="AX100" s="21">
        <f>IF($U$82&lt;0,(IF(2050-AW$80&lt;=0,0,(2/(2050-AW$80+1))*(1-(SUM($E100:AW100)/$U$82))*$U$82*'Fixed Data'!AU$52)),0)</f>
        <v>0</v>
      </c>
      <c r="AY100" s="21">
        <f>IF($U$82&lt;0,(IF(2050-AX$80&lt;=0,0,(2/(2050-AX$80+1))*(1-(SUM($E100:AX100)/$U$82))*$U$82*'Fixed Data'!AV$52)),0)</f>
        <v>0</v>
      </c>
      <c r="AZ100" s="21">
        <f>IF($U$82&lt;0,(IF(2050-AY$80&lt;=0,0,(2/(2050-AY$80+1))*(1-(SUM($E100:AY100)/$U$82))*$U$82*'Fixed Data'!AW$52)),0)</f>
        <v>0</v>
      </c>
      <c r="BA100" s="21">
        <f>IF($U$82&lt;0,(IF(2050-AZ$80&lt;=0,0,(2/(2050-AZ$80+1))*(1-(SUM($E100:AZ100)/$U$82))*$U$82*'Fixed Data'!AX$52)),0)</f>
        <v>0</v>
      </c>
      <c r="BB100" s="21">
        <f>IF($U$82&lt;0,(IF(2050-BA$80&lt;=0,0,(2/(2050-BA$80+1))*(1-(SUM($E100:BA100)/$U$82))*$U$82*'Fixed Data'!AY$52)),0)</f>
        <v>0</v>
      </c>
    </row>
    <row r="101" spans="1:54" ht="15" hidden="1" customHeight="1" outlineLevel="3">
      <c r="A101" s="8"/>
      <c r="B101" t="s">
        <v>429</v>
      </c>
      <c r="C101" t="s">
        <v>430</v>
      </c>
      <c r="D101" t="s">
        <v>379</v>
      </c>
      <c r="E101" s="18"/>
      <c r="F101" s="18"/>
      <c r="G101" s="18"/>
      <c r="H101" s="18"/>
      <c r="I101" s="18"/>
      <c r="J101" s="18"/>
      <c r="K101" s="18"/>
      <c r="L101" s="18"/>
      <c r="M101" s="18"/>
      <c r="N101" s="18"/>
      <c r="O101" s="18"/>
      <c r="P101" s="18"/>
      <c r="Q101" s="18"/>
      <c r="R101" s="18"/>
      <c r="S101" s="18"/>
      <c r="T101" s="18"/>
      <c r="U101" s="18"/>
      <c r="V101" s="18"/>
      <c r="W101" s="21">
        <f>IF($V$82&lt;0,(IF(2050-V$80&lt;=0,0,(2/(2050-V$80+1))*(1-(SUM($E101:V101)/$V$82))*$V$82*'Fixed Data'!T$52)),0)</f>
        <v>0</v>
      </c>
      <c r="X101" s="21">
        <f>IF($V$82&lt;0,(IF(2050-W$80&lt;=0,0,(2/(2050-W$80+1))*(1-(SUM($E101:W101)/$V$82))*$V$82*'Fixed Data'!U$52)),0)</f>
        <v>0</v>
      </c>
      <c r="Y101" s="21">
        <f>IF($V$82&lt;0,(IF(2050-X$80&lt;=0,0,(2/(2050-X$80+1))*(1-(SUM($E101:X101)/$V$82))*$V$82*'Fixed Data'!V$52)),0)</f>
        <v>0</v>
      </c>
      <c r="Z101" s="21">
        <f>IF($V$82&lt;0,(IF(2050-Y$80&lt;=0,0,(2/(2050-Y$80+1))*(1-(SUM($E101:Y101)/$V$82))*$V$82*'Fixed Data'!W$52)),0)</f>
        <v>0</v>
      </c>
      <c r="AA101" s="21">
        <f>IF($V$82&lt;0,(IF(2050-Z$80&lt;=0,0,(2/(2050-Z$80+1))*(1-(SUM($E101:Z101)/$V$82))*$V$82*'Fixed Data'!X$52)),0)</f>
        <v>0</v>
      </c>
      <c r="AB101" s="21">
        <f>IF($V$82&lt;0,(IF(2050-AA$80&lt;=0,0,(2/(2050-AA$80+1))*(1-(SUM($E101:AA101)/$V$82))*$V$82*'Fixed Data'!Y$52)),0)</f>
        <v>0</v>
      </c>
      <c r="AC101" s="21">
        <f>IF($V$82&lt;0,(IF(2050-AB$80&lt;=0,0,(2/(2050-AB$80+1))*(1-(SUM($E101:AB101)/$V$82))*$V$82*'Fixed Data'!Z$52)),0)</f>
        <v>0</v>
      </c>
      <c r="AD101" s="21">
        <f>IF($V$82&lt;0,(IF(2050-AC$80&lt;=0,0,(2/(2050-AC$80+1))*(1-(SUM($E101:AC101)/$V$82))*$V$82*'Fixed Data'!AA$52)),0)</f>
        <v>0</v>
      </c>
      <c r="AE101" s="21">
        <f>IF($V$82&lt;0,(IF(2050-AD$80&lt;=0,0,(2/(2050-AD$80+1))*(1-(SUM($E101:AD101)/$V$82))*$V$82*'Fixed Data'!AB$52)),0)</f>
        <v>0</v>
      </c>
      <c r="AF101" s="21">
        <f>IF($V$82&lt;0,(IF(2050-AE$80&lt;=0,0,(2/(2050-AE$80+1))*(1-(SUM($E101:AE101)/$V$82))*$V$82*'Fixed Data'!AC$52)),0)</f>
        <v>0</v>
      </c>
      <c r="AG101" s="21">
        <f>IF($V$82&lt;0,(IF(2050-AF$80&lt;=0,0,(2/(2050-AF$80+1))*(1-(SUM($E101:AF101)/$V$82))*$V$82*'Fixed Data'!AD$52)),0)</f>
        <v>0</v>
      </c>
      <c r="AH101" s="21">
        <f>IF($V$82&lt;0,(IF(2050-AG$80&lt;=0,0,(2/(2050-AG$80+1))*(1-(SUM($E101:AG101)/$V$82))*$V$82*'Fixed Data'!AE$52)),0)</f>
        <v>0</v>
      </c>
      <c r="AI101" s="21">
        <f>IF($V$82&lt;0,(IF(2050-AH$80&lt;=0,0,(2/(2050-AH$80+1))*(1-(SUM($E101:AH101)/$V$82))*$V$82*'Fixed Data'!AF$52)),0)</f>
        <v>0</v>
      </c>
      <c r="AJ101" s="21">
        <f>IF($V$82&lt;0,(IF(2050-AI$80&lt;=0,0,(2/(2050-AI$80+1))*(1-(SUM($E101:AI101)/$V$82))*$V$82*'Fixed Data'!AG$52)),0)</f>
        <v>0</v>
      </c>
      <c r="AK101" s="21">
        <f>IF($V$82&lt;0,(IF(2050-AJ$80&lt;=0,0,(2/(2050-AJ$80+1))*(1-(SUM($E101:AJ101)/$V$82))*$V$82*'Fixed Data'!AH$52)),0)</f>
        <v>0</v>
      </c>
      <c r="AL101" s="21">
        <f>IF($V$82&lt;0,(IF(2050-AK$80&lt;=0,0,(2/(2050-AK$80+1))*(1-(SUM($E101:AK101)/$V$82))*$V$82*'Fixed Data'!AI$52)),0)</f>
        <v>0</v>
      </c>
      <c r="AM101" s="21">
        <f>IF($V$82&lt;0,(IF(2050-AL$80&lt;=0,0,(2/(2050-AL$80+1))*(1-(SUM($E101:AL101)/$V$82))*$V$82*'Fixed Data'!AJ$52)),0)</f>
        <v>0</v>
      </c>
      <c r="AN101" s="21">
        <f>IF($V$82&lt;0,(IF(2050-AM$80&lt;=0,0,(2/(2050-AM$80+1))*(1-(SUM($E101:AM101)/$V$82))*$V$82*'Fixed Data'!AK$52)),0)</f>
        <v>0</v>
      </c>
      <c r="AO101" s="21">
        <f>IF($V$82&lt;0,(IF(2050-AN$80&lt;=0,0,(2/(2050-AN$80+1))*(1-(SUM($E101:AN101)/$V$82))*$V$82*'Fixed Data'!AL$52)),0)</f>
        <v>0</v>
      </c>
      <c r="AP101" s="21">
        <f>IF($V$82&lt;0,(IF(2050-AO$80&lt;=0,0,(2/(2050-AO$80+1))*(1-(SUM($E101:AO101)/$V$82))*$V$82*'Fixed Data'!AM$52)),0)</f>
        <v>0</v>
      </c>
      <c r="AQ101" s="21">
        <f>IF($V$82&lt;0,(IF(2050-AP$80&lt;=0,0,(2/(2050-AP$80+1))*(1-(SUM($E101:AP101)/$V$82))*$V$82*'Fixed Data'!AN$52)),0)</f>
        <v>0</v>
      </c>
      <c r="AR101" s="21">
        <f>IF($V$82&lt;0,(IF(2050-AQ$80&lt;=0,0,(2/(2050-AQ$80+1))*(1-(SUM($E101:AQ101)/$V$82))*$V$82*'Fixed Data'!AO$52)),0)</f>
        <v>0</v>
      </c>
      <c r="AS101" s="21">
        <f>IF($V$82&lt;0,(IF(2050-AR$80&lt;=0,0,(2/(2050-AR$80+1))*(1-(SUM($E101:AR101)/$V$82))*$V$82*'Fixed Data'!AP$52)),0)</f>
        <v>0</v>
      </c>
      <c r="AT101" s="21">
        <f>IF($V$82&lt;0,(IF(2050-AS$80&lt;=0,0,(2/(2050-AS$80+1))*(1-(SUM($E101:AS101)/$V$82))*$V$82*'Fixed Data'!AQ$52)),0)</f>
        <v>0</v>
      </c>
      <c r="AU101" s="21">
        <f>IF($V$82&lt;0,(IF(2050-AT$80&lt;=0,0,(2/(2050-AT$80+1))*(1-(SUM($E101:AT101)/$V$82))*$V$82*'Fixed Data'!AR$52)),0)</f>
        <v>0</v>
      </c>
      <c r="AV101" s="21">
        <f>IF($V$82&lt;0,(IF(2050-AU$80&lt;=0,0,(2/(2050-AU$80+1))*(1-(SUM($E101:AU101)/$V$82))*$V$82*'Fixed Data'!AS$52)),0)</f>
        <v>0</v>
      </c>
      <c r="AW101" s="21">
        <f>IF($V$82&lt;0,(IF(2050-AV$80&lt;=0,0,(2/(2050-AV$80+1))*(1-(SUM($E101:AV101)/$V$82))*$V$82*'Fixed Data'!AT$52)),0)</f>
        <v>0</v>
      </c>
      <c r="AX101" s="21">
        <f>IF($V$82&lt;0,(IF(2050-AW$80&lt;=0,0,(2/(2050-AW$80+1))*(1-(SUM($E101:AW101)/$V$82))*$V$82*'Fixed Data'!AU$52)),0)</f>
        <v>0</v>
      </c>
      <c r="AY101" s="21">
        <f>IF($V$82&lt;0,(IF(2050-AX$80&lt;=0,0,(2/(2050-AX$80+1))*(1-(SUM($E101:AX101)/$V$82))*$V$82*'Fixed Data'!AV$52)),0)</f>
        <v>0</v>
      </c>
      <c r="AZ101" s="21">
        <f>IF($V$82&lt;0,(IF(2050-AY$80&lt;=0,0,(2/(2050-AY$80+1))*(1-(SUM($E101:AY101)/$V$82))*$V$82*'Fixed Data'!AW$52)),0)</f>
        <v>0</v>
      </c>
      <c r="BA101" s="21">
        <f>IF($V$82&lt;0,(IF(2050-AZ$80&lt;=0,0,(2/(2050-AZ$80+1))*(1-(SUM($E101:AZ101)/$V$82))*$V$82*'Fixed Data'!AX$52)),0)</f>
        <v>0</v>
      </c>
      <c r="BB101" s="21">
        <f>IF($V$82&lt;0,(IF(2050-BA$80&lt;=0,0,(2/(2050-BA$80+1))*(1-(SUM($E101:BA101)/$V$82))*$V$82*'Fixed Data'!AY$52)),0)</f>
        <v>0</v>
      </c>
    </row>
    <row r="102" spans="1:54" ht="15" hidden="1" customHeight="1" outlineLevel="3">
      <c r="A102" s="8"/>
      <c r="B102" t="s">
        <v>431</v>
      </c>
      <c r="C102" t="s">
        <v>432</v>
      </c>
      <c r="D102" t="s">
        <v>379</v>
      </c>
      <c r="E102" s="18"/>
      <c r="F102" s="18"/>
      <c r="G102" s="18"/>
      <c r="H102" s="18"/>
      <c r="I102" s="18"/>
      <c r="J102" s="18"/>
      <c r="K102" s="18"/>
      <c r="L102" s="18"/>
      <c r="M102" s="18"/>
      <c r="N102" s="18"/>
      <c r="O102" s="18"/>
      <c r="P102" s="18"/>
      <c r="Q102" s="18"/>
      <c r="R102" s="18"/>
      <c r="S102" s="18"/>
      <c r="T102" s="18"/>
      <c r="U102" s="18"/>
      <c r="V102" s="18"/>
      <c r="W102" s="18"/>
      <c r="X102" s="21">
        <f>IF($W$82&lt;0,(IF(2050-W$80&lt;=0,0,(2/(2050-W$80+1))*(1-(SUM($E102:W102)/$W$82))*$W$82*'Fixed Data'!U$52)),0)</f>
        <v>0</v>
      </c>
      <c r="Y102" s="21">
        <f>IF($W$82&lt;0,(IF(2050-X$80&lt;=0,0,(2/(2050-X$80+1))*(1-(SUM($E102:X102)/$W$82))*$W$82*'Fixed Data'!V$52)),0)</f>
        <v>0</v>
      </c>
      <c r="Z102" s="21">
        <f>IF($W$82&lt;0,(IF(2050-Y$80&lt;=0,0,(2/(2050-Y$80+1))*(1-(SUM($E102:Y102)/$W$82))*$W$82*'Fixed Data'!W$52)),0)</f>
        <v>0</v>
      </c>
      <c r="AA102" s="21">
        <f>IF($W$82&lt;0,(IF(2050-Z$80&lt;=0,0,(2/(2050-Z$80+1))*(1-(SUM($E102:Z102)/$W$82))*$W$82*'Fixed Data'!X$52)),0)</f>
        <v>0</v>
      </c>
      <c r="AB102" s="21">
        <f>IF($W$82&lt;0,(IF(2050-AA$80&lt;=0,0,(2/(2050-AA$80+1))*(1-(SUM($E102:AA102)/$W$82))*$W$82*'Fixed Data'!Y$52)),0)</f>
        <v>0</v>
      </c>
      <c r="AC102" s="21">
        <f>IF($W$82&lt;0,(IF(2050-AB$80&lt;=0,0,(2/(2050-AB$80+1))*(1-(SUM($E102:AB102)/$W$82))*$W$82*'Fixed Data'!Z$52)),0)</f>
        <v>0</v>
      </c>
      <c r="AD102" s="21">
        <f>IF($W$82&lt;0,(IF(2050-AC$80&lt;=0,0,(2/(2050-AC$80+1))*(1-(SUM($E102:AC102)/$W$82))*$W$82*'Fixed Data'!AA$52)),0)</f>
        <v>0</v>
      </c>
      <c r="AE102" s="21">
        <f>IF($W$82&lt;0,(IF(2050-AD$80&lt;=0,0,(2/(2050-AD$80+1))*(1-(SUM($E102:AD102)/$W$82))*$W$82*'Fixed Data'!AB$52)),0)</f>
        <v>0</v>
      </c>
      <c r="AF102" s="21">
        <f>IF($W$82&lt;0,(IF(2050-AE$80&lt;=0,0,(2/(2050-AE$80+1))*(1-(SUM($E102:AE102)/$W$82))*$W$82*'Fixed Data'!AC$52)),0)</f>
        <v>0</v>
      </c>
      <c r="AG102" s="21">
        <f>IF($W$82&lt;0,(IF(2050-AF$80&lt;=0,0,(2/(2050-AF$80+1))*(1-(SUM($E102:AF102)/$W$82))*$W$82*'Fixed Data'!AD$52)),0)</f>
        <v>0</v>
      </c>
      <c r="AH102" s="21">
        <f>IF($W$82&lt;0,(IF(2050-AG$80&lt;=0,0,(2/(2050-AG$80+1))*(1-(SUM($E102:AG102)/$W$82))*$W$82*'Fixed Data'!AE$52)),0)</f>
        <v>0</v>
      </c>
      <c r="AI102" s="21">
        <f>IF($W$82&lt;0,(IF(2050-AH$80&lt;=0,0,(2/(2050-AH$80+1))*(1-(SUM($E102:AH102)/$W$82))*$W$82*'Fixed Data'!AF$52)),0)</f>
        <v>0</v>
      </c>
      <c r="AJ102" s="21">
        <f>IF($W$82&lt;0,(IF(2050-AI$80&lt;=0,0,(2/(2050-AI$80+1))*(1-(SUM($E102:AI102)/$W$82))*$W$82*'Fixed Data'!AG$52)),0)</f>
        <v>0</v>
      </c>
      <c r="AK102" s="21">
        <f>IF($W$82&lt;0,(IF(2050-AJ$80&lt;=0,0,(2/(2050-AJ$80+1))*(1-(SUM($E102:AJ102)/$W$82))*$W$82*'Fixed Data'!AH$52)),0)</f>
        <v>0</v>
      </c>
      <c r="AL102" s="21">
        <f>IF($W$82&lt;0,(IF(2050-AK$80&lt;=0,0,(2/(2050-AK$80+1))*(1-(SUM($E102:AK102)/$W$82))*$W$82*'Fixed Data'!AI$52)),0)</f>
        <v>0</v>
      </c>
      <c r="AM102" s="21">
        <f>IF($W$82&lt;0,(IF(2050-AL$80&lt;=0,0,(2/(2050-AL$80+1))*(1-(SUM($E102:AL102)/$W$82))*$W$82*'Fixed Data'!AJ$52)),0)</f>
        <v>0</v>
      </c>
      <c r="AN102" s="21">
        <f>IF($W$82&lt;0,(IF(2050-AM$80&lt;=0,0,(2/(2050-AM$80+1))*(1-(SUM($E102:AM102)/$W$82))*$W$82*'Fixed Data'!AK$52)),0)</f>
        <v>0</v>
      </c>
      <c r="AO102" s="21">
        <f>IF($W$82&lt;0,(IF(2050-AN$80&lt;=0,0,(2/(2050-AN$80+1))*(1-(SUM($E102:AN102)/$W$82))*$W$82*'Fixed Data'!AL$52)),0)</f>
        <v>0</v>
      </c>
      <c r="AP102" s="21">
        <f>IF($W$82&lt;0,(IF(2050-AO$80&lt;=0,0,(2/(2050-AO$80+1))*(1-(SUM($E102:AO102)/$W$82))*$W$82*'Fixed Data'!AM$52)),0)</f>
        <v>0</v>
      </c>
      <c r="AQ102" s="21">
        <f>IF($W$82&lt;0,(IF(2050-AP$80&lt;=0,0,(2/(2050-AP$80+1))*(1-(SUM($E102:AP102)/$W$82))*$W$82*'Fixed Data'!AN$52)),0)</f>
        <v>0</v>
      </c>
      <c r="AR102" s="21">
        <f>IF($W$82&lt;0,(IF(2050-AQ$80&lt;=0,0,(2/(2050-AQ$80+1))*(1-(SUM($E102:AQ102)/$W$82))*$W$82*'Fixed Data'!AO$52)),0)</f>
        <v>0</v>
      </c>
      <c r="AS102" s="21">
        <f>IF($W$82&lt;0,(IF(2050-AR$80&lt;=0,0,(2/(2050-AR$80+1))*(1-(SUM($E102:AR102)/$W$82))*$W$82*'Fixed Data'!AP$52)),0)</f>
        <v>0</v>
      </c>
      <c r="AT102" s="21">
        <f>IF($W$82&lt;0,(IF(2050-AS$80&lt;=0,0,(2/(2050-AS$80+1))*(1-(SUM($E102:AS102)/$W$82))*$W$82*'Fixed Data'!AQ$52)),0)</f>
        <v>0</v>
      </c>
      <c r="AU102" s="21">
        <f>IF($W$82&lt;0,(IF(2050-AT$80&lt;=0,0,(2/(2050-AT$80+1))*(1-(SUM($E102:AT102)/$W$82))*$W$82*'Fixed Data'!AR$52)),0)</f>
        <v>0</v>
      </c>
      <c r="AV102" s="21">
        <f>IF($W$82&lt;0,(IF(2050-AU$80&lt;=0,0,(2/(2050-AU$80+1))*(1-(SUM($E102:AU102)/$W$82))*$W$82*'Fixed Data'!AS$52)),0)</f>
        <v>0</v>
      </c>
      <c r="AW102" s="21">
        <f>IF($W$82&lt;0,(IF(2050-AV$80&lt;=0,0,(2/(2050-AV$80+1))*(1-(SUM($E102:AV102)/$W$82))*$W$82*'Fixed Data'!AT$52)),0)</f>
        <v>0</v>
      </c>
      <c r="AX102" s="21">
        <f>IF($W$82&lt;0,(IF(2050-AW$80&lt;=0,0,(2/(2050-AW$80+1))*(1-(SUM($E102:AW102)/$W$82))*$W$82*'Fixed Data'!AU$52)),0)</f>
        <v>0</v>
      </c>
      <c r="AY102" s="21">
        <f>IF($W$82&lt;0,(IF(2050-AX$80&lt;=0,0,(2/(2050-AX$80+1))*(1-(SUM($E102:AX102)/$W$82))*$W$82*'Fixed Data'!AV$52)),0)</f>
        <v>0</v>
      </c>
      <c r="AZ102" s="21">
        <f>IF($W$82&lt;0,(IF(2050-AY$80&lt;=0,0,(2/(2050-AY$80+1))*(1-(SUM($E102:AY102)/$W$82))*$W$82*'Fixed Data'!AW$52)),0)</f>
        <v>0</v>
      </c>
      <c r="BA102" s="21">
        <f>IF($W$82&lt;0,(IF(2050-AZ$80&lt;=0,0,(2/(2050-AZ$80+1))*(1-(SUM($E102:AZ102)/$W$82))*$W$82*'Fixed Data'!AX$52)),0)</f>
        <v>0</v>
      </c>
      <c r="BB102" s="21">
        <f>IF($W$82&lt;0,(IF(2050-BA$80&lt;=0,0,(2/(2050-BA$80+1))*(1-(SUM($E102:BA102)/$W$82))*$W$82*'Fixed Data'!AY$52)),0)</f>
        <v>0</v>
      </c>
    </row>
    <row r="103" spans="1:54" ht="15" hidden="1" customHeight="1" outlineLevel="3">
      <c r="A103" s="8"/>
      <c r="B103" t="s">
        <v>433</v>
      </c>
      <c r="C103" t="s">
        <v>434</v>
      </c>
      <c r="D103" t="s">
        <v>379</v>
      </c>
      <c r="E103" s="18"/>
      <c r="F103" s="18"/>
      <c r="G103" s="18"/>
      <c r="H103" s="18"/>
      <c r="I103" s="18"/>
      <c r="J103" s="18"/>
      <c r="K103" s="18"/>
      <c r="L103" s="18"/>
      <c r="M103" s="18"/>
      <c r="N103" s="18"/>
      <c r="O103" s="18"/>
      <c r="P103" s="18"/>
      <c r="Q103" s="18"/>
      <c r="R103" s="18"/>
      <c r="S103" s="18"/>
      <c r="T103" s="18"/>
      <c r="U103" s="18"/>
      <c r="V103" s="18"/>
      <c r="W103" s="18"/>
      <c r="X103" s="18"/>
      <c r="Y103" s="21">
        <f>IF($X$82&lt;0,(IF(2050-X$80&lt;=0,0,(2/(2050-X$80+1))*(1-(SUM($E103:X103)/$X$82))*$X$82*'Fixed Data'!V$52)),0)</f>
        <v>0</v>
      </c>
      <c r="Z103" s="21">
        <f>IF($X$82&lt;0,(IF(2050-Y$80&lt;=0,0,(2/(2050-Y$80+1))*(1-(SUM($E103:Y103)/$X$82))*$X$82*'Fixed Data'!W$52)),0)</f>
        <v>0</v>
      </c>
      <c r="AA103" s="21">
        <f>IF($X$82&lt;0,(IF(2050-Z$80&lt;=0,0,(2/(2050-Z$80+1))*(1-(SUM($E103:Z103)/$X$82))*$X$82*'Fixed Data'!X$52)),0)</f>
        <v>0</v>
      </c>
      <c r="AB103" s="21">
        <f>IF($X$82&lt;0,(IF(2050-AA$80&lt;=0,0,(2/(2050-AA$80+1))*(1-(SUM($E103:AA103)/$X$82))*$X$82*'Fixed Data'!Y$52)),0)</f>
        <v>0</v>
      </c>
      <c r="AC103" s="21">
        <f>IF($X$82&lt;0,(IF(2050-AB$80&lt;=0,0,(2/(2050-AB$80+1))*(1-(SUM($E103:AB103)/$X$82))*$X$82*'Fixed Data'!Z$52)),0)</f>
        <v>0</v>
      </c>
      <c r="AD103" s="21">
        <f>IF($X$82&lt;0,(IF(2050-AC$80&lt;=0,0,(2/(2050-AC$80+1))*(1-(SUM($E103:AC103)/$X$82))*$X$82*'Fixed Data'!AA$52)),0)</f>
        <v>0</v>
      </c>
      <c r="AE103" s="21">
        <f>IF($X$82&lt;0,(IF(2050-AD$80&lt;=0,0,(2/(2050-AD$80+1))*(1-(SUM($E103:AD103)/$X$82))*$X$82*'Fixed Data'!AB$52)),0)</f>
        <v>0</v>
      </c>
      <c r="AF103" s="21">
        <f>IF($X$82&lt;0,(IF(2050-AE$80&lt;=0,0,(2/(2050-AE$80+1))*(1-(SUM($E103:AE103)/$X$82))*$X$82*'Fixed Data'!AC$52)),0)</f>
        <v>0</v>
      </c>
      <c r="AG103" s="21">
        <f>IF($X$82&lt;0,(IF(2050-AF$80&lt;=0,0,(2/(2050-AF$80+1))*(1-(SUM($E103:AF103)/$X$82))*$X$82*'Fixed Data'!AD$52)),0)</f>
        <v>0</v>
      </c>
      <c r="AH103" s="21">
        <f>IF($X$82&lt;0,(IF(2050-AG$80&lt;=0,0,(2/(2050-AG$80+1))*(1-(SUM($E103:AG103)/$X$82))*$X$82*'Fixed Data'!AE$52)),0)</f>
        <v>0</v>
      </c>
      <c r="AI103" s="21">
        <f>IF($X$82&lt;0,(IF(2050-AH$80&lt;=0,0,(2/(2050-AH$80+1))*(1-(SUM($E103:AH103)/$X$82))*$X$82*'Fixed Data'!AF$52)),0)</f>
        <v>0</v>
      </c>
      <c r="AJ103" s="21">
        <f>IF($X$82&lt;0,(IF(2050-AI$80&lt;=0,0,(2/(2050-AI$80+1))*(1-(SUM($E103:AI103)/$X$82))*$X$82*'Fixed Data'!AG$52)),0)</f>
        <v>0</v>
      </c>
      <c r="AK103" s="21">
        <f>IF($X$82&lt;0,(IF(2050-AJ$80&lt;=0,0,(2/(2050-AJ$80+1))*(1-(SUM($E103:AJ103)/$X$82))*$X$82*'Fixed Data'!AH$52)),0)</f>
        <v>0</v>
      </c>
      <c r="AL103" s="21">
        <f>IF($X$82&lt;0,(IF(2050-AK$80&lt;=0,0,(2/(2050-AK$80+1))*(1-(SUM($E103:AK103)/$X$82))*$X$82*'Fixed Data'!AI$52)),0)</f>
        <v>0</v>
      </c>
      <c r="AM103" s="21">
        <f>IF($X$82&lt;0,(IF(2050-AL$80&lt;=0,0,(2/(2050-AL$80+1))*(1-(SUM($E103:AL103)/$X$82))*$X$82*'Fixed Data'!AJ$52)),0)</f>
        <v>0</v>
      </c>
      <c r="AN103" s="21">
        <f>IF($X$82&lt;0,(IF(2050-AM$80&lt;=0,0,(2/(2050-AM$80+1))*(1-(SUM($E103:AM103)/$X$82))*$X$82*'Fixed Data'!AK$52)),0)</f>
        <v>0</v>
      </c>
      <c r="AO103" s="21">
        <f>IF($X$82&lt;0,(IF(2050-AN$80&lt;=0,0,(2/(2050-AN$80+1))*(1-(SUM($E103:AN103)/$X$82))*$X$82*'Fixed Data'!AL$52)),0)</f>
        <v>0</v>
      </c>
      <c r="AP103" s="21">
        <f>IF($X$82&lt;0,(IF(2050-AO$80&lt;=0,0,(2/(2050-AO$80+1))*(1-(SUM($E103:AO103)/$X$82))*$X$82*'Fixed Data'!AM$52)),0)</f>
        <v>0</v>
      </c>
      <c r="AQ103" s="21">
        <f>IF($X$82&lt;0,(IF(2050-AP$80&lt;=0,0,(2/(2050-AP$80+1))*(1-(SUM($E103:AP103)/$X$82))*$X$82*'Fixed Data'!AN$52)),0)</f>
        <v>0</v>
      </c>
      <c r="AR103" s="21">
        <f>IF($X$82&lt;0,(IF(2050-AQ$80&lt;=0,0,(2/(2050-AQ$80+1))*(1-(SUM($E103:AQ103)/$X$82))*$X$82*'Fixed Data'!AO$52)),0)</f>
        <v>0</v>
      </c>
      <c r="AS103" s="21">
        <f>IF($X$82&lt;0,(IF(2050-AR$80&lt;=0,0,(2/(2050-AR$80+1))*(1-(SUM($E103:AR103)/$X$82))*$X$82*'Fixed Data'!AP$52)),0)</f>
        <v>0</v>
      </c>
      <c r="AT103" s="21">
        <f>IF($X$82&lt;0,(IF(2050-AS$80&lt;=0,0,(2/(2050-AS$80+1))*(1-(SUM($E103:AS103)/$X$82))*$X$82*'Fixed Data'!AQ$52)),0)</f>
        <v>0</v>
      </c>
      <c r="AU103" s="21">
        <f>IF($X$82&lt;0,(IF(2050-AT$80&lt;=0,0,(2/(2050-AT$80+1))*(1-(SUM($E103:AT103)/$X$82))*$X$82*'Fixed Data'!AR$52)),0)</f>
        <v>0</v>
      </c>
      <c r="AV103" s="21">
        <f>IF($X$82&lt;0,(IF(2050-AU$80&lt;=0,0,(2/(2050-AU$80+1))*(1-(SUM($E103:AU103)/$X$82))*$X$82*'Fixed Data'!AS$52)),0)</f>
        <v>0</v>
      </c>
      <c r="AW103" s="21">
        <f>IF($X$82&lt;0,(IF(2050-AV$80&lt;=0,0,(2/(2050-AV$80+1))*(1-(SUM($E103:AV103)/$X$82))*$X$82*'Fixed Data'!AT$52)),0)</f>
        <v>0</v>
      </c>
      <c r="AX103" s="21">
        <f>IF($X$82&lt;0,(IF(2050-AW$80&lt;=0,0,(2/(2050-AW$80+1))*(1-(SUM($E103:AW103)/$X$82))*$X$82*'Fixed Data'!AU$52)),0)</f>
        <v>0</v>
      </c>
      <c r="AY103" s="21">
        <f>IF($X$82&lt;0,(IF(2050-AX$80&lt;=0,0,(2/(2050-AX$80+1))*(1-(SUM($E103:AX103)/$X$82))*$X$82*'Fixed Data'!AV$52)),0)</f>
        <v>0</v>
      </c>
      <c r="AZ103" s="21">
        <f>IF($X$82&lt;0,(IF(2050-AY$80&lt;=0,0,(2/(2050-AY$80+1))*(1-(SUM($E103:AY103)/$X$82))*$X$82*'Fixed Data'!AW$52)),0)</f>
        <v>0</v>
      </c>
      <c r="BA103" s="21">
        <f>IF($X$82&lt;0,(IF(2050-AZ$80&lt;=0,0,(2/(2050-AZ$80+1))*(1-(SUM($E103:AZ103)/$X$82))*$X$82*'Fixed Data'!AX$52)),0)</f>
        <v>0</v>
      </c>
      <c r="BB103" s="21">
        <f>IF($X$82&lt;0,(IF(2050-BA$80&lt;=0,0,(2/(2050-BA$80+1))*(1-(SUM($E103:BA103)/$X$82))*$X$82*'Fixed Data'!AY$52)),0)</f>
        <v>0</v>
      </c>
    </row>
    <row r="104" spans="1:54" ht="15" hidden="1" customHeight="1" outlineLevel="3">
      <c r="A104" s="8"/>
      <c r="B104" t="s">
        <v>435</v>
      </c>
      <c r="C104" t="s">
        <v>436</v>
      </c>
      <c r="D104" t="s">
        <v>379</v>
      </c>
      <c r="E104" s="18"/>
      <c r="F104" s="18"/>
      <c r="G104" s="18"/>
      <c r="H104" s="18"/>
      <c r="I104" s="18"/>
      <c r="J104" s="18"/>
      <c r="K104" s="18"/>
      <c r="L104" s="18"/>
      <c r="M104" s="18"/>
      <c r="N104" s="18"/>
      <c r="O104" s="18"/>
      <c r="P104" s="18"/>
      <c r="Q104" s="18"/>
      <c r="R104" s="18"/>
      <c r="S104" s="18"/>
      <c r="T104" s="18"/>
      <c r="U104" s="18"/>
      <c r="V104" s="18"/>
      <c r="W104" s="18"/>
      <c r="X104" s="18"/>
      <c r="Y104" s="18"/>
      <c r="Z104" s="21">
        <f>IF($Y$82&lt;0,(IF(2050-Y$80&lt;=0,0,(2/(2050-Y$80+1))*(1-(SUM($E104:Y104)/$Y$82))*$Y$82*'Fixed Data'!W$52)),0)</f>
        <v>0</v>
      </c>
      <c r="AA104" s="21">
        <f>IF($Y$82&lt;0,(IF(2050-Z$80&lt;=0,0,(2/(2050-Z$80+1))*(1-(SUM($E104:Z104)/$Y$82))*$Y$82*'Fixed Data'!X$52)),0)</f>
        <v>0</v>
      </c>
      <c r="AB104" s="21">
        <f>IF($Y$82&lt;0,(IF(2050-AA$80&lt;=0,0,(2/(2050-AA$80+1))*(1-(SUM($E104:AA104)/$Y$82))*$Y$82*'Fixed Data'!Y$52)),0)</f>
        <v>0</v>
      </c>
      <c r="AC104" s="21">
        <f>IF($Y$82&lt;0,(IF(2050-AB$80&lt;=0,0,(2/(2050-AB$80+1))*(1-(SUM($E104:AB104)/$Y$82))*$Y$82*'Fixed Data'!Z$52)),0)</f>
        <v>0</v>
      </c>
      <c r="AD104" s="21">
        <f>IF($Y$82&lt;0,(IF(2050-AC$80&lt;=0,0,(2/(2050-AC$80+1))*(1-(SUM($E104:AC104)/$Y$82))*$Y$82*'Fixed Data'!AA$52)),0)</f>
        <v>0</v>
      </c>
      <c r="AE104" s="21">
        <f>IF($Y$82&lt;0,(IF(2050-AD$80&lt;=0,0,(2/(2050-AD$80+1))*(1-(SUM($E104:AD104)/$Y$82))*$Y$82*'Fixed Data'!AB$52)),0)</f>
        <v>0</v>
      </c>
      <c r="AF104" s="21">
        <f>IF($Y$82&lt;0,(IF(2050-AE$80&lt;=0,0,(2/(2050-AE$80+1))*(1-(SUM($E104:AE104)/$Y$82))*$Y$82*'Fixed Data'!AC$52)),0)</f>
        <v>0</v>
      </c>
      <c r="AG104" s="21">
        <f>IF($Y$82&lt;0,(IF(2050-AF$80&lt;=0,0,(2/(2050-AF$80+1))*(1-(SUM($E104:AF104)/$Y$82))*$Y$82*'Fixed Data'!AD$52)),0)</f>
        <v>0</v>
      </c>
      <c r="AH104" s="21">
        <f>IF($Y$82&lt;0,(IF(2050-AG$80&lt;=0,0,(2/(2050-AG$80+1))*(1-(SUM($E104:AG104)/$Y$82))*$Y$82*'Fixed Data'!AE$52)),0)</f>
        <v>0</v>
      </c>
      <c r="AI104" s="21">
        <f>IF($Y$82&lt;0,(IF(2050-AH$80&lt;=0,0,(2/(2050-AH$80+1))*(1-(SUM($E104:AH104)/$Y$82))*$Y$82*'Fixed Data'!AF$52)),0)</f>
        <v>0</v>
      </c>
      <c r="AJ104" s="21">
        <f>IF($Y$82&lt;0,(IF(2050-AI$80&lt;=0,0,(2/(2050-AI$80+1))*(1-(SUM($E104:AI104)/$Y$82))*$Y$82*'Fixed Data'!AG$52)),0)</f>
        <v>0</v>
      </c>
      <c r="AK104" s="21">
        <f>IF($Y$82&lt;0,(IF(2050-AJ$80&lt;=0,0,(2/(2050-AJ$80+1))*(1-(SUM($E104:AJ104)/$Y$82))*$Y$82*'Fixed Data'!AH$52)),0)</f>
        <v>0</v>
      </c>
      <c r="AL104" s="21">
        <f>IF($Y$82&lt;0,(IF(2050-AK$80&lt;=0,0,(2/(2050-AK$80+1))*(1-(SUM($E104:AK104)/$Y$82))*$Y$82*'Fixed Data'!AI$52)),0)</f>
        <v>0</v>
      </c>
      <c r="AM104" s="21">
        <f>IF($Y$82&lt;0,(IF(2050-AL$80&lt;=0,0,(2/(2050-AL$80+1))*(1-(SUM($E104:AL104)/$Y$82))*$Y$82*'Fixed Data'!AJ$52)),0)</f>
        <v>0</v>
      </c>
      <c r="AN104" s="21">
        <f>IF($Y$82&lt;0,(IF(2050-AM$80&lt;=0,0,(2/(2050-AM$80+1))*(1-(SUM($E104:AM104)/$Y$82))*$Y$82*'Fixed Data'!AK$52)),0)</f>
        <v>0</v>
      </c>
      <c r="AO104" s="21">
        <f>IF($Y$82&lt;0,(IF(2050-AN$80&lt;=0,0,(2/(2050-AN$80+1))*(1-(SUM($E104:AN104)/$Y$82))*$Y$82*'Fixed Data'!AL$52)),0)</f>
        <v>0</v>
      </c>
      <c r="AP104" s="21">
        <f>IF($Y$82&lt;0,(IF(2050-AO$80&lt;=0,0,(2/(2050-AO$80+1))*(1-(SUM($E104:AO104)/$Y$82))*$Y$82*'Fixed Data'!AM$52)),0)</f>
        <v>0</v>
      </c>
      <c r="AQ104" s="21">
        <f>IF($Y$82&lt;0,(IF(2050-AP$80&lt;=0,0,(2/(2050-AP$80+1))*(1-(SUM($E104:AP104)/$Y$82))*$Y$82*'Fixed Data'!AN$52)),0)</f>
        <v>0</v>
      </c>
      <c r="AR104" s="21">
        <f>IF($Y$82&lt;0,(IF(2050-AQ$80&lt;=0,0,(2/(2050-AQ$80+1))*(1-(SUM($E104:AQ104)/$Y$82))*$Y$82*'Fixed Data'!AO$52)),0)</f>
        <v>0</v>
      </c>
      <c r="AS104" s="21">
        <f>IF($Y$82&lt;0,(IF(2050-AR$80&lt;=0,0,(2/(2050-AR$80+1))*(1-(SUM($E104:AR104)/$Y$82))*$Y$82*'Fixed Data'!AP$52)),0)</f>
        <v>0</v>
      </c>
      <c r="AT104" s="21">
        <f>IF($Y$82&lt;0,(IF(2050-AS$80&lt;=0,0,(2/(2050-AS$80+1))*(1-(SUM($E104:AS104)/$Y$82))*$Y$82*'Fixed Data'!AQ$52)),0)</f>
        <v>0</v>
      </c>
      <c r="AU104" s="21">
        <f>IF($Y$82&lt;0,(IF(2050-AT$80&lt;=0,0,(2/(2050-AT$80+1))*(1-(SUM($E104:AT104)/$Y$82))*$Y$82*'Fixed Data'!AR$52)),0)</f>
        <v>0</v>
      </c>
      <c r="AV104" s="21">
        <f>IF($Y$82&lt;0,(IF(2050-AU$80&lt;=0,0,(2/(2050-AU$80+1))*(1-(SUM($E104:AU104)/$Y$82))*$Y$82*'Fixed Data'!AS$52)),0)</f>
        <v>0</v>
      </c>
      <c r="AW104" s="21">
        <f>IF($Y$82&lt;0,(IF(2050-AV$80&lt;=0,0,(2/(2050-AV$80+1))*(1-(SUM($E104:AV104)/$Y$82))*$Y$82*'Fixed Data'!AT$52)),0)</f>
        <v>0</v>
      </c>
      <c r="AX104" s="21">
        <f>IF($Y$82&lt;0,(IF(2050-AW$80&lt;=0,0,(2/(2050-AW$80+1))*(1-(SUM($E104:AW104)/$Y$82))*$Y$82*'Fixed Data'!AU$52)),0)</f>
        <v>0</v>
      </c>
      <c r="AY104" s="21">
        <f>IF($Y$82&lt;0,(IF(2050-AX$80&lt;=0,0,(2/(2050-AX$80+1))*(1-(SUM($E104:AX104)/$Y$82))*$Y$82*'Fixed Data'!AV$52)),0)</f>
        <v>0</v>
      </c>
      <c r="AZ104" s="21">
        <f>IF($Y$82&lt;0,(IF(2050-AY$80&lt;=0,0,(2/(2050-AY$80+1))*(1-(SUM($E104:AY104)/$Y$82))*$Y$82*'Fixed Data'!AW$52)),0)</f>
        <v>0</v>
      </c>
      <c r="BA104" s="21">
        <f>IF($Y$82&lt;0,(IF(2050-AZ$80&lt;=0,0,(2/(2050-AZ$80+1))*(1-(SUM($E104:AZ104)/$Y$82))*$Y$82*'Fixed Data'!AX$52)),0)</f>
        <v>0</v>
      </c>
      <c r="BB104" s="21">
        <f>IF($Y$82&lt;0,(IF(2050-BA$80&lt;=0,0,(2/(2050-BA$80+1))*(1-(SUM($E104:BA104)/$Y$82))*$Y$82*'Fixed Data'!AY$52)),0)</f>
        <v>0</v>
      </c>
    </row>
    <row r="105" spans="1:54" ht="15" hidden="1" customHeight="1" outlineLevel="3">
      <c r="A105" s="8"/>
      <c r="B105" t="s">
        <v>437</v>
      </c>
      <c r="C105" t="s">
        <v>438</v>
      </c>
      <c r="D105" t="s">
        <v>379</v>
      </c>
      <c r="E105" s="18"/>
      <c r="F105" s="18"/>
      <c r="G105" s="18"/>
      <c r="H105" s="18"/>
      <c r="I105" s="18"/>
      <c r="J105" s="18"/>
      <c r="K105" s="18"/>
      <c r="L105" s="18"/>
      <c r="M105" s="18"/>
      <c r="N105" s="18"/>
      <c r="O105" s="18"/>
      <c r="P105" s="18"/>
      <c r="Q105" s="18"/>
      <c r="R105" s="18"/>
      <c r="S105" s="18"/>
      <c r="T105" s="18"/>
      <c r="U105" s="18"/>
      <c r="V105" s="18"/>
      <c r="W105" s="18"/>
      <c r="X105" s="18"/>
      <c r="Y105" s="18"/>
      <c r="Z105" s="18"/>
      <c r="AA105" s="21">
        <f>IF($Z$82&lt;0,(IF(2050-Z$80&lt;=0,0,(2/(2050-Z$80+1))*(1-(SUM($E105:Z105)/$Z$82))*$Z$82*'Fixed Data'!X$52)),0)</f>
        <v>0</v>
      </c>
      <c r="AB105" s="21">
        <f>IF($Z$82&lt;0,(IF(2050-AA$80&lt;=0,0,(2/(2050-AA$80+1))*(1-(SUM($E105:AA105)/$Z$82))*$Z$82*'Fixed Data'!Y$52)),0)</f>
        <v>0</v>
      </c>
      <c r="AC105" s="21">
        <f>IF($Z$82&lt;0,(IF(2050-AB$80&lt;=0,0,(2/(2050-AB$80+1))*(1-(SUM($E105:AB105)/$Z$82))*$Z$82*'Fixed Data'!Z$52)),0)</f>
        <v>0</v>
      </c>
      <c r="AD105" s="21">
        <f>IF($Z$82&lt;0,(IF(2050-AC$80&lt;=0,0,(2/(2050-AC$80+1))*(1-(SUM($E105:AC105)/$Z$82))*$Z$82*'Fixed Data'!AA$52)),0)</f>
        <v>0</v>
      </c>
      <c r="AE105" s="21">
        <f>IF($Z$82&lt;0,(IF(2050-AD$80&lt;=0,0,(2/(2050-AD$80+1))*(1-(SUM($E105:AD105)/$Z$82))*$Z$82*'Fixed Data'!AB$52)),0)</f>
        <v>0</v>
      </c>
      <c r="AF105" s="21">
        <f>IF($Z$82&lt;0,(IF(2050-AE$80&lt;=0,0,(2/(2050-AE$80+1))*(1-(SUM($E105:AE105)/$Z$82))*$Z$82*'Fixed Data'!AC$52)),0)</f>
        <v>0</v>
      </c>
      <c r="AG105" s="21">
        <f>IF($Z$82&lt;0,(IF(2050-AF$80&lt;=0,0,(2/(2050-AF$80+1))*(1-(SUM($E105:AF105)/$Z$82))*$Z$82*'Fixed Data'!AD$52)),0)</f>
        <v>0</v>
      </c>
      <c r="AH105" s="21">
        <f>IF($Z$82&lt;0,(IF(2050-AG$80&lt;=0,0,(2/(2050-AG$80+1))*(1-(SUM($E105:AG105)/$Z$82))*$Z$82*'Fixed Data'!AE$52)),0)</f>
        <v>0</v>
      </c>
      <c r="AI105" s="21">
        <f>IF($Z$82&lt;0,(IF(2050-AH$80&lt;=0,0,(2/(2050-AH$80+1))*(1-(SUM($E105:AH105)/$Z$82))*$Z$82*'Fixed Data'!AF$52)),0)</f>
        <v>0</v>
      </c>
      <c r="AJ105" s="21">
        <f>IF($Z$82&lt;0,(IF(2050-AI$80&lt;=0,0,(2/(2050-AI$80+1))*(1-(SUM($E105:AI105)/$Z$82))*$Z$82*'Fixed Data'!AG$52)),0)</f>
        <v>0</v>
      </c>
      <c r="AK105" s="21">
        <f>IF($Z$82&lt;0,(IF(2050-AJ$80&lt;=0,0,(2/(2050-AJ$80+1))*(1-(SUM($E105:AJ105)/$Z$82))*$Z$82*'Fixed Data'!AH$52)),0)</f>
        <v>0</v>
      </c>
      <c r="AL105" s="21">
        <f>IF($Z$82&lt;0,(IF(2050-AK$80&lt;=0,0,(2/(2050-AK$80+1))*(1-(SUM($E105:AK105)/$Z$82))*$Z$82*'Fixed Data'!AI$52)),0)</f>
        <v>0</v>
      </c>
      <c r="AM105" s="21">
        <f>IF($Z$82&lt;0,(IF(2050-AL$80&lt;=0,0,(2/(2050-AL$80+1))*(1-(SUM($E105:AL105)/$Z$82))*$Z$82*'Fixed Data'!AJ$52)),0)</f>
        <v>0</v>
      </c>
      <c r="AN105" s="21">
        <f>IF($Z$82&lt;0,(IF(2050-AM$80&lt;=0,0,(2/(2050-AM$80+1))*(1-(SUM($E105:AM105)/$Z$82))*$Z$82*'Fixed Data'!AK$52)),0)</f>
        <v>0</v>
      </c>
      <c r="AO105" s="21">
        <f>IF($Z$82&lt;0,(IF(2050-AN$80&lt;=0,0,(2/(2050-AN$80+1))*(1-(SUM($E105:AN105)/$Z$82))*$Z$82*'Fixed Data'!AL$52)),0)</f>
        <v>0</v>
      </c>
      <c r="AP105" s="21">
        <f>IF($Z$82&lt;0,(IF(2050-AO$80&lt;=0,0,(2/(2050-AO$80+1))*(1-(SUM($E105:AO105)/$Z$82))*$Z$82*'Fixed Data'!AM$52)),0)</f>
        <v>0</v>
      </c>
      <c r="AQ105" s="21">
        <f>IF($Z$82&lt;0,(IF(2050-AP$80&lt;=0,0,(2/(2050-AP$80+1))*(1-(SUM($E105:AP105)/$Z$82))*$Z$82*'Fixed Data'!AN$52)),0)</f>
        <v>0</v>
      </c>
      <c r="AR105" s="21">
        <f>IF($Z$82&lt;0,(IF(2050-AQ$80&lt;=0,0,(2/(2050-AQ$80+1))*(1-(SUM($E105:AQ105)/$Z$82))*$Z$82*'Fixed Data'!AO$52)),0)</f>
        <v>0</v>
      </c>
      <c r="AS105" s="21">
        <f>IF($Z$82&lt;0,(IF(2050-AR$80&lt;=0,0,(2/(2050-AR$80+1))*(1-(SUM($E105:AR105)/$Z$82))*$Z$82*'Fixed Data'!AP$52)),0)</f>
        <v>0</v>
      </c>
      <c r="AT105" s="21">
        <f>IF($Z$82&lt;0,(IF(2050-AS$80&lt;=0,0,(2/(2050-AS$80+1))*(1-(SUM($E105:AS105)/$Z$82))*$Z$82*'Fixed Data'!AQ$52)),0)</f>
        <v>0</v>
      </c>
      <c r="AU105" s="21">
        <f>IF($Z$82&lt;0,(IF(2050-AT$80&lt;=0,0,(2/(2050-AT$80+1))*(1-(SUM($E105:AT105)/$Z$82))*$Z$82*'Fixed Data'!AR$52)),0)</f>
        <v>0</v>
      </c>
      <c r="AV105" s="21">
        <f>IF($Z$82&lt;0,(IF(2050-AU$80&lt;=0,0,(2/(2050-AU$80+1))*(1-(SUM($E105:AU105)/$Z$82))*$Z$82*'Fixed Data'!AS$52)),0)</f>
        <v>0</v>
      </c>
      <c r="AW105" s="21">
        <f>IF($Z$82&lt;0,(IF(2050-AV$80&lt;=0,0,(2/(2050-AV$80+1))*(1-(SUM($E105:AV105)/$Z$82))*$Z$82*'Fixed Data'!AT$52)),0)</f>
        <v>0</v>
      </c>
      <c r="AX105" s="21">
        <f>IF($Z$82&lt;0,(IF(2050-AW$80&lt;=0,0,(2/(2050-AW$80+1))*(1-(SUM($E105:AW105)/$Z$82))*$Z$82*'Fixed Data'!AU$52)),0)</f>
        <v>0</v>
      </c>
      <c r="AY105" s="21">
        <f>IF($Z$82&lt;0,(IF(2050-AX$80&lt;=0,0,(2/(2050-AX$80+1))*(1-(SUM($E105:AX105)/$Z$82))*$Z$82*'Fixed Data'!AV$52)),0)</f>
        <v>0</v>
      </c>
      <c r="AZ105" s="21">
        <f>IF($Z$82&lt;0,(IF(2050-AY$80&lt;=0,0,(2/(2050-AY$80+1))*(1-(SUM($E105:AY105)/$Z$82))*$Z$82*'Fixed Data'!AW$52)),0)</f>
        <v>0</v>
      </c>
      <c r="BA105" s="21">
        <f>IF($Z$82&lt;0,(IF(2050-AZ$80&lt;=0,0,(2/(2050-AZ$80+1))*(1-(SUM($E105:AZ105)/$Z$82))*$Z$82*'Fixed Data'!AX$52)),0)</f>
        <v>0</v>
      </c>
      <c r="BB105" s="21">
        <f>IF($Z$82&lt;0,(IF(2050-BA$80&lt;=0,0,(2/(2050-BA$80+1))*(1-(SUM($E105:BA105)/$Z$82))*$Z$82*'Fixed Data'!AY$52)),0)</f>
        <v>0</v>
      </c>
    </row>
    <row r="106" spans="1:54" ht="15" hidden="1" customHeight="1" outlineLevel="3">
      <c r="A106" s="8"/>
      <c r="B106" t="s">
        <v>439</v>
      </c>
      <c r="C106" t="s">
        <v>440</v>
      </c>
      <c r="D106" t="s">
        <v>379</v>
      </c>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21">
        <f>IF($AA$82&lt;0,(IF(2050-AA$80&lt;=0,0,(2/(2050-AA$80+1))*(1-(SUM($E106:AA106)/$AA$82))*$AA$82*'Fixed Data'!Y$52)),0)</f>
        <v>0</v>
      </c>
      <c r="AC106" s="21">
        <f>IF($AA$82&lt;0,(IF(2050-AB$80&lt;=0,0,(2/(2050-AB$80+1))*(1-(SUM($E106:AB106)/$AA$82))*$AA$82*'Fixed Data'!Z$52)),0)</f>
        <v>0</v>
      </c>
      <c r="AD106" s="21">
        <f>IF($AA$82&lt;0,(IF(2050-AC$80&lt;=0,0,(2/(2050-AC$80+1))*(1-(SUM($E106:AC106)/$AA$82))*$AA$82*'Fixed Data'!AA$52)),0)</f>
        <v>0</v>
      </c>
      <c r="AE106" s="21">
        <f>IF($AA$82&lt;0,(IF(2050-AD$80&lt;=0,0,(2/(2050-AD$80+1))*(1-(SUM($E106:AD106)/$AA$82))*$AA$82*'Fixed Data'!AB$52)),0)</f>
        <v>0</v>
      </c>
      <c r="AF106" s="21">
        <f>IF($AA$82&lt;0,(IF(2050-AE$80&lt;=0,0,(2/(2050-AE$80+1))*(1-(SUM($E106:AE106)/$AA$82))*$AA$82*'Fixed Data'!AC$52)),0)</f>
        <v>0</v>
      </c>
      <c r="AG106" s="21">
        <f>IF($AA$82&lt;0,(IF(2050-AF$80&lt;=0,0,(2/(2050-AF$80+1))*(1-(SUM($E106:AF106)/$AA$82))*$AA$82*'Fixed Data'!AD$52)),0)</f>
        <v>0</v>
      </c>
      <c r="AH106" s="21">
        <f>IF($AA$82&lt;0,(IF(2050-AG$80&lt;=0,0,(2/(2050-AG$80+1))*(1-(SUM($E106:AG106)/$AA$82))*$AA$82*'Fixed Data'!AE$52)),0)</f>
        <v>0</v>
      </c>
      <c r="AI106" s="21">
        <f>IF($AA$82&lt;0,(IF(2050-AH$80&lt;=0,0,(2/(2050-AH$80+1))*(1-(SUM($E106:AH106)/$AA$82))*$AA$82*'Fixed Data'!AF$52)),0)</f>
        <v>0</v>
      </c>
      <c r="AJ106" s="21">
        <f>IF($AA$82&lt;0,(IF(2050-AI$80&lt;=0,0,(2/(2050-AI$80+1))*(1-(SUM($E106:AI106)/$AA$82))*$AA$82*'Fixed Data'!AG$52)),0)</f>
        <v>0</v>
      </c>
      <c r="AK106" s="21">
        <f>IF($AA$82&lt;0,(IF(2050-AJ$80&lt;=0,0,(2/(2050-AJ$80+1))*(1-(SUM($E106:AJ106)/$AA$82))*$AA$82*'Fixed Data'!AH$52)),0)</f>
        <v>0</v>
      </c>
      <c r="AL106" s="21">
        <f>IF($AA$82&lt;0,(IF(2050-AK$80&lt;=0,0,(2/(2050-AK$80+1))*(1-(SUM($E106:AK106)/$AA$82))*$AA$82*'Fixed Data'!AI$52)),0)</f>
        <v>0</v>
      </c>
      <c r="AM106" s="21">
        <f>IF($AA$82&lt;0,(IF(2050-AL$80&lt;=0,0,(2/(2050-AL$80+1))*(1-(SUM($E106:AL106)/$AA$82))*$AA$82*'Fixed Data'!AJ$52)),0)</f>
        <v>0</v>
      </c>
      <c r="AN106" s="21">
        <f>IF($AA$82&lt;0,(IF(2050-AM$80&lt;=0,0,(2/(2050-AM$80+1))*(1-(SUM($E106:AM106)/$AA$82))*$AA$82*'Fixed Data'!AK$52)),0)</f>
        <v>0</v>
      </c>
      <c r="AO106" s="21">
        <f>IF($AA$82&lt;0,(IF(2050-AN$80&lt;=0,0,(2/(2050-AN$80+1))*(1-(SUM($E106:AN106)/$AA$82))*$AA$82*'Fixed Data'!AL$52)),0)</f>
        <v>0</v>
      </c>
      <c r="AP106" s="21">
        <f>IF($AA$82&lt;0,(IF(2050-AO$80&lt;=0,0,(2/(2050-AO$80+1))*(1-(SUM($E106:AO106)/$AA$82))*$AA$82*'Fixed Data'!AM$52)),0)</f>
        <v>0</v>
      </c>
      <c r="AQ106" s="21">
        <f>IF($AA$82&lt;0,(IF(2050-AP$80&lt;=0,0,(2/(2050-AP$80+1))*(1-(SUM($E106:AP106)/$AA$82))*$AA$82*'Fixed Data'!AN$52)),0)</f>
        <v>0</v>
      </c>
      <c r="AR106" s="21">
        <f>IF($AA$82&lt;0,(IF(2050-AQ$80&lt;=0,0,(2/(2050-AQ$80+1))*(1-(SUM($E106:AQ106)/$AA$82))*$AA$82*'Fixed Data'!AO$52)),0)</f>
        <v>0</v>
      </c>
      <c r="AS106" s="21">
        <f>IF($AA$82&lt;0,(IF(2050-AR$80&lt;=0,0,(2/(2050-AR$80+1))*(1-(SUM($E106:AR106)/$AA$82))*$AA$82*'Fixed Data'!AP$52)),0)</f>
        <v>0</v>
      </c>
      <c r="AT106" s="21">
        <f>IF($AA$82&lt;0,(IF(2050-AS$80&lt;=0,0,(2/(2050-AS$80+1))*(1-(SUM($E106:AS106)/$AA$82))*$AA$82*'Fixed Data'!AQ$52)),0)</f>
        <v>0</v>
      </c>
      <c r="AU106" s="21">
        <f>IF($AA$82&lt;0,(IF(2050-AT$80&lt;=0,0,(2/(2050-AT$80+1))*(1-(SUM($E106:AT106)/$AA$82))*$AA$82*'Fixed Data'!AR$52)),0)</f>
        <v>0</v>
      </c>
      <c r="AV106" s="21">
        <f>IF($AA$82&lt;0,(IF(2050-AU$80&lt;=0,0,(2/(2050-AU$80+1))*(1-(SUM($E106:AU106)/$AA$82))*$AA$82*'Fixed Data'!AS$52)),0)</f>
        <v>0</v>
      </c>
      <c r="AW106" s="21">
        <f>IF($AA$82&lt;0,(IF(2050-AV$80&lt;=0,0,(2/(2050-AV$80+1))*(1-(SUM($E106:AV106)/$AA$82))*$AA$82*'Fixed Data'!AT$52)),0)</f>
        <v>0</v>
      </c>
      <c r="AX106" s="21">
        <f>IF($AA$82&lt;0,(IF(2050-AW$80&lt;=0,0,(2/(2050-AW$80+1))*(1-(SUM($E106:AW106)/$AA$82))*$AA$82*'Fixed Data'!AU$52)),0)</f>
        <v>0</v>
      </c>
      <c r="AY106" s="21">
        <f>IF($AA$82&lt;0,(IF(2050-AX$80&lt;=0,0,(2/(2050-AX$80+1))*(1-(SUM($E106:AX106)/$AA$82))*$AA$82*'Fixed Data'!AV$52)),0)</f>
        <v>0</v>
      </c>
      <c r="AZ106" s="21">
        <f>IF($AA$82&lt;0,(IF(2050-AY$80&lt;=0,0,(2/(2050-AY$80+1))*(1-(SUM($E106:AY106)/$AA$82))*$AA$82*'Fixed Data'!AW$52)),0)</f>
        <v>0</v>
      </c>
      <c r="BA106" s="21">
        <f>IF($AA$82&lt;0,(IF(2050-AZ$80&lt;=0,0,(2/(2050-AZ$80+1))*(1-(SUM($E106:AZ106)/$AA$82))*$AA$82*'Fixed Data'!AX$52)),0)</f>
        <v>0</v>
      </c>
      <c r="BB106" s="21">
        <f>IF($AA$82&lt;0,(IF(2050-BA$80&lt;=0,0,(2/(2050-BA$80+1))*(1-(SUM($E106:BA106)/$AA$82))*$AA$82*'Fixed Data'!AY$52)),0)</f>
        <v>0</v>
      </c>
    </row>
    <row r="107" spans="1:54" ht="15" hidden="1" customHeight="1" outlineLevel="3">
      <c r="A107" s="8"/>
      <c r="B107" t="s">
        <v>441</v>
      </c>
      <c r="C107" t="s">
        <v>442</v>
      </c>
      <c r="D107" t="s">
        <v>379</v>
      </c>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row>
    <row r="108" spans="1:54" ht="15" hidden="1" customHeight="1" outlineLevel="3">
      <c r="A108" s="8"/>
      <c r="B108" t="s">
        <v>515</v>
      </c>
      <c r="C108" t="s">
        <v>516</v>
      </c>
      <c r="D108" t="s">
        <v>379</v>
      </c>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row>
    <row r="109" spans="1:54" ht="15" hidden="1" customHeight="1" outlineLevel="3">
      <c r="A109" s="8"/>
      <c r="B109" t="s">
        <v>517</v>
      </c>
      <c r="C109" t="s">
        <v>518</v>
      </c>
      <c r="D109" t="s">
        <v>379</v>
      </c>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row>
    <row r="110" spans="1:54" ht="15" hidden="1" customHeight="1" outlineLevel="3">
      <c r="A110" s="8"/>
      <c r="B110" t="s">
        <v>519</v>
      </c>
      <c r="C110" t="s">
        <v>520</v>
      </c>
      <c r="D110" t="s">
        <v>379</v>
      </c>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row>
    <row r="111" spans="1:54" ht="15" hidden="1" customHeight="1" outlineLevel="3">
      <c r="A111" s="8"/>
      <c r="B111" t="s">
        <v>521</v>
      </c>
      <c r="C111" t="s">
        <v>522</v>
      </c>
      <c r="D111" t="s">
        <v>379</v>
      </c>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row>
    <row r="112" spans="1:54" ht="15" hidden="1" customHeight="1" outlineLevel="3">
      <c r="A112" s="8"/>
      <c r="B112" t="s">
        <v>523</v>
      </c>
      <c r="C112" t="s">
        <v>524</v>
      </c>
      <c r="D112" t="s">
        <v>379</v>
      </c>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21"/>
      <c r="AI112" s="21"/>
      <c r="AJ112" s="21"/>
      <c r="AK112" s="21"/>
      <c r="AL112" s="21"/>
      <c r="AM112" s="21"/>
      <c r="AN112" s="21"/>
      <c r="AO112" s="21"/>
      <c r="AP112" s="21"/>
      <c r="AQ112" s="21"/>
      <c r="AR112" s="21"/>
      <c r="AS112" s="21"/>
      <c r="AT112" s="21"/>
      <c r="AU112" s="21"/>
      <c r="AV112" s="21"/>
      <c r="AW112" s="21"/>
      <c r="AX112" s="21"/>
      <c r="AY112" s="21"/>
      <c r="AZ112" s="21"/>
      <c r="BA112" s="21"/>
      <c r="BB112" s="21"/>
    </row>
    <row r="113" spans="1:54" ht="15" hidden="1" customHeight="1" outlineLevel="3">
      <c r="A113" s="8"/>
      <c r="B113" t="s">
        <v>525</v>
      </c>
      <c r="C113" t="s">
        <v>526</v>
      </c>
      <c r="D113" t="s">
        <v>379</v>
      </c>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21"/>
      <c r="AJ113" s="21"/>
      <c r="AK113" s="21"/>
      <c r="AL113" s="21"/>
      <c r="AM113" s="21"/>
      <c r="AN113" s="21"/>
      <c r="AO113" s="21"/>
      <c r="AP113" s="21"/>
      <c r="AQ113" s="21"/>
      <c r="AR113" s="21"/>
      <c r="AS113" s="21"/>
      <c r="AT113" s="21"/>
      <c r="AU113" s="21"/>
      <c r="AV113" s="21"/>
      <c r="AW113" s="21"/>
      <c r="AX113" s="21"/>
      <c r="AY113" s="21"/>
      <c r="AZ113" s="21"/>
      <c r="BA113" s="21"/>
      <c r="BB113" s="21"/>
    </row>
    <row r="114" spans="1:54" ht="15" hidden="1" customHeight="1" outlineLevel="3">
      <c r="A114" s="8"/>
      <c r="B114" t="s">
        <v>527</v>
      </c>
      <c r="C114" t="s">
        <v>528</v>
      </c>
      <c r="D114" t="s">
        <v>379</v>
      </c>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21"/>
      <c r="AK114" s="21"/>
      <c r="AL114" s="21"/>
      <c r="AM114" s="21"/>
      <c r="AN114" s="21"/>
      <c r="AO114" s="21"/>
      <c r="AP114" s="21"/>
      <c r="AQ114" s="21"/>
      <c r="AR114" s="21"/>
      <c r="AS114" s="21"/>
      <c r="AT114" s="21"/>
      <c r="AU114" s="21"/>
      <c r="AV114" s="21"/>
      <c r="AW114" s="21"/>
      <c r="AX114" s="21"/>
      <c r="AY114" s="21"/>
      <c r="AZ114" s="21"/>
      <c r="BA114" s="21"/>
      <c r="BB114" s="21"/>
    </row>
    <row r="115" spans="1:54" ht="15" hidden="1" customHeight="1" outlineLevel="3">
      <c r="A115" s="8"/>
      <c r="B115" t="s">
        <v>529</v>
      </c>
      <c r="C115" t="s">
        <v>530</v>
      </c>
      <c r="D115" t="s">
        <v>379</v>
      </c>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21"/>
      <c r="AL115" s="21"/>
      <c r="AM115" s="21"/>
      <c r="AN115" s="21"/>
      <c r="AO115" s="21"/>
      <c r="AP115" s="21"/>
      <c r="AQ115" s="21"/>
      <c r="AR115" s="21"/>
      <c r="AS115" s="21"/>
      <c r="AT115" s="21"/>
      <c r="AU115" s="21"/>
      <c r="AV115" s="21"/>
      <c r="AW115" s="21"/>
      <c r="AX115" s="21"/>
      <c r="AY115" s="21"/>
      <c r="AZ115" s="21"/>
      <c r="BA115" s="21"/>
      <c r="BB115" s="21"/>
    </row>
    <row r="116" spans="1:54" ht="15" hidden="1" customHeight="1" outlineLevel="3">
      <c r="A116" s="8"/>
      <c r="B116" t="s">
        <v>531</v>
      </c>
      <c r="C116" t="s">
        <v>532</v>
      </c>
      <c r="D116" t="s">
        <v>379</v>
      </c>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21"/>
      <c r="AM116" s="21"/>
      <c r="AN116" s="21"/>
      <c r="AO116" s="21"/>
      <c r="AP116" s="21"/>
      <c r="AQ116" s="21"/>
      <c r="AR116" s="21"/>
      <c r="AS116" s="21"/>
      <c r="AT116" s="21"/>
      <c r="AU116" s="21"/>
      <c r="AV116" s="21"/>
      <c r="AW116" s="21"/>
      <c r="AX116" s="21"/>
      <c r="AY116" s="21"/>
      <c r="AZ116" s="21"/>
      <c r="BA116" s="21"/>
      <c r="BB116" s="21"/>
    </row>
    <row r="117" spans="1:54" ht="15" hidden="1" customHeight="1" outlineLevel="3">
      <c r="A117" s="8"/>
      <c r="B117" t="s">
        <v>533</v>
      </c>
      <c r="C117" t="s">
        <v>534</v>
      </c>
      <c r="D117" t="s">
        <v>379</v>
      </c>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21"/>
      <c r="AN117" s="21"/>
      <c r="AO117" s="21"/>
      <c r="AP117" s="21"/>
      <c r="AQ117" s="21"/>
      <c r="AR117" s="21"/>
      <c r="AS117" s="21"/>
      <c r="AT117" s="21"/>
      <c r="AU117" s="21"/>
      <c r="AV117" s="21"/>
      <c r="AW117" s="21"/>
      <c r="AX117" s="21"/>
      <c r="AY117" s="21"/>
      <c r="AZ117" s="21"/>
      <c r="BA117" s="21"/>
      <c r="BB117" s="21"/>
    </row>
    <row r="118" spans="1:54" ht="15" hidden="1" customHeight="1" outlineLevel="3">
      <c r="A118" s="8"/>
      <c r="B118" t="s">
        <v>535</v>
      </c>
      <c r="C118" t="s">
        <v>536</v>
      </c>
      <c r="D118" t="s">
        <v>379</v>
      </c>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21"/>
      <c r="AO118" s="21"/>
      <c r="AP118" s="21"/>
      <c r="AQ118" s="21"/>
      <c r="AR118" s="21"/>
      <c r="AS118" s="21"/>
      <c r="AT118" s="21"/>
      <c r="AU118" s="21"/>
      <c r="AV118" s="21"/>
      <c r="AW118" s="21"/>
      <c r="AX118" s="21"/>
      <c r="AY118" s="21"/>
      <c r="AZ118" s="21"/>
      <c r="BA118" s="21"/>
      <c r="BB118" s="21"/>
    </row>
    <row r="119" spans="1:54" ht="15" hidden="1" customHeight="1" outlineLevel="3">
      <c r="A119" s="8"/>
      <c r="B119" t="s">
        <v>537</v>
      </c>
      <c r="C119" t="s">
        <v>538</v>
      </c>
      <c r="D119" t="s">
        <v>379</v>
      </c>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21"/>
      <c r="AP119" s="21"/>
      <c r="AQ119" s="21"/>
      <c r="AR119" s="21"/>
      <c r="AS119" s="21"/>
      <c r="AT119" s="21"/>
      <c r="AU119" s="21"/>
      <c r="AV119" s="21"/>
      <c r="AW119" s="21"/>
      <c r="AX119" s="21"/>
      <c r="AY119" s="21"/>
      <c r="AZ119" s="21"/>
      <c r="BA119" s="21"/>
      <c r="BB119" s="21"/>
    </row>
    <row r="120" spans="1:54" ht="15" hidden="1" customHeight="1" outlineLevel="3">
      <c r="A120" s="8"/>
      <c r="B120" t="s">
        <v>539</v>
      </c>
      <c r="C120" t="s">
        <v>540</v>
      </c>
      <c r="D120" t="s">
        <v>379</v>
      </c>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21"/>
      <c r="AQ120" s="21"/>
      <c r="AR120" s="21"/>
      <c r="AS120" s="21"/>
      <c r="AT120" s="21"/>
      <c r="AU120" s="21"/>
      <c r="AV120" s="21"/>
      <c r="AW120" s="21"/>
      <c r="AX120" s="21"/>
      <c r="AY120" s="21"/>
      <c r="AZ120" s="21"/>
      <c r="BA120" s="21"/>
      <c r="BB120" s="21"/>
    </row>
    <row r="121" spans="1:54" ht="15" hidden="1" customHeight="1" outlineLevel="3">
      <c r="A121" s="8"/>
      <c r="B121" t="s">
        <v>541</v>
      </c>
      <c r="C121" t="s">
        <v>542</v>
      </c>
      <c r="D121" t="s">
        <v>379</v>
      </c>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21"/>
      <c r="AR121" s="21"/>
      <c r="AS121" s="21"/>
      <c r="AT121" s="21"/>
      <c r="AU121" s="21"/>
      <c r="AV121" s="21"/>
      <c r="AW121" s="21"/>
      <c r="AX121" s="21"/>
      <c r="AY121" s="21"/>
      <c r="AZ121" s="21"/>
      <c r="BA121" s="21"/>
      <c r="BB121" s="21"/>
    </row>
    <row r="122" spans="1:54" ht="15" hidden="1" customHeight="1" outlineLevel="3">
      <c r="A122" s="8"/>
      <c r="B122" t="s">
        <v>543</v>
      </c>
      <c r="C122" t="s">
        <v>544</v>
      </c>
      <c r="D122" t="s">
        <v>379</v>
      </c>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21"/>
      <c r="AS122" s="21"/>
      <c r="AT122" s="21"/>
      <c r="AU122" s="21"/>
      <c r="AV122" s="21"/>
      <c r="AW122" s="21"/>
      <c r="AX122" s="21"/>
      <c r="AY122" s="21"/>
      <c r="AZ122" s="21"/>
      <c r="BA122" s="21"/>
      <c r="BB122" s="21"/>
    </row>
    <row r="123" spans="1:54" ht="15" hidden="1" customHeight="1" outlineLevel="3">
      <c r="A123" s="8"/>
      <c r="B123" t="s">
        <v>545</v>
      </c>
      <c r="C123" t="s">
        <v>546</v>
      </c>
      <c r="D123" t="s">
        <v>379</v>
      </c>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21"/>
      <c r="AT123" s="21"/>
      <c r="AU123" s="21"/>
      <c r="AV123" s="21"/>
      <c r="AW123" s="21"/>
      <c r="AX123" s="21"/>
      <c r="AY123" s="21"/>
      <c r="AZ123" s="21"/>
      <c r="BA123" s="21"/>
      <c r="BB123" s="21"/>
    </row>
    <row r="124" spans="1:54" ht="15" hidden="1" customHeight="1" outlineLevel="3">
      <c r="A124" s="8"/>
      <c r="B124" t="s">
        <v>547</v>
      </c>
      <c r="C124" t="s">
        <v>548</v>
      </c>
      <c r="D124" t="s">
        <v>379</v>
      </c>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21"/>
      <c r="AU124" s="21"/>
      <c r="AV124" s="21"/>
      <c r="AW124" s="21"/>
      <c r="AX124" s="21"/>
      <c r="AY124" s="21"/>
      <c r="AZ124" s="21"/>
      <c r="BA124" s="21"/>
      <c r="BB124" s="21"/>
    </row>
    <row r="125" spans="1:54" ht="15" hidden="1" customHeight="1" outlineLevel="3">
      <c r="A125" s="8"/>
      <c r="B125" t="s">
        <v>549</v>
      </c>
      <c r="C125" t="s">
        <v>550</v>
      </c>
      <c r="D125" t="s">
        <v>379</v>
      </c>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21"/>
      <c r="AV125" s="21"/>
      <c r="AW125" s="21"/>
      <c r="AX125" s="21"/>
      <c r="AY125" s="21"/>
      <c r="AZ125" s="21"/>
      <c r="BA125" s="21"/>
      <c r="BB125" s="21"/>
    </row>
    <row r="126" spans="1:54" ht="15" hidden="1" customHeight="1" outlineLevel="3">
      <c r="A126" s="8"/>
      <c r="B126" t="s">
        <v>551</v>
      </c>
      <c r="C126" t="s">
        <v>552</v>
      </c>
      <c r="D126" t="s">
        <v>379</v>
      </c>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21"/>
      <c r="AW126" s="21"/>
      <c r="AX126" s="21"/>
      <c r="AY126" s="21"/>
      <c r="AZ126" s="21"/>
      <c r="BA126" s="21"/>
      <c r="BB126" s="21"/>
    </row>
    <row r="127" spans="1:54" ht="15" hidden="1" customHeight="1" outlineLevel="3">
      <c r="A127" s="8"/>
      <c r="B127" t="s">
        <v>553</v>
      </c>
      <c r="C127" t="s">
        <v>554</v>
      </c>
      <c r="D127" t="s">
        <v>379</v>
      </c>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21"/>
      <c r="AX127" s="21"/>
      <c r="AY127" s="21"/>
      <c r="AZ127" s="21"/>
      <c r="BA127" s="21"/>
      <c r="BB127" s="21"/>
    </row>
    <row r="128" spans="1:54" ht="15.5" outlineLevel="2" collapsed="1">
      <c r="A128" s="8"/>
      <c r="B128" t="s">
        <v>443</v>
      </c>
      <c r="C128" t="s">
        <v>444</v>
      </c>
      <c r="D128" t="s">
        <v>379</v>
      </c>
      <c r="E128" s="21">
        <f>SUM(E84:E127)</f>
        <v>0</v>
      </c>
      <c r="F128" s="21">
        <f t="shared" ref="F128:AW128" si="10">SUM(F84:F127)</f>
        <v>-8.5934999999999997E-2</v>
      </c>
      <c r="G128" s="21">
        <f t="shared" si="10"/>
        <v>-0.19912304347826087</v>
      </c>
      <c r="H128" s="21">
        <f t="shared" si="10"/>
        <v>-0.2583910869565218</v>
      </c>
      <c r="I128" s="21">
        <f t="shared" si="10"/>
        <v>-0.34237246376811598</v>
      </c>
      <c r="J128" s="21">
        <f t="shared" si="10"/>
        <v>-0.42837584057971018</v>
      </c>
      <c r="K128" s="21">
        <f t="shared" si="10"/>
        <v>-0.40582974370709379</v>
      </c>
      <c r="L128" s="21">
        <f t="shared" si="10"/>
        <v>-0.38328364683447746</v>
      </c>
      <c r="M128" s="21">
        <f t="shared" si="10"/>
        <v>-0.36073754996186119</v>
      </c>
      <c r="N128" s="21">
        <f t="shared" si="10"/>
        <v>-0.33819145308924481</v>
      </c>
      <c r="O128" s="21">
        <f t="shared" si="10"/>
        <v>-0.31564535621662848</v>
      </c>
      <c r="P128" s="21">
        <f t="shared" si="10"/>
        <v>-0.29309925934401215</v>
      </c>
      <c r="Q128" s="21">
        <f t="shared" si="10"/>
        <v>-0.27055316247139594</v>
      </c>
      <c r="R128" s="21">
        <f t="shared" si="10"/>
        <v>-0.24800706559877952</v>
      </c>
      <c r="S128" s="21">
        <f t="shared" si="10"/>
        <v>-0.22546096872616325</v>
      </c>
      <c r="T128" s="21">
        <f t="shared" si="10"/>
        <v>-0.20291487185354692</v>
      </c>
      <c r="U128" s="21">
        <f t="shared" si="10"/>
        <v>-0.18036877498093057</v>
      </c>
      <c r="V128" s="21">
        <f t="shared" si="10"/>
        <v>-0.15782267810831427</v>
      </c>
      <c r="W128" s="21">
        <f t="shared" si="10"/>
        <v>-0.13527658123569794</v>
      </c>
      <c r="X128" s="21">
        <f t="shared" si="10"/>
        <v>-0.11273048436308164</v>
      </c>
      <c r="Y128" s="21">
        <f t="shared" si="10"/>
        <v>-9.0184387490465395E-2</v>
      </c>
      <c r="Z128" s="21">
        <f t="shared" si="10"/>
        <v>-6.7638290617848998E-2</v>
      </c>
      <c r="AA128" s="21">
        <f t="shared" si="10"/>
        <v>-4.5092193745232642E-2</v>
      </c>
      <c r="AB128" s="21">
        <f t="shared" si="10"/>
        <v>-2.2546096872616321E-2</v>
      </c>
      <c r="AC128" s="21">
        <f t="shared" si="10"/>
        <v>0</v>
      </c>
      <c r="AD128" s="21">
        <f t="shared" si="10"/>
        <v>0</v>
      </c>
      <c r="AE128" s="21">
        <f t="shared" si="10"/>
        <v>0</v>
      </c>
      <c r="AF128" s="21">
        <f t="shared" si="10"/>
        <v>0</v>
      </c>
      <c r="AG128" s="21">
        <f t="shared" si="10"/>
        <v>0</v>
      </c>
      <c r="AH128" s="21">
        <f t="shared" si="10"/>
        <v>0</v>
      </c>
      <c r="AI128" s="21">
        <f t="shared" si="10"/>
        <v>0</v>
      </c>
      <c r="AJ128" s="21">
        <f t="shared" si="10"/>
        <v>0</v>
      </c>
      <c r="AK128" s="21">
        <f t="shared" si="10"/>
        <v>0</v>
      </c>
      <c r="AL128" s="21">
        <f t="shared" si="10"/>
        <v>0</v>
      </c>
      <c r="AM128" s="21">
        <f t="shared" si="10"/>
        <v>0</v>
      </c>
      <c r="AN128" s="21">
        <f t="shared" si="10"/>
        <v>0</v>
      </c>
      <c r="AO128" s="21">
        <f t="shared" si="10"/>
        <v>0</v>
      </c>
      <c r="AP128" s="21">
        <f t="shared" si="10"/>
        <v>0</v>
      </c>
      <c r="AQ128" s="21">
        <f t="shared" si="10"/>
        <v>0</v>
      </c>
      <c r="AR128" s="21">
        <f t="shared" si="10"/>
        <v>0</v>
      </c>
      <c r="AS128" s="21">
        <f t="shared" si="10"/>
        <v>0</v>
      </c>
      <c r="AT128" s="21">
        <f t="shared" si="10"/>
        <v>0</v>
      </c>
      <c r="AU128" s="21">
        <f t="shared" si="10"/>
        <v>0</v>
      </c>
      <c r="AV128" s="21">
        <f t="shared" si="10"/>
        <v>0</v>
      </c>
      <c r="AW128" s="21">
        <f t="shared" si="10"/>
        <v>0</v>
      </c>
      <c r="AX128" s="21">
        <f>SUM(AX84:AX127)</f>
        <v>0</v>
      </c>
      <c r="AY128" s="21">
        <f>SUM(AY84:AY127)</f>
        <v>0</v>
      </c>
      <c r="AZ128" s="21">
        <f>SUM(AZ84:AZ127)</f>
        <v>0</v>
      </c>
      <c r="BA128" s="21">
        <f>SUM(BA84:BA127)</f>
        <v>0</v>
      </c>
      <c r="BB128" s="21">
        <f>SUM(BB84:BB127)</f>
        <v>0</v>
      </c>
    </row>
    <row r="129" spans="1:54" ht="15" customHeight="1" outlineLevel="2">
      <c r="A129" s="8"/>
      <c r="B129" t="s">
        <v>445</v>
      </c>
      <c r="C129" t="s">
        <v>446</v>
      </c>
      <c r="D129" t="s">
        <v>379</v>
      </c>
      <c r="E129" s="21">
        <v>0</v>
      </c>
      <c r="F129" s="21">
        <f>E131</f>
        <v>-1.03122</v>
      </c>
      <c r="G129" s="21">
        <f t="shared" ref="G129:AW129" si="11">F131</f>
        <v>-2.2899149999999997</v>
      </c>
      <c r="H129" s="21">
        <f t="shared" si="11"/>
        <v>-2.8423019565217391</v>
      </c>
      <c r="I129" s="21">
        <f t="shared" si="11"/>
        <v>-3.5949108695652177</v>
      </c>
      <c r="J129" s="21">
        <f t="shared" si="11"/>
        <v>-4.2837584057971014</v>
      </c>
      <c r="K129" s="21">
        <f t="shared" si="11"/>
        <v>-3.8553825652173912</v>
      </c>
      <c r="L129" s="21">
        <f t="shared" si="11"/>
        <v>-3.4495528215102973</v>
      </c>
      <c r="M129" s="21">
        <f t="shared" si="11"/>
        <v>-3.0662691746758197</v>
      </c>
      <c r="N129" s="21">
        <f t="shared" si="11"/>
        <v>-2.7055316247139585</v>
      </c>
      <c r="O129" s="21">
        <f t="shared" si="11"/>
        <v>-2.3673401716247136</v>
      </c>
      <c r="P129" s="21">
        <f t="shared" si="11"/>
        <v>-2.051694815408085</v>
      </c>
      <c r="Q129" s="21">
        <f t="shared" si="11"/>
        <v>-1.7585955560640727</v>
      </c>
      <c r="R129" s="21">
        <f t="shared" si="11"/>
        <v>-1.4880423935926768</v>
      </c>
      <c r="S129" s="21">
        <f t="shared" si="11"/>
        <v>-1.2400353279938972</v>
      </c>
      <c r="T129" s="21">
        <f t="shared" si="11"/>
        <v>-1.0145743592677339</v>
      </c>
      <c r="U129" s="21">
        <f t="shared" si="11"/>
        <v>-0.81165948741418692</v>
      </c>
      <c r="V129" s="21">
        <f t="shared" si="11"/>
        <v>-0.6312907124332563</v>
      </c>
      <c r="W129" s="21">
        <f t="shared" si="11"/>
        <v>-0.473468034324942</v>
      </c>
      <c r="X129" s="21">
        <f t="shared" si="11"/>
        <v>-0.33819145308924403</v>
      </c>
      <c r="Y129" s="21">
        <f t="shared" si="11"/>
        <v>-0.22546096872616239</v>
      </c>
      <c r="Z129" s="21">
        <f t="shared" si="11"/>
        <v>-0.135276581235697</v>
      </c>
      <c r="AA129" s="21">
        <f t="shared" si="11"/>
        <v>-6.7638290617847999E-2</v>
      </c>
      <c r="AB129" s="21">
        <f t="shared" si="11"/>
        <v>-2.2546096872615357E-2</v>
      </c>
      <c r="AC129" s="21">
        <f t="shared" si="11"/>
        <v>9.6450625264310474E-16</v>
      </c>
      <c r="AD129" s="21">
        <f t="shared" si="11"/>
        <v>9.6450625264310474E-16</v>
      </c>
      <c r="AE129" s="21">
        <f t="shared" si="11"/>
        <v>9.6450625264310474E-16</v>
      </c>
      <c r="AF129" s="21">
        <f t="shared" si="11"/>
        <v>9.6450625264310474E-16</v>
      </c>
      <c r="AG129" s="21">
        <f t="shared" si="11"/>
        <v>9.6450625264310474E-16</v>
      </c>
      <c r="AH129" s="21">
        <f t="shared" si="11"/>
        <v>9.6450625264310474E-16</v>
      </c>
      <c r="AI129" s="21">
        <f t="shared" si="11"/>
        <v>9.6450625264310474E-16</v>
      </c>
      <c r="AJ129" s="21">
        <f t="shared" si="11"/>
        <v>9.6450625264310474E-16</v>
      </c>
      <c r="AK129" s="21">
        <f t="shared" si="11"/>
        <v>9.6450625264310474E-16</v>
      </c>
      <c r="AL129" s="21">
        <f t="shared" si="11"/>
        <v>9.6450625264310474E-16</v>
      </c>
      <c r="AM129" s="21">
        <f t="shared" si="11"/>
        <v>9.6450625264310474E-16</v>
      </c>
      <c r="AN129" s="21">
        <f t="shared" si="11"/>
        <v>9.6450625264310474E-16</v>
      </c>
      <c r="AO129" s="21">
        <f t="shared" si="11"/>
        <v>9.6450625264310474E-16</v>
      </c>
      <c r="AP129" s="21">
        <f t="shared" si="11"/>
        <v>9.6450625264310474E-16</v>
      </c>
      <c r="AQ129" s="21">
        <f t="shared" si="11"/>
        <v>9.6450625264310474E-16</v>
      </c>
      <c r="AR129" s="21">
        <f t="shared" si="11"/>
        <v>9.6450625264310474E-16</v>
      </c>
      <c r="AS129" s="21">
        <f t="shared" si="11"/>
        <v>9.6450625264310474E-16</v>
      </c>
      <c r="AT129" s="21">
        <f t="shared" si="11"/>
        <v>9.6450625264310474E-16</v>
      </c>
      <c r="AU129" s="21">
        <f t="shared" si="11"/>
        <v>9.6450625264310474E-16</v>
      </c>
      <c r="AV129" s="21">
        <f t="shared" si="11"/>
        <v>9.6450625264310474E-16</v>
      </c>
      <c r="AW129" s="21">
        <f t="shared" si="11"/>
        <v>9.6450625264310474E-16</v>
      </c>
      <c r="AX129" s="21">
        <f>AW131</f>
        <v>9.6450625264310474E-16</v>
      </c>
      <c r="AY129" s="21">
        <f>AX131</f>
        <v>9.6450625264310474E-16</v>
      </c>
      <c r="AZ129" s="21">
        <f>AY131</f>
        <v>9.6450625264310474E-16</v>
      </c>
      <c r="BA129" s="21">
        <f>AZ131</f>
        <v>9.6450625264310474E-16</v>
      </c>
      <c r="BB129" s="21">
        <f>BA131</f>
        <v>9.6450625264310474E-16</v>
      </c>
    </row>
    <row r="130" spans="1:54" ht="15" customHeight="1" outlineLevel="2">
      <c r="A130" s="8"/>
      <c r="B130" t="s">
        <v>447</v>
      </c>
      <c r="C130" t="s">
        <v>448</v>
      </c>
      <c r="D130" t="s">
        <v>379</v>
      </c>
      <c r="E130" s="21">
        <f>E131*(1/(1+'Fixed Data'!$B$10))</f>
        <v>-0.99232101616628188</v>
      </c>
      <c r="F130" s="21">
        <f>F131*(1/(1+'Fixed Data'!$B$10))</f>
        <v>-2.2035363741339493</v>
      </c>
      <c r="G130" s="21">
        <f>G131*(1/(1+'Fixed Data'!$B$10))</f>
        <v>-2.7350865632426284</v>
      </c>
      <c r="H130" s="21">
        <f>H131*(1/(1+'Fixed Data'!$B$10))</f>
        <v>-3.4593060715600634</v>
      </c>
      <c r="I130" s="21">
        <f>I131*(1/(1+'Fixed Data'!$B$10))</f>
        <v>-4.1221693666253865</v>
      </c>
      <c r="J130" s="21">
        <f>J131*(1/(1+'Fixed Data'!$B$10))</f>
        <v>-3.7099524299628479</v>
      </c>
      <c r="K130" s="21">
        <f>K131*(1/(1+'Fixed Data'!$B$10))</f>
        <v>-3.3194311215457062</v>
      </c>
      <c r="L130" s="21">
        <f>L131*(1/(1+'Fixed Data'!$B$10))</f>
        <v>-2.9506054413739609</v>
      </c>
      <c r="M130" s="21">
        <f>M131*(1/(1+'Fixed Data'!$B$10))</f>
        <v>-2.6034753894476124</v>
      </c>
      <c r="N130" s="21">
        <f>N131*(1/(1+'Fixed Data'!$B$10))</f>
        <v>-2.2780409657666607</v>
      </c>
      <c r="O130" s="21">
        <f>O131*(1/(1+'Fixed Data'!$B$10))</f>
        <v>-1.9743021703311059</v>
      </c>
      <c r="P130" s="21">
        <f>P131*(1/(1+'Fixed Data'!$B$10))</f>
        <v>-1.6922590031409477</v>
      </c>
      <c r="Q130" s="21">
        <f>Q131*(1/(1+'Fixed Data'!$B$10))</f>
        <v>-1.4319114641961865</v>
      </c>
      <c r="R130" s="21">
        <f>R131*(1/(1+'Fixed Data'!$B$10))</f>
        <v>-1.193259553496822</v>
      </c>
      <c r="S130" s="21">
        <f>S131*(1/(1+'Fixed Data'!$B$10))</f>
        <v>-0.97630327104285408</v>
      </c>
      <c r="T130" s="21">
        <f>T131*(1/(1+'Fixed Data'!$B$10))</f>
        <v>-0.78104261683428311</v>
      </c>
      <c r="U130" s="21">
        <f>U131*(1/(1+'Fixed Data'!$B$10))</f>
        <v>-0.60747759087110886</v>
      </c>
      <c r="V130" s="21">
        <f>V131*(1/(1+'Fixed Data'!$B$10))</f>
        <v>-0.45560819315333145</v>
      </c>
      <c r="W130" s="21">
        <f>W131*(1/(1+'Fixed Data'!$B$10))</f>
        <v>-0.32543442368095082</v>
      </c>
      <c r="X130" s="21">
        <f>X131*(1/(1+'Fixed Data'!$B$10))</f>
        <v>-0.21695628245396692</v>
      </c>
      <c r="Y130" s="21">
        <f>Y131*(1/(1+'Fixed Data'!$B$10))</f>
        <v>-0.13017376947237974</v>
      </c>
      <c r="Z130" s="21">
        <f>Z131*(1/(1+'Fixed Data'!$B$10))</f>
        <v>-6.5086884736189385E-2</v>
      </c>
      <c r="AA130" s="21">
        <f>AA131*(1/(1+'Fixed Data'!$B$10))</f>
        <v>-2.1695628245395844E-2</v>
      </c>
      <c r="AB130" s="21">
        <f>AB131*(1/(1+'Fixed Data'!$B$10))</f>
        <v>9.2812379969505861E-16</v>
      </c>
      <c r="AC130" s="21">
        <f>AC131*(1/(1+'Fixed Data'!$B$10))</f>
        <v>9.2812379969505861E-16</v>
      </c>
      <c r="AD130" s="21">
        <f>AD131*(1/(1+'Fixed Data'!$B$10))</f>
        <v>9.2812379969505861E-16</v>
      </c>
      <c r="AE130" s="21">
        <f>AE131*(1/(1+'Fixed Data'!$B$10))</f>
        <v>9.2812379969505861E-16</v>
      </c>
      <c r="AF130" s="21">
        <f>AF131*(1/(1+'Fixed Data'!$B$10))</f>
        <v>9.2812379969505861E-16</v>
      </c>
      <c r="AG130" s="21">
        <f>AG131*(1/(1+'Fixed Data'!$B$10))</f>
        <v>9.2812379969505861E-16</v>
      </c>
      <c r="AH130" s="21">
        <f>AH131*(1/(1+'Fixed Data'!$B$10))</f>
        <v>9.2812379969505861E-16</v>
      </c>
      <c r="AI130" s="21">
        <f>AI131*(1/(1+'Fixed Data'!$B$10))</f>
        <v>9.2812379969505861E-16</v>
      </c>
      <c r="AJ130" s="21">
        <f>AJ131*(1/(1+'Fixed Data'!$B$10))</f>
        <v>9.2812379969505861E-16</v>
      </c>
      <c r="AK130" s="21">
        <f>AK131*(1/(1+'Fixed Data'!$B$10))</f>
        <v>9.2812379969505861E-16</v>
      </c>
      <c r="AL130" s="21">
        <f>AL131*(1/(1+'Fixed Data'!$B$10))</f>
        <v>9.2812379969505861E-16</v>
      </c>
      <c r="AM130" s="21">
        <f>AM131*(1/(1+'Fixed Data'!$B$10))</f>
        <v>9.2812379969505861E-16</v>
      </c>
      <c r="AN130" s="21">
        <f>AN131*(1/(1+'Fixed Data'!$B$10))</f>
        <v>9.2812379969505861E-16</v>
      </c>
      <c r="AO130" s="21">
        <f>AO131*(1/(1+'Fixed Data'!$B$10))</f>
        <v>9.2812379969505861E-16</v>
      </c>
      <c r="AP130" s="21">
        <f>AP131*(1/(1+'Fixed Data'!$B$10))</f>
        <v>9.2812379969505861E-16</v>
      </c>
      <c r="AQ130" s="21">
        <f>AQ131*(1/(1+'Fixed Data'!$B$10))</f>
        <v>9.2812379969505861E-16</v>
      </c>
      <c r="AR130" s="21">
        <f>AR131*(1/(1+'Fixed Data'!$B$10))</f>
        <v>9.2812379969505861E-16</v>
      </c>
      <c r="AS130" s="21">
        <f>AS131*(1/(1+'Fixed Data'!$B$10))</f>
        <v>9.2812379969505861E-16</v>
      </c>
      <c r="AT130" s="21">
        <f>AT131*(1/(1+'Fixed Data'!$B$10))</f>
        <v>9.2812379969505861E-16</v>
      </c>
      <c r="AU130" s="21">
        <f>AU131*(1/(1+'Fixed Data'!$B$10))</f>
        <v>9.2812379969505861E-16</v>
      </c>
      <c r="AV130" s="21">
        <f>AV131*(1/(1+'Fixed Data'!$B$10))</f>
        <v>9.2812379969505861E-16</v>
      </c>
      <c r="AW130" s="21">
        <f>AW131*(1/(1+'Fixed Data'!$B$10))</f>
        <v>9.2812379969505861E-16</v>
      </c>
      <c r="AX130" s="21">
        <f>AX131*(1/(1+'Fixed Data'!$B$10))</f>
        <v>9.2812379969505861E-16</v>
      </c>
      <c r="AY130" s="21">
        <f>AY131*(1/(1+'Fixed Data'!$B$10))</f>
        <v>9.2812379969505861E-16</v>
      </c>
      <c r="AZ130" s="21">
        <f>AZ131*(1/(1+'Fixed Data'!$B$10))</f>
        <v>9.2812379969505861E-16</v>
      </c>
      <c r="BA130" s="21">
        <f>BA131*(1/(1+'Fixed Data'!$B$10))</f>
        <v>9.2812379969505861E-16</v>
      </c>
      <c r="BB130" s="21">
        <f>BB131*(1/(1+'Fixed Data'!$B$10))</f>
        <v>9.2812379969505861E-16</v>
      </c>
    </row>
    <row r="131" spans="1:54" ht="13.9" customHeight="1" outlineLevel="2">
      <c r="A131" s="8"/>
      <c r="B131" t="s">
        <v>449</v>
      </c>
      <c r="C131" t="s">
        <v>450</v>
      </c>
      <c r="D131" t="s">
        <v>379</v>
      </c>
      <c r="E131" s="21">
        <f t="shared" ref="E131:BB131" si="12">E82-E128+E129</f>
        <v>-1.03122</v>
      </c>
      <c r="F131" s="21">
        <f t="shared" si="12"/>
        <v>-2.2899149999999997</v>
      </c>
      <c r="G131" s="21">
        <f t="shared" si="12"/>
        <v>-2.8423019565217391</v>
      </c>
      <c r="H131" s="21">
        <f t="shared" si="12"/>
        <v>-3.5949108695652177</v>
      </c>
      <c r="I131" s="21">
        <f t="shared" si="12"/>
        <v>-4.2837584057971014</v>
      </c>
      <c r="J131" s="21">
        <f t="shared" si="12"/>
        <v>-3.8553825652173912</v>
      </c>
      <c r="K131" s="21">
        <f t="shared" si="12"/>
        <v>-3.4495528215102973</v>
      </c>
      <c r="L131" s="21">
        <f t="shared" si="12"/>
        <v>-3.0662691746758197</v>
      </c>
      <c r="M131" s="21">
        <f t="shared" si="12"/>
        <v>-2.7055316247139585</v>
      </c>
      <c r="N131" s="21">
        <f t="shared" si="12"/>
        <v>-2.3673401716247136</v>
      </c>
      <c r="O131" s="21">
        <f t="shared" si="12"/>
        <v>-2.051694815408085</v>
      </c>
      <c r="P131" s="21">
        <f t="shared" si="12"/>
        <v>-1.7585955560640727</v>
      </c>
      <c r="Q131" s="21">
        <f t="shared" si="12"/>
        <v>-1.4880423935926768</v>
      </c>
      <c r="R131" s="21">
        <f t="shared" si="12"/>
        <v>-1.2400353279938972</v>
      </c>
      <c r="S131" s="21">
        <f t="shared" si="12"/>
        <v>-1.0145743592677339</v>
      </c>
      <c r="T131" s="21">
        <f t="shared" si="12"/>
        <v>-0.81165948741418692</v>
      </c>
      <c r="U131" s="21">
        <f t="shared" si="12"/>
        <v>-0.6312907124332563</v>
      </c>
      <c r="V131" s="21">
        <f t="shared" si="12"/>
        <v>-0.473468034324942</v>
      </c>
      <c r="W131" s="21">
        <f t="shared" si="12"/>
        <v>-0.33819145308924403</v>
      </c>
      <c r="X131" s="21">
        <f t="shared" si="12"/>
        <v>-0.22546096872616239</v>
      </c>
      <c r="Y131" s="21">
        <f t="shared" si="12"/>
        <v>-0.135276581235697</v>
      </c>
      <c r="Z131" s="21">
        <f t="shared" si="12"/>
        <v>-6.7638290617847999E-2</v>
      </c>
      <c r="AA131" s="21">
        <f t="shared" si="12"/>
        <v>-2.2546096872615357E-2</v>
      </c>
      <c r="AB131" s="21">
        <f t="shared" si="12"/>
        <v>9.6450625264310474E-16</v>
      </c>
      <c r="AC131" s="21">
        <f t="shared" si="12"/>
        <v>9.6450625264310474E-16</v>
      </c>
      <c r="AD131" s="21">
        <f t="shared" si="12"/>
        <v>9.6450625264310474E-16</v>
      </c>
      <c r="AE131" s="21">
        <f t="shared" si="12"/>
        <v>9.6450625264310474E-16</v>
      </c>
      <c r="AF131" s="21">
        <f t="shared" si="12"/>
        <v>9.6450625264310474E-16</v>
      </c>
      <c r="AG131" s="21">
        <f t="shared" si="12"/>
        <v>9.6450625264310474E-16</v>
      </c>
      <c r="AH131" s="21">
        <f t="shared" si="12"/>
        <v>9.6450625264310474E-16</v>
      </c>
      <c r="AI131" s="21">
        <f t="shared" si="12"/>
        <v>9.6450625264310474E-16</v>
      </c>
      <c r="AJ131" s="21">
        <f t="shared" si="12"/>
        <v>9.6450625264310474E-16</v>
      </c>
      <c r="AK131" s="21">
        <f t="shared" si="12"/>
        <v>9.6450625264310474E-16</v>
      </c>
      <c r="AL131" s="21">
        <f t="shared" si="12"/>
        <v>9.6450625264310474E-16</v>
      </c>
      <c r="AM131" s="21">
        <f t="shared" si="12"/>
        <v>9.6450625264310474E-16</v>
      </c>
      <c r="AN131" s="21">
        <f t="shared" si="12"/>
        <v>9.6450625264310474E-16</v>
      </c>
      <c r="AO131" s="21">
        <f t="shared" si="12"/>
        <v>9.6450625264310474E-16</v>
      </c>
      <c r="AP131" s="21">
        <f t="shared" si="12"/>
        <v>9.6450625264310474E-16</v>
      </c>
      <c r="AQ131" s="21">
        <f t="shared" si="12"/>
        <v>9.6450625264310474E-16</v>
      </c>
      <c r="AR131" s="21">
        <f t="shared" si="12"/>
        <v>9.6450625264310474E-16</v>
      </c>
      <c r="AS131" s="21">
        <f t="shared" si="12"/>
        <v>9.6450625264310474E-16</v>
      </c>
      <c r="AT131" s="21">
        <f t="shared" si="12"/>
        <v>9.6450625264310474E-16</v>
      </c>
      <c r="AU131" s="21">
        <f t="shared" si="12"/>
        <v>9.6450625264310474E-16</v>
      </c>
      <c r="AV131" s="21">
        <f t="shared" si="12"/>
        <v>9.6450625264310474E-16</v>
      </c>
      <c r="AW131" s="21">
        <f t="shared" si="12"/>
        <v>9.6450625264310474E-16</v>
      </c>
      <c r="AX131" s="21">
        <f t="shared" si="12"/>
        <v>9.6450625264310474E-16</v>
      </c>
      <c r="AY131" s="21">
        <f t="shared" si="12"/>
        <v>9.6450625264310474E-16</v>
      </c>
      <c r="AZ131" s="21">
        <f t="shared" si="12"/>
        <v>9.6450625264310474E-16</v>
      </c>
      <c r="BA131" s="21">
        <f t="shared" si="12"/>
        <v>9.6450625264310474E-16</v>
      </c>
      <c r="BB131" s="21">
        <f t="shared" si="12"/>
        <v>9.6450625264310474E-16</v>
      </c>
    </row>
    <row r="132" spans="1:54" ht="14.5" outlineLevel="2">
      <c r="A132" s="8"/>
      <c r="B132" t="s">
        <v>451</v>
      </c>
      <c r="C132" t="s">
        <v>452</v>
      </c>
      <c r="D132" t="s">
        <v>379</v>
      </c>
      <c r="E132" s="21">
        <f>AVERAGE(E129:E130)*'Fixed Data'!$B$10</f>
        <v>-1.9449491916859123E-2</v>
      </c>
      <c r="F132" s="21">
        <f>AVERAGE(F129:F130)*'Fixed Data'!$B$10</f>
        <v>-6.3401224933025413E-2</v>
      </c>
      <c r="G132" s="21">
        <f>AVERAGE(G129:G130)*'Fixed Data'!$B$10</f>
        <v>-9.8490030639555512E-2</v>
      </c>
      <c r="H132" s="21">
        <f>AVERAGE(H129:H130)*'Fixed Data'!$B$10</f>
        <v>-0.12351151735040333</v>
      </c>
      <c r="I132" s="21">
        <f>AVERAGE(I129:I130)*'Fixed Data'!$B$10</f>
        <v>-0.15125477262933584</v>
      </c>
      <c r="J132" s="21">
        <f>AVERAGE(J129:J130)*'Fixed Data'!$B$10</f>
        <v>-0.156676732380895</v>
      </c>
      <c r="K132" s="21">
        <f>AVERAGE(K129:K130)*'Fixed Data'!$B$10</f>
        <v>-0.1406263482605567</v>
      </c>
      <c r="L132" s="21">
        <f>AVERAGE(L129:L130)*'Fixed Data'!$B$10</f>
        <v>-0.12544310195253144</v>
      </c>
      <c r="M132" s="21">
        <f>AVERAGE(M129:M130)*'Fixed Data'!$B$10</f>
        <v>-0.11112699345681927</v>
      </c>
      <c r="N132" s="21">
        <f>AVERAGE(N129:N130)*'Fixed Data'!$B$10</f>
        <v>-9.7678022773420137E-2</v>
      </c>
      <c r="O132" s="21">
        <f>AVERAGE(O129:O130)*'Fixed Data'!$B$10</f>
        <v>-8.5096189902334057E-2</v>
      </c>
      <c r="P132" s="21">
        <f>AVERAGE(P129:P130)*'Fixed Data'!$B$10</f>
        <v>-7.3381494843561032E-2</v>
      </c>
      <c r="Q132" s="21">
        <f>AVERAGE(Q129:Q130)*'Fixed Data'!$B$10</f>
        <v>-6.2533937597101089E-2</v>
      </c>
      <c r="R132" s="21">
        <f>AVERAGE(R129:R130)*'Fixed Data'!$B$10</f>
        <v>-5.2553518162954171E-2</v>
      </c>
      <c r="S132" s="21">
        <f>AVERAGE(S129:S130)*'Fixed Data'!$B$10</f>
        <v>-4.3440236541120322E-2</v>
      </c>
      <c r="T132" s="21">
        <f>AVERAGE(T129:T130)*'Fixed Data'!$B$10</f>
        <v>-3.5194092731599527E-2</v>
      </c>
      <c r="U132" s="21">
        <f>AVERAGE(U129:U130)*'Fixed Data'!$B$10</f>
        <v>-2.7815086734391793E-2</v>
      </c>
      <c r="V132" s="21">
        <f>AVERAGE(V129:V130)*'Fixed Data'!$B$10</f>
        <v>-2.1303218549497117E-2</v>
      </c>
      <c r="W132" s="21">
        <f>AVERAGE(W129:W130)*'Fixed Data'!$B$10</f>
        <v>-1.5658488176915498E-2</v>
      </c>
      <c r="X132" s="21">
        <f>AVERAGE(X129:X130)*'Fixed Data'!$B$10</f>
        <v>-1.0880895616646935E-2</v>
      </c>
      <c r="Y132" s="21">
        <f>AVERAGE(Y129:Y130)*'Fixed Data'!$B$10</f>
        <v>-6.9704408686914257E-3</v>
      </c>
      <c r="Z132" s="21">
        <f>AVERAGE(Z129:Z130)*'Fixed Data'!$B$10</f>
        <v>-3.9271239330489725E-3</v>
      </c>
      <c r="AA132" s="21">
        <f>AVERAGE(AA129:AA130)*'Fixed Data'!$B$10</f>
        <v>-1.7509448097195793E-3</v>
      </c>
      <c r="AB132" s="21">
        <f>AVERAGE(AB129:AB130)*'Fixed Data'!$B$10</f>
        <v>-4.4190349870324276E-4</v>
      </c>
      <c r="AC132" s="21">
        <f>AVERAGE(AC129:AC130)*'Fixed Data'!$B$10</f>
        <v>3.7095549025828003E-17</v>
      </c>
      <c r="AD132" s="21">
        <f>AVERAGE(AD129:AD130)*'Fixed Data'!$B$10</f>
        <v>3.7095549025828003E-17</v>
      </c>
      <c r="AE132" s="21">
        <f>AVERAGE(AE129:AE130)*'Fixed Data'!$B$10</f>
        <v>3.7095549025828003E-17</v>
      </c>
      <c r="AF132" s="21">
        <f>AVERAGE(AF129:AF130)*'Fixed Data'!$B$10</f>
        <v>3.7095549025828003E-17</v>
      </c>
      <c r="AG132" s="21">
        <f>AVERAGE(AG129:AG130)*'Fixed Data'!$B$10</f>
        <v>3.7095549025828003E-17</v>
      </c>
      <c r="AH132" s="21">
        <f>AVERAGE(AH129:AH130)*'Fixed Data'!$B$10</f>
        <v>3.7095549025828003E-17</v>
      </c>
      <c r="AI132" s="21">
        <f>AVERAGE(AI129:AI130)*'Fixed Data'!$B$10</f>
        <v>3.7095549025828003E-17</v>
      </c>
      <c r="AJ132" s="21">
        <f>AVERAGE(AJ129:AJ130)*'Fixed Data'!$B$10</f>
        <v>3.7095549025828003E-17</v>
      </c>
      <c r="AK132" s="21">
        <f>AVERAGE(AK129:AK130)*'Fixed Data'!$B$10</f>
        <v>3.7095549025828003E-17</v>
      </c>
      <c r="AL132" s="21">
        <f>AVERAGE(AL129:AL130)*'Fixed Data'!$B$10</f>
        <v>3.7095549025828003E-17</v>
      </c>
      <c r="AM132" s="21">
        <f>AVERAGE(AM129:AM130)*'Fixed Data'!$B$10</f>
        <v>3.7095549025828003E-17</v>
      </c>
      <c r="AN132" s="21">
        <f>AVERAGE(AN129:AN130)*'Fixed Data'!$B$10</f>
        <v>3.7095549025828003E-17</v>
      </c>
      <c r="AO132" s="21">
        <f>AVERAGE(AO129:AO130)*'Fixed Data'!$B$10</f>
        <v>3.7095549025828003E-17</v>
      </c>
      <c r="AP132" s="21">
        <f>AVERAGE(AP129:AP130)*'Fixed Data'!$B$10</f>
        <v>3.7095549025828003E-17</v>
      </c>
      <c r="AQ132" s="21">
        <f>AVERAGE(AQ129:AQ130)*'Fixed Data'!$B$10</f>
        <v>3.7095549025828003E-17</v>
      </c>
      <c r="AR132" s="21">
        <f>AVERAGE(AR129:AR130)*'Fixed Data'!$B$10</f>
        <v>3.7095549025828003E-17</v>
      </c>
      <c r="AS132" s="21">
        <f>AVERAGE(AS129:AS130)*'Fixed Data'!$B$10</f>
        <v>3.7095549025828003E-17</v>
      </c>
      <c r="AT132" s="21">
        <f>AVERAGE(AT129:AT130)*'Fixed Data'!$B$10</f>
        <v>3.7095549025828003E-17</v>
      </c>
      <c r="AU132" s="21">
        <f>AVERAGE(AU129:AU130)*'Fixed Data'!$B$10</f>
        <v>3.7095549025828003E-17</v>
      </c>
      <c r="AV132" s="21">
        <f>AVERAGE(AV129:AV130)*'Fixed Data'!$B$10</f>
        <v>3.7095549025828003E-17</v>
      </c>
      <c r="AW132" s="21">
        <f>AVERAGE(AW129:AW130)*'Fixed Data'!$B$10</f>
        <v>3.7095549025828003E-17</v>
      </c>
      <c r="AX132" s="21">
        <f>AVERAGE(AX129:AX130)*'Fixed Data'!$B$10</f>
        <v>3.7095549025828003E-17</v>
      </c>
      <c r="AY132" s="21">
        <f>AVERAGE(AY129:AY130)*'Fixed Data'!$B$10</f>
        <v>3.7095549025828003E-17</v>
      </c>
      <c r="AZ132" s="21">
        <f>AVERAGE(AZ129:AZ130)*'Fixed Data'!$B$10</f>
        <v>3.7095549025828003E-17</v>
      </c>
      <c r="BA132" s="21">
        <f>AVERAGE(BA129:BA130)*'Fixed Data'!$B$10</f>
        <v>3.7095549025828003E-17</v>
      </c>
      <c r="BB132" s="21">
        <f>AVERAGE(BB129:BB130)*'Fixed Data'!$B$10</f>
        <v>3.7095549025828003E-17</v>
      </c>
    </row>
    <row r="133" spans="1:54" ht="14" outlineLevel="2" thickBot="1">
      <c r="A133" s="9"/>
      <c r="B133" s="3" t="s">
        <v>453</v>
      </c>
      <c r="C133" s="7" t="s">
        <v>454</v>
      </c>
      <c r="D133" s="7" t="s">
        <v>379</v>
      </c>
      <c r="E133" s="21">
        <f>E128+E132</f>
        <v>-1.9449491916859123E-2</v>
      </c>
      <c r="F133" s="21">
        <f t="shared" ref="F133:BB133" si="13">F128+F132</f>
        <v>-0.1493362249330254</v>
      </c>
      <c r="G133" s="21">
        <f t="shared" si="13"/>
        <v>-0.2976130741178164</v>
      </c>
      <c r="H133" s="21">
        <f t="shared" si="13"/>
        <v>-0.38190260430692513</v>
      </c>
      <c r="I133" s="21">
        <f t="shared" si="13"/>
        <v>-0.49362723639745182</v>
      </c>
      <c r="J133" s="21">
        <f t="shared" si="13"/>
        <v>-0.5850525729606052</v>
      </c>
      <c r="K133" s="21">
        <f t="shared" si="13"/>
        <v>-0.54645609196765044</v>
      </c>
      <c r="L133" s="21">
        <f t="shared" si="13"/>
        <v>-0.50872674878700885</v>
      </c>
      <c r="M133" s="21">
        <f t="shared" si="13"/>
        <v>-0.47186454341868045</v>
      </c>
      <c r="N133" s="21">
        <f t="shared" si="13"/>
        <v>-0.43586947586266495</v>
      </c>
      <c r="O133" s="21">
        <f t="shared" si="13"/>
        <v>-0.40074154611896251</v>
      </c>
      <c r="P133" s="21">
        <f t="shared" si="13"/>
        <v>-0.3664807541875732</v>
      </c>
      <c r="Q133" s="21">
        <f t="shared" si="13"/>
        <v>-0.33308710006849701</v>
      </c>
      <c r="R133" s="21">
        <f t="shared" si="13"/>
        <v>-0.30056058376173367</v>
      </c>
      <c r="S133" s="21">
        <f t="shared" si="13"/>
        <v>-0.26890120526728356</v>
      </c>
      <c r="T133" s="21">
        <f t="shared" si="13"/>
        <v>-0.23810896458514647</v>
      </c>
      <c r="U133" s="21">
        <f t="shared" si="13"/>
        <v>-0.20818386171532235</v>
      </c>
      <c r="V133" s="21">
        <f t="shared" si="13"/>
        <v>-0.1791258966578114</v>
      </c>
      <c r="W133" s="21">
        <f t="shared" si="13"/>
        <v>-0.15093506941261345</v>
      </c>
      <c r="X133" s="21">
        <f t="shared" si="13"/>
        <v>-0.12361137997972857</v>
      </c>
      <c r="Y133" s="21">
        <f t="shared" si="13"/>
        <v>-9.7154828359156814E-2</v>
      </c>
      <c r="Z133" s="21">
        <f t="shared" si="13"/>
        <v>-7.1565414550897974E-2</v>
      </c>
      <c r="AA133" s="21">
        <f t="shared" si="13"/>
        <v>-4.6843138554952223E-2</v>
      </c>
      <c r="AB133" s="21">
        <f t="shared" si="13"/>
        <v>-2.2988000371319563E-2</v>
      </c>
      <c r="AC133" s="21">
        <f t="shared" si="13"/>
        <v>3.7095549025828003E-17</v>
      </c>
      <c r="AD133" s="21">
        <f t="shared" si="13"/>
        <v>3.7095549025828003E-17</v>
      </c>
      <c r="AE133" s="21">
        <f t="shared" si="13"/>
        <v>3.7095549025828003E-17</v>
      </c>
      <c r="AF133" s="21">
        <f t="shared" si="13"/>
        <v>3.7095549025828003E-17</v>
      </c>
      <c r="AG133" s="21">
        <f t="shared" si="13"/>
        <v>3.7095549025828003E-17</v>
      </c>
      <c r="AH133" s="21">
        <f t="shared" si="13"/>
        <v>3.7095549025828003E-17</v>
      </c>
      <c r="AI133" s="21">
        <f t="shared" si="13"/>
        <v>3.7095549025828003E-17</v>
      </c>
      <c r="AJ133" s="21">
        <f t="shared" si="13"/>
        <v>3.7095549025828003E-17</v>
      </c>
      <c r="AK133" s="21">
        <f t="shared" si="13"/>
        <v>3.7095549025828003E-17</v>
      </c>
      <c r="AL133" s="21">
        <f t="shared" si="13"/>
        <v>3.7095549025828003E-17</v>
      </c>
      <c r="AM133" s="21">
        <f t="shared" si="13"/>
        <v>3.7095549025828003E-17</v>
      </c>
      <c r="AN133" s="21">
        <f t="shared" si="13"/>
        <v>3.7095549025828003E-17</v>
      </c>
      <c r="AO133" s="21">
        <f t="shared" si="13"/>
        <v>3.7095549025828003E-17</v>
      </c>
      <c r="AP133" s="21">
        <f t="shared" si="13"/>
        <v>3.7095549025828003E-17</v>
      </c>
      <c r="AQ133" s="21">
        <f t="shared" si="13"/>
        <v>3.7095549025828003E-17</v>
      </c>
      <c r="AR133" s="21">
        <f t="shared" si="13"/>
        <v>3.7095549025828003E-17</v>
      </c>
      <c r="AS133" s="21">
        <f t="shared" si="13"/>
        <v>3.7095549025828003E-17</v>
      </c>
      <c r="AT133" s="21">
        <f t="shared" si="13"/>
        <v>3.7095549025828003E-17</v>
      </c>
      <c r="AU133" s="21">
        <f t="shared" si="13"/>
        <v>3.7095549025828003E-17</v>
      </c>
      <c r="AV133" s="21">
        <f t="shared" si="13"/>
        <v>3.7095549025828003E-17</v>
      </c>
      <c r="AW133" s="21">
        <f t="shared" si="13"/>
        <v>3.7095549025828003E-17</v>
      </c>
      <c r="AX133" s="21">
        <f t="shared" si="13"/>
        <v>3.7095549025828003E-17</v>
      </c>
      <c r="AY133" s="21">
        <f t="shared" si="13"/>
        <v>3.7095549025828003E-17</v>
      </c>
      <c r="AZ133" s="21">
        <f t="shared" si="13"/>
        <v>3.7095549025828003E-17</v>
      </c>
      <c r="BA133" s="21">
        <f t="shared" si="13"/>
        <v>3.7095549025828003E-17</v>
      </c>
      <c r="BB133" s="21">
        <f t="shared" si="13"/>
        <v>3.7095549025828003E-17</v>
      </c>
    </row>
    <row r="134" spans="1:54" ht="14" outlineLevel="2" thickBot="1">
      <c r="A134" s="139"/>
      <c r="B134" s="142" t="s">
        <v>455</v>
      </c>
      <c r="C134" s="143"/>
      <c r="D134" s="243"/>
      <c r="E134" s="245">
        <f t="shared" ref="E134:AJ134" si="14">E83+E77+E71</f>
        <v>-2.0289861849318447</v>
      </c>
      <c r="F134" s="245">
        <f t="shared" si="14"/>
        <v>-2.6455319019147265</v>
      </c>
      <c r="G134" s="245">
        <f t="shared" si="14"/>
        <v>-1.4786243656143618</v>
      </c>
      <c r="H134" s="245">
        <f t="shared" si="14"/>
        <v>-1.9891050955127967</v>
      </c>
      <c r="I134" s="245">
        <f t="shared" si="14"/>
        <v>-2.0288509790471592</v>
      </c>
      <c r="J134" s="245">
        <f t="shared" si="14"/>
        <v>-3.4882420179726539E-5</v>
      </c>
      <c r="K134" s="245">
        <f t="shared" si="14"/>
        <v>-3.4903783502212343E-5</v>
      </c>
      <c r="L134" s="245">
        <f t="shared" si="14"/>
        <v>-3.5065059733841114E-5</v>
      </c>
      <c r="M134" s="245">
        <f t="shared" si="14"/>
        <v>-3.5319331625717554E-5</v>
      </c>
      <c r="N134" s="245">
        <f t="shared" si="14"/>
        <v>-3.5667551076596041E-5</v>
      </c>
      <c r="O134" s="245">
        <f t="shared" si="14"/>
        <v>-3.6117563622769699E-5</v>
      </c>
      <c r="P134" s="245">
        <f t="shared" si="14"/>
        <v>-3.6674713519959562E-5</v>
      </c>
      <c r="Q134" s="245">
        <f t="shared" si="14"/>
        <v>-3.7261114433801337E-5</v>
      </c>
      <c r="R134" s="245">
        <f t="shared" si="14"/>
        <v>-3.7878302076640061E-5</v>
      </c>
      <c r="S134" s="245">
        <f t="shared" si="14"/>
        <v>-3.8527892787502454E-5</v>
      </c>
      <c r="T134" s="245">
        <f t="shared" si="14"/>
        <v>-3.9211587765091238E-5</v>
      </c>
      <c r="U134" s="245">
        <f t="shared" si="14"/>
        <v>-3.9931177523016762E-5</v>
      </c>
      <c r="V134" s="245">
        <f t="shared" si="14"/>
        <v>-4.0688546578933312E-5</v>
      </c>
      <c r="W134" s="245">
        <f t="shared" si="14"/>
        <v>-4.1485678389860658E-5</v>
      </c>
      <c r="X134" s="245">
        <f t="shared" si="14"/>
        <v>-4.2324660546615557E-5</v>
      </c>
      <c r="Y134" s="245">
        <f t="shared" si="14"/>
        <v>-4.3207690240957118E-5</v>
      </c>
      <c r="Z134" s="245">
        <f t="shared" si="14"/>
        <v>-4.4137080019763535E-5</v>
      </c>
      <c r="AA134" s="245">
        <f t="shared" si="14"/>
        <v>-4.5115263841309746E-5</v>
      </c>
      <c r="AB134" s="245">
        <f t="shared" si="14"/>
        <v>-4.6144803449506874E-5</v>
      </c>
      <c r="AC134" s="245">
        <f t="shared" si="14"/>
        <v>-4.7013316115448405E-5</v>
      </c>
      <c r="AD134" s="245">
        <f t="shared" si="14"/>
        <v>-4.8142505672352367E-5</v>
      </c>
      <c r="AE134" s="245">
        <f t="shared" si="14"/>
        <v>-4.9330978992384959E-5</v>
      </c>
      <c r="AF134" s="245">
        <f t="shared" si="14"/>
        <v>-5.0581848541959979E-5</v>
      </c>
      <c r="AG134" s="245">
        <f t="shared" si="14"/>
        <v>-5.1898390195592664E-5</v>
      </c>
      <c r="AH134" s="245">
        <f t="shared" si="14"/>
        <v>-5.3284051815014708E-5</v>
      </c>
      <c r="AI134" s="245">
        <f t="shared" si="14"/>
        <v>-5.4742462278702967E-5</v>
      </c>
      <c r="AJ134" s="245">
        <f t="shared" si="14"/>
        <v>-5.6277440985468726E-5</v>
      </c>
      <c r="AK134" s="245">
        <f t="shared" ref="AK134:BB134" si="15">AK83+AK77+AK71</f>
        <v>-5.7893007856996544E-5</v>
      </c>
      <c r="AL134" s="245">
        <f t="shared" si="15"/>
        <v>-5.9593393865528005E-5</v>
      </c>
      <c r="AM134" s="245">
        <f t="shared" si="15"/>
        <v>-6.1383052114261005E-5</v>
      </c>
      <c r="AN134" s="245">
        <f t="shared" si="15"/>
        <v>-6.326666949948298E-5</v>
      </c>
      <c r="AO134" s="245">
        <f t="shared" si="15"/>
        <v>-6.5249178984979627E-5</v>
      </c>
      <c r="AP134" s="245">
        <f t="shared" si="15"/>
        <v>-6.7335772520864286E-5</v>
      </c>
      <c r="AQ134" s="245">
        <f t="shared" si="15"/>
        <v>-6.9531914640661002E-5</v>
      </c>
      <c r="AR134" s="245">
        <f t="shared" si="15"/>
        <v>-7.1843356772250072E-5</v>
      </c>
      <c r="AS134" s="245">
        <f t="shared" si="15"/>
        <v>-7.4276152300154942E-5</v>
      </c>
      <c r="AT134" s="245">
        <f t="shared" si="15"/>
        <v>-7.6836672418616726E-5</v>
      </c>
      <c r="AU134" s="245">
        <f t="shared" si="15"/>
        <v>-7.9531622816973377E-5</v>
      </c>
      <c r="AV134" s="245">
        <f t="shared" si="15"/>
        <v>-8.2368061241040757E-5</v>
      </c>
      <c r="AW134" s="245">
        <f t="shared" si="15"/>
        <v>-8.5353415976486703E-5</v>
      </c>
      <c r="AX134" s="245">
        <f t="shared" si="15"/>
        <v>-8.8495505302603469E-5</v>
      </c>
      <c r="AY134" s="245">
        <f t="shared" si="15"/>
        <v>-9.1802557967425924E-5</v>
      </c>
      <c r="AZ134" s="245">
        <f t="shared" si="15"/>
        <v>-9.5283234737817308E-5</v>
      </c>
      <c r="BA134" s="245">
        <f t="shared" si="15"/>
        <v>-9.8946651080959367E-5</v>
      </c>
      <c r="BB134" s="245">
        <f t="shared" si="15"/>
        <v>-1.0275091716897132E-4</v>
      </c>
    </row>
    <row r="135" spans="1:54" ht="14" outlineLevel="2" thickBot="1">
      <c r="A135" s="138"/>
      <c r="B135" s="140" t="s">
        <v>456</v>
      </c>
      <c r="C135" s="141"/>
      <c r="D135" s="244"/>
      <c r="E135" s="245">
        <f>E133+E134</f>
        <v>-2.0484356768487038</v>
      </c>
      <c r="F135" s="245">
        <f t="shared" ref="F135:AW135" si="16">F133+F134</f>
        <v>-2.794868126847752</v>
      </c>
      <c r="G135" s="245">
        <f t="shared" si="16"/>
        <v>-1.7762374397321783</v>
      </c>
      <c r="H135" s="245">
        <f t="shared" si="16"/>
        <v>-2.3710076998197218</v>
      </c>
      <c r="I135" s="245">
        <f t="shared" si="16"/>
        <v>-2.522478215444611</v>
      </c>
      <c r="J135" s="245">
        <f t="shared" si="16"/>
        <v>-0.58508745538078488</v>
      </c>
      <c r="K135" s="245">
        <f t="shared" si="16"/>
        <v>-0.54649099575115268</v>
      </c>
      <c r="L135" s="245">
        <f t="shared" si="16"/>
        <v>-0.50876181384674268</v>
      </c>
      <c r="M135" s="245">
        <f t="shared" si="16"/>
        <v>-0.47189986275030615</v>
      </c>
      <c r="N135" s="245">
        <f t="shared" si="16"/>
        <v>-0.43590514341374154</v>
      </c>
      <c r="O135" s="245">
        <f t="shared" si="16"/>
        <v>-0.40077766368258527</v>
      </c>
      <c r="P135" s="245">
        <f t="shared" si="16"/>
        <v>-0.36651742890109318</v>
      </c>
      <c r="Q135" s="245">
        <f t="shared" si="16"/>
        <v>-0.33312436118293082</v>
      </c>
      <c r="R135" s="245">
        <f t="shared" si="16"/>
        <v>-0.3005984620638103</v>
      </c>
      <c r="S135" s="245">
        <f t="shared" si="16"/>
        <v>-0.26893973316007108</v>
      </c>
      <c r="T135" s="245">
        <f t="shared" si="16"/>
        <v>-0.23814817617291156</v>
      </c>
      <c r="U135" s="245">
        <f t="shared" si="16"/>
        <v>-0.20822379289284537</v>
      </c>
      <c r="V135" s="245">
        <f t="shared" si="16"/>
        <v>-0.17916658520439033</v>
      </c>
      <c r="W135" s="245">
        <f t="shared" si="16"/>
        <v>-0.1509765550910033</v>
      </c>
      <c r="X135" s="245">
        <f t="shared" si="16"/>
        <v>-0.12365370464027518</v>
      </c>
      <c r="Y135" s="245">
        <f t="shared" si="16"/>
        <v>-9.7198036049397765E-2</v>
      </c>
      <c r="Z135" s="245">
        <f t="shared" si="16"/>
        <v>-7.1609551630917742E-2</v>
      </c>
      <c r="AA135" s="245">
        <f t="shared" si="16"/>
        <v>-4.6888253818793531E-2</v>
      </c>
      <c r="AB135" s="245">
        <f t="shared" si="16"/>
        <v>-2.303414517476907E-2</v>
      </c>
      <c r="AC135" s="245">
        <f t="shared" si="16"/>
        <v>-4.7013316115411312E-5</v>
      </c>
      <c r="AD135" s="245">
        <f t="shared" si="16"/>
        <v>-4.8142505672315274E-5</v>
      </c>
      <c r="AE135" s="245">
        <f t="shared" si="16"/>
        <v>-4.9330978992347865E-5</v>
      </c>
      <c r="AF135" s="245">
        <f t="shared" si="16"/>
        <v>-5.0581848541922886E-5</v>
      </c>
      <c r="AG135" s="245">
        <f t="shared" si="16"/>
        <v>-5.1898390195555571E-5</v>
      </c>
      <c r="AH135" s="245">
        <f t="shared" si="16"/>
        <v>-5.3284051814977615E-5</v>
      </c>
      <c r="AI135" s="245">
        <f t="shared" si="16"/>
        <v>-5.4742462278665873E-5</v>
      </c>
      <c r="AJ135" s="245">
        <f t="shared" si="16"/>
        <v>-5.6277440985431633E-5</v>
      </c>
      <c r="AK135" s="245">
        <f t="shared" si="16"/>
        <v>-5.789300785695945E-5</v>
      </c>
      <c r="AL135" s="245">
        <f t="shared" si="16"/>
        <v>-5.9593393865490912E-5</v>
      </c>
      <c r="AM135" s="245">
        <f t="shared" si="16"/>
        <v>-6.1383052114223911E-5</v>
      </c>
      <c r="AN135" s="245">
        <f t="shared" si="16"/>
        <v>-6.3266669499445886E-5</v>
      </c>
      <c r="AO135" s="245">
        <f t="shared" si="16"/>
        <v>-6.5249178984942534E-5</v>
      </c>
      <c r="AP135" s="245">
        <f t="shared" si="16"/>
        <v>-6.7335772520827193E-5</v>
      </c>
      <c r="AQ135" s="245">
        <f t="shared" si="16"/>
        <v>-6.9531914640623909E-5</v>
      </c>
      <c r="AR135" s="245">
        <f t="shared" si="16"/>
        <v>-7.1843356772212979E-5</v>
      </c>
      <c r="AS135" s="245">
        <f t="shared" si="16"/>
        <v>-7.4276152300117848E-5</v>
      </c>
      <c r="AT135" s="245">
        <f t="shared" si="16"/>
        <v>-7.6836672418579633E-5</v>
      </c>
      <c r="AU135" s="245">
        <f t="shared" si="16"/>
        <v>-7.9531622816936284E-5</v>
      </c>
      <c r="AV135" s="245">
        <f t="shared" si="16"/>
        <v>-8.2368061241003664E-5</v>
      </c>
      <c r="AW135" s="245">
        <f t="shared" si="16"/>
        <v>-8.535341597644961E-5</v>
      </c>
      <c r="AX135" s="245">
        <f>AX133+AX134</f>
        <v>-8.8495505302566376E-5</v>
      </c>
      <c r="AY135" s="245">
        <f>AY133+AY134</f>
        <v>-9.1802557967388831E-5</v>
      </c>
      <c r="AZ135" s="245">
        <f>AZ133+AZ134</f>
        <v>-9.5283234737780214E-5</v>
      </c>
      <c r="BA135" s="245">
        <f>BA133+BA134</f>
        <v>-9.8946651080922274E-5</v>
      </c>
      <c r="BB135" s="245">
        <f>BB133+BB134</f>
        <v>-1.0275091716893423E-4</v>
      </c>
    </row>
    <row r="136" spans="1:54" outlineLevel="1">
      <c r="A136" s="133"/>
      <c r="B136" s="134"/>
      <c r="C136" s="135"/>
      <c r="D136" s="135"/>
      <c r="E136" s="136"/>
      <c r="F136" s="137"/>
      <c r="G136" s="137"/>
      <c r="H136" s="137"/>
      <c r="I136" s="137"/>
      <c r="J136" s="137"/>
      <c r="K136" s="137"/>
      <c r="L136" s="137"/>
      <c r="M136" s="137"/>
      <c r="N136" s="137"/>
      <c r="O136" s="137"/>
      <c r="P136" s="137"/>
      <c r="Q136" s="137"/>
      <c r="R136" s="137"/>
      <c r="S136" s="137"/>
      <c r="T136" s="137"/>
      <c r="U136" s="137"/>
      <c r="V136" s="137"/>
      <c r="W136" s="137"/>
      <c r="X136" s="137"/>
      <c r="Y136" s="137"/>
      <c r="Z136" s="137"/>
      <c r="AA136" s="137"/>
      <c r="AB136" s="137"/>
      <c r="AC136" s="137"/>
      <c r="AD136" s="137"/>
      <c r="AE136" s="137"/>
      <c r="AF136" s="137"/>
      <c r="AG136" s="137"/>
      <c r="AH136" s="137"/>
      <c r="AI136" s="137"/>
      <c r="AJ136" s="137"/>
      <c r="AK136" s="137"/>
      <c r="AL136" s="137"/>
      <c r="AM136" s="137"/>
      <c r="AN136" s="137"/>
      <c r="AO136" s="137"/>
      <c r="AP136" s="137"/>
      <c r="AQ136" s="137"/>
      <c r="AR136" s="137"/>
      <c r="AS136" s="137"/>
      <c r="AT136" s="137"/>
      <c r="AU136" s="137"/>
      <c r="AV136" s="137"/>
      <c r="AW136" s="137"/>
      <c r="AX136" s="137"/>
      <c r="AY136" s="137"/>
      <c r="AZ136" s="137"/>
      <c r="BA136" s="137"/>
      <c r="BB136" s="137"/>
    </row>
    <row r="137" spans="1:54" outlineLevel="1">
      <c r="A137" s="133"/>
      <c r="B137" s="134"/>
      <c r="C137" s="135"/>
      <c r="D137" s="135"/>
      <c r="E137" s="136"/>
      <c r="F137" s="137"/>
      <c r="G137" s="137"/>
      <c r="H137" s="137"/>
      <c r="I137" s="137"/>
      <c r="J137" s="137"/>
      <c r="K137" s="137"/>
      <c r="L137" s="137"/>
      <c r="M137" s="137"/>
      <c r="N137" s="137"/>
      <c r="O137" s="137"/>
      <c r="P137" s="137"/>
      <c r="Q137" s="137"/>
      <c r="R137" s="137"/>
      <c r="S137" s="137"/>
      <c r="T137" s="137"/>
      <c r="U137" s="137"/>
      <c r="V137" s="137"/>
      <c r="W137" s="137"/>
      <c r="X137" s="137"/>
      <c r="Y137" s="137"/>
      <c r="Z137" s="137"/>
      <c r="AA137" s="137"/>
      <c r="AB137" s="137"/>
      <c r="AC137" s="137"/>
      <c r="AD137" s="137"/>
      <c r="AE137" s="137"/>
      <c r="AF137" s="137"/>
      <c r="AG137" s="137"/>
      <c r="AH137" s="137"/>
      <c r="AI137" s="137"/>
      <c r="AJ137" s="137"/>
      <c r="AK137" s="137"/>
      <c r="AL137" s="137"/>
      <c r="AM137" s="137"/>
      <c r="AN137" s="137"/>
      <c r="AO137" s="137"/>
      <c r="AP137" s="137"/>
      <c r="AQ137" s="137"/>
      <c r="AR137" s="137"/>
      <c r="AS137" s="137"/>
      <c r="AT137" s="137"/>
      <c r="AU137" s="137"/>
      <c r="AV137" s="137"/>
      <c r="AW137" s="137"/>
      <c r="AX137" s="137"/>
      <c r="AY137" s="137"/>
      <c r="AZ137" s="137"/>
      <c r="BA137" s="137"/>
      <c r="BB137" s="137"/>
    </row>
    <row r="138" spans="1:54">
      <c r="A138" s="133"/>
      <c r="B138" s="134"/>
      <c r="C138" s="135"/>
      <c r="D138" s="135"/>
      <c r="E138" s="136"/>
      <c r="F138" s="137"/>
      <c r="G138" s="137"/>
      <c r="H138" s="137"/>
      <c r="I138" s="137"/>
      <c r="J138" s="137"/>
      <c r="K138" s="137"/>
      <c r="L138" s="137"/>
      <c r="M138" s="137"/>
      <c r="N138" s="137"/>
      <c r="O138" s="137"/>
      <c r="P138" s="137"/>
      <c r="Q138" s="137"/>
      <c r="R138" s="137"/>
      <c r="S138" s="137"/>
      <c r="T138" s="137"/>
      <c r="U138" s="137"/>
      <c r="V138" s="137"/>
      <c r="W138" s="137"/>
      <c r="X138" s="137"/>
      <c r="Y138" s="137"/>
      <c r="Z138" s="137"/>
      <c r="AA138" s="137"/>
      <c r="AB138" s="137"/>
      <c r="AC138" s="137"/>
      <c r="AD138" s="137"/>
      <c r="AE138" s="137"/>
      <c r="AF138" s="137"/>
      <c r="AG138" s="137"/>
      <c r="AH138" s="137"/>
      <c r="AI138" s="137"/>
      <c r="AJ138" s="137"/>
      <c r="AK138" s="137"/>
      <c r="AL138" s="137"/>
      <c r="AM138" s="137"/>
      <c r="AN138" s="137"/>
      <c r="AO138" s="137"/>
      <c r="AP138" s="137"/>
      <c r="AQ138" s="137"/>
      <c r="AR138" s="137"/>
      <c r="AS138" s="137"/>
      <c r="AT138" s="137"/>
      <c r="AU138" s="137"/>
      <c r="AV138" s="137"/>
      <c r="AW138" s="137"/>
      <c r="AX138" s="137"/>
      <c r="AY138" s="137"/>
      <c r="AZ138" s="137"/>
      <c r="BA138" s="137"/>
      <c r="BB138" s="137"/>
    </row>
    <row r="139" spans="1:54" ht="15">
      <c r="A139" s="240" t="s">
        <v>457</v>
      </c>
      <c r="B139" s="134"/>
      <c r="C139" s="135"/>
      <c r="D139" s="135"/>
      <c r="E139" s="136"/>
      <c r="F139" s="137"/>
      <c r="G139" s="137"/>
      <c r="H139" s="137"/>
      <c r="I139" s="137"/>
      <c r="J139" s="137"/>
      <c r="K139" s="137"/>
      <c r="L139" s="137"/>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c r="AH139" s="137"/>
      <c r="AI139" s="137"/>
      <c r="AJ139" s="137"/>
      <c r="AK139" s="137"/>
      <c r="AL139" s="137"/>
      <c r="AM139" s="137"/>
      <c r="AN139" s="137"/>
      <c r="AO139" s="137"/>
      <c r="AP139" s="137"/>
      <c r="AQ139" s="137"/>
      <c r="AR139" s="137"/>
      <c r="AS139" s="137"/>
      <c r="AT139" s="137"/>
      <c r="AU139" s="137"/>
      <c r="AV139" s="137"/>
      <c r="AW139" s="137"/>
      <c r="AX139" s="137"/>
      <c r="AY139" s="137"/>
      <c r="AZ139" s="137"/>
      <c r="BA139" s="137"/>
      <c r="BB139" s="137"/>
    </row>
    <row r="140" spans="1:54" outlineLevel="1">
      <c r="A140" s="239"/>
      <c r="B140" s="134"/>
      <c r="C140" s="135"/>
      <c r="D140" s="135"/>
      <c r="E140" s="136"/>
      <c r="F140" s="137"/>
      <c r="G140" s="137"/>
      <c r="H140" s="137"/>
      <c r="I140" s="137"/>
      <c r="J140" s="137"/>
      <c r="K140" s="137"/>
      <c r="L140" s="137"/>
      <c r="M140" s="137"/>
      <c r="N140" s="137"/>
      <c r="O140" s="137"/>
      <c r="P140" s="137"/>
      <c r="Q140" s="137"/>
      <c r="R140" s="137"/>
      <c r="S140" s="137"/>
      <c r="T140" s="137"/>
      <c r="U140" s="137"/>
      <c r="V140" s="137"/>
      <c r="W140" s="137"/>
      <c r="X140" s="137"/>
      <c r="Y140" s="137"/>
      <c r="Z140" s="137"/>
      <c r="AA140" s="137"/>
      <c r="AB140" s="137"/>
      <c r="AC140" s="137"/>
      <c r="AD140" s="137"/>
      <c r="AE140" s="137"/>
      <c r="AF140" s="137"/>
      <c r="AG140" s="137"/>
      <c r="AH140" s="137"/>
      <c r="AI140" s="137"/>
      <c r="AJ140" s="137"/>
      <c r="AK140" s="137"/>
      <c r="AL140" s="137"/>
      <c r="AM140" s="137"/>
      <c r="AN140" s="137"/>
      <c r="AO140" s="137"/>
      <c r="AP140" s="137"/>
      <c r="AQ140" s="137"/>
      <c r="AR140" s="137"/>
      <c r="AS140" s="137"/>
      <c r="AT140" s="137"/>
      <c r="AU140" s="137"/>
      <c r="AV140" s="137"/>
      <c r="AW140" s="137"/>
      <c r="AX140" s="137"/>
      <c r="AY140" s="137"/>
      <c r="AZ140" s="137"/>
      <c r="BA140" s="137"/>
      <c r="BB140" s="137"/>
    </row>
    <row r="141" spans="1:54" outlineLevel="1">
      <c r="A141" s="239" t="s">
        <v>458</v>
      </c>
      <c r="B141" s="134"/>
      <c r="C141" s="135"/>
      <c r="D141" s="135"/>
      <c r="E141" s="136"/>
      <c r="F141" s="137"/>
      <c r="G141" s="137"/>
      <c r="H141" s="137"/>
      <c r="I141" s="137"/>
      <c r="J141" s="137"/>
      <c r="K141" s="137"/>
      <c r="L141" s="137"/>
      <c r="M141" s="137"/>
      <c r="N141" s="137"/>
      <c r="O141" s="137"/>
      <c r="P141" s="137"/>
      <c r="Q141" s="137"/>
      <c r="R141" s="137"/>
      <c r="S141" s="137"/>
      <c r="T141" s="137"/>
      <c r="U141" s="137"/>
      <c r="V141" s="137"/>
      <c r="W141" s="137"/>
      <c r="X141" s="137"/>
      <c r="Y141" s="137"/>
      <c r="Z141" s="137"/>
      <c r="AA141" s="137"/>
      <c r="AB141" s="137"/>
      <c r="AC141" s="137"/>
      <c r="AD141" s="137"/>
      <c r="AE141" s="137"/>
      <c r="AF141" s="137"/>
      <c r="AG141" s="137"/>
      <c r="AH141" s="137"/>
      <c r="AI141" s="137"/>
      <c r="AJ141" s="137"/>
      <c r="AK141" s="137"/>
      <c r="AL141" s="137"/>
      <c r="AM141" s="137"/>
      <c r="AN141" s="137"/>
      <c r="AO141" s="137"/>
      <c r="AP141" s="137"/>
      <c r="AQ141" s="137"/>
      <c r="AR141" s="137"/>
      <c r="AS141" s="137"/>
      <c r="AT141" s="137"/>
      <c r="AU141" s="137"/>
      <c r="AV141" s="137"/>
      <c r="AW141" s="137"/>
      <c r="AX141" s="137"/>
      <c r="AY141" s="137"/>
      <c r="AZ141" s="137"/>
      <c r="BA141" s="137"/>
      <c r="BB141" s="137"/>
    </row>
    <row r="142" spans="1:54" outlineLevel="2">
      <c r="A142" s="133"/>
      <c r="B142" s="134" t="s">
        <v>459</v>
      </c>
      <c r="C142" s="134" t="s">
        <v>158</v>
      </c>
      <c r="D142" s="135"/>
      <c r="E142" s="130">
        <v>2027</v>
      </c>
      <c r="F142" s="130">
        <v>2028</v>
      </c>
      <c r="G142" s="130">
        <v>2029</v>
      </c>
      <c r="H142" s="130">
        <v>2030</v>
      </c>
      <c r="I142" s="130">
        <v>2031</v>
      </c>
      <c r="J142" s="130">
        <v>2032</v>
      </c>
      <c r="K142" s="130">
        <v>2033</v>
      </c>
      <c r="L142" s="130">
        <v>2034</v>
      </c>
      <c r="M142" s="130">
        <v>2035</v>
      </c>
      <c r="N142" s="130">
        <v>2036</v>
      </c>
      <c r="O142" s="130">
        <v>2037</v>
      </c>
      <c r="P142" s="130">
        <v>2038</v>
      </c>
      <c r="Q142" s="130">
        <v>2039</v>
      </c>
      <c r="R142" s="130">
        <v>2040</v>
      </c>
      <c r="S142" s="130">
        <v>2041</v>
      </c>
      <c r="T142" s="130">
        <v>2042</v>
      </c>
      <c r="U142" s="130">
        <v>2043</v>
      </c>
      <c r="V142" s="130">
        <v>2044</v>
      </c>
      <c r="W142" s="130">
        <v>2045</v>
      </c>
      <c r="X142" s="130">
        <v>2046</v>
      </c>
      <c r="Y142" s="130">
        <v>2047</v>
      </c>
      <c r="Z142" s="130">
        <v>2048</v>
      </c>
      <c r="AA142" s="130">
        <v>2049</v>
      </c>
      <c r="AB142" s="130">
        <v>2050</v>
      </c>
      <c r="AC142" s="130">
        <v>2051</v>
      </c>
      <c r="AD142" s="130">
        <v>2052</v>
      </c>
      <c r="AE142" s="130">
        <v>2053</v>
      </c>
      <c r="AF142" s="130">
        <v>2054</v>
      </c>
      <c r="AG142" s="130">
        <v>2055</v>
      </c>
      <c r="AH142" s="130">
        <v>2056</v>
      </c>
      <c r="AI142" s="130">
        <v>2057</v>
      </c>
      <c r="AJ142" s="130">
        <v>2058</v>
      </c>
      <c r="AK142" s="130">
        <v>2059</v>
      </c>
      <c r="AL142" s="130">
        <v>2060</v>
      </c>
      <c r="AM142" s="130">
        <v>2061</v>
      </c>
      <c r="AN142" s="130">
        <v>2062</v>
      </c>
      <c r="AO142" s="130">
        <v>2063</v>
      </c>
      <c r="AP142" s="130">
        <v>2064</v>
      </c>
      <c r="AQ142" s="130">
        <v>2065</v>
      </c>
      <c r="AR142" s="130">
        <v>2066</v>
      </c>
      <c r="AS142" s="130">
        <v>2067</v>
      </c>
      <c r="AT142" s="130">
        <v>2068</v>
      </c>
      <c r="AU142" s="130">
        <v>2069</v>
      </c>
      <c r="AV142" s="130">
        <v>2070</v>
      </c>
      <c r="AW142" s="130">
        <v>2071</v>
      </c>
      <c r="AX142" s="130">
        <v>2072</v>
      </c>
      <c r="AY142" s="130">
        <v>2073</v>
      </c>
      <c r="AZ142" s="130">
        <v>2074</v>
      </c>
      <c r="BA142" s="130">
        <v>2075</v>
      </c>
      <c r="BB142" s="130">
        <v>2076</v>
      </c>
    </row>
    <row r="143" spans="1:54" ht="12.75" customHeight="1" outlineLevel="2">
      <c r="A143" s="423" t="s">
        <v>460</v>
      </c>
      <c r="B143" s="135" t="s">
        <v>282</v>
      </c>
      <c r="C143" s="135" t="s">
        <v>385</v>
      </c>
      <c r="D143" s="135" t="s">
        <v>379</v>
      </c>
      <c r="E143" s="325">
        <f>-(E$158*'Fixed Data'!$B$25*'Fixed Data'!E$47*'Fixed Data'!$B$24*'Fixed Data'!$B$23+E$158*'Fixed Data'!$B$26)*'Fixed Data'!L42/10^6</f>
        <v>-1.2293976841244911E-3</v>
      </c>
      <c r="F143" s="21">
        <f>-(F$158*'Fixed Data'!$B$25*'Fixed Data'!F$47*'Fixed Data'!$B$24*'Fixed Data'!$B$23+F$158*'Fixed Data'!$B$26)*'Fixed Data'!M42/10^6</f>
        <v>-9.825330442028179E-4</v>
      </c>
      <c r="G143" s="21">
        <f>-(G$158*'Fixed Data'!$B$25*'Fixed Data'!G$47*'Fixed Data'!$B$24*'Fixed Data'!$B$23+G$158*'Fixed Data'!$B$26)*'Fixed Data'!N42/10^6</f>
        <v>-8.2682821331570304E-4</v>
      </c>
      <c r="H143" s="21">
        <f>-(H$158*'Fixed Data'!$B$25*'Fixed Data'!H$47*'Fixed Data'!$B$24*'Fixed Data'!$B$23+H$158*'Fixed Data'!$B$26)*'Fixed Data'!O42/10^6</f>
        <v>-6.5563276819749256E-4</v>
      </c>
      <c r="I143" s="21">
        <f>-(I$158*'Fixed Data'!$B$25*'Fixed Data'!I$47*'Fixed Data'!$B$24*'Fixed Data'!$B$23+I$158*'Fixed Data'!$B$26)*'Fixed Data'!P42/10^6</f>
        <v>-4.5032960686960038E-4</v>
      </c>
      <c r="J143" s="21">
        <f>-(J$158*'Fixed Data'!$B$25*'Fixed Data'!J$47*'Fixed Data'!$B$24*'Fixed Data'!$B$23+J$158*'Fixed Data'!$B$26)*'Fixed Data'!Q42/10^6</f>
        <v>-2.2501389634821148E-4</v>
      </c>
      <c r="K143" s="21">
        <f>-(K$158*'Fixed Data'!$B$25*'Fixed Data'!K$47*'Fixed Data'!$B$24*'Fixed Data'!$B$23+K$158*'Fixed Data'!$B$26)*'Fixed Data'!R42/10^6</f>
        <v>-2.2811422584067094E-4</v>
      </c>
      <c r="L143" s="21">
        <f>-(L$158*'Fixed Data'!$B$25*'Fixed Data'!L$47*'Fixed Data'!$B$24*'Fixed Data'!$B$23+L$158*'Fixed Data'!$B$26)*'Fixed Data'!S42/10^6</f>
        <v>-2.3288851297360825E-4</v>
      </c>
      <c r="M143" s="21">
        <f>-(M$158*'Fixed Data'!$B$25*'Fixed Data'!M$47*'Fixed Data'!$B$24*'Fixed Data'!$B$23+M$158*'Fixed Data'!$B$26)*'Fixed Data'!T42/10^6</f>
        <v>-2.3832452918498478E-4</v>
      </c>
      <c r="N143" s="21">
        <f>-(N$158*'Fixed Data'!$B$25*'Fixed Data'!N$47*'Fixed Data'!$B$24*'Fixed Data'!$B$23+N$158*'Fixed Data'!$B$26)*'Fixed Data'!U42/10^6</f>
        <v>-2.4370156086888956E-4</v>
      </c>
      <c r="O143" s="21">
        <f>-(O$158*'Fixed Data'!$B$25*'Fixed Data'!O$47*'Fixed Data'!$B$24*'Fixed Data'!$B$23+O$158*'Fixed Data'!$B$26)*'Fixed Data'!V42/10^6</f>
        <v>-2.5060823994442998E-4</v>
      </c>
      <c r="P143" s="21">
        <f>-(P$158*'Fixed Data'!$B$25*'Fixed Data'!P$47*'Fixed Data'!$B$24*'Fixed Data'!$B$23+P$158*'Fixed Data'!$B$26)*'Fixed Data'!W42/10^6</f>
        <v>-2.5836516682597316E-4</v>
      </c>
      <c r="Q143" s="21">
        <f>-(Q$158*'Fixed Data'!$B$25*'Fixed Data'!Q$47*'Fixed Data'!$B$24*'Fixed Data'!$B$23+Q$158*'Fixed Data'!$B$26)*'Fixed Data'!X42/10^6</f>
        <v>-2.6644948679395387E-4</v>
      </c>
      <c r="R143" s="21">
        <f>-(R$158*'Fixed Data'!$B$25*'Fixed Data'!R$47*'Fixed Data'!$B$24*'Fixed Data'!$B$23+R$158*'Fixed Data'!$B$26)*'Fixed Data'!Y42/10^6</f>
        <v>-2.7568540224389831E-4</v>
      </c>
      <c r="S143" s="21">
        <f>-(S$158*'Fixed Data'!$B$25*'Fixed Data'!S$47*'Fixed Data'!$B$24*'Fixed Data'!$B$23+S$158*'Fixed Data'!$B$26)*'Fixed Data'!Z42/10^6</f>
        <v>-2.8450090217723665E-4</v>
      </c>
      <c r="T143" s="21">
        <f>-(T$158*'Fixed Data'!$B$25*'Fixed Data'!T$47*'Fixed Data'!$B$24*'Fixed Data'!$B$23+T$158*'Fixed Data'!$B$26)*'Fixed Data'!AA42/10^6</f>
        <v>-2.9370969402595115E-4</v>
      </c>
      <c r="U143" s="21">
        <f>-(U$158*'Fixed Data'!$B$25*'Fixed Data'!U$47*'Fixed Data'!$B$24*'Fixed Data'!$B$23+U$158*'Fixed Data'!$B$26)*'Fixed Data'!AB42/10^6</f>
        <v>-3.033362343662022E-4</v>
      </c>
      <c r="V143" s="21">
        <f>-(V$158*'Fixed Data'!$B$25*'Fixed Data'!V$47*'Fixed Data'!$B$24*'Fixed Data'!$B$23+V$158*'Fixed Data'!$B$26)*'Fixed Data'!AC42/10^6</f>
        <v>-3.1426984240056504E-4</v>
      </c>
      <c r="W143" s="21">
        <f>-(W$158*'Fixed Data'!$B$25*'Fixed Data'!W$47*'Fixed Data'!$B$24*'Fixed Data'!$B$23+W$158*'Fixed Data'!$B$26)*'Fixed Data'!AD42/10^6</f>
        <v>-3.2482818811675908E-4</v>
      </c>
      <c r="X143" s="21">
        <f>-(X$158*'Fixed Data'!$B$25*'Fixed Data'!X$47*'Fixed Data'!$B$24*'Fixed Data'!$B$23+X$158*'Fixed Data'!$B$26)*'Fixed Data'!AE42/10^6</f>
        <v>-3.3678589825859363E-4</v>
      </c>
      <c r="Y143" s="21">
        <f>-(Y$158*'Fixed Data'!$B$25*'Fixed Data'!Y$47*'Fixed Data'!$B$24*'Fixed Data'!$B$23+Y$158*'Fixed Data'!$B$26)*'Fixed Data'!AF42/10^6</f>
        <v>-3.4839650901627071E-4</v>
      </c>
      <c r="Z143" s="21">
        <f>-(Z$158*'Fixed Data'!$B$25*'Fixed Data'!Z$47*'Fixed Data'!$B$24*'Fixed Data'!$B$23+Z$158*'Fixed Data'!$B$26)*'Fixed Data'!AG42/10^6</f>
        <v>-3.6150977933027695E-4</v>
      </c>
      <c r="AA143" s="21">
        <f>-(AA$158*'Fixed Data'!$B$25*'Fixed Data'!AA$47*'Fixed Data'!$B$24*'Fixed Data'!$B$23+AA$158*'Fixed Data'!$B$26)*'Fixed Data'!AH42/10^6</f>
        <v>-3.7526556600031471E-4</v>
      </c>
      <c r="AB143" s="21">
        <f>-(AB$158*'Fixed Data'!$B$25*'Fixed Data'!AB$47*'Fixed Data'!$B$24*'Fixed Data'!$B$23+AB$158*'Fixed Data'!$B$26)*'Fixed Data'!AI42/10^6</f>
        <v>-3.8970414025563815E-4</v>
      </c>
      <c r="AC143" s="21">
        <f>-(AC$158*'Fixed Data'!$B$25*'Fixed Data'!AC$47*'Fixed Data'!$B$24*'Fixed Data'!$B$23+AC$158*'Fixed Data'!$B$26)*'Fixed Data'!AJ42/10^6</f>
        <v>-4.0279643412843272E-4</v>
      </c>
      <c r="AD143" s="21">
        <f>-(AD$158*'Fixed Data'!$B$25*'Fixed Data'!AD$47*'Fixed Data'!$B$24*'Fixed Data'!$B$23+AD$158*'Fixed Data'!$B$26)*'Fixed Data'!AK42/10^6</f>
        <v>-4.1842098521753052E-4</v>
      </c>
      <c r="AE143" s="21">
        <f>-(AE$158*'Fixed Data'!$B$25*'Fixed Data'!AE$47*'Fixed Data'!$B$24*'Fixed Data'!$B$23+AE$158*'Fixed Data'!$B$26)*'Fixed Data'!AL42/10^6</f>
        <v>-4.3495001602114066E-4</v>
      </c>
      <c r="AF143" s="21">
        <f>-(AF$158*'Fixed Data'!$B$25*'Fixed Data'!AF$47*'Fixed Data'!$B$24*'Fixed Data'!$B$23+AF$158*'Fixed Data'!$B$26)*'Fixed Data'!AM42/10^6</f>
        <v>-4.523007453289677E-4</v>
      </c>
      <c r="AG143" s="21">
        <f>-(AG$158*'Fixed Data'!$B$25*'Fixed Data'!AG$47*'Fixed Data'!$B$24*'Fixed Data'!$B$23+AG$158*'Fixed Data'!$B$26)*'Fixed Data'!AN42/10^6</f>
        <v>-4.7053666907113126E-4</v>
      </c>
      <c r="AH143" s="21">
        <f>-(AH$158*'Fixed Data'!$B$25*'Fixed Data'!AH$47*'Fixed Data'!$B$24*'Fixed Data'!$B$23+AH$158*'Fixed Data'!$B$26)*'Fixed Data'!AO42/10^6</f>
        <v>-4.897293528987231E-4</v>
      </c>
      <c r="AI143" s="21">
        <f>-(AI$158*'Fixed Data'!$B$25*'Fixed Data'!AI$47*'Fixed Data'!$B$24*'Fixed Data'!$B$23+AI$158*'Fixed Data'!$B$26)*'Fixed Data'!AP42/10^6</f>
        <v>-5.0996318276487159E-4</v>
      </c>
      <c r="AJ143" s="21">
        <f>-(AJ$158*'Fixed Data'!$B$25*'Fixed Data'!AJ$47*'Fixed Data'!$B$24*'Fixed Data'!$B$23+AJ$158*'Fixed Data'!$B$26)*'Fixed Data'!AQ42/10^6</f>
        <v>-5.312863930383619E-4</v>
      </c>
      <c r="AK143" s="21">
        <f>-(AK$158*'Fixed Data'!$B$25*'Fixed Data'!AK$47*'Fixed Data'!$B$24*'Fixed Data'!$B$23+AK$158*'Fixed Data'!$B$26)*'Fixed Data'!AR42/10^6</f>
        <v>-5.5375513260628052E-4</v>
      </c>
      <c r="AL143" s="21">
        <f>-(AL$158*'Fixed Data'!$B$25*'Fixed Data'!AL$47*'Fixed Data'!$B$24*'Fixed Data'!$B$23+AL$158*'Fixed Data'!$B$26)*'Fixed Data'!AS42/10^6</f>
        <v>-5.7744775615579014E-4</v>
      </c>
      <c r="AM143" s="21">
        <f>-(AM$158*'Fixed Data'!$B$25*'Fixed Data'!AM$47*'Fixed Data'!$B$24*'Fixed Data'!$B$23+AM$158*'Fixed Data'!$B$26)*'Fixed Data'!AT42/10^6</f>
        <v>-6.0244272580431098E-4</v>
      </c>
      <c r="AN143" s="21">
        <f>-(AN$158*'Fixed Data'!$B$25*'Fixed Data'!AN$47*'Fixed Data'!$B$24*'Fixed Data'!$B$23+AN$158*'Fixed Data'!$B$26)*'Fixed Data'!AU42/10^6</f>
        <v>-6.288193800622271E-4</v>
      </c>
      <c r="AO143" s="21">
        <f>-(AO$158*'Fixed Data'!$B$25*'Fixed Data'!AO$47*'Fixed Data'!$B$24*'Fixed Data'!$B$23+AO$158*'Fixed Data'!$B$26)*'Fixed Data'!AV42/10^6</f>
        <v>-6.5665989412748806E-4</v>
      </c>
      <c r="AP143" s="21">
        <f>-(AP$158*'Fixed Data'!$B$25*'Fixed Data'!AP$47*'Fixed Data'!$B$24*'Fixed Data'!$B$23+AP$158*'Fixed Data'!$B$26)*'Fixed Data'!AW42/10^6</f>
        <v>-6.8605450574825801E-4</v>
      </c>
      <c r="AQ143" s="21">
        <f>-(AQ$158*'Fixed Data'!$B$25*'Fixed Data'!AQ$47*'Fixed Data'!$B$24*'Fixed Data'!$B$23+AQ$158*'Fixed Data'!$B$26)*'Fixed Data'!AX42/10^6</f>
        <v>-7.1709971605003634E-4</v>
      </c>
      <c r="AR143" s="21">
        <f>-(AR$158*'Fixed Data'!$B$25*'Fixed Data'!AR$47*'Fixed Data'!$B$24*'Fixed Data'!$B$23+AR$158*'Fixed Data'!$B$26)*'Fixed Data'!AY42/10^6</f>
        <v>-7.4989640345312714E-4</v>
      </c>
      <c r="AS143" s="21">
        <f>-(AS$158*'Fixed Data'!$B$25*'Fixed Data'!AS$47*'Fixed Data'!$B$24*'Fixed Data'!$B$23+AS$158*'Fixed Data'!$B$26)*'Fixed Data'!AZ42/10^6</f>
        <v>-7.8455122754029528E-4</v>
      </c>
      <c r="AT143" s="21">
        <f>-(AT$158*'Fixed Data'!$B$25*'Fixed Data'!AT$47*'Fixed Data'!$B$24*'Fixed Data'!$B$23+AT$158*'Fixed Data'!$B$26)*'Fixed Data'!BA42/10^6</f>
        <v>-8.2117757397622872E-4</v>
      </c>
      <c r="AU143" s="21">
        <f>-(AU$158*'Fixed Data'!$B$25*'Fixed Data'!AU$47*'Fixed Data'!$B$24*'Fixed Data'!$B$23+AU$158*'Fixed Data'!$B$26)*'Fixed Data'!BB42/10^6</f>
        <v>-8.5989594187474579E-4</v>
      </c>
      <c r="AV143" s="21">
        <f>-(AV$158*'Fixed Data'!$B$25*'Fixed Data'!AV$47*'Fixed Data'!$B$24*'Fixed Data'!$B$23+AV$158*'Fixed Data'!$B$26)*'Fixed Data'!BC42/10^6</f>
        <v>-9.0083386657352721E-4</v>
      </c>
      <c r="AW143" s="21">
        <f>-(AW$158*'Fixed Data'!$B$25*'Fixed Data'!AW$47*'Fixed Data'!$B$24*'Fixed Data'!$B$23+AW$158*'Fixed Data'!$B$26)*'Fixed Data'!BD42/10^6</f>
        <v>-9.4412634627420299E-4</v>
      </c>
      <c r="AX143" s="21">
        <f>-(AX$158*'Fixed Data'!$B$25*'Fixed Data'!AX$47*'Fixed Data'!$B$24*'Fixed Data'!$B$23+AX$158*'Fixed Data'!$B$26)*'Fixed Data'!BE42/10^6</f>
        <v>-9.8991650926588226E-4</v>
      </c>
      <c r="AY143" s="21">
        <f>-(AY$158*'Fixed Data'!$B$25*'Fixed Data'!AY$47*'Fixed Data'!$B$24*'Fixed Data'!$B$23+AY$158*'Fixed Data'!$B$26)*'Fixed Data'!BF42/10^6</f>
        <v>-1.0383560880999991E-3</v>
      </c>
      <c r="AZ143" s="21">
        <f>-(AZ$158*'Fixed Data'!$B$25*'Fixed Data'!AZ$47*'Fixed Data'!$B$24*'Fixed Data'!$B$23+AZ$158*'Fixed Data'!$B$26)*'Fixed Data'!BG42/10^6</f>
        <v>-1.0896058527076081E-3</v>
      </c>
      <c r="BA143" s="21">
        <f>-(BA$158*'Fixed Data'!$B$25*'Fixed Data'!BA$47*'Fixed Data'!$B$24*'Fixed Data'!$B$23+BA$158*'Fixed Data'!$B$26)*'Fixed Data'!BH42/10^6</f>
        <v>-1.1438361131248086E-3</v>
      </c>
      <c r="BB143" s="21">
        <f>-(BB$158*'Fixed Data'!$B$25*'Fixed Data'!BB$47*'Fixed Data'!$B$24*'Fixed Data'!$B$23+BB$158*'Fixed Data'!$B$26)*'Fixed Data'!BI42/10^6</f>
        <v>-1.2006257387194861E-3</v>
      </c>
    </row>
    <row r="144" spans="1:54" outlineLevel="2">
      <c r="A144" s="424"/>
      <c r="B144" s="135" t="s">
        <v>282</v>
      </c>
      <c r="C144" s="135"/>
      <c r="D144" s="135" t="s">
        <v>379</v>
      </c>
      <c r="E144" s="279"/>
      <c r="F144" s="279"/>
      <c r="G144" s="279"/>
      <c r="H144" s="279"/>
      <c r="I144" s="279"/>
      <c r="J144" s="279"/>
      <c r="K144" s="279"/>
      <c r="L144" s="279"/>
      <c r="M144" s="279"/>
      <c r="N144" s="279"/>
      <c r="O144" s="279"/>
      <c r="P144" s="279"/>
      <c r="Q144" s="279"/>
      <c r="R144" s="279"/>
      <c r="S144" s="279"/>
      <c r="T144" s="279"/>
      <c r="U144" s="279"/>
      <c r="V144" s="279"/>
      <c r="W144" s="279"/>
      <c r="X144" s="279"/>
      <c r="Y144" s="279"/>
      <c r="Z144" s="279"/>
      <c r="AA144" s="279"/>
      <c r="AB144" s="279"/>
      <c r="AC144" s="279"/>
      <c r="AD144" s="279"/>
      <c r="AE144" s="279"/>
      <c r="AF144" s="279"/>
      <c r="AG144" s="279"/>
      <c r="AH144" s="279"/>
      <c r="AI144" s="279"/>
      <c r="AJ144" s="279"/>
      <c r="AK144" s="279"/>
      <c r="AL144" s="279"/>
      <c r="AM144" s="279"/>
      <c r="AN144" s="279"/>
      <c r="AO144" s="279"/>
      <c r="AP144" s="279"/>
      <c r="AQ144" s="279"/>
      <c r="AR144" s="279"/>
      <c r="AS144" s="279"/>
      <c r="AT144" s="279"/>
      <c r="AU144" s="279"/>
      <c r="AV144" s="279"/>
      <c r="AW144" s="279"/>
      <c r="AX144" s="279"/>
      <c r="AY144" s="279"/>
      <c r="AZ144" s="279"/>
      <c r="BA144" s="279"/>
      <c r="BB144" s="279"/>
    </row>
    <row r="145" spans="1:54" outlineLevel="2">
      <c r="A145" s="424"/>
      <c r="B145" s="135" t="s">
        <v>282</v>
      </c>
      <c r="C145" s="135"/>
      <c r="D145" s="135" t="s">
        <v>379</v>
      </c>
      <c r="E145" s="279"/>
      <c r="F145" s="279"/>
      <c r="G145" s="279"/>
      <c r="H145" s="279"/>
      <c r="I145" s="279"/>
      <c r="J145" s="279"/>
      <c r="K145" s="279"/>
      <c r="L145" s="279"/>
      <c r="M145" s="279"/>
      <c r="N145" s="279"/>
      <c r="O145" s="279"/>
      <c r="P145" s="279"/>
      <c r="Q145" s="279"/>
      <c r="R145" s="279"/>
      <c r="S145" s="279"/>
      <c r="T145" s="279"/>
      <c r="U145" s="279"/>
      <c r="V145" s="279"/>
      <c r="W145" s="279"/>
      <c r="X145" s="279"/>
      <c r="Y145" s="279"/>
      <c r="Z145" s="279"/>
      <c r="AA145" s="279"/>
      <c r="AB145" s="279"/>
      <c r="AC145" s="279"/>
      <c r="AD145" s="279"/>
      <c r="AE145" s="279"/>
      <c r="AF145" s="279"/>
      <c r="AG145" s="279"/>
      <c r="AH145" s="279"/>
      <c r="AI145" s="279"/>
      <c r="AJ145" s="279"/>
      <c r="AK145" s="279"/>
      <c r="AL145" s="279"/>
      <c r="AM145" s="279"/>
      <c r="AN145" s="279"/>
      <c r="AO145" s="279"/>
      <c r="AP145" s="279"/>
      <c r="AQ145" s="279"/>
      <c r="AR145" s="279"/>
      <c r="AS145" s="279"/>
      <c r="AT145" s="279"/>
      <c r="AU145" s="279"/>
      <c r="AV145" s="279"/>
      <c r="AW145" s="279"/>
      <c r="AX145" s="279"/>
      <c r="AY145" s="279"/>
      <c r="AZ145" s="279"/>
      <c r="BA145" s="279"/>
      <c r="BB145" s="279"/>
    </row>
    <row r="146" spans="1:54" outlineLevel="2">
      <c r="A146" s="424"/>
      <c r="B146" s="135" t="s">
        <v>285</v>
      </c>
      <c r="C146" s="135" t="s">
        <v>461</v>
      </c>
      <c r="D146" s="135" t="s">
        <v>379</v>
      </c>
      <c r="E146" s="21">
        <f>-E$161*'Fixed Data'!$B$20*'Fixed Data'!$B$22</f>
        <v>-0.42421391604525371</v>
      </c>
      <c r="F146" s="21">
        <f>-F$161*'Fixed Data'!$B$20*'Fixed Data'!$B$22</f>
        <v>-0.27911058835356539</v>
      </c>
      <c r="G146" s="21">
        <f>-G$161*'Fixed Data'!$B$20*'Fixed Data'!$B$22</f>
        <v>-0.21306352937524248</v>
      </c>
      <c r="H146" s="21">
        <f>-H$161*'Fixed Data'!$B$20*'Fixed Data'!$B$22</f>
        <v>-0.12966698494682305</v>
      </c>
      <c r="I146" s="21">
        <f>-I$161*'Fixed Data'!$B$20*'Fixed Data'!$B$22</f>
        <v>-4.8318972276436209E-2</v>
      </c>
      <c r="J146" s="21">
        <f>-J$161*'Fixed Data'!$B$20*'Fixed Data'!$B$22</f>
        <v>-2.6997978986194653E-2</v>
      </c>
      <c r="K146" s="21">
        <f>-K$161*'Fixed Data'!$B$20*'Fixed Data'!$B$22</f>
        <v>-2.7343254560043509E-2</v>
      </c>
      <c r="L146" s="21">
        <f>-L$161*'Fixed Data'!$B$20*'Fixed Data'!$B$22</f>
        <v>-2.8117295403675035E-2</v>
      </c>
      <c r="M146" s="21">
        <f>-M$161*'Fixed Data'!$B$20*'Fixed Data'!$B$22</f>
        <v>-2.9119561555727216E-2</v>
      </c>
      <c r="N146" s="21">
        <f>-N$161*'Fixed Data'!$B$20*'Fixed Data'!$B$22</f>
        <v>-3.0395643683801297E-2</v>
      </c>
      <c r="O146" s="21">
        <f>-O$161*'Fixed Data'!$B$20*'Fixed Data'!$B$22</f>
        <v>-3.1924864163013475E-2</v>
      </c>
      <c r="P146" s="21">
        <f>-P$161*'Fixed Data'!$B$20*'Fixed Data'!$B$22</f>
        <v>-3.3601005829259165E-2</v>
      </c>
      <c r="Q146" s="21">
        <f>-Q$161*'Fixed Data'!$B$20*'Fixed Data'!$B$22</f>
        <v>-3.5365149478817373E-2</v>
      </c>
      <c r="R146" s="21">
        <f>-R$161*'Fixed Data'!$B$20*'Fixed Data'!$B$22</f>
        <v>-3.7221915455271315E-2</v>
      </c>
      <c r="S146" s="21">
        <f>-S$161*'Fixed Data'!$B$20*'Fixed Data'!$B$22</f>
        <v>-3.9176166682856298E-2</v>
      </c>
      <c r="T146" s="21">
        <f>-T$161*'Fixed Data'!$B$20*'Fixed Data'!$B$22</f>
        <v>-4.1233021402608483E-2</v>
      </c>
      <c r="U146" s="21">
        <f>-U$161*'Fixed Data'!$B$20*'Fixed Data'!$B$22</f>
        <v>-4.3397866577196444E-2</v>
      </c>
      <c r="V146" s="21">
        <f>-V$161*'Fixed Data'!$B$20*'Fixed Data'!$B$22</f>
        <v>-4.5676371999543039E-2</v>
      </c>
      <c r="W146" s="21">
        <f>-W$161*'Fixed Data'!$B$20*'Fixed Data'!$B$22</f>
        <v>-4.8074505142189167E-2</v>
      </c>
      <c r="X146" s="21">
        <f>-X$161*'Fixed Data'!$B$20*'Fixed Data'!$B$22</f>
        <v>-5.0598546786289257E-2</v>
      </c>
      <c r="Y146" s="21">
        <f>-Y$161*'Fixed Data'!$B$20*'Fixed Data'!$B$22</f>
        <v>-5.3255107471172729E-2</v>
      </c>
      <c r="Z146" s="21">
        <f>-Z$161*'Fixed Data'!$B$20*'Fixed Data'!$B$22</f>
        <v>-5.6051144807552356E-2</v>
      </c>
      <c r="AA146" s="21">
        <f>-AA$161*'Fixed Data'!$B$20*'Fixed Data'!$B$22</f>
        <v>-5.8993981699723363E-2</v>
      </c>
      <c r="AB146" s="21">
        <f>-AB$161*'Fixed Data'!$B$20*'Fixed Data'!$B$22</f>
        <v>-6.2091325524478748E-2</v>
      </c>
      <c r="AC146" s="21">
        <f>-AC$161*'Fixed Data'!$B$20*'Fixed Data'!$B$22</f>
        <v>-6.8293331725594236E-2</v>
      </c>
      <c r="AD146" s="21">
        <f>-AD$161*'Fixed Data'!$B$20*'Fixed Data'!$B$22</f>
        <v>-7.1879811599986881E-2</v>
      </c>
      <c r="AE146" s="21">
        <f>-AE$161*'Fixed Data'!$B$20*'Fixed Data'!$B$22</f>
        <v>-7.5654638673968697E-2</v>
      </c>
      <c r="AF146" s="21">
        <f>-AF$161*'Fixed Data'!$B$20*'Fixed Data'!$B$22</f>
        <v>-7.9627704184625586E-2</v>
      </c>
      <c r="AG146" s="21">
        <f>-AG$161*'Fixed Data'!$B$20*'Fixed Data'!$B$22</f>
        <v>-8.3809418817828385E-2</v>
      </c>
      <c r="AH146" s="21">
        <f>-AH$161*'Fixed Data'!$B$20*'Fixed Data'!$B$22</f>
        <v>-8.8210739987678574E-2</v>
      </c>
      <c r="AI146" s="21">
        <f>-AI$161*'Fixed Data'!$B$20*'Fixed Data'!$B$22</f>
        <v>-9.2843200548567303E-2</v>
      </c>
      <c r="AJ146" s="21">
        <f>-AJ$161*'Fixed Data'!$B$20*'Fixed Data'!$B$22</f>
        <v>-9.7718939015083661E-2</v>
      </c>
      <c r="AK146" s="21">
        <f>-AK$161*'Fixed Data'!$B$20*'Fixed Data'!$B$22</f>
        <v>-0.10285073136895806</v>
      </c>
      <c r="AL146" s="21">
        <f>-AL$161*'Fixed Data'!$B$20*'Fixed Data'!$B$22</f>
        <v>-0.10825202453638771</v>
      </c>
      <c r="AM146" s="21">
        <f>-AM$161*'Fixed Data'!$B$20*'Fixed Data'!$B$22</f>
        <v>-0.11393697162346433</v>
      </c>
      <c r="AN146" s="21">
        <f>-AN$161*'Fixed Data'!$B$20*'Fixed Data'!$B$22</f>
        <v>-0.11992046900203443</v>
      </c>
      <c r="AO146" s="21">
        <f>-AO$161*'Fixed Data'!$B$20*'Fixed Data'!$B$22</f>
        <v>-0.12621819534317036</v>
      </c>
      <c r="AP146" s="21">
        <f>-AP$161*'Fixed Data'!$B$20*'Fixed Data'!$B$22</f>
        <v>-0.13284665270053236</v>
      </c>
      <c r="AQ146" s="21">
        <f>-AQ$161*'Fixed Data'!$B$20*'Fixed Data'!$B$22</f>
        <v>-0.13982320975127543</v>
      </c>
      <c r="AR146" s="21">
        <f>-AR$161*'Fixed Data'!$B$20*'Fixed Data'!$B$22</f>
        <v>-0.14716614730780697</v>
      </c>
      <c r="AS146" s="21">
        <f>-AS$161*'Fixed Data'!$B$20*'Fixed Data'!$B$22</f>
        <v>-0.15489470621965148</v>
      </c>
      <c r="AT146" s="21">
        <f>-AT$161*'Fixed Data'!$B$20*'Fixed Data'!$B$22</f>
        <v>-0.16302913779094313</v>
      </c>
      <c r="AU146" s="21">
        <f>-AU$161*'Fixed Data'!$B$20*'Fixed Data'!$B$22</f>
        <v>-0.17159075684565694</v>
      </c>
      <c r="AV146" s="21">
        <f>-AV$161*'Fixed Data'!$B$20*'Fixed Data'!$B$22</f>
        <v>-0.18060199757962828</v>
      </c>
      <c r="AW146" s="21">
        <f>-AW$161*'Fixed Data'!$B$20*'Fixed Data'!$B$22</f>
        <v>-0.19008647234571274</v>
      </c>
      <c r="AX146" s="21">
        <f>-AX$161*'Fixed Data'!$B$20*'Fixed Data'!$B$22</f>
        <v>-0.20006903352612487</v>
      </c>
      <c r="AY146" s="21">
        <f>-AY$161*'Fixed Data'!$B$20*'Fixed Data'!$B$22</f>
        <v>-0.2105758386540813</v>
      </c>
      <c r="AZ146" s="21">
        <f>-AZ$161*'Fixed Data'!$B$20*'Fixed Data'!$B$22</f>
        <v>-0.22163441895539376</v>
      </c>
      <c r="BA146" s="21">
        <f>-BA$161*'Fixed Data'!$B$20*'Fixed Data'!$B$22</f>
        <v>-0.23327375148960927</v>
      </c>
      <c r="BB146" s="21">
        <f>-BB$161*'Fixed Data'!$B$20*'Fixed Data'!$B$22</f>
        <v>-0.24552433412875235</v>
      </c>
    </row>
    <row r="147" spans="1:54" outlineLevel="2">
      <c r="A147" s="424"/>
      <c r="B147" s="135" t="s">
        <v>285</v>
      </c>
      <c r="C147" s="135" t="s">
        <v>462</v>
      </c>
      <c r="D147" s="135" t="s">
        <v>379</v>
      </c>
      <c r="E147" s="21">
        <f>-E$162*'Fixed Data'!$B$21*'Fixed Data'!$B$22</f>
        <v>-6.3405798272614432E-3</v>
      </c>
      <c r="F147" s="21">
        <f>-F$162*'Fixed Data'!$B$21*'Fixed Data'!$B$22</f>
        <v>-4.1717701828077281E-3</v>
      </c>
      <c r="G147" s="21">
        <f>-G$162*'Fixed Data'!$B$21*'Fixed Data'!$B$22</f>
        <v>-3.1845874573753377E-3</v>
      </c>
      <c r="H147" s="21">
        <f>-H$162*'Fixed Data'!$B$21*'Fixed Data'!$B$22</f>
        <v>-1.9380879266769134E-3</v>
      </c>
      <c r="I147" s="21">
        <f>-I$162*'Fixed Data'!$B$21*'Fixed Data'!$B$22</f>
        <v>-7.2220709717899477E-4</v>
      </c>
      <c r="J147" s="21">
        <f>-J$162*'Fixed Data'!$B$21*'Fixed Data'!$B$22</f>
        <v>-4.0352952711346964E-4</v>
      </c>
      <c r="K147" s="21">
        <f>-K$162*'Fixed Data'!$B$21*'Fixed Data'!$B$22</f>
        <v>-4.0869024262889052E-4</v>
      </c>
      <c r="L147" s="21">
        <f>-L$162*'Fixed Data'!$B$21*'Fixed Data'!$B$22</f>
        <v>-4.2025956549401531E-4</v>
      </c>
      <c r="M147" s="21">
        <f>-M$162*'Fixed Data'!$B$21*'Fixed Data'!$B$22</f>
        <v>-4.352400937248974E-4</v>
      </c>
      <c r="N147" s="21">
        <f>-N$162*'Fixed Data'!$B$21*'Fixed Data'!$B$22</f>
        <v>-4.5431325538499757E-4</v>
      </c>
      <c r="O147" s="21">
        <f>-O$162*'Fixed Data'!$B$21*'Fixed Data'!$B$22</f>
        <v>-4.7716998911103933E-4</v>
      </c>
      <c r="P147" s="21">
        <f>-P$162*'Fixed Data'!$B$21*'Fixed Data'!$B$22</f>
        <v>-5.0222270340128912E-4</v>
      </c>
      <c r="Q147" s="21">
        <f>-Q$162*'Fixed Data'!$B$21*'Fixed Data'!$B$22</f>
        <v>-5.2859075313680737E-4</v>
      </c>
      <c r="R147" s="21">
        <f>-R$162*'Fixed Data'!$B$21*'Fixed Data'!$B$22</f>
        <v>-5.563431970075864E-4</v>
      </c>
      <c r="S147" s="21">
        <f>-S$162*'Fixed Data'!$B$21*'Fixed Data'!$B$22</f>
        <v>-5.8555271947338032E-4</v>
      </c>
      <c r="T147" s="21">
        <f>-T$162*'Fixed Data'!$B$21*'Fixed Data'!$B$22</f>
        <v>-6.1629582112654945E-4</v>
      </c>
      <c r="U147" s="21">
        <f>-U$162*'Fixed Data'!$B$21*'Fixed Data'!$B$22</f>
        <v>-6.4865301904947761E-4</v>
      </c>
      <c r="V147" s="21">
        <f>-V$162*'Fixed Data'!$B$21*'Fixed Data'!$B$22</f>
        <v>-6.8270905769130224E-4</v>
      </c>
      <c r="W147" s="21">
        <f>-W$162*'Fixed Data'!$B$21*'Fixed Data'!$B$22</f>
        <v>-7.1855313081625586E-4</v>
      </c>
      <c r="X147" s="21">
        <f>-X$162*'Fixed Data'!$B$21*'Fixed Data'!$B$22</f>
        <v>-7.5627911510490337E-4</v>
      </c>
      <c r="Y147" s="21">
        <f>-Y$162*'Fixed Data'!$B$21*'Fixed Data'!$B$22</f>
        <v>-7.9598581602008801E-4</v>
      </c>
      <c r="Z147" s="21">
        <f>-Z$162*'Fixed Data'!$B$21*'Fixed Data'!$B$22</f>
        <v>-8.3777722658151597E-4</v>
      </c>
      <c r="AA147" s="21">
        <f>-AA$162*'Fixed Data'!$B$21*'Fixed Data'!$B$22</f>
        <v>-8.8176279972671542E-4</v>
      </c>
      <c r="AB147" s="21">
        <f>-AB$162*'Fixed Data'!$B$21*'Fixed Data'!$B$22</f>
        <v>-9.2805773497170213E-4</v>
      </c>
      <c r="AC147" s="21">
        <f>-AC$162*'Fixed Data'!$B$21*'Fixed Data'!$B$22</f>
        <v>-1.0207569933410288E-3</v>
      </c>
      <c r="AD147" s="21">
        <f>-AD$162*'Fixed Data'!$B$21*'Fixed Data'!$B$22</f>
        <v>-1.0743628772649952E-3</v>
      </c>
      <c r="AE147" s="21">
        <f>-AE$162*'Fixed Data'!$B$21*'Fixed Data'!$B$22</f>
        <v>-1.1307839221468333E-3</v>
      </c>
      <c r="AF147" s="21">
        <f>-AF$162*'Fixed Data'!$B$21*'Fixed Data'!$B$22</f>
        <v>-1.1901679689129271E-3</v>
      </c>
      <c r="AG147" s="21">
        <f>-AG$162*'Fixed Data'!$B$21*'Fixed Data'!$B$22</f>
        <v>-1.2526706225123941E-3</v>
      </c>
      <c r="AH147" s="21">
        <f>-AH$162*'Fixed Data'!$B$21*'Fixed Data'!$B$22</f>
        <v>-1.3184556596535942E-3</v>
      </c>
      <c r="AI147" s="21">
        <f>-AI$162*'Fixed Data'!$B$21*'Fixed Data'!$B$22</f>
        <v>-1.3876954579534267E-3</v>
      </c>
      <c r="AJ147" s="21">
        <f>-AJ$162*'Fixed Data'!$B$21*'Fixed Data'!$B$22</f>
        <v>-1.4605714476239253E-3</v>
      </c>
      <c r="AK147" s="21">
        <f>-AK$162*'Fixed Data'!$B$21*'Fixed Data'!$B$22</f>
        <v>-1.5372745868797335E-3</v>
      </c>
      <c r="AL147" s="21">
        <f>-AL$162*'Fixed Data'!$B$21*'Fixed Data'!$B$22</f>
        <v>-1.6180058623121887E-3</v>
      </c>
      <c r="AM147" s="21">
        <f>-AM$162*'Fixed Data'!$B$21*'Fixed Data'!$B$22</f>
        <v>-1.7029768155411753E-3</v>
      </c>
      <c r="AN147" s="21">
        <f>-AN$162*'Fixed Data'!$B$21*'Fixed Data'!$B$22</f>
        <v>-1.7924100975247543E-3</v>
      </c>
      <c r="AO147" s="21">
        <f>-AO$162*'Fixed Data'!$B$21*'Fixed Data'!$B$22</f>
        <v>-1.8865400519790525E-3</v>
      </c>
      <c r="AP147" s="21">
        <f>-AP$162*'Fixed Data'!$B$21*'Fixed Data'!$B$22</f>
        <v>-1.9856133294371844E-3</v>
      </c>
      <c r="AQ147" s="21">
        <f>-AQ$162*'Fixed Data'!$B$21*'Fixed Data'!$B$22</f>
        <v>-2.0898895335562445E-3</v>
      </c>
      <c r="AR147" s="21">
        <f>-AR$162*'Fixed Data'!$B$21*'Fixed Data'!$B$22</f>
        <v>-2.1996419013659259E-3</v>
      </c>
      <c r="AS147" s="21">
        <f>-AS$162*'Fixed Data'!$B$21*'Fixed Data'!$B$22</f>
        <v>-2.3151580192412656E-3</v>
      </c>
      <c r="AT147" s="21">
        <f>-AT$162*'Fixed Data'!$B$21*'Fixed Data'!$B$22</f>
        <v>-2.4367405764755944E-3</v>
      </c>
      <c r="AU147" s="21">
        <f>-AU$162*'Fixed Data'!$B$21*'Fixed Data'!$B$22</f>
        <v>-2.5647081584283383E-3</v>
      </c>
      <c r="AV147" s="21">
        <f>-AV$162*'Fixed Data'!$B$21*'Fixed Data'!$B$22</f>
        <v>-2.6993960813259926E-3</v>
      </c>
      <c r="AW147" s="21">
        <f>-AW$162*'Fixed Data'!$B$21*'Fixed Data'!$B$22</f>
        <v>-2.8411572709037304E-3</v>
      </c>
      <c r="AX147" s="21">
        <f>-AX$162*'Fixed Data'!$B$21*'Fixed Data'!$B$22</f>
        <v>-2.9903631871900098E-3</v>
      </c>
      <c r="AY147" s="21">
        <f>-AY$162*'Fixed Data'!$B$21*'Fixed Data'!$B$22</f>
        <v>-3.1474047978574515E-3</v>
      </c>
      <c r="AZ147" s="21">
        <f>-AZ$162*'Fixed Data'!$B$21*'Fixed Data'!$B$22</f>
        <v>-3.3126936026904629E-3</v>
      </c>
      <c r="BA147" s="21">
        <f>-BA$162*'Fixed Data'!$B$21*'Fixed Data'!$B$22</f>
        <v>-3.4866627118541587E-3</v>
      </c>
      <c r="BB147" s="21">
        <f>-BB$162*'Fixed Data'!$B$21*'Fixed Data'!$B$22</f>
        <v>-3.6697679665758467E-3</v>
      </c>
    </row>
    <row r="148" spans="1:54" outlineLevel="2">
      <c r="A148" s="424"/>
      <c r="B148" s="135" t="s">
        <v>285</v>
      </c>
      <c r="C148" s="135"/>
      <c r="D148" s="135" t="s">
        <v>379</v>
      </c>
      <c r="E148" s="279"/>
      <c r="F148" s="279"/>
      <c r="G148" s="279"/>
      <c r="H148" s="279"/>
      <c r="I148" s="279"/>
      <c r="J148" s="279"/>
      <c r="K148" s="279"/>
      <c r="L148" s="279"/>
      <c r="M148" s="279"/>
      <c r="N148" s="279"/>
      <c r="O148" s="279"/>
      <c r="P148" s="279"/>
      <c r="Q148" s="279"/>
      <c r="R148" s="279"/>
      <c r="S148" s="279"/>
      <c r="T148" s="279"/>
      <c r="U148" s="279"/>
      <c r="V148" s="279"/>
      <c r="W148" s="279"/>
      <c r="X148" s="279"/>
      <c r="Y148" s="279"/>
      <c r="Z148" s="279"/>
      <c r="AA148" s="279"/>
      <c r="AB148" s="279"/>
      <c r="AC148" s="279"/>
      <c r="AD148" s="279"/>
      <c r="AE148" s="279"/>
      <c r="AF148" s="279"/>
      <c r="AG148" s="279"/>
      <c r="AH148" s="279"/>
      <c r="AI148" s="279"/>
      <c r="AJ148" s="279"/>
      <c r="AK148" s="279"/>
      <c r="AL148" s="279"/>
      <c r="AM148" s="279"/>
      <c r="AN148" s="279"/>
      <c r="AO148" s="279"/>
      <c r="AP148" s="279"/>
      <c r="AQ148" s="279"/>
      <c r="AR148" s="279"/>
      <c r="AS148" s="279"/>
      <c r="AT148" s="279"/>
      <c r="AU148" s="279"/>
      <c r="AV148" s="279"/>
      <c r="AW148" s="279"/>
      <c r="AX148" s="279"/>
      <c r="AY148" s="279"/>
      <c r="AZ148" s="279"/>
      <c r="BA148" s="279"/>
      <c r="BB148" s="279"/>
    </row>
    <row r="149" spans="1:54" outlineLevel="2">
      <c r="A149" s="424"/>
      <c r="B149" s="135" t="s">
        <v>285</v>
      </c>
      <c r="C149" s="135"/>
      <c r="D149" s="135" t="s">
        <v>379</v>
      </c>
      <c r="E149" s="279"/>
      <c r="F149" s="279"/>
      <c r="G149" s="279"/>
      <c r="H149" s="279"/>
      <c r="I149" s="279"/>
      <c r="J149" s="279"/>
      <c r="K149" s="279"/>
      <c r="L149" s="279"/>
      <c r="M149" s="279"/>
      <c r="N149" s="279"/>
      <c r="O149" s="279"/>
      <c r="P149" s="279"/>
      <c r="Q149" s="279"/>
      <c r="R149" s="279"/>
      <c r="S149" s="279"/>
      <c r="T149" s="279"/>
      <c r="U149" s="279"/>
      <c r="V149" s="279"/>
      <c r="W149" s="279"/>
      <c r="X149" s="279"/>
      <c r="Y149" s="279"/>
      <c r="Z149" s="279"/>
      <c r="AA149" s="279"/>
      <c r="AB149" s="279"/>
      <c r="AC149" s="279"/>
      <c r="AD149" s="279"/>
      <c r="AE149" s="279"/>
      <c r="AF149" s="279"/>
      <c r="AG149" s="279"/>
      <c r="AH149" s="279"/>
      <c r="AI149" s="279"/>
      <c r="AJ149" s="279"/>
      <c r="AK149" s="279"/>
      <c r="AL149" s="279"/>
      <c r="AM149" s="279"/>
      <c r="AN149" s="279"/>
      <c r="AO149" s="279"/>
      <c r="AP149" s="279"/>
      <c r="AQ149" s="279"/>
      <c r="AR149" s="279"/>
      <c r="AS149" s="279"/>
      <c r="AT149" s="279"/>
      <c r="AU149" s="279"/>
      <c r="AV149" s="279"/>
      <c r="AW149" s="279"/>
      <c r="AX149" s="279"/>
      <c r="AY149" s="279"/>
      <c r="AZ149" s="279"/>
      <c r="BA149" s="279"/>
      <c r="BB149" s="279"/>
    </row>
    <row r="150" spans="1:54" outlineLevel="2">
      <c r="A150" s="424"/>
      <c r="B150" s="135" t="s">
        <v>288</v>
      </c>
      <c r="C150" s="135" t="s">
        <v>463</v>
      </c>
      <c r="D150" s="135" t="s">
        <v>379</v>
      </c>
      <c r="E150" s="279">
        <v>-1.7026156150024709</v>
      </c>
      <c r="F150" s="279">
        <v>-1.137783230405333</v>
      </c>
      <c r="G150" s="279">
        <v>-0.88249550336669791</v>
      </c>
      <c r="H150" s="279">
        <v>-0.53461685038860718</v>
      </c>
      <c r="I150" s="279">
        <v>-0.20442100444556996</v>
      </c>
      <c r="J150" s="279">
        <v>-0.11028732798521955</v>
      </c>
      <c r="K150" s="279">
        <v>-0.11190164949175624</v>
      </c>
      <c r="L150" s="279">
        <v>-0.11520707476460844</v>
      </c>
      <c r="M150" s="279">
        <v>-0.11941759244455082</v>
      </c>
      <c r="N150" s="279">
        <v>-0.12471323541493959</v>
      </c>
      <c r="O150" s="279">
        <v>-0.13101153640317531</v>
      </c>
      <c r="P150" s="279">
        <v>-0.13789051835973859</v>
      </c>
      <c r="Q150" s="279">
        <v>-0.14513076368914737</v>
      </c>
      <c r="R150" s="279">
        <v>-0.152751244885068</v>
      </c>
      <c r="S150" s="279">
        <v>-0.16077193082260133</v>
      </c>
      <c r="T150" s="279">
        <v>-0.16921383908549101</v>
      </c>
      <c r="U150" s="279">
        <v>-0.17809909104141769</v>
      </c>
      <c r="V150" s="279">
        <v>-0.18745096980970041</v>
      </c>
      <c r="W150" s="279">
        <v>-0.19729398127330905</v>
      </c>
      <c r="X150" s="279">
        <v>-0.20765391829506361</v>
      </c>
      <c r="Y150" s="279">
        <v>-0.21855792830630069</v>
      </c>
      <c r="Z150" s="279">
        <v>-0.23003458444511629</v>
      </c>
      <c r="AA150" s="279">
        <v>-0.2421139604306019</v>
      </c>
      <c r="AB150" s="279">
        <v>-0.25482770936927857</v>
      </c>
      <c r="AC150" s="279">
        <v>-0.37215364494076186</v>
      </c>
      <c r="AD150" s="279">
        <v>-0.39172682192270603</v>
      </c>
      <c r="AE150" s="279">
        <v>-0.41232951527863204</v>
      </c>
      <c r="AF150" s="279">
        <v>-0.43401587624465393</v>
      </c>
      <c r="AG150" s="279">
        <v>-0.45684290436311087</v>
      </c>
      <c r="AH150" s="279">
        <v>-0.48087059730201126</v>
      </c>
      <c r="AI150" s="279">
        <v>-0.50616210855495947</v>
      </c>
      <c r="AJ150" s="279">
        <v>-0.53278391343608078</v>
      </c>
      <c r="AK150" s="279">
        <v>-0.56080598380626712</v>
      </c>
      <c r="AL150" s="279">
        <v>-0.59030197199000956</v>
      </c>
      <c r="AM150" s="279">
        <v>-0.62134940436624841</v>
      </c>
      <c r="AN150" s="279">
        <v>-0.65400231984798973</v>
      </c>
      <c r="AO150" s="279">
        <v>-0.68818860772940682</v>
      </c>
      <c r="AP150" s="279">
        <v>-0.72403124351135872</v>
      </c>
      <c r="AQ150" s="279">
        <v>-0.76163524146481654</v>
      </c>
      <c r="AR150" s="279">
        <v>-0.80109043004303016</v>
      </c>
      <c r="AS150" s="279">
        <v>-0.84249350747839979</v>
      </c>
      <c r="AT150" s="279">
        <v>-0.8860547018574868</v>
      </c>
      <c r="AU150" s="279">
        <v>-0.93190724220553389</v>
      </c>
      <c r="AV150" s="279">
        <v>-0.98017165564203801</v>
      </c>
      <c r="AW150" s="279">
        <v>-1.0309748091821995</v>
      </c>
      <c r="AX150" s="279">
        <v>-1.0844502432268222</v>
      </c>
      <c r="AY150" s="279">
        <v>-1.140738522594511</v>
      </c>
      <c r="AZ150" s="279">
        <v>-1.199987606018931</v>
      </c>
      <c r="BA150" s="279">
        <v>-1.2623532350824587</v>
      </c>
      <c r="BB150" s="279">
        <v>-1.3279601240298224</v>
      </c>
    </row>
    <row r="151" spans="1:54" outlineLevel="2">
      <c r="A151" s="424"/>
      <c r="B151" s="135" t="s">
        <v>288</v>
      </c>
      <c r="C151" s="135" t="s">
        <v>464</v>
      </c>
      <c r="D151" s="135" t="s">
        <v>379</v>
      </c>
      <c r="E151" s="279">
        <v>-2.8916364058888084</v>
      </c>
      <c r="F151" s="279">
        <v>-1.7898362845329066</v>
      </c>
      <c r="G151" s="279">
        <v>-1.5249003372671142</v>
      </c>
      <c r="H151" s="279">
        <v>-0.70202920773265343</v>
      </c>
      <c r="I151" s="279">
        <v>-0.30510943797107426</v>
      </c>
      <c r="J151" s="279">
        <v>-0.16699198119712946</v>
      </c>
      <c r="K151" s="279">
        <v>-0.16877634608162509</v>
      </c>
      <c r="L151" s="279">
        <v>-0.1736438588067683</v>
      </c>
      <c r="M151" s="279">
        <v>-0.17956606752380944</v>
      </c>
      <c r="N151" s="279">
        <v>-0.18781020548022295</v>
      </c>
      <c r="O151" s="279">
        <v>-0.19735398456659306</v>
      </c>
      <c r="P151" s="279">
        <v>-0.20771713754043003</v>
      </c>
      <c r="Q151" s="279">
        <v>-0.21862446522351911</v>
      </c>
      <c r="R151" s="279">
        <v>-0.23010454254988674</v>
      </c>
      <c r="S151" s="279">
        <v>-0.24218744494167135</v>
      </c>
      <c r="T151" s="279">
        <v>-0.25490482710079548</v>
      </c>
      <c r="U151" s="279">
        <v>-0.26829000593804969</v>
      </c>
      <c r="V151" s="279">
        <v>-0.28237804785684406</v>
      </c>
      <c r="W151" s="279">
        <v>-0.29720586062029392</v>
      </c>
      <c r="X151" s="279">
        <v>-0.31281229004231964</v>
      </c>
      <c r="Y151" s="279">
        <v>-0.3292382217560641</v>
      </c>
      <c r="Z151" s="279">
        <v>-0.34652668832625277</v>
      </c>
      <c r="AA151" s="279">
        <v>-0.36472298198610109</v>
      </c>
      <c r="AB151" s="279">
        <v>-0.38387477329412673</v>
      </c>
      <c r="AC151" s="279">
        <v>-0.51394865071887985</v>
      </c>
      <c r="AD151" s="279">
        <v>-0.54096893777645239</v>
      </c>
      <c r="AE151" s="279">
        <v>-0.56940979552418935</v>
      </c>
      <c r="AF151" s="279">
        <v>-0.59934590982656744</v>
      </c>
      <c r="AG151" s="279">
        <v>-0.63085589314798629</v>
      </c>
      <c r="AH151" s="279">
        <v>-0.6640224909945428</v>
      </c>
      <c r="AI151" s="279">
        <v>-0.69893279920958962</v>
      </c>
      <c r="AJ151" s="279">
        <v>-0.73567849269372543</v>
      </c>
      <c r="AK151" s="279">
        <v>-0.77435606614986863</v>
      </c>
      <c r="AL151" s="279">
        <v>-0.81506708748563561</v>
      </c>
      <c r="AM151" s="279">
        <v>-0.85791846453850829</v>
      </c>
      <c r="AN151" s="279">
        <v>-0.90302272582422927</v>
      </c>
      <c r="AO151" s="279">
        <v>-0.9504983160457271</v>
      </c>
      <c r="AP151" s="279">
        <v>-1.000469907138607</v>
      </c>
      <c r="AQ151" s="279">
        <v>-1.0530687256700662</v>
      </c>
      <c r="AR151" s="279">
        <v>-1.1084328974510245</v>
      </c>
      <c r="AS151" s="279">
        <v>-1.1667078102664785</v>
      </c>
      <c r="AT151" s="279">
        <v>-1.2280464956766557</v>
      </c>
      <c r="AU151" s="279">
        <v>-1.2926100308916439</v>
      </c>
      <c r="AV151" s="279">
        <v>-1.3605679617748776</v>
      </c>
      <c r="AW151" s="279">
        <v>-1.4320987480863407</v>
      </c>
      <c r="AX151" s="279">
        <v>-1.5073902321347912</v>
      </c>
      <c r="AY151" s="279">
        <v>-1.5866401320697319</v>
      </c>
      <c r="AZ151" s="279">
        <v>-1.6700565611086076</v>
      </c>
      <c r="BA151" s="279">
        <v>-1.757858574062801</v>
      </c>
      <c r="BB151" s="279">
        <v>-1.8502767141939629</v>
      </c>
    </row>
    <row r="152" spans="1:54" outlineLevel="2">
      <c r="A152" s="424"/>
      <c r="B152" s="135" t="s">
        <v>288</v>
      </c>
      <c r="C152" s="135" t="s">
        <v>465</v>
      </c>
      <c r="D152" s="135" t="s">
        <v>379</v>
      </c>
      <c r="E152" s="279">
        <v>-1.2851228602555385</v>
      </c>
      <c r="F152" s="279">
        <v>-0.88404065190171111</v>
      </c>
      <c r="G152" s="279">
        <v>-0.69997993539972003</v>
      </c>
      <c r="H152" s="279">
        <v>-0.46931370321856114</v>
      </c>
      <c r="I152" s="279">
        <v>-0.14271007723184861</v>
      </c>
      <c r="J152" s="279">
        <v>-8.2353558124774628E-2</v>
      </c>
      <c r="K152" s="279">
        <v>-8.368874170400778E-2</v>
      </c>
      <c r="L152" s="279">
        <v>-8.6234574291445126E-2</v>
      </c>
      <c r="M152" s="279">
        <v>-8.9441584711013183E-2</v>
      </c>
      <c r="N152" s="279">
        <v>-9.3429966885690538E-2</v>
      </c>
      <c r="O152" s="279">
        <v>-9.8147585678840105E-2</v>
      </c>
      <c r="P152" s="279">
        <v>-0.10330356205340735</v>
      </c>
      <c r="Q152" s="279">
        <v>-0.10873039762373801</v>
      </c>
      <c r="R152" s="279">
        <v>-0.11444232149617094</v>
      </c>
      <c r="S152" s="279">
        <v>-0.12045431028022779</v>
      </c>
      <c r="T152" s="279">
        <v>-0.1267821273576141</v>
      </c>
      <c r="U152" s="279">
        <v>-0.13344236421416752</v>
      </c>
      <c r="V152" s="279">
        <v>-0.14045248394312709</v>
      </c>
      <c r="W152" s="279">
        <v>-0.14783086703379283</v>
      </c>
      <c r="X152" s="279">
        <v>-0.15559685956563465</v>
      </c>
      <c r="Y152" s="279">
        <v>-0.1637708239342196</v>
      </c>
      <c r="Z152" s="279">
        <v>-0.17237419224196263</v>
      </c>
      <c r="AA152" s="279">
        <v>-0.18142952249369554</v>
      </c>
      <c r="AB152" s="279">
        <v>-0.19096055774440177</v>
      </c>
      <c r="AC152" s="279">
        <v>-0.20909216121194851</v>
      </c>
      <c r="AD152" s="279">
        <v>-0.22007861950054664</v>
      </c>
      <c r="AE152" s="279">
        <v>-0.23164234837499664</v>
      </c>
      <c r="AF152" s="279">
        <v>-0.24381367996557582</v>
      </c>
      <c r="AG152" s="279">
        <v>-0.25662454018181491</v>
      </c>
      <c r="AH152" s="279">
        <v>-0.27010853245678829</v>
      </c>
      <c r="AI152" s="279">
        <v>-0.28430102589172151</v>
      </c>
      <c r="AJ152" s="279">
        <v>-0.29923924803213164</v>
      </c>
      <c r="AK152" s="279">
        <v>-0.31496238251886249</v>
      </c>
      <c r="AL152" s="279">
        <v>-0.33151167187016595</v>
      </c>
      <c r="AM152" s="279">
        <v>-0.34893052566444149</v>
      </c>
      <c r="AN152" s="279">
        <v>-0.36726463440740786</v>
      </c>
      <c r="AO152" s="279">
        <v>-0.38656208938240005</v>
      </c>
      <c r="AP152" s="279">
        <v>-0.40687350879816869</v>
      </c>
      <c r="AQ152" s="279">
        <v>-0.42825217056509096</v>
      </c>
      <c r="AR152" s="279">
        <v>-0.45075415204807578</v>
      </c>
      <c r="AS152" s="279">
        <v>-0.47443847716275922</v>
      </c>
      <c r="AT152" s="279">
        <v>-0.49936727120083935</v>
      </c>
      <c r="AU152" s="279">
        <v>-0.52560592379068405</v>
      </c>
      <c r="AV152" s="279">
        <v>-0.55322326042067083</v>
      </c>
      <c r="AW152" s="279">
        <v>-0.58229172297519871</v>
      </c>
      <c r="AX152" s="279">
        <v>-0.61288755975693354</v>
      </c>
      <c r="AY152" s="279">
        <v>-0.64509102549374964</v>
      </c>
      <c r="AZ152" s="279">
        <v>-0.67898659185500776</v>
      </c>
      <c r="BA152" s="279">
        <v>-0.71466316902938987</v>
      </c>
      <c r="BB152" s="279">
        <v>-0.75221433131951376</v>
      </c>
    </row>
    <row r="153" spans="1:54" outlineLevel="2">
      <c r="A153" s="424"/>
      <c r="B153" s="135" t="s">
        <v>466</v>
      </c>
      <c r="C153" s="135"/>
      <c r="D153" s="135" t="s">
        <v>379</v>
      </c>
      <c r="E153" s="279"/>
      <c r="F153" s="279"/>
      <c r="G153" s="279"/>
      <c r="H153" s="279"/>
      <c r="I153" s="279"/>
      <c r="J153" s="279"/>
      <c r="K153" s="279"/>
      <c r="L153" s="279"/>
      <c r="M153" s="279"/>
      <c r="N153" s="279"/>
      <c r="O153" s="279"/>
      <c r="P153" s="279"/>
      <c r="Q153" s="279"/>
      <c r="R153" s="279"/>
      <c r="S153" s="279"/>
      <c r="T153" s="279"/>
      <c r="U153" s="279"/>
      <c r="V153" s="279"/>
      <c r="W153" s="279"/>
      <c r="X153" s="279"/>
      <c r="Y153" s="279"/>
      <c r="Z153" s="279"/>
      <c r="AA153" s="279"/>
      <c r="AB153" s="279"/>
      <c r="AC153" s="279"/>
      <c r="AD153" s="279"/>
      <c r="AE153" s="279"/>
      <c r="AF153" s="279"/>
      <c r="AG153" s="279"/>
      <c r="AH153" s="279"/>
      <c r="AI153" s="279"/>
      <c r="AJ153" s="279"/>
      <c r="AK153" s="279"/>
      <c r="AL153" s="279"/>
      <c r="AM153" s="279"/>
      <c r="AN153" s="279"/>
      <c r="AO153" s="279"/>
      <c r="AP153" s="279"/>
      <c r="AQ153" s="279"/>
      <c r="AR153" s="279"/>
      <c r="AS153" s="279"/>
      <c r="AT153" s="279"/>
      <c r="AU153" s="279"/>
      <c r="AV153" s="279"/>
      <c r="AW153" s="279"/>
      <c r="AX153" s="279"/>
      <c r="AY153" s="279"/>
      <c r="AZ153" s="279"/>
      <c r="BA153" s="279"/>
      <c r="BB153" s="279"/>
    </row>
    <row r="154" spans="1:54" outlineLevel="2">
      <c r="A154" s="425"/>
      <c r="B154" s="135" t="s">
        <v>466</v>
      </c>
      <c r="C154" s="135"/>
      <c r="D154" s="135" t="s">
        <v>379</v>
      </c>
      <c r="E154" s="279"/>
      <c r="F154" s="279"/>
      <c r="G154" s="279"/>
      <c r="H154" s="279"/>
      <c r="I154" s="279"/>
      <c r="J154" s="279"/>
      <c r="K154" s="279"/>
      <c r="L154" s="279"/>
      <c r="M154" s="279"/>
      <c r="N154" s="279"/>
      <c r="O154" s="279"/>
      <c r="P154" s="279"/>
      <c r="Q154" s="279"/>
      <c r="R154" s="279"/>
      <c r="S154" s="279"/>
      <c r="T154" s="279"/>
      <c r="U154" s="279"/>
      <c r="V154" s="279"/>
      <c r="W154" s="279"/>
      <c r="X154" s="279"/>
      <c r="Y154" s="279"/>
      <c r="Z154" s="279"/>
      <c r="AA154" s="279"/>
      <c r="AB154" s="279"/>
      <c r="AC154" s="279"/>
      <c r="AD154" s="279"/>
      <c r="AE154" s="279"/>
      <c r="AF154" s="279"/>
      <c r="AG154" s="279"/>
      <c r="AH154" s="279"/>
      <c r="AI154" s="279"/>
      <c r="AJ154" s="279"/>
      <c r="AK154" s="279"/>
      <c r="AL154" s="279"/>
      <c r="AM154" s="279"/>
      <c r="AN154" s="279"/>
      <c r="AO154" s="279"/>
      <c r="AP154" s="279"/>
      <c r="AQ154" s="279"/>
      <c r="AR154" s="279"/>
      <c r="AS154" s="279"/>
      <c r="AT154" s="279"/>
      <c r="AU154" s="279"/>
      <c r="AV154" s="279"/>
      <c r="AW154" s="279"/>
      <c r="AX154" s="279"/>
      <c r="AY154" s="279"/>
      <c r="AZ154" s="279"/>
      <c r="BA154" s="279"/>
      <c r="BB154" s="279"/>
    </row>
    <row r="155" spans="1:54" outlineLevel="1">
      <c r="A155" s="133"/>
      <c r="B155" s="134"/>
      <c r="C155" s="135"/>
      <c r="D155" s="135"/>
      <c r="E155" s="136"/>
      <c r="F155" s="136"/>
      <c r="G155" s="136"/>
      <c r="H155" s="136"/>
      <c r="I155" s="136"/>
      <c r="J155" s="136"/>
      <c r="K155" s="136"/>
      <c r="L155" s="136"/>
      <c r="M155" s="136"/>
      <c r="N155" s="136"/>
      <c r="O155" s="136"/>
      <c r="P155" s="136"/>
      <c r="Q155" s="136"/>
      <c r="R155" s="136"/>
      <c r="S155" s="136"/>
      <c r="T155" s="136"/>
      <c r="U155" s="136"/>
      <c r="V155" s="136"/>
      <c r="W155" s="136"/>
      <c r="X155" s="136"/>
      <c r="Y155" s="136"/>
      <c r="Z155" s="136"/>
      <c r="AA155" s="136"/>
      <c r="AB155" s="136"/>
      <c r="AC155" s="136"/>
      <c r="AD155" s="136"/>
      <c r="AE155" s="136"/>
      <c r="AF155" s="136"/>
      <c r="AG155" s="136"/>
      <c r="AH155" s="136"/>
      <c r="AI155" s="136"/>
      <c r="AJ155" s="136"/>
      <c r="AK155" s="136"/>
      <c r="AL155" s="136"/>
      <c r="AM155" s="136"/>
      <c r="AN155" s="136"/>
      <c r="AO155" s="136"/>
      <c r="AP155" s="136"/>
      <c r="AQ155" s="136"/>
      <c r="AR155" s="136"/>
      <c r="AS155" s="136"/>
      <c r="AT155" s="136"/>
      <c r="AU155" s="136"/>
      <c r="AV155" s="136"/>
      <c r="AW155" s="136"/>
      <c r="AX155" s="136"/>
      <c r="AY155" s="136"/>
      <c r="AZ155" s="136"/>
      <c r="BA155" s="136"/>
      <c r="BB155" s="136"/>
    </row>
    <row r="156" spans="1:54" outlineLevel="1">
      <c r="A156" s="134" t="s">
        <v>370</v>
      </c>
      <c r="B156" s="134"/>
      <c r="C156" s="135"/>
      <c r="D156" s="135"/>
      <c r="E156" s="136"/>
      <c r="F156" s="136"/>
      <c r="G156" s="136"/>
      <c r="H156" s="136"/>
      <c r="I156" s="136"/>
      <c r="J156" s="136"/>
      <c r="K156" s="136"/>
      <c r="L156" s="136"/>
      <c r="M156" s="136"/>
      <c r="N156" s="136"/>
      <c r="O156" s="136"/>
      <c r="P156" s="136"/>
      <c r="Q156" s="136"/>
      <c r="R156" s="136"/>
      <c r="S156" s="136"/>
      <c r="T156" s="136"/>
      <c r="U156" s="136"/>
      <c r="V156" s="136"/>
      <c r="W156" s="136"/>
      <c r="X156" s="136"/>
      <c r="Y156" s="136"/>
      <c r="Z156" s="136"/>
      <c r="AA156" s="136"/>
      <c r="AB156" s="136"/>
      <c r="AC156" s="136"/>
      <c r="AD156" s="136"/>
      <c r="AE156" s="136"/>
      <c r="AF156" s="136"/>
      <c r="AG156" s="136"/>
      <c r="AH156" s="136"/>
      <c r="AI156" s="136"/>
      <c r="AJ156" s="136"/>
      <c r="AK156" s="136"/>
      <c r="AL156" s="136"/>
      <c r="AM156" s="136"/>
      <c r="AN156" s="136"/>
      <c r="AO156" s="136"/>
      <c r="AP156" s="136"/>
      <c r="AQ156" s="136"/>
      <c r="AR156" s="136"/>
      <c r="AS156" s="136"/>
      <c r="AT156" s="136"/>
      <c r="AU156" s="136"/>
      <c r="AV156" s="136"/>
      <c r="AW156" s="136"/>
      <c r="AX156" s="136"/>
      <c r="AY156" s="136"/>
      <c r="AZ156" s="136"/>
      <c r="BA156" s="136"/>
      <c r="BB156" s="136"/>
    </row>
    <row r="157" spans="1:54" outlineLevel="2">
      <c r="A157" s="133"/>
      <c r="B157" s="134" t="s">
        <v>459</v>
      </c>
      <c r="C157" s="134" t="s">
        <v>158</v>
      </c>
      <c r="D157" s="135"/>
      <c r="E157" s="130">
        <v>2027</v>
      </c>
      <c r="F157" s="130">
        <v>2028</v>
      </c>
      <c r="G157" s="130">
        <v>2029</v>
      </c>
      <c r="H157" s="130">
        <v>2030</v>
      </c>
      <c r="I157" s="130">
        <v>2031</v>
      </c>
      <c r="J157" s="130">
        <v>2032</v>
      </c>
      <c r="K157" s="130">
        <v>2033</v>
      </c>
      <c r="L157" s="130">
        <v>2034</v>
      </c>
      <c r="M157" s="130">
        <v>2035</v>
      </c>
      <c r="N157" s="130">
        <v>2036</v>
      </c>
      <c r="O157" s="130">
        <v>2037</v>
      </c>
      <c r="P157" s="130">
        <v>2038</v>
      </c>
      <c r="Q157" s="130">
        <v>2039</v>
      </c>
      <c r="R157" s="130">
        <v>2040</v>
      </c>
      <c r="S157" s="130">
        <v>2041</v>
      </c>
      <c r="T157" s="130">
        <v>2042</v>
      </c>
      <c r="U157" s="130">
        <v>2043</v>
      </c>
      <c r="V157" s="130">
        <v>2044</v>
      </c>
      <c r="W157" s="130">
        <v>2045</v>
      </c>
      <c r="X157" s="130">
        <v>2046</v>
      </c>
      <c r="Y157" s="130">
        <v>2047</v>
      </c>
      <c r="Z157" s="130">
        <v>2048</v>
      </c>
      <c r="AA157" s="130">
        <v>2049</v>
      </c>
      <c r="AB157" s="130">
        <v>2050</v>
      </c>
      <c r="AC157" s="130">
        <v>2051</v>
      </c>
      <c r="AD157" s="130">
        <v>2052</v>
      </c>
      <c r="AE157" s="130">
        <v>2053</v>
      </c>
      <c r="AF157" s="130">
        <v>2054</v>
      </c>
      <c r="AG157" s="130">
        <v>2055</v>
      </c>
      <c r="AH157" s="130">
        <v>2056</v>
      </c>
      <c r="AI157" s="130">
        <v>2057</v>
      </c>
      <c r="AJ157" s="130">
        <v>2058</v>
      </c>
      <c r="AK157" s="130">
        <v>2059</v>
      </c>
      <c r="AL157" s="130">
        <v>2060</v>
      </c>
      <c r="AM157" s="130">
        <v>2061</v>
      </c>
      <c r="AN157" s="130">
        <v>2062</v>
      </c>
      <c r="AO157" s="130">
        <v>2063</v>
      </c>
      <c r="AP157" s="130">
        <v>2064</v>
      </c>
      <c r="AQ157" s="130">
        <v>2065</v>
      </c>
      <c r="AR157" s="130">
        <v>2066</v>
      </c>
      <c r="AS157" s="130">
        <v>2067</v>
      </c>
      <c r="AT157" s="130">
        <v>2068</v>
      </c>
      <c r="AU157" s="130">
        <v>2069</v>
      </c>
      <c r="AV157" s="130">
        <v>2070</v>
      </c>
      <c r="AW157" s="130">
        <v>2071</v>
      </c>
      <c r="AX157" s="130">
        <v>2072</v>
      </c>
      <c r="AY157" s="130">
        <v>2073</v>
      </c>
      <c r="AZ157" s="130">
        <v>2074</v>
      </c>
      <c r="BA157" s="130">
        <v>2075</v>
      </c>
      <c r="BB157" s="130">
        <v>2076</v>
      </c>
    </row>
    <row r="158" spans="1:54" ht="12.75" customHeight="1" outlineLevel="2">
      <c r="A158" s="423" t="s">
        <v>467</v>
      </c>
      <c r="B158" s="135" t="s">
        <v>282</v>
      </c>
      <c r="C158" s="135" t="s">
        <v>385</v>
      </c>
      <c r="D158" s="135" t="s">
        <v>468</v>
      </c>
      <c r="E158" s="321">
        <v>3.0188940561745713E-3</v>
      </c>
      <c r="F158" s="321">
        <v>2.3705162335561866E-3</v>
      </c>
      <c r="G158" s="321">
        <v>1.9673385000661984E-3</v>
      </c>
      <c r="H158" s="321">
        <v>1.538775002000844E-3</v>
      </c>
      <c r="I158" s="321">
        <v>1.0392525858388675E-3</v>
      </c>
      <c r="J158" s="321">
        <v>5.1073727843943875E-4</v>
      </c>
      <c r="K158" s="321">
        <v>5.110500733982922E-4</v>
      </c>
      <c r="L158" s="321">
        <v>5.1341142857934462E-4</v>
      </c>
      <c r="M158" s="321">
        <v>5.1713439657788093E-4</v>
      </c>
      <c r="N158" s="321">
        <v>5.2223291479207062E-4</v>
      </c>
      <c r="O158" s="321">
        <v>5.2882185506376422E-4</v>
      </c>
      <c r="P158" s="321">
        <v>5.369794662818915E-4</v>
      </c>
      <c r="Q158" s="321">
        <v>5.4556536156286203E-4</v>
      </c>
      <c r="R158" s="321">
        <v>5.5460202631736513E-4</v>
      </c>
      <c r="S158" s="321">
        <v>5.641131264662654E-4</v>
      </c>
      <c r="T158" s="321">
        <v>5.7412357041875678E-4</v>
      </c>
      <c r="U158" s="321">
        <v>5.8465957430444413E-4</v>
      </c>
      <c r="V158" s="321">
        <v>5.9574873063018212E-4</v>
      </c>
      <c r="W158" s="321">
        <v>6.0742008054148083E-4</v>
      </c>
      <c r="X158" s="321">
        <v>6.1970418987771577E-4</v>
      </c>
      <c r="Y158" s="321">
        <v>6.3263322922032812E-4</v>
      </c>
      <c r="Z158" s="321">
        <v>6.4624105814364624E-4</v>
      </c>
      <c r="AA158" s="321">
        <v>6.6056331388897327E-4</v>
      </c>
      <c r="AB158" s="321">
        <v>6.7563750469416914E-4</v>
      </c>
      <c r="AC158" s="321">
        <v>6.8835399033386E-4</v>
      </c>
      <c r="AD158" s="321">
        <v>7.0488722392728347E-4</v>
      </c>
      <c r="AE158" s="321">
        <v>7.2228847148533316E-4</v>
      </c>
      <c r="AF158" s="321">
        <v>7.4060330474922515E-4</v>
      </c>
      <c r="AG158" s="321">
        <v>7.5987968802951463E-4</v>
      </c>
      <c r="AH158" s="321">
        <v>7.8016810381876416E-4</v>
      </c>
      <c r="AI158" s="321">
        <v>8.0152168499902454E-4</v>
      </c>
      <c r="AJ158" s="321">
        <v>8.2399635399035994E-4</v>
      </c>
      <c r="AK158" s="321">
        <v>8.4765096920483404E-4</v>
      </c>
      <c r="AL158" s="321">
        <v>8.7254747918949949E-4</v>
      </c>
      <c r="AM158" s="321">
        <v>8.9875108486207336E-4</v>
      </c>
      <c r="AN158" s="321">
        <v>9.2633041026417393E-4</v>
      </c>
      <c r="AO158" s="321">
        <v>9.5535768227930249E-4</v>
      </c>
      <c r="AP158" s="321">
        <v>9.8590891978622393E-4</v>
      </c>
      <c r="AQ158" s="321">
        <v>1.0180641327431246E-3</v>
      </c>
      <c r="AR158" s="321">
        <v>1.051907531723915E-3</v>
      </c>
      <c r="AS158" s="321">
        <v>1.0875277484554339E-3</v>
      </c>
      <c r="AT158" s="321">
        <v>1.1250180679331133E-3</v>
      </c>
      <c r="AU158" s="321">
        <v>1.1644766727229815E-3</v>
      </c>
      <c r="AV158" s="321">
        <v>1.2060069000898082E-3</v>
      </c>
      <c r="AW158" s="321">
        <v>1.2497175126247758E-3</v>
      </c>
      <c r="AX158" s="321">
        <v>1.2957229830814151E-3</v>
      </c>
      <c r="AY158" s="321">
        <v>1.3441437941657608E-3</v>
      </c>
      <c r="AZ158" s="321">
        <v>1.3951067540658388E-3</v>
      </c>
      <c r="BA158" s="321">
        <v>1.4487453285468141E-3</v>
      </c>
      <c r="BB158" s="321">
        <v>1.5044461801001108E-3</v>
      </c>
    </row>
    <row r="159" spans="1:54" outlineLevel="2">
      <c r="A159" s="424"/>
      <c r="B159" s="135" t="s">
        <v>282</v>
      </c>
      <c r="C159" s="135"/>
      <c r="D159" s="135"/>
      <c r="E159" s="238"/>
      <c r="F159" s="238"/>
      <c r="G159" s="238"/>
      <c r="H159" s="238"/>
      <c r="I159" s="238"/>
      <c r="J159" s="238"/>
      <c r="K159" s="238"/>
      <c r="L159" s="238"/>
      <c r="M159" s="238"/>
      <c r="N159" s="238"/>
      <c r="O159" s="238"/>
      <c r="P159" s="238"/>
      <c r="Q159" s="238"/>
      <c r="R159" s="238"/>
      <c r="S159" s="238"/>
      <c r="T159" s="238"/>
      <c r="U159" s="238"/>
      <c r="V159" s="238"/>
      <c r="W159" s="238"/>
      <c r="X159" s="238"/>
      <c r="Y159" s="238"/>
      <c r="Z159" s="238"/>
      <c r="AA159" s="238"/>
      <c r="AB159" s="238"/>
      <c r="AC159" s="238"/>
      <c r="AD159" s="238"/>
      <c r="AE159" s="238"/>
      <c r="AF159" s="238"/>
      <c r="AG159" s="238"/>
      <c r="AH159" s="238"/>
      <c r="AI159" s="238"/>
      <c r="AJ159" s="238"/>
      <c r="AK159" s="238"/>
      <c r="AL159" s="238"/>
      <c r="AM159" s="238"/>
      <c r="AN159" s="238"/>
      <c r="AO159" s="238"/>
      <c r="AP159" s="238"/>
      <c r="AQ159" s="238"/>
      <c r="AR159" s="238"/>
      <c r="AS159" s="238"/>
      <c r="AT159" s="238"/>
      <c r="AU159" s="238"/>
      <c r="AV159" s="238"/>
      <c r="AW159" s="238"/>
      <c r="AX159" s="238"/>
      <c r="AY159" s="238"/>
      <c r="AZ159" s="238"/>
      <c r="BA159" s="238"/>
      <c r="BB159" s="238"/>
    </row>
    <row r="160" spans="1:54" outlineLevel="2">
      <c r="A160" s="424"/>
      <c r="B160" s="135" t="s">
        <v>282</v>
      </c>
      <c r="C160" s="135"/>
      <c r="D160" s="135"/>
      <c r="E160" s="238"/>
      <c r="F160" s="238"/>
      <c r="G160" s="238"/>
      <c r="H160" s="238"/>
      <c r="I160" s="238"/>
      <c r="J160" s="238"/>
      <c r="K160" s="238"/>
      <c r="L160" s="238"/>
      <c r="M160" s="238"/>
      <c r="N160" s="238"/>
      <c r="O160" s="238"/>
      <c r="P160" s="238"/>
      <c r="Q160" s="238"/>
      <c r="R160" s="238"/>
      <c r="S160" s="238"/>
      <c r="T160" s="238"/>
      <c r="U160" s="238"/>
      <c r="V160" s="238"/>
      <c r="W160" s="238"/>
      <c r="X160" s="238"/>
      <c r="Y160" s="238"/>
      <c r="Z160" s="238"/>
      <c r="AA160" s="238"/>
      <c r="AB160" s="238"/>
      <c r="AC160" s="238"/>
      <c r="AD160" s="238"/>
      <c r="AE160" s="238"/>
      <c r="AF160" s="238"/>
      <c r="AG160" s="238"/>
      <c r="AH160" s="238"/>
      <c r="AI160" s="238"/>
      <c r="AJ160" s="238"/>
      <c r="AK160" s="238"/>
      <c r="AL160" s="238"/>
      <c r="AM160" s="238"/>
      <c r="AN160" s="238"/>
      <c r="AO160" s="238"/>
      <c r="AP160" s="238"/>
      <c r="AQ160" s="238"/>
      <c r="AR160" s="238"/>
      <c r="AS160" s="238"/>
      <c r="AT160" s="238"/>
      <c r="AU160" s="238"/>
      <c r="AV160" s="238"/>
      <c r="AW160" s="238"/>
      <c r="AX160" s="238"/>
      <c r="AY160" s="238"/>
      <c r="AZ160" s="238"/>
      <c r="BA160" s="238"/>
      <c r="BB160" s="238"/>
    </row>
    <row r="161" spans="1:54" outlineLevel="2">
      <c r="A161" s="424"/>
      <c r="B161" s="135" t="s">
        <v>285</v>
      </c>
      <c r="C161" s="135" t="s">
        <v>461</v>
      </c>
      <c r="D161" s="135"/>
      <c r="E161" s="322">
        <v>1.8936847692531535E-2</v>
      </c>
      <c r="F161" s="322">
        <v>1.2459456187336621E-2</v>
      </c>
      <c r="G161" s="322">
        <v>9.5111250527240409E-3</v>
      </c>
      <c r="H161" s="322">
        <v>5.7883154036507956E-3</v>
      </c>
      <c r="I161" s="322">
        <v>2.1569519151769558E-3</v>
      </c>
      <c r="J161" s="322">
        <v>1.2051858666824026E-3</v>
      </c>
      <c r="K161" s="322">
        <v>1.2205989182269676E-3</v>
      </c>
      <c r="L161" s="322">
        <v>1.2551519892348626E-3</v>
      </c>
      <c r="M161" s="322">
        <v>1.2998930049132995E-3</v>
      </c>
      <c r="N161" s="322">
        <v>1.3568571260524148E-3</v>
      </c>
      <c r="O161" s="322">
        <v>1.425121306476076E-3</v>
      </c>
      <c r="P161" s="322">
        <v>1.4999440273823245E-3</v>
      </c>
      <c r="Q161" s="322">
        <v>1.5786951440615491E-3</v>
      </c>
      <c r="R161" s="322">
        <v>1.6615809079812596E-3</v>
      </c>
      <c r="S161" s="322">
        <v>1.7488183993740968E-3</v>
      </c>
      <c r="T161" s="322">
        <v>1.840636095777665E-3</v>
      </c>
      <c r="U161" s="322">
        <v>1.9372744704242682E-3</v>
      </c>
      <c r="V161" s="322">
        <v>2.038986622047748E-3</v>
      </c>
      <c r="W161" s="322">
        <v>2.1460389377569223E-3</v>
      </c>
      <c r="X161" s="322">
        <v>2.2587117907116832E-3</v>
      </c>
      <c r="Y161" s="322">
        <v>2.3773002744290326E-3</v>
      </c>
      <c r="Z161" s="322">
        <v>2.5021149756421918E-3</v>
      </c>
      <c r="AA161" s="322">
        <v>2.6334827877369286E-3</v>
      </c>
      <c r="AB161" s="322">
        <v>2.7717477668955538E-3</v>
      </c>
      <c r="AC161" s="322">
        <v>3.0486044242950985E-3</v>
      </c>
      <c r="AD161" s="322">
        <v>3.2087043657747596E-3</v>
      </c>
      <c r="AE161" s="322">
        <v>3.3772120989298705E-3</v>
      </c>
      <c r="AF161" s="322">
        <v>3.5545691671495126E-3</v>
      </c>
      <c r="AG161" s="322">
        <v>3.7412403019411971E-3</v>
      </c>
      <c r="AH161" s="322">
        <v>3.9377146406813631E-3</v>
      </c>
      <c r="AI161" s="322">
        <v>4.1445070083175328E-3</v>
      </c>
      <c r="AJ161" s="322">
        <v>4.3621592663806276E-3</v>
      </c>
      <c r="AK161" s="322">
        <v>4.5912417328423131E-3</v>
      </c>
      <c r="AL161" s="322">
        <v>4.8323546765379546E-3</v>
      </c>
      <c r="AM161" s="322">
        <v>5.0861298900709926E-3</v>
      </c>
      <c r="AN161" s="322">
        <v>5.3532323453203776E-3</v>
      </c>
      <c r="AO161" s="322">
        <v>5.6343619358890486E-3</v>
      </c>
      <c r="AP161" s="322">
        <v>5.930255311059264E-3</v>
      </c>
      <c r="AQ161" s="322">
        <v>6.241687806060406E-3</v>
      </c>
      <c r="AR161" s="322">
        <v>6.5694754737072496E-3</v>
      </c>
      <c r="AS161" s="322">
        <v>6.9144772227322489E-3</v>
      </c>
      <c r="AT161" s="322">
        <v>7.2775970684150985E-3</v>
      </c>
      <c r="AU161" s="322">
        <v>7.6597865014069568E-3</v>
      </c>
      <c r="AV161" s="322">
        <v>8.0620469809564946E-3</v>
      </c>
      <c r="AW161" s="322">
        <v>8.4854325590709122E-3</v>
      </c>
      <c r="AX161" s="322">
        <v>8.9310526424881565E-3</v>
      </c>
      <c r="AY161" s="322">
        <v>9.4000748996976441E-3</v>
      </c>
      <c r="AZ161" s="322">
        <v>9.893728320627012E-3</v>
      </c>
      <c r="BA161" s="322">
        <v>1.0413306437012174E-2</v>
      </c>
      <c r="BB161" s="322">
        <v>1.0960170669437486E-2</v>
      </c>
    </row>
    <row r="162" spans="1:54" outlineLevel="2">
      <c r="A162" s="424"/>
      <c r="B162" s="135" t="s">
        <v>285</v>
      </c>
      <c r="C162" s="135" t="s">
        <v>462</v>
      </c>
      <c r="D162" s="135"/>
      <c r="E162" s="322">
        <v>4.2081883761181174E-2</v>
      </c>
      <c r="F162" s="322">
        <v>2.7687680416303602E-2</v>
      </c>
      <c r="G162" s="322">
        <v>2.1135833450497875E-2</v>
      </c>
      <c r="H162" s="322">
        <v>1.2862923119223992E-2</v>
      </c>
      <c r="I162" s="322">
        <v>4.7932264781710126E-3</v>
      </c>
      <c r="J162" s="322">
        <v>2.6781908148497853E-3</v>
      </c>
      <c r="K162" s="322">
        <v>2.712442040504374E-3</v>
      </c>
      <c r="L162" s="322">
        <v>2.7892266427441401E-3</v>
      </c>
      <c r="M162" s="322">
        <v>2.8886511220295552E-3</v>
      </c>
      <c r="N162" s="322">
        <v>3.0152380578942544E-3</v>
      </c>
      <c r="O162" s="322">
        <v>3.1669362366135018E-3</v>
      </c>
      <c r="P162" s="322">
        <v>3.3332089497384973E-3</v>
      </c>
      <c r="Q162" s="322">
        <v>3.5082114312478857E-3</v>
      </c>
      <c r="R162" s="322">
        <v>3.692402017736132E-3</v>
      </c>
      <c r="S162" s="322">
        <v>3.8862631097202147E-3</v>
      </c>
      <c r="T162" s="322">
        <v>4.0903024350614761E-3</v>
      </c>
      <c r="U162" s="322">
        <v>4.3050543787205957E-3</v>
      </c>
      <c r="V162" s="322">
        <v>4.5310813823283315E-3</v>
      </c>
      <c r="W162" s="322">
        <v>4.7689754172376055E-3</v>
      </c>
      <c r="X162" s="322">
        <v>5.019359534914853E-3</v>
      </c>
      <c r="Y162" s="322">
        <v>5.2828894987311872E-3</v>
      </c>
      <c r="Z162" s="322">
        <v>5.5602555014270943E-3</v>
      </c>
      <c r="AA162" s="322">
        <v>5.8521839727487274E-3</v>
      </c>
      <c r="AB162" s="322">
        <v>6.1594394819901232E-3</v>
      </c>
      <c r="AC162" s="322">
        <v>6.7746764984335508E-3</v>
      </c>
      <c r="AD162" s="322">
        <v>7.13045414616613E-3</v>
      </c>
      <c r="AE162" s="322">
        <v>7.5049157753997106E-3</v>
      </c>
      <c r="AF162" s="322">
        <v>7.8990425936655787E-3</v>
      </c>
      <c r="AG162" s="322">
        <v>8.3138673376471038E-3</v>
      </c>
      <c r="AH162" s="322">
        <v>8.7504769792919185E-3</v>
      </c>
      <c r="AI162" s="322">
        <v>9.2100155740389641E-3</v>
      </c>
      <c r="AJ162" s="322">
        <v>9.6936872586236098E-3</v>
      </c>
      <c r="AK162" s="322">
        <v>1.020275940631625E-2</v>
      </c>
      <c r="AL162" s="322">
        <v>1.0738565947862122E-2</v>
      </c>
      <c r="AM162" s="322">
        <v>1.1302510866824426E-2</v>
      </c>
      <c r="AN162" s="322">
        <v>1.1896071878489728E-2</v>
      </c>
      <c r="AO162" s="322">
        <v>1.2520804301975661E-2</v>
      </c>
      <c r="AP162" s="322">
        <v>1.3178345135687247E-2</v>
      </c>
      <c r="AQ162" s="322">
        <v>1.3870417346800907E-2</v>
      </c>
      <c r="AR162" s="322">
        <v>1.4598834386016109E-2</v>
      </c>
      <c r="AS162" s="322">
        <v>1.5365504939404995E-2</v>
      </c>
      <c r="AT162" s="322">
        <v>1.6172437929811333E-2</v>
      </c>
      <c r="AU162" s="322">
        <v>1.7021747780904352E-2</v>
      </c>
      <c r="AV162" s="322">
        <v>1.7915659957681098E-2</v>
      </c>
      <c r="AW162" s="322">
        <v>1.8856516797935364E-2</v>
      </c>
      <c r="AX162" s="322">
        <v>1.9846783649973661E-2</v>
      </c>
      <c r="AY162" s="322">
        <v>2.0889055332661437E-2</v>
      </c>
      <c r="AZ162" s="322">
        <v>2.1986062934726686E-2</v>
      </c>
      <c r="BA162" s="322">
        <v>2.314068097113817E-2</v>
      </c>
      <c r="BB162" s="322">
        <v>2.4355934820972213E-2</v>
      </c>
    </row>
    <row r="163" spans="1:54" outlineLevel="2">
      <c r="A163" s="424"/>
      <c r="B163" s="135" t="s">
        <v>285</v>
      </c>
      <c r="C163" s="135"/>
      <c r="D163" s="135"/>
      <c r="E163" s="238"/>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row>
    <row r="164" spans="1:54" outlineLevel="2">
      <c r="A164" s="424"/>
      <c r="B164" s="135" t="s">
        <v>285</v>
      </c>
      <c r="C164" s="135"/>
      <c r="D164" s="135"/>
      <c r="E164" s="238"/>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row>
    <row r="165" spans="1:54" outlineLevel="2">
      <c r="A165" s="424"/>
      <c r="B165" s="135" t="s">
        <v>466</v>
      </c>
      <c r="C165" s="135"/>
      <c r="D165" s="135"/>
      <c r="E165" s="238"/>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row>
    <row r="166" spans="1:54" outlineLevel="2">
      <c r="A166" s="424"/>
      <c r="B166" s="135" t="s">
        <v>466</v>
      </c>
      <c r="C166" s="135"/>
      <c r="D166" s="135"/>
      <c r="E166" s="238"/>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row>
    <row r="167" spans="1:54" outlineLevel="2">
      <c r="A167" s="424"/>
      <c r="B167" s="135" t="s">
        <v>466</v>
      </c>
      <c r="C167" s="135"/>
      <c r="D167" s="135"/>
      <c r="E167" s="238"/>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row>
    <row r="168" spans="1:54" outlineLevel="2">
      <c r="A168" s="424"/>
      <c r="B168" s="135" t="s">
        <v>466</v>
      </c>
      <c r="C168" s="135"/>
      <c r="D168" s="135"/>
      <c r="E168" s="238"/>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row>
    <row r="169" spans="1:54" outlineLevel="2">
      <c r="A169" s="425"/>
      <c r="B169" s="135" t="s">
        <v>466</v>
      </c>
      <c r="C169" s="135"/>
      <c r="D169" s="135"/>
      <c r="E169" s="238"/>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row>
    <row r="170" spans="1:54" outlineLevel="1">
      <c r="B170" s="19"/>
      <c r="C170" s="19"/>
      <c r="D170" s="19"/>
      <c r="E170" s="15"/>
    </row>
    <row r="171" spans="1:54" outlineLevel="1">
      <c r="A171" s="4" t="s">
        <v>471</v>
      </c>
      <c r="B171" s="19"/>
      <c r="C171" s="19"/>
      <c r="D171" s="19"/>
      <c r="E171" s="130">
        <v>2027</v>
      </c>
      <c r="F171" s="130">
        <v>2028</v>
      </c>
      <c r="G171" s="130">
        <v>2029</v>
      </c>
      <c r="H171" s="130">
        <v>2030</v>
      </c>
      <c r="I171" s="130">
        <v>2031</v>
      </c>
      <c r="J171" s="130">
        <v>2032</v>
      </c>
      <c r="K171" s="130">
        <v>2033</v>
      </c>
      <c r="L171" s="130">
        <v>2034</v>
      </c>
      <c r="M171" s="130">
        <v>2035</v>
      </c>
      <c r="N171" s="130">
        <v>2036</v>
      </c>
      <c r="O171" s="130">
        <v>2037</v>
      </c>
      <c r="P171" s="130">
        <v>2038</v>
      </c>
      <c r="Q171" s="130">
        <v>2039</v>
      </c>
      <c r="R171" s="130">
        <v>2040</v>
      </c>
      <c r="S171" s="130">
        <v>2041</v>
      </c>
      <c r="T171" s="130">
        <v>2042</v>
      </c>
      <c r="U171" s="130">
        <v>2043</v>
      </c>
      <c r="V171" s="130">
        <v>2044</v>
      </c>
      <c r="W171" s="130">
        <v>2045</v>
      </c>
      <c r="X171" s="130">
        <v>2046</v>
      </c>
      <c r="Y171" s="130">
        <v>2047</v>
      </c>
      <c r="Z171" s="130">
        <v>2048</v>
      </c>
      <c r="AA171" s="130">
        <v>2049</v>
      </c>
      <c r="AB171" s="130">
        <v>2050</v>
      </c>
      <c r="AC171" s="130">
        <v>2051</v>
      </c>
      <c r="AD171" s="130">
        <v>2052</v>
      </c>
      <c r="AE171" s="130">
        <v>2053</v>
      </c>
      <c r="AF171" s="130">
        <v>2054</v>
      </c>
      <c r="AG171" s="130">
        <v>2055</v>
      </c>
      <c r="AH171" s="130">
        <v>2056</v>
      </c>
      <c r="AI171" s="130">
        <v>2057</v>
      </c>
      <c r="AJ171" s="130">
        <v>2058</v>
      </c>
      <c r="AK171" s="130">
        <v>2059</v>
      </c>
      <c r="AL171" s="130">
        <v>2060</v>
      </c>
      <c r="AM171" s="130">
        <v>2061</v>
      </c>
      <c r="AN171" s="130">
        <v>2062</v>
      </c>
      <c r="AO171" s="130">
        <v>2063</v>
      </c>
      <c r="AP171" s="130">
        <v>2064</v>
      </c>
      <c r="AQ171" s="130">
        <v>2065</v>
      </c>
      <c r="AR171" s="130">
        <v>2066</v>
      </c>
      <c r="AS171" s="130">
        <v>2067</v>
      </c>
      <c r="AT171" s="130">
        <v>2068</v>
      </c>
      <c r="AU171" s="130">
        <v>2069</v>
      </c>
      <c r="AV171" s="130">
        <v>2070</v>
      </c>
      <c r="AW171" s="130">
        <v>2071</v>
      </c>
      <c r="AX171" s="130">
        <v>2072</v>
      </c>
      <c r="AY171" s="130">
        <v>2073</v>
      </c>
      <c r="AZ171" s="130">
        <v>2074</v>
      </c>
      <c r="BA171" s="130">
        <v>2075</v>
      </c>
      <c r="BB171" s="130">
        <v>2076</v>
      </c>
    </row>
    <row r="172" spans="1:54" ht="12.75" customHeight="1" outlineLevel="2">
      <c r="A172" s="423" t="s">
        <v>472</v>
      </c>
      <c r="B172" s="135" t="s">
        <v>282</v>
      </c>
      <c r="C172" s="135" t="s">
        <v>385</v>
      </c>
      <c r="D172" s="135" t="s">
        <v>379</v>
      </c>
      <c r="E172" s="262">
        <f>-(E$158*'Fixed Data'!$B$25*'Fixed Data'!E$47*'Fixed Data'!$B$24*'Fixed Data'!$B$23+E$158*'Fixed Data'!$B$26)*'Fixed Data'!L44/10^6</f>
        <v>-6.1567168632509683E-4</v>
      </c>
      <c r="F172" s="262">
        <f>-(F$158*'Fixed Data'!$B$25*'Fixed Data'!F$47*'Fixed Data'!$B$24*'Fixed Data'!$B$23+F$158*'Fixed Data'!$B$26)*'Fixed Data'!M44/10^6</f>
        <v>-4.9080390844155185E-4</v>
      </c>
      <c r="G172" s="262">
        <f>-(G$158*'Fixed Data'!$B$25*'Fixed Data'!G$47*'Fixed Data'!$B$24*'Fixed Data'!$B$23+G$158*'Fixed Data'!$B$26)*'Fixed Data'!N44/10^6</f>
        <v>-4.1353087390415451E-4</v>
      </c>
      <c r="H172" s="262">
        <f>-(H$158*'Fixed Data'!$B$25*'Fixed Data'!H$47*'Fixed Data'!$B$24*'Fixed Data'!$B$23+H$158*'Fixed Data'!$B$26)*'Fixed Data'!O44/10^6</f>
        <v>-3.2837322638903699E-4</v>
      </c>
      <c r="I172" s="262">
        <f>-(I$158*'Fixed Data'!$B$25*'Fixed Data'!I$47*'Fixed Data'!$B$24*'Fixed Data'!$B$23+I$158*'Fixed Data'!$B$26)*'Fixed Data'!P44/10^6</f>
        <v>-2.2515287708020168E-4</v>
      </c>
      <c r="J172" s="262">
        <f>-(J$158*'Fixed Data'!$B$25*'Fixed Data'!J$47*'Fixed Data'!$B$24*'Fixed Data'!$B$23+J$158*'Fixed Data'!$B$26)*'Fixed Data'!Q44/10^6</f>
        <v>-1.1233567899493576E-4</v>
      </c>
      <c r="K172" s="262">
        <f>-(K$158*'Fixed Data'!$B$25*'Fixed Data'!K$47*'Fixed Data'!$B$24*'Fixed Data'!$B$23+K$158*'Fixed Data'!$B$26)*'Fixed Data'!R44/10^6</f>
        <v>-1.1411622094534076E-4</v>
      </c>
      <c r="L172" s="262">
        <f>-(L$158*'Fixed Data'!$B$25*'Fixed Data'!L$47*'Fixed Data'!$B$24*'Fixed Data'!$B$23+L$158*'Fixed Data'!$B$26)*'Fixed Data'!S44/10^6</f>
        <v>-1.1638934591416676E-4</v>
      </c>
      <c r="M172" s="262">
        <f>-(M$158*'Fixed Data'!$B$25*'Fixed Data'!M$47*'Fixed Data'!$B$24*'Fixed Data'!$B$23+M$158*'Fixed Data'!$B$26)*'Fixed Data'!T44/10^6</f>
        <v>-1.1901861455747097E-4</v>
      </c>
      <c r="N172" s="262">
        <f>-(N$158*'Fixed Data'!$B$25*'Fixed Data'!N$47*'Fixed Data'!$B$24*'Fixed Data'!$B$23+N$158*'Fixed Data'!$B$26)*'Fixed Data'!U44/10^6</f>
        <v>-1.2202237547152657E-4</v>
      </c>
      <c r="O172" s="262">
        <f>-(O$158*'Fixed Data'!$B$25*'Fixed Data'!O$47*'Fixed Data'!$B$24*'Fixed Data'!$B$23+O$158*'Fixed Data'!$B$26)*'Fixed Data'!V44/10^6</f>
        <v>-1.2544356835993877E-4</v>
      </c>
      <c r="P172" s="262">
        <f>-(P$158*'Fixed Data'!$B$25*'Fixed Data'!P$47*'Fixed Data'!$B$24*'Fixed Data'!$B$23+P$158*'Fixed Data'!$B$26)*'Fixed Data'!W44/10^6</f>
        <v>-1.29318438665937E-4</v>
      </c>
      <c r="Q172" s="262">
        <f>-(Q$158*'Fixed Data'!$B$25*'Fixed Data'!Q$47*'Fixed Data'!$B$24*'Fixed Data'!$B$23+Q$158*'Fixed Data'!$B$26)*'Fixed Data'!X44/10^6</f>
        <v>-1.3338694685448407E-4</v>
      </c>
      <c r="R172" s="262">
        <f>-(R$158*'Fixed Data'!$B$25*'Fixed Data'!R$47*'Fixed Data'!$B$24*'Fixed Data'!$B$23+R$158*'Fixed Data'!$B$26)*'Fixed Data'!Y44/10^6</f>
        <v>-1.3766126773624728E-4</v>
      </c>
      <c r="S172" s="262">
        <f>-(S$158*'Fixed Data'!$B$25*'Fixed Data'!S$47*'Fixed Data'!$B$24*'Fixed Data'!$B$23+S$158*'Fixed Data'!$B$26)*'Fixed Data'!Z44/10^6</f>
        <v>-1.4212240908675257E-4</v>
      </c>
      <c r="T172" s="262">
        <f>-(T$158*'Fixed Data'!$B$25*'Fixed Data'!T$47*'Fixed Data'!$B$24*'Fixed Data'!$B$23+T$158*'Fixed Data'!$B$26)*'Fixed Data'!AA44/10^6</f>
        <v>-1.4681410240608442E-4</v>
      </c>
      <c r="U172" s="262">
        <f>-(U$158*'Fixed Data'!$B$25*'Fixed Data'!U$47*'Fixed Data'!$B$24*'Fixed Data'!$B$23+U$158*'Fixed Data'!$B$26)*'Fixed Data'!AB44/10^6</f>
        <v>-1.5175098033871236E-4</v>
      </c>
      <c r="V172" s="262">
        <f>-(V$158*'Fixed Data'!$B$25*'Fixed Data'!V$47*'Fixed Data'!$B$24*'Fixed Data'!$B$23+V$158*'Fixed Data'!$B$26)*'Fixed Data'!AC44/10^6</f>
        <v>-1.5694865829961237E-4</v>
      </c>
      <c r="W172" s="262">
        <f>-(W$158*'Fixed Data'!$B$25*'Fixed Data'!W$47*'Fixed Data'!$B$24*'Fixed Data'!$B$23+W$158*'Fixed Data'!$B$26)*'Fixed Data'!AD44/10^6</f>
        <v>-1.6242380078732781E-4</v>
      </c>
      <c r="X172" s="262">
        <f>-(X$158*'Fixed Data'!$B$25*'Fixed Data'!X$47*'Fixed Data'!$B$24*'Fixed Data'!$B$23+X$158*'Fixed Data'!$B$26)*'Fixed Data'!AE44/10^6</f>
        <v>-1.6819419344958156E-4</v>
      </c>
      <c r="Y172" s="262">
        <f>-(Y$158*'Fixed Data'!$B$25*'Fixed Data'!Y$47*'Fixed Data'!$B$24*'Fixed Data'!$B$23+Y$158*'Fixed Data'!$B$26)*'Fixed Data'!AF44/10^6</f>
        <v>-1.7427881890876311E-4</v>
      </c>
      <c r="Z172" s="262">
        <f>-(Z$158*'Fixed Data'!$B$25*'Fixed Data'!Z$47*'Fixed Data'!$B$24*'Fixed Data'!$B$23+Z$158*'Fixed Data'!$B$26)*'Fixed Data'!AG44/10^6</f>
        <v>-1.8069793838851875E-4</v>
      </c>
      <c r="AA172" s="262">
        <f>-(AA$158*'Fixed Data'!$B$25*'Fixed Data'!AA$47*'Fixed Data'!$B$24*'Fixed Data'!$B$23+AA$158*'Fixed Data'!$B$26)*'Fixed Data'!AH44/10^6</f>
        <v>-1.8747317872569699E-4</v>
      </c>
      <c r="AB172" s="262">
        <f>-(AB$158*'Fixed Data'!$B$25*'Fixed Data'!AB$47*'Fixed Data'!$B$24*'Fixed Data'!$B$23+AB$158*'Fixed Data'!$B$26)*'Fixed Data'!AI44/10^6</f>
        <v>-1.9462762560942877E-4</v>
      </c>
      <c r="AC172" s="262">
        <f>-(AC$158*'Fixed Data'!$B$25*'Fixed Data'!AC$47*'Fixed Data'!$B$24*'Fixed Data'!$B$23+AC$158*'Fixed Data'!$B$26)*'Fixed Data'!AJ44/10^6</f>
        <v>-2.0113573947936936E-4</v>
      </c>
      <c r="AD172" s="262">
        <f>-(AD$158*'Fixed Data'!$B$25*'Fixed Data'!AD$47*'Fixed Data'!$B$24*'Fixed Data'!$B$23+AD$158*'Fixed Data'!$B$26)*'Fixed Data'!AK44/10^6</f>
        <v>-2.0890475345352189E-4</v>
      </c>
      <c r="AE172" s="262">
        <f>-(AE$158*'Fixed Data'!$B$25*'Fixed Data'!AE$47*'Fixed Data'!$B$24*'Fixed Data'!$B$23+AE$158*'Fixed Data'!$B$26)*'Fixed Data'!AL44/10^6</f>
        <v>-2.1708380523593955E-4</v>
      </c>
      <c r="AF172" s="262">
        <f>-(AF$158*'Fixed Data'!$B$25*'Fixed Data'!AF$47*'Fixed Data'!$B$24*'Fixed Data'!$B$23+AF$158*'Fixed Data'!$B$26)*'Fixed Data'!AM44/10^6</f>
        <v>-2.2568803563027535E-4</v>
      </c>
      <c r="AG172" s="262">
        <f>-(AG$158*'Fixed Data'!$B$25*'Fixed Data'!AG$47*'Fixed Data'!$B$24*'Fixed Data'!$B$23+AG$158*'Fixed Data'!$B$26)*'Fixed Data'!AN44/10^6</f>
        <v>-2.3473764698277118E-4</v>
      </c>
      <c r="AH172" s="262">
        <f>-(AH$158*'Fixed Data'!$B$25*'Fixed Data'!AH$47*'Fixed Data'!$B$24*'Fixed Data'!$B$23+AH$158*'Fixed Data'!$B$26)*'Fixed Data'!AO44/10^6</f>
        <v>-2.442603557101916E-4</v>
      </c>
      <c r="AI172" s="262">
        <f>-(AI$158*'Fixed Data'!$B$25*'Fixed Data'!AI$47*'Fixed Data'!$B$24*'Fixed Data'!$B$23+AI$158*'Fixed Data'!$B$26)*'Fixed Data'!AP44/10^6</f>
        <v>-2.5429562278557439E-4</v>
      </c>
      <c r="AJ172" s="262">
        <f>-(AJ$158*'Fixed Data'!$B$25*'Fixed Data'!AJ$47*'Fixed Data'!$B$24*'Fixed Data'!$B$23+AJ$158*'Fixed Data'!$B$26)*'Fixed Data'!AQ44/10^6</f>
        <v>-2.6487010712681968E-4</v>
      </c>
      <c r="AK172" s="262">
        <f>-(AK$158*'Fixed Data'!$B$25*'Fixed Data'!AK$47*'Fixed Data'!$B$24*'Fixed Data'!$B$23+AK$158*'Fixed Data'!$B$26)*'Fixed Data'!AR44/10^6</f>
        <v>-2.7601558750060655E-4</v>
      </c>
      <c r="AL172" s="262">
        <f>-(AL$158*'Fixed Data'!$B$25*'Fixed Data'!AL$47*'Fixed Data'!$B$24*'Fixed Data'!$B$23+AL$158*'Fixed Data'!$B$26)*'Fixed Data'!AS44/10^6</f>
        <v>-2.877676781672664E-4</v>
      </c>
      <c r="AM172" s="262">
        <f>-(AM$158*'Fixed Data'!$B$25*'Fixed Data'!AM$47*'Fixed Data'!$B$24*'Fixed Data'!$B$23+AM$158*'Fixed Data'!$B$26)*'Fixed Data'!AT44/10^6</f>
        <v>-3.0016463121690552E-4</v>
      </c>
      <c r="AN172" s="262">
        <f>-(AN$158*'Fixed Data'!$B$25*'Fixed Data'!AN$47*'Fixed Data'!$B$24*'Fixed Data'!$B$23+AN$158*'Fixed Data'!$B$26)*'Fixed Data'!AU44/10^6</f>
        <v>-3.1324630107562173E-4</v>
      </c>
      <c r="AO172" s="262">
        <f>-(AO$158*'Fixed Data'!$B$25*'Fixed Data'!AO$47*'Fixed Data'!$B$24*'Fixed Data'!$B$23+AO$158*'Fixed Data'!$B$26)*'Fixed Data'!AV44/10^6</f>
        <v>-3.270538911722792E-4</v>
      </c>
      <c r="AP172" s="262">
        <f>-(AP$158*'Fixed Data'!$B$25*'Fixed Data'!AP$47*'Fixed Data'!$B$24*'Fixed Data'!$B$23+AP$158*'Fixed Data'!$B$26)*'Fixed Data'!AW44/10^6</f>
        <v>-3.4163196101334091E-4</v>
      </c>
      <c r="AQ172" s="262">
        <f>-(AQ$158*'Fixed Data'!$B$25*'Fixed Data'!AQ$47*'Fixed Data'!$B$24*'Fixed Data'!$B$23+AQ$158*'Fixed Data'!$B$26)*'Fixed Data'!AX44/10^6</f>
        <v>-3.5702786909508295E-4</v>
      </c>
      <c r="AR172" s="262">
        <f>-(AR$158*'Fixed Data'!$B$25*'Fixed Data'!AR$47*'Fixed Data'!$B$24*'Fixed Data'!$B$23+AR$158*'Fixed Data'!$B$26)*'Fixed Data'!AY44/10^6</f>
        <v>-3.7329165421624746E-4</v>
      </c>
      <c r="AS172" s="262">
        <f>-(AS$158*'Fixed Data'!$B$25*'Fixed Data'!AS$47*'Fixed Data'!$B$24*'Fixed Data'!$B$23+AS$158*'Fixed Data'!$B$26)*'Fixed Data'!AZ44/10^6</f>
        <v>-3.9047622110493016E-4</v>
      </c>
      <c r="AT172" s="262">
        <f>-(AT$158*'Fixed Data'!$B$25*'Fixed Data'!AT$47*'Fixed Data'!$B$24*'Fixed Data'!$B$23+AT$158*'Fixed Data'!$B$26)*'Fixed Data'!BA44/10^6</f>
        <v>-4.0863767073911578E-4</v>
      </c>
      <c r="AU172" s="262">
        <f>-(AU$158*'Fixed Data'!$B$25*'Fixed Data'!AU$47*'Fixed Data'!$B$24*'Fixed Data'!$B$23+AU$158*'Fixed Data'!$B$26)*'Fixed Data'!BB44/10^6</f>
        <v>-4.2783556628460628E-4</v>
      </c>
      <c r="AV172" s="262">
        <f>-(AV$158*'Fixed Data'!$B$25*'Fixed Data'!AV$47*'Fixed Data'!$B$24*'Fixed Data'!$B$23+AV$158*'Fixed Data'!$B$26)*'Fixed Data'!BC44/10^6</f>
        <v>-4.4813299564282086E-4</v>
      </c>
      <c r="AW172" s="262">
        <f>-(AW$158*'Fixed Data'!$B$25*'Fixed Data'!AW$47*'Fixed Data'!$B$24*'Fixed Data'!$B$23+AW$158*'Fixed Data'!$B$26)*'Fixed Data'!BD44/10^6</f>
        <v>-4.6959678166604468E-4</v>
      </c>
      <c r="AX172" s="262">
        <f>-(AX$158*'Fixed Data'!$B$25*'Fixed Data'!AX$47*'Fixed Data'!$B$24*'Fixed Data'!$B$23+AX$158*'Fixed Data'!$B$26)*'Fixed Data'!BE44/10^6</f>
        <v>-4.9229773627451417E-4</v>
      </c>
      <c r="AY172" s="262">
        <f>-(AY$158*'Fixed Data'!$B$25*'Fixed Data'!AY$47*'Fixed Data'!$B$24*'Fixed Data'!$B$23+AY$158*'Fixed Data'!$B$26)*'Fixed Data'!BF44/10^6</f>
        <v>-5.1631090817335918E-4</v>
      </c>
      <c r="AZ172" s="262">
        <f>-(AZ$158*'Fixed Data'!$B$25*'Fixed Data'!AZ$47*'Fixed Data'!$B$24*'Fixed Data'!$B$23+AZ$158*'Fixed Data'!$B$26)*'Fixed Data'!BG44/10^6</f>
        <v>-5.4171581913297078E-4</v>
      </c>
      <c r="BA172" s="262">
        <f>-(BA$158*'Fixed Data'!$B$25*'Fixed Data'!BA$47*'Fixed Data'!$B$24*'Fixed Data'!$B$23+BA$158*'Fixed Data'!$B$26)*'Fixed Data'!BH44/10^6</f>
        <v>-5.6859671444154378E-4</v>
      </c>
      <c r="BB172" s="262">
        <f>-(BB$158*'Fixed Data'!$B$25*'Fixed Data'!BB$47*'Fixed Data'!$B$24*'Fixed Data'!$B$23+BB$158*'Fixed Data'!$B$26)*'Fixed Data'!BI44/10^6</f>
        <v>-5.9674384688238589E-4</v>
      </c>
    </row>
    <row r="173" spans="1:54" outlineLevel="2">
      <c r="A173" s="424"/>
      <c r="B173" s="135" t="s">
        <v>282</v>
      </c>
      <c r="C173" s="135"/>
      <c r="D173" s="135" t="s">
        <v>379</v>
      </c>
      <c r="E173" s="282"/>
      <c r="F173" s="279"/>
      <c r="G173" s="279"/>
      <c r="H173" s="279"/>
      <c r="I173" s="279"/>
      <c r="J173" s="279"/>
      <c r="K173" s="279"/>
      <c r="L173" s="279"/>
      <c r="M173" s="279"/>
      <c r="N173" s="279"/>
      <c r="O173" s="279"/>
      <c r="P173" s="279"/>
      <c r="Q173" s="279"/>
      <c r="R173" s="279"/>
      <c r="S173" s="279"/>
      <c r="T173" s="279"/>
      <c r="U173" s="279"/>
      <c r="V173" s="279"/>
      <c r="W173" s="279"/>
      <c r="X173" s="279"/>
      <c r="Y173" s="279"/>
      <c r="Z173" s="279"/>
      <c r="AA173" s="279"/>
      <c r="AB173" s="279"/>
      <c r="AC173" s="279"/>
      <c r="AD173" s="279"/>
      <c r="AE173" s="279"/>
      <c r="AF173" s="279"/>
      <c r="AG173" s="279"/>
      <c r="AH173" s="279"/>
      <c r="AI173" s="279"/>
      <c r="AJ173" s="279"/>
      <c r="AK173" s="279"/>
      <c r="AL173" s="279"/>
      <c r="AM173" s="279"/>
      <c r="AN173" s="279"/>
      <c r="AO173" s="279"/>
      <c r="AP173" s="279"/>
      <c r="AQ173" s="279"/>
      <c r="AR173" s="279"/>
      <c r="AS173" s="279"/>
      <c r="AT173" s="279"/>
      <c r="AU173" s="279"/>
      <c r="AV173" s="279"/>
      <c r="AW173" s="279"/>
      <c r="AX173" s="279"/>
      <c r="AY173" s="279"/>
      <c r="AZ173" s="279"/>
      <c r="BA173" s="279"/>
      <c r="BB173" s="279"/>
    </row>
    <row r="174" spans="1:54" outlineLevel="2">
      <c r="A174" s="425"/>
      <c r="B174" s="135" t="s">
        <v>282</v>
      </c>
      <c r="C174" s="135"/>
      <c r="D174" s="135" t="s">
        <v>379</v>
      </c>
      <c r="E174" s="282"/>
      <c r="F174" s="279"/>
      <c r="G174" s="279"/>
      <c r="H174" s="279"/>
      <c r="I174" s="279"/>
      <c r="J174" s="279"/>
      <c r="K174" s="279"/>
      <c r="L174" s="279"/>
      <c r="M174" s="279"/>
      <c r="N174" s="279"/>
      <c r="O174" s="279"/>
      <c r="P174" s="279"/>
      <c r="Q174" s="279"/>
      <c r="R174" s="279"/>
      <c r="S174" s="279"/>
      <c r="T174" s="279"/>
      <c r="U174" s="279"/>
      <c r="V174" s="279"/>
      <c r="W174" s="279"/>
      <c r="X174" s="279"/>
      <c r="Y174" s="279"/>
      <c r="Z174" s="279"/>
      <c r="AA174" s="279"/>
      <c r="AB174" s="279"/>
      <c r="AC174" s="279"/>
      <c r="AD174" s="279"/>
      <c r="AE174" s="279"/>
      <c r="AF174" s="279"/>
      <c r="AG174" s="279"/>
      <c r="AH174" s="279"/>
      <c r="AI174" s="279"/>
      <c r="AJ174" s="279"/>
      <c r="AK174" s="279"/>
      <c r="AL174" s="279"/>
      <c r="AM174" s="279"/>
      <c r="AN174" s="279"/>
      <c r="AO174" s="279"/>
      <c r="AP174" s="279"/>
      <c r="AQ174" s="279"/>
      <c r="AR174" s="279"/>
      <c r="AS174" s="279"/>
      <c r="AT174" s="279"/>
      <c r="AU174" s="279"/>
      <c r="AV174" s="279"/>
      <c r="AW174" s="279"/>
      <c r="AX174" s="279"/>
      <c r="AY174" s="279"/>
      <c r="AZ174" s="279"/>
      <c r="BA174" s="279"/>
      <c r="BB174" s="279"/>
    </row>
    <row r="175" spans="1:54" outlineLevel="2">
      <c r="B175" s="135"/>
      <c r="C175" s="135"/>
      <c r="D175" s="135"/>
      <c r="E175" s="263"/>
      <c r="F175" s="137"/>
      <c r="G175" s="137"/>
      <c r="H175" s="137"/>
      <c r="I175" s="137"/>
      <c r="J175" s="137"/>
      <c r="K175" s="137"/>
      <c r="L175" s="137"/>
      <c r="M175" s="137"/>
      <c r="N175" s="137"/>
      <c r="O175" s="137"/>
      <c r="P175" s="137"/>
      <c r="Q175" s="137"/>
      <c r="R175" s="137"/>
      <c r="S175" s="137"/>
      <c r="T175" s="137"/>
      <c r="U175" s="137"/>
      <c r="V175" s="137"/>
      <c r="W175" s="137"/>
      <c r="X175" s="137"/>
      <c r="Y175" s="137"/>
      <c r="Z175" s="137"/>
      <c r="AA175" s="137"/>
      <c r="AB175" s="137"/>
      <c r="AC175" s="137"/>
      <c r="AD175" s="137"/>
      <c r="AE175" s="137"/>
      <c r="AF175" s="137"/>
      <c r="AG175" s="137"/>
      <c r="AH175" s="137"/>
      <c r="AI175" s="137"/>
      <c r="AJ175" s="137"/>
      <c r="AK175" s="137"/>
      <c r="AL175" s="137"/>
      <c r="AM175" s="137"/>
      <c r="AN175" s="137"/>
      <c r="AO175" s="137"/>
      <c r="AP175" s="137"/>
      <c r="AQ175" s="137"/>
      <c r="AR175" s="137"/>
      <c r="AS175" s="137"/>
      <c r="AT175" s="137"/>
      <c r="AU175" s="137"/>
      <c r="AV175" s="137"/>
      <c r="AW175" s="137"/>
      <c r="AX175" s="137"/>
      <c r="AY175" s="137"/>
      <c r="AZ175" s="137"/>
      <c r="BA175" s="137"/>
      <c r="BB175" s="137"/>
    </row>
    <row r="176" spans="1:54" ht="12.75" customHeight="1" outlineLevel="2">
      <c r="A176" s="423" t="s">
        <v>473</v>
      </c>
      <c r="B176" s="135" t="s">
        <v>282</v>
      </c>
      <c r="C176" s="135" t="s">
        <v>385</v>
      </c>
      <c r="D176" s="135" t="s">
        <v>379</v>
      </c>
      <c r="E176" s="262">
        <f>-(E$158*'Fixed Data'!$B$25*'Fixed Data'!E$47*'Fixed Data'!$B$24*'Fixed Data'!$B$23+E$158*'Fixed Data'!$B$26)*'Fixed Data'!L46/10^6</f>
        <v>-1.8470150585377827E-3</v>
      </c>
      <c r="F176" s="262">
        <f>-(F$158*'Fixed Data'!$B$25*'Fixed Data'!F$47*'Fixed Data'!$B$24*'Fixed Data'!$B$23+F$158*'Fixed Data'!$B$26)*'Fixed Data'!M46/10^6</f>
        <v>-1.4724117249811125E-3</v>
      </c>
      <c r="G176" s="262">
        <f>-(G$158*'Fixed Data'!$B$25*'Fixed Data'!G$47*'Fixed Data'!$B$24*'Fixed Data'!$B$23+G$158*'Fixed Data'!$B$26)*'Fixed Data'!N46/10^6</f>
        <v>-1.2405926217124638E-3</v>
      </c>
      <c r="H176" s="262">
        <f>-(H$158*'Fixed Data'!$B$25*'Fixed Data'!H$47*'Fixed Data'!$B$24*'Fixed Data'!$B$23+H$158*'Fixed Data'!$B$26)*'Fixed Data'!O46/10^6</f>
        <v>-9.8511967916711102E-4</v>
      </c>
      <c r="I176" s="262">
        <f>-(I$158*'Fixed Data'!$B$25*'Fixed Data'!I$47*'Fixed Data'!$B$24*'Fixed Data'!$B$23+I$158*'Fixed Data'!$B$26)*'Fixed Data'!P46/10^6</f>
        <v>-6.7545863124060502E-4</v>
      </c>
      <c r="J176" s="262">
        <f>-(J$158*'Fixed Data'!$B$25*'Fixed Data'!J$47*'Fixed Data'!$B$24*'Fixed Data'!$B$23+J$158*'Fixed Data'!$B$26)*'Fixed Data'!Q46/10^6</f>
        <v>-3.3700703691078948E-4</v>
      </c>
      <c r="K176" s="262">
        <f>-(K$158*'Fixed Data'!$B$25*'Fixed Data'!K$47*'Fixed Data'!$B$24*'Fixed Data'!$B$23+K$158*'Fixed Data'!$B$26)*'Fixed Data'!R46/10^6</f>
        <v>-3.4234866283602226E-4</v>
      </c>
      <c r="L176" s="262">
        <f>-(L$158*'Fixed Data'!$B$25*'Fixed Data'!L$47*'Fixed Data'!$B$24*'Fixed Data'!$B$23+L$158*'Fixed Data'!$B$26)*'Fixed Data'!S46/10^6</f>
        <v>-3.4916803774250022E-4</v>
      </c>
      <c r="M176" s="262">
        <f>-(M$158*'Fixed Data'!$B$25*'Fixed Data'!M$47*'Fixed Data'!$B$24*'Fixed Data'!$B$23+M$158*'Fixed Data'!$B$26)*'Fixed Data'!T46/10^6</f>
        <v>-3.5705584359746809E-4</v>
      </c>
      <c r="N176" s="262">
        <f>-(N$158*'Fixed Data'!$B$25*'Fixed Data'!N$47*'Fixed Data'!$B$24*'Fixed Data'!$B$23+N$158*'Fixed Data'!$B$26)*'Fixed Data'!U46/10^6</f>
        <v>-3.6606712633889597E-4</v>
      </c>
      <c r="O176" s="262">
        <f>-(O$158*'Fixed Data'!$B$25*'Fixed Data'!O$47*'Fixed Data'!$B$24*'Fixed Data'!$B$23+O$158*'Fixed Data'!$B$26)*'Fixed Data'!V46/10^6</f>
        <v>-3.7633070507981639E-4</v>
      </c>
      <c r="P176" s="262">
        <f>-(P$158*'Fixed Data'!$B$25*'Fixed Data'!P$47*'Fixed Data'!$B$24*'Fixed Data'!$B$23+P$158*'Fixed Data'!$B$26)*'Fixed Data'!W46/10^6</f>
        <v>-3.8795531607563181E-4</v>
      </c>
      <c r="Q176" s="262">
        <f>-(Q$158*'Fixed Data'!$B$25*'Fixed Data'!Q$47*'Fixed Data'!$B$24*'Fixed Data'!$B$23+Q$158*'Fixed Data'!$B$26)*'Fixed Data'!X46/10^6</f>
        <v>-4.0016084056345227E-4</v>
      </c>
      <c r="R176" s="262">
        <f>-(R$158*'Fixed Data'!$B$25*'Fixed Data'!R$47*'Fixed Data'!$B$24*'Fixed Data'!$B$23+R$158*'Fixed Data'!$B$26)*'Fixed Data'!Y46/10^6</f>
        <v>-4.1298380320874177E-4</v>
      </c>
      <c r="S176" s="262">
        <f>-(S$158*'Fixed Data'!$B$25*'Fixed Data'!S$47*'Fixed Data'!$B$24*'Fixed Data'!$B$23+S$158*'Fixed Data'!$B$26)*'Fixed Data'!Z46/10^6</f>
        <v>-4.2636722717850461E-4</v>
      </c>
      <c r="T176" s="262">
        <f>-(T$158*'Fixed Data'!$B$25*'Fixed Data'!T$47*'Fixed Data'!$B$24*'Fixed Data'!$B$23+T$158*'Fixed Data'!$B$26)*'Fixed Data'!AA46/10^6</f>
        <v>-4.4044230713504936E-4</v>
      </c>
      <c r="U176" s="262">
        <f>-(U$158*'Fixed Data'!$B$25*'Fixed Data'!U$47*'Fixed Data'!$B$24*'Fixed Data'!$B$23+U$158*'Fixed Data'!$B$26)*'Fixed Data'!AB46/10^6</f>
        <v>-4.5525294110086782E-4</v>
      </c>
      <c r="V176" s="262">
        <f>-(V$158*'Fixed Data'!$B$25*'Fixed Data'!V$47*'Fixed Data'!$B$24*'Fixed Data'!$B$23+V$158*'Fixed Data'!$B$26)*'Fixed Data'!AC46/10^6</f>
        <v>-4.7084597481249923E-4</v>
      </c>
      <c r="W176" s="262">
        <f>-(W$158*'Fixed Data'!$B$25*'Fixed Data'!W$47*'Fixed Data'!$B$24*'Fixed Data'!$B$23+W$158*'Fixed Data'!$B$26)*'Fixed Data'!AD46/10^6</f>
        <v>-4.8727140236198342E-4</v>
      </c>
      <c r="X176" s="262">
        <f>-(X$158*'Fixed Data'!$B$25*'Fixed Data'!X$47*'Fixed Data'!$B$24*'Fixed Data'!$B$23+X$158*'Fixed Data'!$B$26)*'Fixed Data'!AE46/10^6</f>
        <v>-5.0458258034874459E-4</v>
      </c>
      <c r="Y176" s="262">
        <f>-(Y$158*'Fixed Data'!$B$25*'Fixed Data'!Y$47*'Fixed Data'!$B$24*'Fixed Data'!$B$23+Y$158*'Fixed Data'!$B$26)*'Fixed Data'!AF46/10^6</f>
        <v>-5.2283645672628932E-4</v>
      </c>
      <c r="Z176" s="262">
        <f>-(Z$158*'Fixed Data'!$B$25*'Fixed Data'!Z$47*'Fixed Data'!$B$24*'Fixed Data'!$B$23+Z$158*'Fixed Data'!$B$26)*'Fixed Data'!AG46/10^6</f>
        <v>-5.4209381507190093E-4</v>
      </c>
      <c r="AA176" s="262">
        <f>-(AA$158*'Fixed Data'!$B$25*'Fixed Data'!AA$47*'Fixed Data'!$B$24*'Fixed Data'!$B$23+AA$158*'Fixed Data'!$B$26)*'Fixed Data'!AH46/10^6</f>
        <v>-5.6241953627282192E-4</v>
      </c>
      <c r="AB176" s="262">
        <f>-(AB$158*'Fixed Data'!$B$25*'Fixed Data'!AB$47*'Fixed Data'!$B$24*'Fixed Data'!$B$23+AB$158*'Fixed Data'!$B$26)*'Fixed Data'!AI46/10^6</f>
        <v>-5.8388287682828639E-4</v>
      </c>
      <c r="AC176" s="262">
        <f>-(AC$158*'Fixed Data'!$B$25*'Fixed Data'!AC$47*'Fixed Data'!$B$24*'Fixed Data'!$B$23+AC$158*'Fixed Data'!$B$26)*'Fixed Data'!AJ46/10^6</f>
        <v>-6.0340721844380854E-4</v>
      </c>
      <c r="AD176" s="262">
        <f>-(AD$158*'Fixed Data'!$B$25*'Fixed Data'!AD$47*'Fixed Data'!$B$24*'Fixed Data'!$B$23+AD$158*'Fixed Data'!$B$26)*'Fixed Data'!AK46/10^6</f>
        <v>-6.2671426037307434E-4</v>
      </c>
      <c r="AE176" s="262">
        <f>-(AE$158*'Fixed Data'!$B$25*'Fixed Data'!AE$47*'Fixed Data'!$B$24*'Fixed Data'!$B$23+AE$158*'Fixed Data'!$B$26)*'Fixed Data'!AL46/10^6</f>
        <v>-6.512514157289615E-4</v>
      </c>
      <c r="AF176" s="262">
        <f>-(AF$158*'Fixed Data'!$B$25*'Fixed Data'!AF$47*'Fixed Data'!$B$24*'Fixed Data'!$B$23+AF$158*'Fixed Data'!$B$26)*'Fixed Data'!AM46/10^6</f>
        <v>-6.7706410692303684E-4</v>
      </c>
      <c r="AG176" s="262">
        <f>-(AG$158*'Fixed Data'!$B$25*'Fixed Data'!AG$47*'Fixed Data'!$B$24*'Fixed Data'!$B$23+AG$158*'Fixed Data'!$B$26)*'Fixed Data'!AN46/10^6</f>
        <v>-7.0421294097246408E-4</v>
      </c>
      <c r="AH176" s="262">
        <f>-(AH$158*'Fixed Data'!$B$25*'Fixed Data'!AH$47*'Fixed Data'!$B$24*'Fixed Data'!$B$23+AH$158*'Fixed Data'!$B$26)*'Fixed Data'!AO46/10^6</f>
        <v>-7.327810671615238E-4</v>
      </c>
      <c r="AI176" s="262">
        <f>-(AI$158*'Fixed Data'!$B$25*'Fixed Data'!AI$47*'Fixed Data'!$B$24*'Fixed Data'!$B$23+AI$158*'Fixed Data'!$B$26)*'Fixed Data'!AP46/10^6</f>
        <v>-7.6288686839340314E-4</v>
      </c>
      <c r="AJ176" s="262">
        <f>-(AJ$158*'Fixed Data'!$B$25*'Fixed Data'!AJ$47*'Fixed Data'!$B$24*'Fixed Data'!$B$23+AJ$158*'Fixed Data'!$B$26)*'Fixed Data'!AQ46/10^6</f>
        <v>-7.946103214219243E-4</v>
      </c>
      <c r="AK176" s="262">
        <f>-(AK$158*'Fixed Data'!$B$25*'Fixed Data'!AK$47*'Fixed Data'!$B$24*'Fixed Data'!$B$23+AK$158*'Fixed Data'!$B$26)*'Fixed Data'!AR46/10^6</f>
        <v>-8.2804676254738009E-4</v>
      </c>
      <c r="AL176" s="262">
        <f>-(AL$158*'Fixed Data'!$B$25*'Fixed Data'!AL$47*'Fixed Data'!$B$24*'Fixed Data'!$B$23+AL$158*'Fixed Data'!$B$26)*'Fixed Data'!AS46/10^6</f>
        <v>-8.633030345515147E-4</v>
      </c>
      <c r="AM176" s="262">
        <f>-(AM$158*'Fixed Data'!$B$25*'Fixed Data'!AM$47*'Fixed Data'!$B$24*'Fixed Data'!$B$23+AM$158*'Fixed Data'!$B$26)*'Fixed Data'!AT46/10^6</f>
        <v>-9.0049389370636167E-4</v>
      </c>
      <c r="AN176" s="262">
        <f>-(AN$158*'Fixed Data'!$B$25*'Fixed Data'!AN$47*'Fixed Data'!$B$24*'Fixed Data'!$B$23+AN$158*'Fixed Data'!$B$26)*'Fixed Data'!AU46/10^6</f>
        <v>-9.3973890328814249E-4</v>
      </c>
      <c r="AO176" s="262">
        <f>-(AO$158*'Fixed Data'!$B$25*'Fixed Data'!AO$47*'Fixed Data'!$B$24*'Fixed Data'!$B$23+AO$158*'Fixed Data'!$B$26)*'Fixed Data'!AV46/10^6</f>
        <v>-9.8116167358385485E-4</v>
      </c>
      <c r="AP176" s="262">
        <f>-(AP$158*'Fixed Data'!$B$25*'Fixed Data'!AP$47*'Fixed Data'!$B$24*'Fixed Data'!$B$23+AP$158*'Fixed Data'!$B$26)*'Fixed Data'!AW46/10^6</f>
        <v>-1.0248958831131627E-3</v>
      </c>
      <c r="AQ176" s="262">
        <f>-(AQ$158*'Fixed Data'!$B$25*'Fixed Data'!AQ$47*'Fixed Data'!$B$24*'Fixed Data'!$B$23+AQ$158*'Fixed Data'!$B$26)*'Fixed Data'!AX46/10^6</f>
        <v>-1.0710836073650192E-3</v>
      </c>
      <c r="AR176" s="262">
        <f>-(AR$158*'Fixed Data'!$B$25*'Fixed Data'!AR$47*'Fixed Data'!$B$24*'Fixed Data'!$B$23+AR$158*'Fixed Data'!$B$26)*'Fixed Data'!AY46/10^6</f>
        <v>-1.1198749627356036E-3</v>
      </c>
      <c r="AS176" s="262">
        <f>-(AS$158*'Fixed Data'!$B$25*'Fixed Data'!AS$47*'Fixed Data'!$B$24*'Fixed Data'!$B$23+AS$158*'Fixed Data'!$B$26)*'Fixed Data'!AZ46/10^6</f>
        <v>-1.1714286634090661E-3</v>
      </c>
      <c r="AT176" s="262">
        <f>-(AT$158*'Fixed Data'!$B$25*'Fixed Data'!AT$47*'Fixed Data'!$B$24*'Fixed Data'!$B$23+AT$158*'Fixed Data'!$B$26)*'Fixed Data'!BA46/10^6</f>
        <v>-1.2259130123195058E-3</v>
      </c>
      <c r="AU176" s="262">
        <f>-(AU$158*'Fixed Data'!$B$25*'Fixed Data'!AU$47*'Fixed Data'!$B$24*'Fixed Data'!$B$23+AU$158*'Fixed Data'!$B$26)*'Fixed Data'!BB46/10^6</f>
        <v>-1.2835066989643849E-3</v>
      </c>
      <c r="AV176" s="262">
        <f>-(AV$158*'Fixed Data'!$B$25*'Fixed Data'!AV$47*'Fixed Data'!$B$24*'Fixed Data'!$B$23+AV$158*'Fixed Data'!$B$26)*'Fixed Data'!BC46/10^6</f>
        <v>-1.3443989870479778E-3</v>
      </c>
      <c r="AW176" s="262">
        <f>-(AW$158*'Fixed Data'!$B$25*'Fixed Data'!AW$47*'Fixed Data'!$B$24*'Fixed Data'!$B$23+AW$158*'Fixed Data'!$B$26)*'Fixed Data'!BD46/10^6</f>
        <v>-1.4087903451271576E-3</v>
      </c>
      <c r="AX176" s="262">
        <f>-(AX$158*'Fixed Data'!$B$25*'Fixed Data'!AX$47*'Fixed Data'!$B$24*'Fixed Data'!$B$23+AX$158*'Fixed Data'!$B$26)*'Fixed Data'!BE46/10^6</f>
        <v>-1.4768932089626731E-3</v>
      </c>
      <c r="AY176" s="262">
        <f>-(AY$158*'Fixed Data'!$B$25*'Fixed Data'!AY$47*'Fixed Data'!$B$24*'Fixed Data'!$B$23+AY$158*'Fixed Data'!$B$26)*'Fixed Data'!BF46/10^6</f>
        <v>-1.5489327246699721E-3</v>
      </c>
      <c r="AZ176" s="262">
        <f>-(AZ$158*'Fixed Data'!$B$25*'Fixed Data'!AZ$47*'Fixed Data'!$B$24*'Fixed Data'!$B$23+AZ$158*'Fixed Data'!$B$26)*'Fixed Data'!BG46/10^6</f>
        <v>-1.6251474575602683E-3</v>
      </c>
      <c r="BA176" s="262">
        <f>-(BA$158*'Fixed Data'!$B$25*'Fixed Data'!BA$47*'Fixed Data'!$B$24*'Fixed Data'!$B$23+BA$158*'Fixed Data'!$B$26)*'Fixed Data'!BH46/10^6</f>
        <v>-1.7057901434981905E-3</v>
      </c>
      <c r="BB176" s="262">
        <f>-(BB$158*'Fixed Data'!$B$25*'Fixed Data'!BB$47*'Fixed Data'!$B$24*'Fixed Data'!$B$23+BB$158*'Fixed Data'!$B$26)*'Fixed Data'!BI46/10^6</f>
        <v>-1.7902315408336179E-3</v>
      </c>
    </row>
    <row r="177" spans="1:54" outlineLevel="2">
      <c r="A177" s="424"/>
      <c r="B177" s="135" t="s">
        <v>282</v>
      </c>
      <c r="C177" s="135"/>
      <c r="D177" s="135" t="s">
        <v>379</v>
      </c>
      <c r="E177" s="282"/>
      <c r="F177" s="279"/>
      <c r="G177" s="279"/>
      <c r="H177" s="279"/>
      <c r="I177" s="279"/>
      <c r="J177" s="279"/>
      <c r="K177" s="279"/>
      <c r="L177" s="279"/>
      <c r="M177" s="279"/>
      <c r="N177" s="279"/>
      <c r="O177" s="279"/>
      <c r="P177" s="279"/>
      <c r="Q177" s="279"/>
      <c r="R177" s="279"/>
      <c r="S177" s="279"/>
      <c r="T177" s="279"/>
      <c r="U177" s="279"/>
      <c r="V177" s="279"/>
      <c r="W177" s="279"/>
      <c r="X177" s="279"/>
      <c r="Y177" s="279"/>
      <c r="Z177" s="279"/>
      <c r="AA177" s="279"/>
      <c r="AB177" s="279"/>
      <c r="AC177" s="279"/>
      <c r="AD177" s="279"/>
      <c r="AE177" s="279"/>
      <c r="AF177" s="279"/>
      <c r="AG177" s="279"/>
      <c r="AH177" s="279"/>
      <c r="AI177" s="279"/>
      <c r="AJ177" s="279"/>
      <c r="AK177" s="279"/>
      <c r="AL177" s="279"/>
      <c r="AM177" s="279"/>
      <c r="AN177" s="279"/>
      <c r="AO177" s="279"/>
      <c r="AP177" s="279"/>
      <c r="AQ177" s="279"/>
      <c r="AR177" s="279"/>
      <c r="AS177" s="279"/>
      <c r="AT177" s="279"/>
      <c r="AU177" s="279"/>
      <c r="AV177" s="279"/>
      <c r="AW177" s="279"/>
      <c r="AX177" s="279"/>
      <c r="AY177" s="279"/>
      <c r="AZ177" s="279"/>
      <c r="BA177" s="279"/>
      <c r="BB177" s="279"/>
    </row>
    <row r="178" spans="1:54" outlineLevel="2">
      <c r="A178" s="425"/>
      <c r="B178" s="135" t="s">
        <v>282</v>
      </c>
      <c r="C178" s="135"/>
      <c r="D178" s="135" t="s">
        <v>379</v>
      </c>
      <c r="E178" s="282"/>
      <c r="F178" s="279"/>
      <c r="G178" s="279"/>
      <c r="H178" s="279"/>
      <c r="I178" s="279"/>
      <c r="J178" s="279"/>
      <c r="K178" s="279"/>
      <c r="L178" s="279"/>
      <c r="M178" s="279"/>
      <c r="N178" s="279"/>
      <c r="O178" s="279"/>
      <c r="P178" s="279"/>
      <c r="Q178" s="279"/>
      <c r="R178" s="279"/>
      <c r="S178" s="279"/>
      <c r="T178" s="279"/>
      <c r="U178" s="279"/>
      <c r="V178" s="279"/>
      <c r="W178" s="279"/>
      <c r="X178" s="279"/>
      <c r="Y178" s="279"/>
      <c r="Z178" s="279"/>
      <c r="AA178" s="279"/>
      <c r="AB178" s="279"/>
      <c r="AC178" s="279"/>
      <c r="AD178" s="279"/>
      <c r="AE178" s="279"/>
      <c r="AF178" s="279"/>
      <c r="AG178" s="279"/>
      <c r="AH178" s="279"/>
      <c r="AI178" s="279"/>
      <c r="AJ178" s="279"/>
      <c r="AK178" s="279"/>
      <c r="AL178" s="279"/>
      <c r="AM178" s="279"/>
      <c r="AN178" s="279"/>
      <c r="AO178" s="279"/>
      <c r="AP178" s="279"/>
      <c r="AQ178" s="279"/>
      <c r="AR178" s="279"/>
      <c r="AS178" s="279"/>
      <c r="AT178" s="279"/>
      <c r="AU178" s="279"/>
      <c r="AV178" s="279"/>
      <c r="AW178" s="279"/>
      <c r="AX178" s="279"/>
      <c r="AY178" s="279"/>
      <c r="AZ178" s="279"/>
      <c r="BA178" s="279"/>
      <c r="BB178" s="279"/>
    </row>
    <row r="179" spans="1:54" outlineLevel="1">
      <c r="B179" s="19"/>
      <c r="C179" s="19"/>
      <c r="D179" s="19"/>
      <c r="E179" s="15"/>
    </row>
    <row r="180" spans="1:54" outlineLevel="1">
      <c r="B180" s="19"/>
      <c r="C180" s="19"/>
      <c r="D180" s="19"/>
      <c r="E180" s="15"/>
    </row>
    <row r="181" spans="1:54">
      <c r="B181" s="19"/>
      <c r="C181" s="19"/>
      <c r="D181" s="19"/>
      <c r="E181" s="15"/>
    </row>
    <row r="182" spans="1:54" ht="15">
      <c r="A182" s="12" t="s">
        <v>474</v>
      </c>
      <c r="B182" s="19"/>
      <c r="C182" s="19"/>
      <c r="D182" s="19"/>
      <c r="E182" s="15"/>
    </row>
    <row r="183" spans="1:54" ht="15" outlineLevel="1">
      <c r="A183" s="12"/>
      <c r="B183" s="19"/>
      <c r="C183" s="19"/>
      <c r="D183" s="19"/>
      <c r="E183" s="15"/>
    </row>
    <row r="184" spans="1:54" s="4" customFormat="1" outlineLevel="1">
      <c r="A184" s="4" t="s">
        <v>475</v>
      </c>
      <c r="B184" s="151"/>
      <c r="C184" s="151"/>
      <c r="D184" s="151"/>
      <c r="E184" s="152"/>
    </row>
    <row r="185" spans="1:54" s="4" customFormat="1" outlineLevel="2">
      <c r="B185" s="151"/>
      <c r="C185" s="151"/>
      <c r="D185" s="151"/>
      <c r="E185" s="130">
        <v>2027</v>
      </c>
      <c r="F185" s="130">
        <v>2028</v>
      </c>
      <c r="G185" s="130">
        <v>2029</v>
      </c>
      <c r="H185" s="130">
        <v>2030</v>
      </c>
      <c r="I185" s="130">
        <v>2031</v>
      </c>
      <c r="J185" s="130">
        <v>2032</v>
      </c>
      <c r="K185" s="130">
        <v>2033</v>
      </c>
      <c r="L185" s="130">
        <v>2034</v>
      </c>
      <c r="M185" s="130">
        <v>2035</v>
      </c>
      <c r="N185" s="130">
        <v>2036</v>
      </c>
      <c r="O185" s="130">
        <v>2037</v>
      </c>
      <c r="P185" s="130">
        <v>2038</v>
      </c>
      <c r="Q185" s="130">
        <v>2039</v>
      </c>
      <c r="R185" s="130">
        <v>2040</v>
      </c>
      <c r="S185" s="130">
        <v>2041</v>
      </c>
      <c r="T185" s="130">
        <v>2042</v>
      </c>
      <c r="U185" s="130">
        <v>2043</v>
      </c>
      <c r="V185" s="130">
        <v>2044</v>
      </c>
      <c r="W185" s="130">
        <v>2045</v>
      </c>
      <c r="X185" s="130">
        <v>2046</v>
      </c>
      <c r="Y185" s="130">
        <v>2047</v>
      </c>
      <c r="Z185" s="130">
        <v>2048</v>
      </c>
      <c r="AA185" s="130">
        <v>2049</v>
      </c>
      <c r="AB185" s="130">
        <v>2050</v>
      </c>
      <c r="AC185" s="130">
        <v>2051</v>
      </c>
      <c r="AD185" s="130">
        <v>2052</v>
      </c>
      <c r="AE185" s="130">
        <v>2053</v>
      </c>
      <c r="AF185" s="130">
        <v>2054</v>
      </c>
      <c r="AG185" s="130">
        <v>2055</v>
      </c>
      <c r="AH185" s="130">
        <v>2056</v>
      </c>
      <c r="AI185" s="130">
        <v>2057</v>
      </c>
      <c r="AJ185" s="130">
        <v>2058</v>
      </c>
      <c r="AK185" s="130">
        <v>2059</v>
      </c>
      <c r="AL185" s="130">
        <v>2060</v>
      </c>
      <c r="AM185" s="130">
        <v>2061</v>
      </c>
      <c r="AN185" s="130">
        <v>2062</v>
      </c>
      <c r="AO185" s="130">
        <v>2063</v>
      </c>
      <c r="AP185" s="130">
        <v>2064</v>
      </c>
      <c r="AQ185" s="130">
        <v>2065</v>
      </c>
      <c r="AR185" s="130">
        <v>2066</v>
      </c>
      <c r="AS185" s="130">
        <v>2067</v>
      </c>
      <c r="AT185" s="130">
        <v>2068</v>
      </c>
      <c r="AU185" s="130">
        <v>2069</v>
      </c>
      <c r="AV185" s="130">
        <v>2070</v>
      </c>
      <c r="AW185" s="130">
        <v>2071</v>
      </c>
      <c r="AX185" s="130">
        <v>2072</v>
      </c>
      <c r="AY185" s="130">
        <v>2073</v>
      </c>
      <c r="AZ185" s="130">
        <v>2074</v>
      </c>
      <c r="BA185" s="130">
        <v>2075</v>
      </c>
      <c r="BB185" s="130">
        <v>2076</v>
      </c>
    </row>
    <row r="186" spans="1:54" outlineLevel="2">
      <c r="A186" s="430" t="s">
        <v>476</v>
      </c>
      <c r="B186" s="150" t="s">
        <v>477</v>
      </c>
      <c r="C186" s="6" t="s">
        <v>478</v>
      </c>
      <c r="D186" s="10" t="s">
        <v>390</v>
      </c>
      <c r="E186" s="129">
        <f>IF(E52&lt;($E$52),1,IF((E52-1)&gt;30,(D$186/(1+'Fixed Data'!$B$14)),(1/(1+'Fixed Data'!$B$13)^(E$52-$E$52))))</f>
        <v>1</v>
      </c>
      <c r="F186" s="129">
        <f>IF(F52&lt;($E$52),1,IF((F52-1)&gt;30,(E$186/(1+'Fixed Data'!$B$14)),(1/(1+'Fixed Data'!$B$13)^(F$52-$E$52))))</f>
        <v>0.96618357487922713</v>
      </c>
      <c r="G186" s="129">
        <f>IF(G52&lt;($E$52),1,IF((G52-1)&gt;30,(F$186/(1+'Fixed Data'!$B$14)),(1/(1+'Fixed Data'!$B$13)^(G$52-$E$52))))</f>
        <v>0.93351070036640305</v>
      </c>
      <c r="H186" s="129">
        <f>IF(H52&lt;($E$52),1,IF((H52-1)&gt;30,(G$186/(1+'Fixed Data'!$B$14)),(1/(1+'Fixed Data'!$B$13)^(H$52-$E$52))))</f>
        <v>0.90194270566802237</v>
      </c>
      <c r="I186" s="129">
        <f>IF(I52&lt;($E$52),1,IF((I52-1)&gt;30,(H$186/(1+'Fixed Data'!$B$14)),(1/(1+'Fixed Data'!$B$13)^(I$52-$E$52))))</f>
        <v>0.87144222769857238</v>
      </c>
      <c r="J186" s="129">
        <f>IF(J52&lt;($E$52),1,IF((J52-1)&gt;30,(I$186/(1+'Fixed Data'!$B$14)),(1/(1+'Fixed Data'!$B$13)^(J$52-$E$52))))</f>
        <v>0.84197316685852419</v>
      </c>
      <c r="K186" s="129">
        <f>IF(K52&lt;($E$52),1,IF((K52-1)&gt;30,(J$186/(1+'Fixed Data'!$B$14)),(1/(1+'Fixed Data'!$B$13)^(K$52-$E$52))))</f>
        <v>0.81350064430775282</v>
      </c>
      <c r="L186" s="129">
        <f>IF(L52&lt;($E$52),1,IF((L52-1)&gt;30,(K$186/(1+'Fixed Data'!$B$14)),(1/(1+'Fixed Data'!$B$13)^(L$52-$E$52))))</f>
        <v>0.78599096068381913</v>
      </c>
      <c r="M186" s="129">
        <f>IF(M52&lt;($E$52),1,IF((M52-1)&gt;30,(L$186/(1+'Fixed Data'!$B$14)),(1/(1+'Fixed Data'!$B$13)^(M$52-$E$52))))</f>
        <v>0.75941155621625056</v>
      </c>
      <c r="N186" s="129">
        <f>IF(N52&lt;($E$52),1,IF((N52-1)&gt;30,(M$186/(1+'Fixed Data'!$B$14)),(1/(1+'Fixed Data'!$B$13)^(N$52-$E$52))))</f>
        <v>0.73373097218961414</v>
      </c>
      <c r="O186" s="129">
        <f>IF(O52&lt;($E$52),1,IF((O52-1)&gt;30,(N$186/(1+'Fixed Data'!$B$14)),(1/(1+'Fixed Data'!$B$13)^(O$52-$E$52))))</f>
        <v>0.70891881370977217</v>
      </c>
      <c r="P186" s="129">
        <f>IF(P52&lt;($E$52),1,IF((P52-1)&gt;30,(O$186/(1+'Fixed Data'!$B$14)),(1/(1+'Fixed Data'!$B$13)^(P$52-$E$52))))</f>
        <v>0.68494571372924851</v>
      </c>
      <c r="Q186" s="129">
        <f>IF(Q52&lt;($E$52),1,IF((Q52-1)&gt;30,(P$186/(1+'Fixed Data'!$B$14)),(1/(1+'Fixed Data'!$B$13)^(Q$52-$E$52))))</f>
        <v>0.66178329828912896</v>
      </c>
      <c r="R186" s="129">
        <f>IF(R52&lt;($E$52),1,IF((R52-1)&gt;30,(Q$186/(1+'Fixed Data'!$B$14)),(1/(1+'Fixed Data'!$B$13)^(R$52-$E$52))))</f>
        <v>0.63940415293635666</v>
      </c>
      <c r="S186" s="129">
        <f>IF(S52&lt;($E$52),1,IF((S52-1)&gt;30,(R$186/(1+'Fixed Data'!$B$14)),(1/(1+'Fixed Data'!$B$13)^(S$52-$E$52))))</f>
        <v>0.61778179027667302</v>
      </c>
      <c r="T186" s="129">
        <f>IF(T52&lt;($E$52),1,IF((T52-1)&gt;30,(S$186/(1+'Fixed Data'!$B$14)),(1/(1+'Fixed Data'!$B$13)^(T$52-$E$52))))</f>
        <v>0.59689061862480497</v>
      </c>
      <c r="U186" s="129">
        <f>IF(U52&lt;($E$52),1,IF((U52-1)&gt;30,(T$186/(1+'Fixed Data'!$B$14)),(1/(1+'Fixed Data'!$B$13)^(U$52-$E$52))))</f>
        <v>0.57670591171478747</v>
      </c>
      <c r="V186" s="129">
        <f>IF(V52&lt;($E$52),1,IF((V52-1)&gt;30,(U$186/(1+'Fixed Data'!$B$14)),(1/(1+'Fixed Data'!$B$13)^(V$52-$E$52))))</f>
        <v>0.55720377943457733</v>
      </c>
      <c r="W186" s="129">
        <f>IF(W52&lt;($E$52),1,IF((W52-1)&gt;30,(V$186/(1+'Fixed Data'!$B$14)),(1/(1+'Fixed Data'!$B$13)^(W$52-$E$52))))</f>
        <v>0.53836113955031628</v>
      </c>
      <c r="X186" s="129">
        <f>IF(X52&lt;($E$52),1,IF((X52-1)&gt;30,(W$186/(1+'Fixed Data'!$B$14)),(1/(1+'Fixed Data'!$B$13)^(X$52-$E$52))))</f>
        <v>0.52015569038677911</v>
      </c>
      <c r="Y186" s="129">
        <f>IF(Y52&lt;($E$52),1,IF((Y52-1)&gt;30,(X$186/(1+'Fixed Data'!$B$14)),(1/(1+'Fixed Data'!$B$13)^(Y$52-$E$52))))</f>
        <v>0.50256588443167061</v>
      </c>
      <c r="Z186" s="129">
        <f>IF(Z52&lt;($E$52),1,IF((Z52-1)&gt;30,(Y$186/(1+'Fixed Data'!$B$14)),(1/(1+'Fixed Data'!$B$13)^(Z$52-$E$52))))</f>
        <v>0.48557090283253213</v>
      </c>
      <c r="AA186" s="129">
        <f>IF(AA52&lt;($E$52),1,IF((AA52-1)&gt;30,(Z$186/(1+'Fixed Data'!$B$14)),(1/(1+'Fixed Data'!$B$13)^(AA$52-$E$52))))</f>
        <v>0.46915063075606966</v>
      </c>
      <c r="AB186" s="129">
        <f>IF(AB52&lt;($E$52),1,IF((AB52-1)&gt;30,(AA$186/(1+'Fixed Data'!$B$14)),(1/(1+'Fixed Data'!$B$13)^(AB$52-$E$52))))</f>
        <v>0.45328563358074364</v>
      </c>
      <c r="AC186" s="129">
        <f>IF(AC52&lt;($E$52),1,IF((AC52-1)&gt;30,(AB$186/(1+'Fixed Data'!$B$14)),(1/(1+'Fixed Data'!$B$13)^(AC$52-$E$52))))</f>
        <v>0.43795713389443841</v>
      </c>
      <c r="AD186" s="129">
        <f>IF(AD52&lt;($E$52),1,IF((AD52-1)&gt;30,(AC$186/(1+'Fixed Data'!$B$14)),(1/(1+'Fixed Data'!$B$13)^(AD$52-$E$52))))</f>
        <v>0.42314698926998884</v>
      </c>
      <c r="AE186" s="129">
        <f>IF(AE52&lt;($E$52),1,IF((AE52-1)&gt;30,(AD$186/(1+'Fixed Data'!$B$14)),(1/(1+'Fixed Data'!$B$13)^(AE$52-$E$52))))</f>
        <v>0.40883767079225974</v>
      </c>
      <c r="AF186" s="129">
        <f>IF(AF52&lt;($E$52),1,IF((AF52-1)&gt;30,(AE$186/(1+'Fixed Data'!$B$14)),(1/(1+'Fixed Data'!$B$13)^(AF$52-$E$52))))</f>
        <v>0.39501224231136206</v>
      </c>
      <c r="AG186" s="129">
        <f>IF(AG52&lt;($E$52),1,IF((AG52-1)&gt;30,(AF$186/(1+'Fixed Data'!$B$14)),(1/(1+'Fixed Data'!$B$13)^(AG$52-$E$52))))</f>
        <v>0.38165434039745127</v>
      </c>
      <c r="AH186" s="129">
        <f>IF(AH52&lt;($E$52),1,IF((AH52-1)&gt;30,(AG$186/(1+'Fixed Data'!$B$14)),(1/(1+'Fixed Data'!$B$13)^(AH$52-$E$52))))</f>
        <v>0.36874815497338298</v>
      </c>
      <c r="AI186" s="129">
        <f>IF(AI52&lt;($E$52),1,IF((AI52-1)&gt;30,(AH$186/(1+'Fixed Data'!$B$14)),(1/(1+'Fixed Data'!$B$13)^(AI$52-$E$52))))</f>
        <v>0.35627841060230236</v>
      </c>
      <c r="AJ186" s="129">
        <f>IF(AJ52&lt;($E$52),1,IF((AJ52-1)&gt;30,(AI$186/(1+'Fixed Data'!$B$14)),(1/(1+'Fixed Data'!$B$13)^(AJ$52-$E$52))))</f>
        <v>0.3459013695167984</v>
      </c>
      <c r="AK186" s="129">
        <f>IF(AK52&lt;($E$52),1,IF((AK52-1)&gt;30,(AJ$186/(1+'Fixed Data'!$B$14)),(1/(1+'Fixed Data'!$B$13)^(AK$52-$E$52))))</f>
        <v>0.33582657234640623</v>
      </c>
      <c r="AL186" s="129">
        <f>IF(AL52&lt;($E$52),1,IF((AL52-1)&gt;30,(AK$186/(1+'Fixed Data'!$B$14)),(1/(1+'Fixed Data'!$B$13)^(AL$52-$E$52))))</f>
        <v>0.32604521587029728</v>
      </c>
      <c r="AM186" s="129">
        <f>IF(AM52&lt;($E$52),1,IF((AM52-1)&gt;30,(AL$186/(1+'Fixed Data'!$B$14)),(1/(1+'Fixed Data'!$B$13)^(AM$52-$E$52))))</f>
        <v>0.31654875327213328</v>
      </c>
      <c r="AN186" s="129">
        <f>IF(AN52&lt;($E$52),1,IF((AN52-1)&gt;30,(AM$186/(1+'Fixed Data'!$B$14)),(1/(1+'Fixed Data'!$B$13)^(AN$52-$E$52))))</f>
        <v>0.30732888667197406</v>
      </c>
      <c r="AO186" s="129">
        <f>IF(AO52&lt;($E$52),1,IF((AO52-1)&gt;30,(AN$186/(1+'Fixed Data'!$B$14)),(1/(1+'Fixed Data'!$B$13)^(AO$52-$E$52))))</f>
        <v>0.29837755987570297</v>
      </c>
      <c r="AP186" s="129">
        <f>IF(AP52&lt;($E$52),1,IF((AP52-1)&gt;30,(AO$186/(1+'Fixed Data'!$B$14)),(1/(1+'Fixed Data'!$B$13)^(AP$52-$E$52))))</f>
        <v>0.28968695133563394</v>
      </c>
      <c r="AQ186" s="129">
        <f>IF(AQ52&lt;($E$52),1,IF((AQ52-1)&gt;30,(AP$186/(1+'Fixed Data'!$B$14)),(1/(1+'Fixed Data'!$B$13)^(AQ$52-$E$52))))</f>
        <v>0.28124946731614947</v>
      </c>
      <c r="AR186" s="129">
        <f>IF(AR52&lt;($E$52),1,IF((AR52-1)&gt;30,(AQ$186/(1+'Fixed Data'!$B$14)),(1/(1+'Fixed Data'!$B$13)^(AR$52-$E$52))))</f>
        <v>0.27305773525839755</v>
      </c>
      <c r="AS186" s="129">
        <f>IF(AS52&lt;($E$52),1,IF((AS52-1)&gt;30,(AR$186/(1+'Fixed Data'!$B$14)),(1/(1+'Fixed Data'!$B$13)^(AS$52-$E$52))))</f>
        <v>0.26510459733825004</v>
      </c>
      <c r="AT186" s="129">
        <f>IF(AT52&lt;($E$52),1,IF((AT52-1)&gt;30,(AS$186/(1+'Fixed Data'!$B$14)),(1/(1+'Fixed Data'!$B$13)^(AT$52-$E$52))))</f>
        <v>0.25738310421189325</v>
      </c>
      <c r="AU186" s="129">
        <f>IF(AU52&lt;($E$52),1,IF((AU52-1)&gt;30,(AT$186/(1+'Fixed Data'!$B$14)),(1/(1+'Fixed Data'!$B$13)^(AU$52-$E$52))))</f>
        <v>0.24988650894358569</v>
      </c>
      <c r="AV186" s="129">
        <f>IF(AV52&lt;($E$52),1,IF((AV52-1)&gt;30,(AU$186/(1+'Fixed Data'!$B$14)),(1/(1+'Fixed Data'!$B$13)^(AV$52-$E$52))))</f>
        <v>0.24260826111027736</v>
      </c>
      <c r="AW186" s="129">
        <f>IF(AW52&lt;($E$52),1,IF((AW52-1)&gt;30,(AV$186/(1+'Fixed Data'!$B$14)),(1/(1+'Fixed Data'!$B$13)^(AW$52-$E$52))))</f>
        <v>0.23554200107793918</v>
      </c>
      <c r="AX186" s="129">
        <f>IF(AX52&lt;($E$52),1,IF((AX52-1)&gt;30,(AW$186/(1+'Fixed Data'!$B$14)),(1/(1+'Fixed Data'!$B$13)^(AX$52-$E$52))))</f>
        <v>0.22868155444460114</v>
      </c>
      <c r="AY186" s="129">
        <f>IF(AY52&lt;($E$52),1,IF((AY52-1)&gt;30,(AX$186/(1+'Fixed Data'!$B$14)),(1/(1+'Fixed Data'!$B$13)^(AY$52-$E$52))))</f>
        <v>0.22202092664524381</v>
      </c>
      <c r="AZ186" s="129">
        <f>IF(AZ52&lt;($E$52),1,IF((AZ52-1)&gt;30,(AY$186/(1+'Fixed Data'!$B$14)),(1/(1+'Fixed Data'!$B$13)^(AZ$52-$E$52))))</f>
        <v>0.21555429771382895</v>
      </c>
      <c r="BA186" s="129">
        <f>IF(BA52&lt;($E$52),1,IF((BA52-1)&gt;30,(AZ$186/(1+'Fixed Data'!$B$14)),(1/(1+'Fixed Data'!$B$13)^(BA$52-$E$52))))</f>
        <v>0.20927601719789218</v>
      </c>
      <c r="BB186" s="129">
        <f>IF(BB52&lt;($E$52),1,IF((BB52-1)&gt;30,(BA$186/(1+'Fixed Data'!$B$14)),(1/(1+'Fixed Data'!$B$13)^(BB$52-$E$52))))</f>
        <v>0.20318059922125453</v>
      </c>
    </row>
    <row r="187" spans="1:54" outlineLevel="2">
      <c r="A187" s="431"/>
      <c r="B187" s="150" t="s">
        <v>479</v>
      </c>
      <c r="C187" s="6" t="s">
        <v>480</v>
      </c>
      <c r="D187" s="10" t="s">
        <v>390</v>
      </c>
      <c r="E187" s="33">
        <f>IF(E52&lt;($E$52),1,IF((E52-1)&gt;30,(D$187/(1+'Fixed Data'!$B$16)),(1/(1+'Fixed Data'!$B$15)^(E$52-$E$52))))</f>
        <v>1</v>
      </c>
      <c r="F187" s="33">
        <f>IF(F52&lt;($E$52),1,IF((F52-1)&gt;30,(E$187/(1+'Fixed Data'!$B$16)),(1/(1+'Fixed Data'!$B$15)^(F$52-$E$52))))</f>
        <v>0.98522167487684742</v>
      </c>
      <c r="G187" s="33">
        <f>IF(G52&lt;($E$52),1,IF((G52-1)&gt;30,(F$187/(1+'Fixed Data'!$B$16)),(1/(1+'Fixed Data'!$B$15)^(G$52-$E$52))))</f>
        <v>0.9706617486471405</v>
      </c>
      <c r="H187" s="33">
        <f>IF(H52&lt;($E$52),1,IF((H52-1)&gt;30,(G$187/(1+'Fixed Data'!$B$16)),(1/(1+'Fixed Data'!$B$15)^(H$52-$E$52))))</f>
        <v>0.95631699374102519</v>
      </c>
      <c r="I187" s="33">
        <f>IF(I52&lt;($E$52),1,IF((I52-1)&gt;30,(H$187/(1+'Fixed Data'!$B$16)),(1/(1+'Fixed Data'!$B$15)^(I$52-$E$52))))</f>
        <v>0.94218423028672449</v>
      </c>
      <c r="J187" s="33">
        <f>IF(J52&lt;($E$52),1,IF((J52-1)&gt;30,(I$187/(1+'Fixed Data'!$B$16)),(1/(1+'Fixed Data'!$B$15)^(J$52-$E$52))))</f>
        <v>0.92826032540563996</v>
      </c>
      <c r="K187" s="33">
        <f>IF(K52&lt;($E$52),1,IF((K52-1)&gt;30,(J$187/(1+'Fixed Data'!$B$16)),(1/(1+'Fixed Data'!$B$15)^(K$52-$E$52))))</f>
        <v>0.91454219251787205</v>
      </c>
      <c r="L187" s="33">
        <f>IF(L52&lt;($E$52),1,IF((L52-1)&gt;30,(K$187/(1+'Fixed Data'!$B$16)),(1/(1+'Fixed Data'!$B$15)^(L$52-$E$52))))</f>
        <v>0.90102679065800217</v>
      </c>
      <c r="M187" s="33">
        <f>IF(M52&lt;($E$52),1,IF((M52-1)&gt;30,(L$187/(1+'Fixed Data'!$B$16)),(1/(1+'Fixed Data'!$B$15)^(M$52-$E$52))))</f>
        <v>0.88771112380098749</v>
      </c>
      <c r="N187" s="33">
        <f>IF(N52&lt;($E$52),1,IF((N52-1)&gt;30,(M$187/(1+'Fixed Data'!$B$16)),(1/(1+'Fixed Data'!$B$15)^(N$52-$E$52))))</f>
        <v>0.87459224019801729</v>
      </c>
      <c r="O187" s="33">
        <f>IF(O52&lt;($E$52),1,IF((O52-1)&gt;30,(N$187/(1+'Fixed Data'!$B$16)),(1/(1+'Fixed Data'!$B$15)^(O$52-$E$52))))</f>
        <v>0.86166723172218462</v>
      </c>
      <c r="P187" s="33">
        <f>IF(P52&lt;($E$52),1,IF((P52-1)&gt;30,(O$187/(1+'Fixed Data'!$B$16)),(1/(1+'Fixed Data'!$B$15)^(P$52-$E$52))))</f>
        <v>0.8489332332238273</v>
      </c>
      <c r="Q187" s="33">
        <f>IF(Q52&lt;($E$52),1,IF((Q52-1)&gt;30,(P$187/(1+'Fixed Data'!$B$16)),(1/(1+'Fixed Data'!$B$15)^(Q$52-$E$52))))</f>
        <v>0.83638742189539661</v>
      </c>
      <c r="R187" s="33">
        <f>IF(R52&lt;($E$52),1,IF((R52-1)&gt;30,(Q$187/(1+'Fixed Data'!$B$16)),(1/(1+'Fixed Data'!$B$15)^(R$52-$E$52))))</f>
        <v>0.82402701664571099</v>
      </c>
      <c r="S187" s="33">
        <f>IF(S52&lt;($E$52),1,IF((S52-1)&gt;30,(R$187/(1+'Fixed Data'!$B$16)),(1/(1+'Fixed Data'!$B$15)^(S$52-$E$52))))</f>
        <v>0.81184927748345925</v>
      </c>
      <c r="T187" s="33">
        <f>IF(T52&lt;($E$52),1,IF((T52-1)&gt;30,(S$187/(1+'Fixed Data'!$B$16)),(1/(1+'Fixed Data'!$B$15)^(T$52-$E$52))))</f>
        <v>0.79985150490981216</v>
      </c>
      <c r="U187" s="33">
        <f>IF(U52&lt;($E$52),1,IF((U52-1)&gt;30,(T$187/(1+'Fixed Data'!$B$16)),(1/(1+'Fixed Data'!$B$15)^(U$52-$E$52))))</f>
        <v>0.78803103932001206</v>
      </c>
      <c r="V187" s="33">
        <f>IF(V52&lt;($E$52),1,IF((V52-1)&gt;30,(U$187/(1+'Fixed Data'!$B$16)),(1/(1+'Fixed Data'!$B$15)^(V$52-$E$52))))</f>
        <v>0.77638526041380518</v>
      </c>
      <c r="W187" s="33">
        <f>IF(W52&lt;($E$52),1,IF((W52-1)&gt;30,(V$187/(1+'Fixed Data'!$B$16)),(1/(1+'Fixed Data'!$B$15)^(W$52-$E$52))))</f>
        <v>0.76491158661458636</v>
      </c>
      <c r="X187" s="33">
        <f>IF(X52&lt;($E$52),1,IF((X52-1)&gt;30,(W$187/(1+'Fixed Data'!$B$16)),(1/(1+'Fixed Data'!$B$15)^(X$52-$E$52))))</f>
        <v>0.7536074744971295</v>
      </c>
      <c r="Y187" s="33">
        <f>IF(Y52&lt;($E$52),1,IF((Y52-1)&gt;30,(X$187/(1+'Fixed Data'!$B$16)),(1/(1+'Fixed Data'!$B$15)^(Y$52-$E$52))))</f>
        <v>0.74247041822377313</v>
      </c>
      <c r="Z187" s="33">
        <f>IF(Z52&lt;($E$52),1,IF((Z52-1)&gt;30,(Y$187/(1+'Fixed Data'!$B$16)),(1/(1+'Fixed Data'!$B$15)^(Z$52-$E$52))))</f>
        <v>0.73149794898893916</v>
      </c>
      <c r="AA187" s="33">
        <f>IF(AA52&lt;($E$52),1,IF((AA52-1)&gt;30,(Z$187/(1+'Fixed Data'!$B$16)),(1/(1+'Fixed Data'!$B$15)^(AA$52-$E$52))))</f>
        <v>0.72068763447186135</v>
      </c>
      <c r="AB187" s="33">
        <f>IF(AB52&lt;($E$52),1,IF((AB52-1)&gt;30,(AA$187/(1+'Fixed Data'!$B$16)),(1/(1+'Fixed Data'!$B$15)^(AB$52-$E$52))))</f>
        <v>0.71003707829740037</v>
      </c>
      <c r="AC187" s="33">
        <f>IF(AC52&lt;($E$52),1,IF((AC52-1)&gt;30,(AB$187/(1+'Fixed Data'!$B$16)),(1/(1+'Fixed Data'!$B$15)^(AC$52-$E$52))))</f>
        <v>0.69954391950482808</v>
      </c>
      <c r="AD187" s="33">
        <f>IF(AD52&lt;($E$52),1,IF((AD52-1)&gt;30,(AC$187/(1+'Fixed Data'!$B$16)),(1/(1+'Fixed Data'!$B$15)^(AD$52-$E$52))))</f>
        <v>0.68920583202446117</v>
      </c>
      <c r="AE187" s="33">
        <f>IF(AE52&lt;($E$52),1,IF((AE52-1)&gt;30,(AD$187/(1+'Fixed Data'!$B$16)),(1/(1+'Fixed Data'!$B$15)^(AE$52-$E$52))))</f>
        <v>0.67902052416203085</v>
      </c>
      <c r="AF187" s="33">
        <f>IF(AF52&lt;($E$52),1,IF((AF52-1)&gt;30,(AE$187/(1+'Fixed Data'!$B$16)),(1/(1+'Fixed Data'!$B$15)^(AF$52-$E$52))))</f>
        <v>0.66898573809067086</v>
      </c>
      <c r="AG187" s="33">
        <f>IF(AG52&lt;($E$52),1,IF((AG52-1)&gt;30,(AF$187/(1+'Fixed Data'!$B$16)),(1/(1+'Fixed Data'!$B$15)^(AG$52-$E$52))))</f>
        <v>0.65909924935041486</v>
      </c>
      <c r="AH187" s="33">
        <f>IF(AH52&lt;($E$52),1,IF((AH52-1)&gt;30,(AG$187/(1+'Fixed Data'!$B$16)),(1/(1+'Fixed Data'!$B$15)^(AH$52-$E$52))))</f>
        <v>0.64935886635508844</v>
      </c>
      <c r="AI187" s="33">
        <f>IF(AI52&lt;($E$52),1,IF((AI52-1)&gt;30,(AH$187/(1+'Fixed Data'!$B$16)),(1/(1+'Fixed Data'!$B$15)^(AI$52-$E$52))))</f>
        <v>0.63976242990649135</v>
      </c>
      <c r="AJ187" s="33">
        <f>IF(AJ52&lt;($E$52),1,IF((AJ52-1)&gt;30,(AI$187/(1+'Fixed Data'!$B$16)),(1/(1+'Fixed Data'!$B$15)^(AJ$52-$E$52))))</f>
        <v>0.63163954535324851</v>
      </c>
      <c r="AK187" s="33">
        <f>IF(AK52&lt;($E$52),1,IF((AK52-1)&gt;30,(AJ$187/(1+'Fixed Data'!$B$16)),(1/(1+'Fixed Data'!$B$15)^(AK$52-$E$52))))</f>
        <v>0.62361979479222052</v>
      </c>
      <c r="AL187" s="33">
        <f>IF(AL52&lt;($E$52),1,IF((AL52-1)&gt;30,(AK$187/(1+'Fixed Data'!$B$16)),(1/(1+'Fixed Data'!$B$15)^(AL$52-$E$52))))</f>
        <v>0.61570186875996724</v>
      </c>
      <c r="AM187" s="33">
        <f>IF(AM52&lt;($E$52),1,IF((AM52-1)&gt;30,(AL$187/(1+'Fixed Data'!$B$16)),(1/(1+'Fixed Data'!$B$15)^(AM$52-$E$52))))</f>
        <v>0.60788447441893967</v>
      </c>
      <c r="AN187" s="33">
        <f>IF(AN52&lt;($E$52),1,IF((AN52-1)&gt;30,(AM$187/(1+'Fixed Data'!$B$16)),(1/(1+'Fixed Data'!$B$15)^(AN$52-$E$52))))</f>
        <v>0.60016633534638508</v>
      </c>
      <c r="AO187" s="33">
        <f>IF(AO52&lt;($E$52),1,IF((AO52-1)&gt;30,(AN$187/(1+'Fixed Data'!$B$16)),(1/(1+'Fixed Data'!$B$15)^(AO$52-$E$52))))</f>
        <v>0.59254619132593356</v>
      </c>
      <c r="AP187" s="33">
        <f>IF(AP52&lt;($E$52),1,IF((AP52-1)&gt;30,(AO$187/(1+'Fixed Data'!$B$16)),(1/(1+'Fixed Data'!$B$15)^(AP$52-$E$52))))</f>
        <v>0.58502279814182956</v>
      </c>
      <c r="AQ187" s="33">
        <f>IF(AQ52&lt;($E$52),1,IF((AQ52-1)&gt;30,(AP$187/(1+'Fixed Data'!$B$16)),(1/(1+'Fixed Data'!$B$15)^(AQ$52-$E$52))))</f>
        <v>0.577594927375777</v>
      </c>
      <c r="AR187" s="33">
        <f>IF(AR52&lt;($E$52),1,IF((AR52-1)&gt;30,(AQ$187/(1+'Fixed Data'!$B$16)),(1/(1+'Fixed Data'!$B$15)^(AR$52-$E$52))))</f>
        <v>0.57026136620636314</v>
      </c>
      <c r="AS187" s="33">
        <f>IF(AS52&lt;($E$52),1,IF((AS52-1)&gt;30,(AR$187/(1+'Fixed Data'!$B$16)),(1/(1+'Fixed Data'!$B$15)^(AS$52-$E$52))))</f>
        <v>0.5630209172110292</v>
      </c>
      <c r="AT187" s="33">
        <f>IF(AT52&lt;($E$52),1,IF((AT52-1)&gt;30,(AS$187/(1+'Fixed Data'!$B$16)),(1/(1+'Fixed Data'!$B$15)^(AT$52-$E$52))))</f>
        <v>0.55587239817055578</v>
      </c>
      <c r="AU187" s="33">
        <f>IF(AU52&lt;($E$52),1,IF((AU52-1)&gt;30,(AT$187/(1+'Fixed Data'!$B$16)),(1/(1+'Fixed Data'!$B$15)^(AU$52-$E$52))))</f>
        <v>0.54881464187603002</v>
      </c>
      <c r="AV187" s="33">
        <f>IF(AV52&lt;($E$52),1,IF((AV52-1)&gt;30,(AU$187/(1+'Fixed Data'!$B$16)),(1/(1+'Fixed Data'!$B$15)^(AV$52-$E$52))))</f>
        <v>0.54184649593826384</v>
      </c>
      <c r="AW187" s="33">
        <f>IF(AW52&lt;($E$52),1,IF((AW52-1)&gt;30,(AV$187/(1+'Fixed Data'!$B$16)),(1/(1+'Fixed Data'!$B$15)^(AW$52-$E$52))))</f>
        <v>0.53496682259963246</v>
      </c>
      <c r="AX187" s="33">
        <f>IF(AX52&lt;($E$52),1,IF((AX52-1)&gt;30,(AW$187/(1+'Fixed Data'!$B$16)),(1/(1+'Fixed Data'!$B$15)^(AX$52-$E$52))))</f>
        <v>0.52817449854830123</v>
      </c>
      <c r="AY187" s="33">
        <f>IF(AY52&lt;($E$52),1,IF((AY52-1)&gt;30,(AX$187/(1+'Fixed Data'!$B$16)),(1/(1+'Fixed Data'!$B$15)^(AY$52-$E$52))))</f>
        <v>0.52146841473481154</v>
      </c>
      <c r="AZ187" s="33">
        <f>IF(AZ52&lt;($E$52),1,IF((AZ52-1)&gt;30,(AY$187/(1+'Fixed Data'!$B$16)),(1/(1+'Fixed Data'!$B$15)^(AZ$52-$E$52))))</f>
        <v>0.51484747619099525</v>
      </c>
      <c r="BA187" s="33">
        <f>IF(BA52&lt;($E$52),1,IF((BA52-1)&gt;30,(AZ$187/(1+'Fixed Data'!$B$16)),(1/(1+'Fixed Data'!$B$15)^(BA$52-$E$52))))</f>
        <v>0.50831060185118893</v>
      </c>
      <c r="BB187" s="33">
        <f>IF(BB52&lt;($E$52),1,IF((BB52-1)&gt;30,(BA$187/(1+'Fixed Data'!$B$16)),(1/(1+'Fixed Data'!$B$15)^(BB$52-$E$52))))</f>
        <v>0.50185672437571716</v>
      </c>
    </row>
    <row r="188" spans="1:54" outlineLevel="2">
      <c r="B188" s="19"/>
      <c r="C188" s="19"/>
      <c r="D188" s="19"/>
      <c r="E188" s="15"/>
    </row>
    <row r="189" spans="1:54" outlineLevel="2">
      <c r="A189" s="10"/>
      <c r="B189" s="19"/>
      <c r="C189" s="19"/>
      <c r="D189" s="19"/>
      <c r="E189" s="15"/>
    </row>
    <row r="190" spans="1:54" ht="12.75" customHeight="1" outlineLevel="2">
      <c r="A190" s="423" t="s">
        <v>481</v>
      </c>
      <c r="B190" s="150" t="s">
        <v>340</v>
      </c>
      <c r="C190" s="19"/>
      <c r="D190" s="135" t="s">
        <v>379</v>
      </c>
      <c r="E190" s="21">
        <f>(E133+E83)*E186</f>
        <v>-2.0482294919168593</v>
      </c>
      <c r="F190" s="21">
        <f t="shared" ref="F190:BB190" si="17">(F133+F83)*F186</f>
        <v>-2.7001992511430197</v>
      </c>
      <c r="G190" s="21">
        <f t="shared" si="17"/>
        <v>-1.6580112246426442</v>
      </c>
      <c r="H190" s="21">
        <f t="shared" si="17"/>
        <v>-2.1384183098039489</v>
      </c>
      <c r="I190" s="21">
        <f t="shared" si="17"/>
        <v>-2.198132181249195</v>
      </c>
      <c r="J190" s="21">
        <f t="shared" si="17"/>
        <v>-0.49259856763436854</v>
      </c>
      <c r="K190" s="21">
        <f t="shared" si="17"/>
        <v>-0.44454238290158027</v>
      </c>
      <c r="L190" s="21">
        <f t="shared" si="17"/>
        <v>-0.39985462600465699</v>
      </c>
      <c r="M190" s="21">
        <f t="shared" si="17"/>
        <v>-0.35833938724085063</v>
      </c>
      <c r="N190" s="21">
        <f t="shared" si="17"/>
        <v>-0.31981093427249069</v>
      </c>
      <c r="O190" s="21">
        <f t="shared" si="17"/>
        <v>-0.28409322147887484</v>
      </c>
      <c r="P190" s="21">
        <f t="shared" si="17"/>
        <v>-0.25101942174504061</v>
      </c>
      <c r="Q190" s="21">
        <f t="shared" si="17"/>
        <v>-0.22043147970089111</v>
      </c>
      <c r="R190" s="21">
        <f t="shared" si="17"/>
        <v>-0.19217968546622818</v>
      </c>
      <c r="S190" s="21">
        <f t="shared" si="17"/>
        <v>-0.16612226799757757</v>
      </c>
      <c r="T190" s="21">
        <f t="shared" si="17"/>
        <v>-0.14212500717133986</v>
      </c>
      <c r="U190" s="21">
        <f t="shared" si="17"/>
        <v>-0.12006086377484021</v>
      </c>
      <c r="V190" s="21">
        <f t="shared" si="17"/>
        <v>-9.9809626612340038E-2</v>
      </c>
      <c r="W190" s="21">
        <f t="shared" si="17"/>
        <v>-8.1257575967080664E-2</v>
      </c>
      <c r="X190" s="21">
        <f t="shared" si="17"/>
        <v>-6.4297162693018203E-2</v>
      </c>
      <c r="Y190" s="21">
        <f t="shared" si="17"/>
        <v>-4.8826702241126799E-2</v>
      </c>
      <c r="Z190" s="21">
        <f t="shared" si="17"/>
        <v>-3.475008295506396E-2</v>
      </c>
      <c r="AA190" s="21">
        <f t="shared" si="17"/>
        <v>-2.19764879996498E-2</v>
      </c>
      <c r="AB190" s="21">
        <f t="shared" si="17"/>
        <v>-1.0420130313067958E-2</v>
      </c>
      <c r="AC190" s="21">
        <f t="shared" si="17"/>
        <v>1.6246260331592259E-17</v>
      </c>
      <c r="AD190" s="21">
        <f t="shared" si="17"/>
        <v>1.5696869885596388E-17</v>
      </c>
      <c r="AE190" s="21">
        <f t="shared" si="17"/>
        <v>1.5166057860479601E-17</v>
      </c>
      <c r="AF190" s="21">
        <f t="shared" si="17"/>
        <v>1.4653196000463382E-17</v>
      </c>
      <c r="AG190" s="21">
        <f t="shared" si="17"/>
        <v>1.4157677295133702E-17</v>
      </c>
      <c r="AH190" s="21">
        <f t="shared" si="17"/>
        <v>1.367891526099875E-17</v>
      </c>
      <c r="AI190" s="21">
        <f t="shared" si="17"/>
        <v>1.3216343247341787E-17</v>
      </c>
      <c r="AJ190" s="21">
        <f t="shared" si="17"/>
        <v>1.2831401211011443E-17</v>
      </c>
      <c r="AK190" s="21">
        <f t="shared" si="17"/>
        <v>1.2457671078651887E-17</v>
      </c>
      <c r="AL190" s="21">
        <f t="shared" si="17"/>
        <v>1.2094826289953287E-17</v>
      </c>
      <c r="AM190" s="21">
        <f t="shared" si="17"/>
        <v>1.1742549796071152E-17</v>
      </c>
      <c r="AN190" s="21">
        <f t="shared" si="17"/>
        <v>1.1400533782593353E-17</v>
      </c>
      <c r="AO190" s="21">
        <f t="shared" si="17"/>
        <v>1.1068479400576069E-17</v>
      </c>
      <c r="AP190" s="21">
        <f t="shared" si="17"/>
        <v>1.0746096505413659E-17</v>
      </c>
      <c r="AQ190" s="21">
        <f t="shared" si="17"/>
        <v>1.0433103403314233E-17</v>
      </c>
      <c r="AR190" s="21">
        <f t="shared" si="17"/>
        <v>1.012922660515945E-17</v>
      </c>
      <c r="AS190" s="21">
        <f t="shared" si="17"/>
        <v>9.8342005875334468E-18</v>
      </c>
      <c r="AT190" s="21">
        <f t="shared" si="17"/>
        <v>9.547767560712084E-18</v>
      </c>
      <c r="AU190" s="21">
        <f t="shared" si="17"/>
        <v>9.2696772434097913E-18</v>
      </c>
      <c r="AV190" s="21">
        <f t="shared" si="17"/>
        <v>8.9996866440871758E-18</v>
      </c>
      <c r="AW190" s="21">
        <f t="shared" si="17"/>
        <v>8.737559848628325E-18</v>
      </c>
      <c r="AX190" s="21">
        <f t="shared" si="17"/>
        <v>8.4830678142022574E-18</v>
      </c>
      <c r="AY190" s="21">
        <f t="shared" si="17"/>
        <v>8.235988169128405E-18</v>
      </c>
      <c r="AZ190" s="21">
        <f t="shared" si="17"/>
        <v>7.9961050185712672E-18</v>
      </c>
      <c r="BA190" s="21">
        <f t="shared" si="17"/>
        <v>7.7632087558944338E-18</v>
      </c>
      <c r="BB190" s="21">
        <f t="shared" si="17"/>
        <v>7.537095879509159E-18</v>
      </c>
    </row>
    <row r="191" spans="1:54" outlineLevel="2">
      <c r="A191" s="424"/>
      <c r="B191" s="150" t="s">
        <v>482</v>
      </c>
      <c r="C191" s="19"/>
      <c r="D191" s="135" t="s">
        <v>379</v>
      </c>
      <c r="E191" s="21">
        <f>E71*E186</f>
        <v>0</v>
      </c>
      <c r="F191" s="21">
        <f t="shared" ref="F191:BB191" si="18">F71*F186</f>
        <v>0</v>
      </c>
      <c r="G191" s="21">
        <f t="shared" si="18"/>
        <v>0</v>
      </c>
      <c r="H191" s="21">
        <f t="shared" si="18"/>
        <v>0</v>
      </c>
      <c r="I191" s="21">
        <f t="shared" si="18"/>
        <v>0</v>
      </c>
      <c r="J191" s="21">
        <f t="shared" si="18"/>
        <v>0</v>
      </c>
      <c r="K191" s="21">
        <f t="shared" si="18"/>
        <v>0</v>
      </c>
      <c r="L191" s="21">
        <f t="shared" si="18"/>
        <v>0</v>
      </c>
      <c r="M191" s="21">
        <f t="shared" si="18"/>
        <v>0</v>
      </c>
      <c r="N191" s="21">
        <f t="shared" si="18"/>
        <v>0</v>
      </c>
      <c r="O191" s="21">
        <f t="shared" si="18"/>
        <v>0</v>
      </c>
      <c r="P191" s="21">
        <f t="shared" si="18"/>
        <v>0</v>
      </c>
      <c r="Q191" s="21">
        <f t="shared" si="18"/>
        <v>0</v>
      </c>
      <c r="R191" s="21">
        <f t="shared" si="18"/>
        <v>0</v>
      </c>
      <c r="S191" s="21">
        <f t="shared" si="18"/>
        <v>0</v>
      </c>
      <c r="T191" s="21">
        <f t="shared" si="18"/>
        <v>0</v>
      </c>
      <c r="U191" s="21">
        <f t="shared" si="18"/>
        <v>0</v>
      </c>
      <c r="V191" s="21">
        <f t="shared" si="18"/>
        <v>0</v>
      </c>
      <c r="W191" s="21">
        <f t="shared" si="18"/>
        <v>0</v>
      </c>
      <c r="X191" s="21">
        <f t="shared" si="18"/>
        <v>0</v>
      </c>
      <c r="Y191" s="21">
        <f t="shared" si="18"/>
        <v>0</v>
      </c>
      <c r="Z191" s="21">
        <f t="shared" si="18"/>
        <v>0</v>
      </c>
      <c r="AA191" s="21">
        <f t="shared" si="18"/>
        <v>0</v>
      </c>
      <c r="AB191" s="21">
        <f t="shared" si="18"/>
        <v>0</v>
      </c>
      <c r="AC191" s="21">
        <f t="shared" si="18"/>
        <v>0</v>
      </c>
      <c r="AD191" s="21">
        <f t="shared" si="18"/>
        <v>0</v>
      </c>
      <c r="AE191" s="21">
        <f t="shared" si="18"/>
        <v>0</v>
      </c>
      <c r="AF191" s="21">
        <f t="shared" si="18"/>
        <v>0</v>
      </c>
      <c r="AG191" s="21">
        <f t="shared" si="18"/>
        <v>0</v>
      </c>
      <c r="AH191" s="21">
        <f t="shared" si="18"/>
        <v>0</v>
      </c>
      <c r="AI191" s="21">
        <f t="shared" si="18"/>
        <v>0</v>
      </c>
      <c r="AJ191" s="21">
        <f t="shared" si="18"/>
        <v>0</v>
      </c>
      <c r="AK191" s="21">
        <f t="shared" si="18"/>
        <v>0</v>
      </c>
      <c r="AL191" s="21">
        <f t="shared" si="18"/>
        <v>0</v>
      </c>
      <c r="AM191" s="21">
        <f t="shared" si="18"/>
        <v>0</v>
      </c>
      <c r="AN191" s="21">
        <f t="shared" si="18"/>
        <v>0</v>
      </c>
      <c r="AO191" s="21">
        <f t="shared" si="18"/>
        <v>0</v>
      </c>
      <c r="AP191" s="21">
        <f t="shared" si="18"/>
        <v>0</v>
      </c>
      <c r="AQ191" s="21">
        <f t="shared" si="18"/>
        <v>0</v>
      </c>
      <c r="AR191" s="21">
        <f t="shared" si="18"/>
        <v>0</v>
      </c>
      <c r="AS191" s="21">
        <f t="shared" si="18"/>
        <v>0</v>
      </c>
      <c r="AT191" s="21">
        <f t="shared" si="18"/>
        <v>0</v>
      </c>
      <c r="AU191" s="21">
        <f t="shared" si="18"/>
        <v>0</v>
      </c>
      <c r="AV191" s="21">
        <f t="shared" si="18"/>
        <v>0</v>
      </c>
      <c r="AW191" s="21">
        <f t="shared" si="18"/>
        <v>0</v>
      </c>
      <c r="AX191" s="21">
        <f t="shared" si="18"/>
        <v>0</v>
      </c>
      <c r="AY191" s="21">
        <f t="shared" si="18"/>
        <v>0</v>
      </c>
      <c r="AZ191" s="21">
        <f t="shared" si="18"/>
        <v>0</v>
      </c>
      <c r="BA191" s="21">
        <f t="shared" si="18"/>
        <v>0</v>
      </c>
      <c r="BB191" s="21">
        <f t="shared" si="18"/>
        <v>0</v>
      </c>
    </row>
    <row r="192" spans="1:54" outlineLevel="2">
      <c r="A192" s="424"/>
      <c r="B192" s="150" t="s">
        <v>557</v>
      </c>
      <c r="C192" s="19"/>
      <c r="D192" s="135" t="s">
        <v>379</v>
      </c>
      <c r="E192" s="21">
        <f>E77*E186</f>
        <v>-2.0618493184465522E-4</v>
      </c>
      <c r="F192" s="21">
        <f t="shared" ref="F192:BB192" si="19">F77*F186</f>
        <v>-1.5642697075066335E-4</v>
      </c>
      <c r="G192" s="21">
        <f t="shared" si="19"/>
        <v>-1.2543173876817973E-4</v>
      </c>
      <c r="H192" s="21">
        <f t="shared" si="19"/>
        <v>-9.4790131165192916E-5</v>
      </c>
      <c r="I192" s="21">
        <f t="shared" si="19"/>
        <v>-6.1854138975967257E-5</v>
      </c>
      <c r="J192" s="21">
        <f t="shared" si="19"/>
        <v>-2.9370061786414044E-5</v>
      </c>
      <c r="K192" s="21">
        <f t="shared" si="19"/>
        <v>-2.8394250367828055E-5</v>
      </c>
      <c r="L192" s="21">
        <f t="shared" si="19"/>
        <v>-2.756081998663728E-5</v>
      </c>
      <c r="M192" s="21">
        <f t="shared" si="19"/>
        <v>-2.6821908594404002E-5</v>
      </c>
      <c r="N192" s="21">
        <f t="shared" si="19"/>
        <v>-2.617038692705353E-5</v>
      </c>
      <c r="O192" s="21">
        <f t="shared" si="19"/>
        <v>-2.5604420357541114E-5</v>
      </c>
      <c r="P192" s="21">
        <f t="shared" si="19"/>
        <v>-2.5120187827744423E-5</v>
      </c>
      <c r="Q192" s="21">
        <f t="shared" si="19"/>
        <v>-2.4658783207929718E-5</v>
      </c>
      <c r="R192" s="21">
        <f t="shared" si="19"/>
        <v>-2.4219543653981479E-5</v>
      </c>
      <c r="S192" s="21">
        <f t="shared" si="19"/>
        <v>-2.3801830581850986E-5</v>
      </c>
      <c r="T192" s="21">
        <f t="shared" si="19"/>
        <v>-2.3405028878366143E-5</v>
      </c>
      <c r="U192" s="21">
        <f t="shared" si="19"/>
        <v>-2.3028546139256412E-5</v>
      </c>
      <c r="V192" s="21">
        <f t="shared" si="19"/>
        <v>-2.2671811933481484E-5</v>
      </c>
      <c r="W192" s="21">
        <f t="shared" si="19"/>
        <v>-2.2334277092983314E-5</v>
      </c>
      <c r="X192" s="21">
        <f t="shared" si="19"/>
        <v>-2.2015413027010886E-5</v>
      </c>
      <c r="Y192" s="21">
        <f t="shared" si="19"/>
        <v>-2.1714711060196278E-5</v>
      </c>
      <c r="Z192" s="21">
        <f t="shared" si="19"/>
        <v>-2.1431681793588294E-5</v>
      </c>
      <c r="AA192" s="21">
        <f t="shared" si="19"/>
        <v>-2.1165854487876969E-5</v>
      </c>
      <c r="AB192" s="21">
        <f t="shared" si="19"/>
        <v>-2.0916776468068608E-5</v>
      </c>
      <c r="AC192" s="21">
        <f t="shared" si="19"/>
        <v>-2.0589817180794995E-5</v>
      </c>
      <c r="AD192" s="21">
        <f t="shared" si="19"/>
        <v>-2.0371356331169265E-5</v>
      </c>
      <c r="AE192" s="21">
        <f t="shared" si="19"/>
        <v>-2.0168362549148564E-5</v>
      </c>
      <c r="AF192" s="21">
        <f t="shared" si="19"/>
        <v>-1.9980449412813311E-5</v>
      </c>
      <c r="AG192" s="21">
        <f t="shared" si="19"/>
        <v>-1.9807245877788472E-5</v>
      </c>
      <c r="AH192" s="21">
        <f t="shared" si="19"/>
        <v>-1.9648395796292814E-5</v>
      </c>
      <c r="AI192" s="21">
        <f t="shared" si="19"/>
        <v>-1.9503557453112784E-5</v>
      </c>
      <c r="AJ192" s="21">
        <f t="shared" si="19"/>
        <v>-1.9466443909774434E-5</v>
      </c>
      <c r="AK192" s="21">
        <f t="shared" si="19"/>
        <v>-1.9442010391438714E-5</v>
      </c>
      <c r="AL192" s="21">
        <f t="shared" si="19"/>
        <v>-1.9430140967329727E-5</v>
      </c>
      <c r="AM192" s="21">
        <f t="shared" si="19"/>
        <v>-1.9430728618807706E-5</v>
      </c>
      <c r="AN192" s="21">
        <f t="shared" si="19"/>
        <v>-1.9443675100719841E-5</v>
      </c>
      <c r="AO192" s="21">
        <f t="shared" si="19"/>
        <v>-1.9468890809431219E-5</v>
      </c>
      <c r="AP192" s="21">
        <f t="shared" si="19"/>
        <v>-1.950629465739893E-5</v>
      </c>
      <c r="AQ192" s="21">
        <f t="shared" si="19"/>
        <v>-1.9555813954157881E-5</v>
      </c>
      <c r="AR192" s="21">
        <f t="shared" si="19"/>
        <v>-1.9617384293591664E-5</v>
      </c>
      <c r="AS192" s="21">
        <f t="shared" si="19"/>
        <v>-1.9690949447367111E-5</v>
      </c>
      <c r="AT192" s="21">
        <f t="shared" si="19"/>
        <v>-1.9776461264415933E-5</v>
      </c>
      <c r="AU192" s="21">
        <f t="shared" si="19"/>
        <v>-1.9873879576351503E-5</v>
      </c>
      <c r="AV192" s="21">
        <f t="shared" si="19"/>
        <v>-1.9983172108713733E-5</v>
      </c>
      <c r="AW192" s="21">
        <f t="shared" si="19"/>
        <v>-2.0104314397939421E-5</v>
      </c>
      <c r="AX192" s="21">
        <f t="shared" si="19"/>
        <v>-2.0237289713959806E-5</v>
      </c>
      <c r="AY192" s="21">
        <f t="shared" si="19"/>
        <v>-2.0382088988331615E-5</v>
      </c>
      <c r="AZ192" s="21">
        <f t="shared" si="19"/>
        <v>-2.0538710747812119E-5</v>
      </c>
      <c r="BA192" s="21">
        <f t="shared" si="19"/>
        <v>-2.0707161053292691E-5</v>
      </c>
      <c r="BB192" s="21">
        <f t="shared" si="19"/>
        <v>-2.0876992920925084E-5</v>
      </c>
    </row>
    <row r="193" spans="1:54" outlineLevel="2">
      <c r="A193" s="424"/>
      <c r="B193" s="150" t="s">
        <v>483</v>
      </c>
      <c r="C193" s="19"/>
      <c r="D193" s="135" t="s">
        <v>379</v>
      </c>
      <c r="E193" s="21">
        <f t="shared" ref="E193:BB193" si="20">SUMIF($B$143:$B$154,"Environmental",E$143:E$154)*E186</f>
        <v>-1.2293976841244911E-3</v>
      </c>
      <c r="F193" s="21">
        <f t="shared" si="20"/>
        <v>-9.4930728908484833E-4</v>
      </c>
      <c r="G193" s="21">
        <f t="shared" si="20"/>
        <v>-7.718529844950436E-4</v>
      </c>
      <c r="H193" s="21">
        <f t="shared" si="20"/>
        <v>-5.9134319287266178E-4</v>
      </c>
      <c r="I193" s="21">
        <f t="shared" si="20"/>
        <v>-3.924362358090669E-4</v>
      </c>
      <c r="J193" s="21">
        <f t="shared" si="20"/>
        <v>-1.8945566289547933E-4</v>
      </c>
      <c r="K193" s="21">
        <f t="shared" si="20"/>
        <v>-1.8557106969715006E-4</v>
      </c>
      <c r="L193" s="21">
        <f t="shared" si="20"/>
        <v>-1.8304826604435243E-4</v>
      </c>
      <c r="M193" s="21">
        <f t="shared" si="20"/>
        <v>-1.8098640159287452E-4</v>
      </c>
      <c r="N193" s="21">
        <f t="shared" si="20"/>
        <v>-1.7881138318045676E-4</v>
      </c>
      <c r="O193" s="21">
        <f t="shared" si="20"/>
        <v>-1.7766089616729923E-4</v>
      </c>
      <c r="P193" s="21">
        <f t="shared" si="20"/>
        <v>-1.7696611359439255E-4</v>
      </c>
      <c r="Q193" s="21">
        <f t="shared" si="20"/>
        <v>-1.7633182019794852E-4</v>
      </c>
      <c r="R193" s="21">
        <f t="shared" si="20"/>
        <v>-1.7627439109867856E-4</v>
      </c>
      <c r="S193" s="21">
        <f t="shared" si="20"/>
        <v>-1.7575947668238188E-4</v>
      </c>
      <c r="T193" s="21">
        <f t="shared" si="20"/>
        <v>-1.7531256096325217E-4</v>
      </c>
      <c r="U193" s="21">
        <f t="shared" si="20"/>
        <v>-1.7493579959629109E-4</v>
      </c>
      <c r="V193" s="21">
        <f t="shared" si="20"/>
        <v>-1.7511234394790382E-4</v>
      </c>
      <c r="W193" s="21">
        <f t="shared" si="20"/>
        <v>-1.7487487351260293E-4</v>
      </c>
      <c r="X193" s="21">
        <f t="shared" si="20"/>
        <v>-1.7518110142123033E-4</v>
      </c>
      <c r="Y193" s="21">
        <f t="shared" si="20"/>
        <v>-1.7509219968666858E-4</v>
      </c>
      <c r="Z193" s="21">
        <f t="shared" si="20"/>
        <v>-1.7553862993219203E-4</v>
      </c>
      <c r="AA193" s="21">
        <f t="shared" si="20"/>
        <v>-1.7605607699008115E-4</v>
      </c>
      <c r="AB193" s="21">
        <f t="shared" si="20"/>
        <v>-1.7664728812481593E-4</v>
      </c>
      <c r="AC193" s="21">
        <f t="shared" si="20"/>
        <v>-1.7640757183378834E-4</v>
      </c>
      <c r="AD193" s="21">
        <f t="shared" si="20"/>
        <v>-1.7705358014218054E-4</v>
      </c>
      <c r="AE193" s="21">
        <f t="shared" si="20"/>
        <v>-1.778239514611392E-4</v>
      </c>
      <c r="AF193" s="21">
        <f t="shared" si="20"/>
        <v>-1.7866433161149584E-4</v>
      </c>
      <c r="AG193" s="21">
        <f t="shared" si="20"/>
        <v>-1.7958236206715641E-4</v>
      </c>
      <c r="AH193" s="21">
        <f t="shared" si="20"/>
        <v>-1.8058679531771291E-4</v>
      </c>
      <c r="AI193" s="21">
        <f t="shared" si="20"/>
        <v>-1.8168887222115988E-4</v>
      </c>
      <c r="AJ193" s="21">
        <f t="shared" si="20"/>
        <v>-1.8377269095760939E-4</v>
      </c>
      <c r="AK193" s="21">
        <f t="shared" si="20"/>
        <v>-1.8596568810239682E-4</v>
      </c>
      <c r="AL193" s="21">
        <f t="shared" si="20"/>
        <v>-1.8827407830963338E-4</v>
      </c>
      <c r="AM193" s="21">
        <f t="shared" si="20"/>
        <v>-1.9070249377122029E-4</v>
      </c>
      <c r="AN193" s="21">
        <f t="shared" si="20"/>
        <v>-1.9325435999228518E-4</v>
      </c>
      <c r="AO193" s="21">
        <f t="shared" si="20"/>
        <v>-1.9593257687799734E-4</v>
      </c>
      <c r="AP193" s="21">
        <f t="shared" si="20"/>
        <v>-1.9874103822028802E-4</v>
      </c>
      <c r="AQ193" s="21">
        <f t="shared" si="20"/>
        <v>-2.0168391315163477E-4</v>
      </c>
      <c r="AR193" s="21">
        <f t="shared" si="20"/>
        <v>-2.0476501360532846E-4</v>
      </c>
      <c r="AS193" s="21">
        <f t="shared" si="20"/>
        <v>-2.0798813726829977E-4</v>
      </c>
      <c r="AT193" s="21">
        <f t="shared" si="20"/>
        <v>-2.1135723309919337E-4</v>
      </c>
      <c r="AU193" s="21">
        <f t="shared" si="20"/>
        <v>-2.148763949698367E-4</v>
      </c>
      <c r="AV193" s="21">
        <f t="shared" si="20"/>
        <v>-2.1854973791865105E-4</v>
      </c>
      <c r="AW193" s="21">
        <f t="shared" si="20"/>
        <v>-2.2238140887182909E-4</v>
      </c>
      <c r="AX193" s="21">
        <f t="shared" si="20"/>
        <v>-2.2637564610929537E-4</v>
      </c>
      <c r="AY193" s="21">
        <f t="shared" si="20"/>
        <v>-2.3053678086769222E-4</v>
      </c>
      <c r="AZ193" s="21">
        <f t="shared" si="20"/>
        <v>-2.3486922436526621E-4</v>
      </c>
      <c r="BA193" s="21">
        <f t="shared" si="20"/>
        <v>-2.3937746608187761E-4</v>
      </c>
      <c r="BB193" s="21">
        <f t="shared" si="20"/>
        <v>-2.4394385703348657E-4</v>
      </c>
    </row>
    <row r="194" spans="1:54" outlineLevel="2">
      <c r="A194" s="424"/>
      <c r="B194" s="150" t="s">
        <v>484</v>
      </c>
      <c r="C194" s="19"/>
      <c r="D194" s="135" t="s">
        <v>379</v>
      </c>
      <c r="E194" s="21">
        <f t="shared" ref="E194:BB194" si="21">SUM(E172:E174)*E186</f>
        <v>-6.1567168632509683E-4</v>
      </c>
      <c r="F194" s="21">
        <f t="shared" si="21"/>
        <v>-4.7420667482275542E-4</v>
      </c>
      <c r="G194" s="21">
        <f t="shared" si="21"/>
        <v>-3.8603549572139797E-4</v>
      </c>
      <c r="H194" s="21">
        <f t="shared" si="21"/>
        <v>-2.9617383627826609E-4</v>
      </c>
      <c r="I194" s="21">
        <f t="shared" si="21"/>
        <v>-1.962077247755138E-4</v>
      </c>
      <c r="J194" s="21">
        <f t="shared" si="21"/>
        <v>-9.4583627394568656E-5</v>
      </c>
      <c r="K194" s="21">
        <f t="shared" si="21"/>
        <v>-9.283361926500059E-5</v>
      </c>
      <c r="L194" s="21">
        <f t="shared" si="21"/>
        <v>-9.1480973808437274E-5</v>
      </c>
      <c r="M194" s="21">
        <f t="shared" si="21"/>
        <v>-9.0384111299791128E-5</v>
      </c>
      <c r="N194" s="21">
        <f t="shared" si="21"/>
        <v>-8.953159618360931E-5</v>
      </c>
      <c r="O194" s="21">
        <f t="shared" si="21"/>
        <v>-8.89293056692485E-5</v>
      </c>
      <c r="P194" s="21">
        <f t="shared" si="21"/>
        <v>-8.8576110270392264E-5</v>
      </c>
      <c r="Q194" s="21">
        <f t="shared" si="21"/>
        <v>-8.8273253638077229E-5</v>
      </c>
      <c r="R194" s="21">
        <f t="shared" si="21"/>
        <v>-8.80211862890402E-5</v>
      </c>
      <c r="S194" s="21">
        <f t="shared" si="21"/>
        <v>-8.78006363240477E-5</v>
      </c>
      <c r="T194" s="21">
        <f t="shared" si="21"/>
        <v>-8.7631960408013197E-5</v>
      </c>
      <c r="U194" s="21">
        <f t="shared" si="21"/>
        <v>-8.7515687469849905E-5</v>
      </c>
      <c r="V194" s="21">
        <f t="shared" si="21"/>
        <v>-8.7452385581730053E-5</v>
      </c>
      <c r="W194" s="21">
        <f t="shared" si="21"/>
        <v>-8.7442662481959353E-5</v>
      </c>
      <c r="X194" s="21">
        <f t="shared" si="21"/>
        <v>-8.7487166812814576E-5</v>
      </c>
      <c r="Y194" s="21">
        <f t="shared" si="21"/>
        <v>-8.7586588762589488E-5</v>
      </c>
      <c r="Z194" s="21">
        <f t="shared" si="21"/>
        <v>-8.7741661083290322E-5</v>
      </c>
      <c r="AA194" s="21">
        <f t="shared" si="21"/>
        <v>-8.7953160049006129E-5</v>
      </c>
      <c r="AB194" s="21">
        <f t="shared" si="21"/>
        <v>-8.8221906586685681E-5</v>
      </c>
      <c r="AC194" s="21">
        <f t="shared" si="21"/>
        <v>-8.8088831986123049E-5</v>
      </c>
      <c r="AD194" s="21">
        <f t="shared" si="21"/>
        <v>-8.8397417468047098E-5</v>
      </c>
      <c r="AE194" s="21">
        <f t="shared" si="21"/>
        <v>-8.8752037299382082E-5</v>
      </c>
      <c r="AF194" s="21">
        <f t="shared" si="21"/>
        <v>-8.9149537017161638E-5</v>
      </c>
      <c r="AG194" s="21">
        <f t="shared" si="21"/>
        <v>-8.9588641825659308E-5</v>
      </c>
      <c r="AH194" s="21">
        <f t="shared" si="21"/>
        <v>-9.0070555501275387E-5</v>
      </c>
      <c r="AI194" s="21">
        <f t="shared" si="21"/>
        <v>-9.0600040309167076E-5</v>
      </c>
      <c r="AJ194" s="21">
        <f t="shared" si="21"/>
        <v>-9.1618932799228026E-5</v>
      </c>
      <c r="AK194" s="21">
        <f t="shared" si="21"/>
        <v>-9.2693368664508265E-5</v>
      </c>
      <c r="AL194" s="21">
        <f t="shared" si="21"/>
        <v>-9.3825274748540613E-5</v>
      </c>
      <c r="AM194" s="21">
        <f t="shared" si="21"/>
        <v>-9.5016739788101099E-5</v>
      </c>
      <c r="AN194" s="21">
        <f t="shared" si="21"/>
        <v>-9.6269636963684809E-5</v>
      </c>
      <c r="AO194" s="21">
        <f t="shared" si="21"/>
        <v>-9.7585541995838382E-5</v>
      </c>
      <c r="AP194" s="21">
        <f t="shared" si="21"/>
        <v>-9.8966321264768871E-5</v>
      </c>
      <c r="AQ194" s="21">
        <f t="shared" si="21"/>
        <v>-1.0041389800001203E-4</v>
      </c>
      <c r="AR194" s="21">
        <f t="shared" si="21"/>
        <v>-1.0193017369114938E-4</v>
      </c>
      <c r="AS194" s="21">
        <f t="shared" si="21"/>
        <v>-1.03517041366184E-4</v>
      </c>
      <c r="AT194" s="21">
        <f t="shared" si="21"/>
        <v>-1.0517643219275116E-4</v>
      </c>
      <c r="AU194" s="21">
        <f t="shared" si="21"/>
        <v>-1.0691033606076231E-4</v>
      </c>
      <c r="AV194" s="21">
        <f t="shared" si="21"/>
        <v>-1.0872076681904427E-4</v>
      </c>
      <c r="AW194" s="21">
        <f t="shared" si="21"/>
        <v>-1.1060976565338027E-4</v>
      </c>
      <c r="AX194" s="21">
        <f t="shared" si="21"/>
        <v>-1.1257941158081421E-4</v>
      </c>
      <c r="AY194" s="21">
        <f t="shared" si="21"/>
        <v>-1.1463182626969659E-4</v>
      </c>
      <c r="AZ194" s="21">
        <f t="shared" si="21"/>
        <v>-1.1676917295367909E-4</v>
      </c>
      <c r="BA194" s="21">
        <f t="shared" si="21"/>
        <v>-1.189936557901335E-4</v>
      </c>
      <c r="BB194" s="21">
        <f t="shared" si="21"/>
        <v>-1.2124677239115972E-4</v>
      </c>
    </row>
    <row r="195" spans="1:54" outlineLevel="2">
      <c r="A195" s="424"/>
      <c r="B195" s="150" t="s">
        <v>485</v>
      </c>
      <c r="C195" s="19"/>
      <c r="D195" s="135" t="s">
        <v>379</v>
      </c>
      <c r="E195" s="21">
        <f>SUM(E176:E178)*E186</f>
        <v>-1.8470150585377827E-3</v>
      </c>
      <c r="F195" s="21">
        <f t="shared" ref="F195:BB195" si="22">SUM(F176:F178)*F186</f>
        <v>-1.4226200241363408E-3</v>
      </c>
      <c r="G195" s="21">
        <f t="shared" si="22"/>
        <v>-1.1581064871641943E-3</v>
      </c>
      <c r="H195" s="21">
        <f t="shared" si="22"/>
        <v>-8.8852150883479827E-4</v>
      </c>
      <c r="I195" s="21">
        <f t="shared" si="22"/>
        <v>-5.886231743265413E-4</v>
      </c>
      <c r="J195" s="21">
        <f t="shared" si="22"/>
        <v>-2.8375088212138498E-4</v>
      </c>
      <c r="K195" s="21">
        <f t="shared" si="22"/>
        <v>-2.7850085779500174E-4</v>
      </c>
      <c r="L195" s="21">
        <f t="shared" si="22"/>
        <v>-2.7444292142531177E-4</v>
      </c>
      <c r="M195" s="21">
        <f t="shared" si="22"/>
        <v>-2.7115233384245941E-4</v>
      </c>
      <c r="N195" s="21">
        <f t="shared" si="22"/>
        <v>-2.6859478849529644E-4</v>
      </c>
      <c r="O195" s="21">
        <f t="shared" si="22"/>
        <v>-2.6678791700774555E-4</v>
      </c>
      <c r="P195" s="21">
        <f t="shared" si="22"/>
        <v>-2.6572833086447982E-4</v>
      </c>
      <c r="Q195" s="21">
        <f t="shared" si="22"/>
        <v>-2.648197609142317E-4</v>
      </c>
      <c r="R195" s="21">
        <f t="shared" si="22"/>
        <v>-2.6406355886712053E-4</v>
      </c>
      <c r="S195" s="21">
        <f t="shared" si="22"/>
        <v>-2.6340190892163752E-4</v>
      </c>
      <c r="T195" s="21">
        <f t="shared" si="22"/>
        <v>-2.6289588117437595E-4</v>
      </c>
      <c r="U195" s="21">
        <f t="shared" si="22"/>
        <v>-2.6254706245841444E-4</v>
      </c>
      <c r="V195" s="21">
        <f t="shared" si="22"/>
        <v>-2.6235715669708235E-4</v>
      </c>
      <c r="W195" s="21">
        <f t="shared" si="22"/>
        <v>-2.6232798744587807E-4</v>
      </c>
      <c r="X195" s="21">
        <f t="shared" si="22"/>
        <v>-2.6246150043844369E-4</v>
      </c>
      <c r="Y195" s="21">
        <f t="shared" si="22"/>
        <v>-2.6275976628776848E-4</v>
      </c>
      <c r="Z195" s="21">
        <f t="shared" si="22"/>
        <v>-2.6322498320439464E-4</v>
      </c>
      <c r="AA195" s="21">
        <f t="shared" si="22"/>
        <v>-2.6385948019193062E-4</v>
      </c>
      <c r="AB195" s="21">
        <f t="shared" si="22"/>
        <v>-2.6466571976005708E-4</v>
      </c>
      <c r="AC195" s="21">
        <f t="shared" si="22"/>
        <v>-2.6426649596086573E-4</v>
      </c>
      <c r="AD195" s="21">
        <f t="shared" si="22"/>
        <v>-2.6519225240943426E-4</v>
      </c>
      <c r="AE195" s="21">
        <f t="shared" si="22"/>
        <v>-2.6625611190679024E-4</v>
      </c>
      <c r="AF195" s="21">
        <f t="shared" si="22"/>
        <v>-2.6744861106420856E-4</v>
      </c>
      <c r="AG195" s="21">
        <f t="shared" si="22"/>
        <v>-2.6876592548619508E-4</v>
      </c>
      <c r="AH195" s="21">
        <f t="shared" si="22"/>
        <v>-2.7021166651523853E-4</v>
      </c>
      <c r="AI195" s="21">
        <f t="shared" si="22"/>
        <v>-2.7180012094056951E-4</v>
      </c>
      <c r="AJ195" s="21">
        <f t="shared" si="22"/>
        <v>-2.74856798412027E-4</v>
      </c>
      <c r="AK195" s="21">
        <f t="shared" si="22"/>
        <v>-2.7808010600882519E-4</v>
      </c>
      <c r="AL195" s="21">
        <f t="shared" si="22"/>
        <v>-2.8147582426183131E-4</v>
      </c>
      <c r="AM195" s="21">
        <f t="shared" si="22"/>
        <v>-2.8505021938191771E-4</v>
      </c>
      <c r="AN195" s="21">
        <f t="shared" si="22"/>
        <v>-2.8880891090988674E-4</v>
      </c>
      <c r="AO195" s="21">
        <f t="shared" si="22"/>
        <v>-2.9275662600751159E-4</v>
      </c>
      <c r="AP195" s="21">
        <f t="shared" si="22"/>
        <v>-2.9689896381549435E-4</v>
      </c>
      <c r="AQ195" s="21">
        <f t="shared" si="22"/>
        <v>-3.0124169402247143E-4</v>
      </c>
      <c r="AR195" s="21">
        <f t="shared" si="22"/>
        <v>-3.0579052109716624E-4</v>
      </c>
      <c r="AS195" s="21">
        <f t="shared" si="22"/>
        <v>-3.1055112412354494E-4</v>
      </c>
      <c r="AT195" s="21">
        <f t="shared" si="22"/>
        <v>-3.1552929660454734E-4</v>
      </c>
      <c r="AU195" s="21">
        <f t="shared" si="22"/>
        <v>-3.2073100820991592E-4</v>
      </c>
      <c r="AV195" s="21">
        <f t="shared" si="22"/>
        <v>-3.2616230048612818E-4</v>
      </c>
      <c r="AW195" s="21">
        <f t="shared" si="22"/>
        <v>-3.3182929699053125E-4</v>
      </c>
      <c r="AX195" s="21">
        <f t="shared" si="22"/>
        <v>-3.3773823477425919E-4</v>
      </c>
      <c r="AY195" s="21">
        <f t="shared" si="22"/>
        <v>-3.438954788423695E-4</v>
      </c>
      <c r="AZ195" s="21">
        <f t="shared" si="22"/>
        <v>-3.5030751889581825E-4</v>
      </c>
      <c r="BA195" s="21">
        <f t="shared" si="22"/>
        <v>-3.5698096740672229E-4</v>
      </c>
      <c r="BB195" s="21">
        <f t="shared" si="22"/>
        <v>-3.6374031721136431E-4</v>
      </c>
    </row>
    <row r="196" spans="1:54" outlineLevel="2">
      <c r="A196" s="424"/>
      <c r="B196" s="150" t="s">
        <v>285</v>
      </c>
      <c r="C196" s="19"/>
      <c r="D196" s="135" t="s">
        <v>379</v>
      </c>
      <c r="E196" s="21">
        <f t="shared" ref="E196:BB196" si="23">SUMIF($B$143:$B$154,"Safety",E$143:E$154)*E187</f>
        <v>-0.43055449587251515</v>
      </c>
      <c r="F196" s="21">
        <f t="shared" si="23"/>
        <v>-0.27909591974026915</v>
      </c>
      <c r="G196" s="21">
        <f t="shared" si="23"/>
        <v>-0.20990377522639997</v>
      </c>
      <c r="H196" s="21">
        <f t="shared" si="23"/>
        <v>-0.12585616765145402</v>
      </c>
      <c r="I196" s="21">
        <f t="shared" si="23"/>
        <v>-4.6205825840482835E-2</v>
      </c>
      <c r="J196" s="21">
        <f t="shared" si="23"/>
        <v>-2.5435733209168813E-2</v>
      </c>
      <c r="K196" s="21">
        <f t="shared" si="23"/>
        <v>-2.5380324446470977E-2</v>
      </c>
      <c r="L196" s="21">
        <f t="shared" si="23"/>
        <v>-2.5713101567096712E-2</v>
      </c>
      <c r="M196" s="21">
        <f t="shared" si="23"/>
        <v>-2.6236126185950413E-2</v>
      </c>
      <c r="N196" s="21">
        <f t="shared" si="23"/>
        <v>-2.6981132949455311E-2</v>
      </c>
      <c r="O196" s="21">
        <f t="shared" si="23"/>
        <v>-2.7919771070028816E-2</v>
      </c>
      <c r="P196" s="21">
        <f t="shared" si="23"/>
        <v>-2.8951364061602522E-2</v>
      </c>
      <c r="Q196" s="21">
        <f t="shared" si="23"/>
        <v>-3.002107285478723E-2</v>
      </c>
      <c r="R196" s="21">
        <f t="shared" si="23"/>
        <v>-3.11303057713074E-2</v>
      </c>
      <c r="S196" s="21">
        <f t="shared" si="23"/>
        <v>-3.2280523168281394E-2</v>
      </c>
      <c r="T196" s="21">
        <f t="shared" si="23"/>
        <v>-3.3473239360852593E-2</v>
      </c>
      <c r="U196" s="21">
        <f t="shared" si="23"/>
        <v>-3.4710024615858953E-2</v>
      </c>
      <c r="V196" s="21">
        <f t="shared" si="23"/>
        <v>-3.5992507219165581E-2</v>
      </c>
      <c r="W196" s="21">
        <f t="shared" si="23"/>
        <v>-3.732237561938255E-2</v>
      </c>
      <c r="X196" s="21">
        <f t="shared" si="23"/>
        <v>-3.8701380650789423E-2</v>
      </c>
      <c r="Y196" s="21">
        <f t="shared" si="23"/>
        <v>-4.0131337838394232E-2</v>
      </c>
      <c r="Z196" s="21">
        <f t="shared" si="23"/>
        <v>-4.1614129788160592E-2</v>
      </c>
      <c r="AA196" s="21">
        <f t="shared" si="23"/>
        <v>-4.3151708665550244E-2</v>
      </c>
      <c r="AB196" s="21">
        <f t="shared" si="23"/>
        <v>-4.4746098765644296E-2</v>
      </c>
      <c r="AC196" s="21">
        <f t="shared" si="23"/>
        <v>-4.8488249299349369E-2</v>
      </c>
      <c r="AD196" s="21">
        <f t="shared" si="23"/>
        <v>-5.0280442520252086E-2</v>
      </c>
      <c r="AE196" s="21">
        <f t="shared" si="23"/>
        <v>-5.2138877899217409E-2</v>
      </c>
      <c r="AF196" s="21">
        <f t="shared" si="23"/>
        <v>-5.4066003853552438E-2</v>
      </c>
      <c r="AG196" s="21">
        <f t="shared" si="23"/>
        <v>-5.6064359298306464E-2</v>
      </c>
      <c r="AH196" s="21">
        <f t="shared" si="23"/>
        <v>-5.8136576991234534E-2</v>
      </c>
      <c r="AI196" s="21">
        <f t="shared" si="23"/>
        <v>-6.02853870013976E-2</v>
      </c>
      <c r="AJ196" s="21">
        <f t="shared" si="23"/>
        <v>-6.2645700897022372E-2</v>
      </c>
      <c r="AK196" s="21">
        <f t="shared" si="23"/>
        <v>-6.5098426852948657E-2</v>
      </c>
      <c r="AL196" s="21">
        <f t="shared" si="23"/>
        <v>-6.7647183037193942E-2</v>
      </c>
      <c r="AM196" s="21">
        <f t="shared" si="23"/>
        <v>-7.0295729278678137E-2</v>
      </c>
      <c r="AN196" s="21">
        <f t="shared" si="23"/>
        <v>-7.3047972613640058E-2</v>
      </c>
      <c r="AO196" s="21">
        <f t="shared" si="23"/>
        <v>-7.5907973049212291E-2</v>
      </c>
      <c r="AP196" s="21">
        <f t="shared" si="23"/>
        <v>-7.8879949552656342E-2</v>
      </c>
      <c r="AQ196" s="21">
        <f t="shared" si="23"/>
        <v>-8.1968286275093782E-2</v>
      </c>
      <c r="AR196" s="21">
        <f t="shared" si="23"/>
        <v>-8.5177539018914589E-2</v>
      </c>
      <c r="AS196" s="21">
        <f t="shared" si="23"/>
        <v>-8.8512441958402771E-2</v>
      </c>
      <c r="AT196" s="21">
        <f t="shared" si="23"/>
        <v>-9.1977914623494528E-2</v>
      </c>
      <c r="AU196" s="21">
        <f t="shared" si="23"/>
        <v>-9.5579069156970536E-2</v>
      </c>
      <c r="AV196" s="21">
        <f t="shared" si="23"/>
        <v>-9.932121785578836E-2</v>
      </c>
      <c r="AW196" s="21">
        <f t="shared" si="23"/>
        <v>-0.10320988100768005</v>
      </c>
      <c r="AX196" s="21">
        <f t="shared" si="23"/>
        <v>-0.10725079503457566</v>
      </c>
      <c r="AY196" s="21">
        <f t="shared" si="23"/>
        <v>-0.11144992095486468</v>
      </c>
      <c r="AZ196" s="21">
        <f t="shared" si="23"/>
        <v>-0.1158134531769814</v>
      </c>
      <c r="BA196" s="21">
        <f t="shared" si="23"/>
        <v>-0.12034782863728266</v>
      </c>
      <c r="BB196" s="21">
        <f t="shared" si="23"/>
        <v>-0.12505973581130944</v>
      </c>
    </row>
    <row r="197" spans="1:54" outlineLevel="2">
      <c r="A197" s="424"/>
      <c r="B197" s="150" t="s">
        <v>288</v>
      </c>
      <c r="C197" s="19"/>
      <c r="D197" s="135" t="s">
        <v>379</v>
      </c>
      <c r="E197" s="21">
        <f>SUMIF($B$143:$B$154,"Financial",E$143:E$154)*E186</f>
        <v>-5.8793748811468172</v>
      </c>
      <c r="F197" s="21">
        <f t="shared" ref="F197:BB197" si="24">SUMIF($B$143:$B$154,"Financial",F$143:F$154)*F186</f>
        <v>-3.6827634462221748</v>
      </c>
      <c r="G197" s="21">
        <f t="shared" si="24"/>
        <v>-2.9007685369866576</v>
      </c>
      <c r="H197" s="21">
        <f t="shared" si="24"/>
        <v>-1.5386779629036127</v>
      </c>
      <c r="I197" s="21">
        <f t="shared" si="24"/>
        <v>-0.56838993143775707</v>
      </c>
      <c r="J197" s="21">
        <f t="shared" si="24"/>
        <v>-0.30280122419299027</v>
      </c>
      <c r="K197" s="21">
        <f t="shared" si="24"/>
        <v>-0.29641257553946976</v>
      </c>
      <c r="L197" s="21">
        <f t="shared" si="24"/>
        <v>-0.29481381866367756</v>
      </c>
      <c r="M197" s="21">
        <f t="shared" si="24"/>
        <v>-0.29497461953564091</v>
      </c>
      <c r="N197" s="21">
        <f t="shared" si="24"/>
        <v>-0.29786058855473219</v>
      </c>
      <c r="O197" s="21">
        <f t="shared" si="24"/>
        <v>-0.30236316559700099</v>
      </c>
      <c r="P197" s="21">
        <f t="shared" si="24"/>
        <v>-0.30747981458227835</v>
      </c>
      <c r="Q197" s="21">
        <f t="shared" si="24"/>
        <v>-0.31268309632346736</v>
      </c>
      <c r="R197" s="21">
        <f t="shared" si="24"/>
        <v>-0.31797447609795843</v>
      </c>
      <c r="S197" s="21">
        <f t="shared" si="24"/>
        <v>-0.32335544401988398</v>
      </c>
      <c r="T197" s="21">
        <f t="shared" si="24"/>
        <v>-0.32882751545931477</v>
      </c>
      <c r="U197" s="21">
        <f t="shared" si="24"/>
        <v>-0.33439223146859265</v>
      </c>
      <c r="V197" s="21">
        <f t="shared" si="24"/>
        <v>-0.34005115921591811</v>
      </c>
      <c r="W197" s="21">
        <f t="shared" si="24"/>
        <v>-0.34580589242631526</v>
      </c>
      <c r="X197" s="21">
        <f t="shared" si="24"/>
        <v>-0.35165805183009818</v>
      </c>
      <c r="Y197" s="21">
        <f t="shared" si="24"/>
        <v>-0.35760928561896099</v>
      </c>
      <c r="Z197" s="21">
        <f t="shared" si="24"/>
        <v>-0.36366126990982572</v>
      </c>
      <c r="AA197" s="21">
        <f t="shared" si="24"/>
        <v>-0.36981570921657075</v>
      </c>
      <c r="AB197" s="21">
        <f t="shared" si="24"/>
        <v>-0.37607433692977899</v>
      </c>
      <c r="AC197" s="21">
        <f t="shared" si="24"/>
        <v>-0.47964822538855773</v>
      </c>
      <c r="AD197" s="21">
        <f t="shared" si="24"/>
        <v>-0.4877930078659356</v>
      </c>
      <c r="AE197" s="21">
        <f t="shared" si="24"/>
        <v>-0.49607613132030676</v>
      </c>
      <c r="AF197" s="21">
        <f t="shared" si="24"/>
        <v>-0.50449994466425419</v>
      </c>
      <c r="AG197" s="21">
        <f t="shared" si="24"/>
        <v>-0.5130668367280885</v>
      </c>
      <c r="AH197" s="21">
        <f t="shared" si="24"/>
        <v>-0.52177923693714157</v>
      </c>
      <c r="AI197" s="21">
        <f t="shared" si="24"/>
        <v>-0.53063961600058829</v>
      </c>
      <c r="AJ197" s="21">
        <f t="shared" si="24"/>
        <v>-0.54227014916836458</v>
      </c>
      <c r="AK197" s="21">
        <f t="shared" si="24"/>
        <v>-0.55415563210313745</v>
      </c>
      <c r="AL197" s="21">
        <f t="shared" si="24"/>
        <v>-0.56630165299260482</v>
      </c>
      <c r="AM197" s="21">
        <f t="shared" si="24"/>
        <v>-0.57871392253499532</v>
      </c>
      <c r="AN197" s="21">
        <f t="shared" si="24"/>
        <v>-0.59138980501324079</v>
      </c>
      <c r="AO197" s="21">
        <f t="shared" si="24"/>
        <v>-0.60428885868662052</v>
      </c>
      <c r="AP197" s="21">
        <f t="shared" si="24"/>
        <v>-0.61743142724955502</v>
      </c>
      <c r="AQ197" s="21">
        <f t="shared" si="24"/>
        <v>-0.63083021894160562</v>
      </c>
      <c r="AR197" s="21">
        <f t="shared" si="24"/>
        <v>-0.64449202314517284</v>
      </c>
      <c r="AS197" s="21">
        <f t="shared" si="24"/>
        <v>-0.65842432776224313</v>
      </c>
      <c r="AT197" s="21">
        <f t="shared" si="24"/>
        <v>-0.67266262724291292</v>
      </c>
      <c r="AU197" s="21">
        <f t="shared" si="24"/>
        <v>-0.68721868483508119</v>
      </c>
      <c r="AV197" s="21">
        <f t="shared" si="24"/>
        <v>-0.70209930150987088</v>
      </c>
      <c r="AW197" s="21">
        <f t="shared" si="24"/>
        <v>-0.7173114321218893</v>
      </c>
      <c r="AX197" s="21">
        <f t="shared" si="24"/>
        <v>-0.7328621886431016</v>
      </c>
      <c r="AY197" s="21">
        <f t="shared" si="24"/>
        <v>-0.74875884347166644</v>
      </c>
      <c r="AZ197" s="21">
        <f t="shared" si="24"/>
        <v>-0.76500883281726006</v>
      </c>
      <c r="BA197" s="21">
        <f t="shared" si="24"/>
        <v>-0.78161976016445522</v>
      </c>
      <c r="BB197" s="21">
        <f t="shared" si="24"/>
        <v>-0.79859142383768822</v>
      </c>
    </row>
    <row r="198" spans="1:54" outlineLevel="2">
      <c r="A198" s="425"/>
      <c r="B198" s="150" t="s">
        <v>466</v>
      </c>
      <c r="C198" s="19"/>
      <c r="D198" s="135" t="s">
        <v>379</v>
      </c>
      <c r="E198" s="21">
        <f>SUMIF($B$143:$B$154,"Other",E$143:E$154)*E186</f>
        <v>0</v>
      </c>
      <c r="F198" s="21">
        <f t="shared" ref="F198:BB198" si="25">SUMIF($B$143:$B$154,"Other",F$143:F$154)*F186</f>
        <v>0</v>
      </c>
      <c r="G198" s="21">
        <f t="shared" si="25"/>
        <v>0</v>
      </c>
      <c r="H198" s="21">
        <f t="shared" si="25"/>
        <v>0</v>
      </c>
      <c r="I198" s="21">
        <f t="shared" si="25"/>
        <v>0</v>
      </c>
      <c r="J198" s="21">
        <f t="shared" si="25"/>
        <v>0</v>
      </c>
      <c r="K198" s="21">
        <f t="shared" si="25"/>
        <v>0</v>
      </c>
      <c r="L198" s="21">
        <f t="shared" si="25"/>
        <v>0</v>
      </c>
      <c r="M198" s="21">
        <f t="shared" si="25"/>
        <v>0</v>
      </c>
      <c r="N198" s="21">
        <f t="shared" si="25"/>
        <v>0</v>
      </c>
      <c r="O198" s="21">
        <f t="shared" si="25"/>
        <v>0</v>
      </c>
      <c r="P198" s="21">
        <f t="shared" si="25"/>
        <v>0</v>
      </c>
      <c r="Q198" s="21">
        <f t="shared" si="25"/>
        <v>0</v>
      </c>
      <c r="R198" s="21">
        <f t="shared" si="25"/>
        <v>0</v>
      </c>
      <c r="S198" s="21">
        <f t="shared" si="25"/>
        <v>0</v>
      </c>
      <c r="T198" s="21">
        <f t="shared" si="25"/>
        <v>0</v>
      </c>
      <c r="U198" s="21">
        <f t="shared" si="25"/>
        <v>0</v>
      </c>
      <c r="V198" s="21">
        <f t="shared" si="25"/>
        <v>0</v>
      </c>
      <c r="W198" s="21">
        <f t="shared" si="25"/>
        <v>0</v>
      </c>
      <c r="X198" s="21">
        <f t="shared" si="25"/>
        <v>0</v>
      </c>
      <c r="Y198" s="21">
        <f t="shared" si="25"/>
        <v>0</v>
      </c>
      <c r="Z198" s="21">
        <f t="shared" si="25"/>
        <v>0</v>
      </c>
      <c r="AA198" s="21">
        <f t="shared" si="25"/>
        <v>0</v>
      </c>
      <c r="AB198" s="21">
        <f t="shared" si="25"/>
        <v>0</v>
      </c>
      <c r="AC198" s="21">
        <f t="shared" si="25"/>
        <v>0</v>
      </c>
      <c r="AD198" s="21">
        <f t="shared" si="25"/>
        <v>0</v>
      </c>
      <c r="AE198" s="21">
        <f t="shared" si="25"/>
        <v>0</v>
      </c>
      <c r="AF198" s="21">
        <f t="shared" si="25"/>
        <v>0</v>
      </c>
      <c r="AG198" s="21">
        <f t="shared" si="25"/>
        <v>0</v>
      </c>
      <c r="AH198" s="21">
        <f t="shared" si="25"/>
        <v>0</v>
      </c>
      <c r="AI198" s="21">
        <f t="shared" si="25"/>
        <v>0</v>
      </c>
      <c r="AJ198" s="21">
        <f t="shared" si="25"/>
        <v>0</v>
      </c>
      <c r="AK198" s="21">
        <f t="shared" si="25"/>
        <v>0</v>
      </c>
      <c r="AL198" s="21">
        <f t="shared" si="25"/>
        <v>0</v>
      </c>
      <c r="AM198" s="21">
        <f t="shared" si="25"/>
        <v>0</v>
      </c>
      <c r="AN198" s="21">
        <f t="shared" si="25"/>
        <v>0</v>
      </c>
      <c r="AO198" s="21">
        <f t="shared" si="25"/>
        <v>0</v>
      </c>
      <c r="AP198" s="21">
        <f t="shared" si="25"/>
        <v>0</v>
      </c>
      <c r="AQ198" s="21">
        <f t="shared" si="25"/>
        <v>0</v>
      </c>
      <c r="AR198" s="21">
        <f t="shared" si="25"/>
        <v>0</v>
      </c>
      <c r="AS198" s="21">
        <f t="shared" si="25"/>
        <v>0</v>
      </c>
      <c r="AT198" s="21">
        <f t="shared" si="25"/>
        <v>0</v>
      </c>
      <c r="AU198" s="21">
        <f t="shared" si="25"/>
        <v>0</v>
      </c>
      <c r="AV198" s="21">
        <f t="shared" si="25"/>
        <v>0</v>
      </c>
      <c r="AW198" s="21">
        <f t="shared" si="25"/>
        <v>0</v>
      </c>
      <c r="AX198" s="21">
        <f t="shared" si="25"/>
        <v>0</v>
      </c>
      <c r="AY198" s="21">
        <f t="shared" si="25"/>
        <v>0</v>
      </c>
      <c r="AZ198" s="21">
        <f t="shared" si="25"/>
        <v>0</v>
      </c>
      <c r="BA198" s="21">
        <f t="shared" si="25"/>
        <v>0</v>
      </c>
      <c r="BB198" s="21">
        <f t="shared" si="25"/>
        <v>0</v>
      </c>
    </row>
    <row r="199" spans="1:54" outlineLevel="2">
      <c r="A199" s="230"/>
      <c r="B199" s="150"/>
      <c r="C199" s="19"/>
      <c r="D199" s="19"/>
      <c r="E199" s="231"/>
      <c r="F199" s="231"/>
      <c r="G199" s="231"/>
      <c r="H199" s="231"/>
      <c r="I199" s="231"/>
      <c r="J199" s="231"/>
      <c r="K199" s="231"/>
      <c r="L199" s="231"/>
      <c r="M199" s="231"/>
      <c r="N199" s="231"/>
      <c r="O199" s="231"/>
      <c r="P199" s="231"/>
      <c r="Q199" s="231"/>
      <c r="R199" s="231"/>
      <c r="S199" s="231"/>
      <c r="T199" s="231"/>
      <c r="U199" s="231"/>
      <c r="V199" s="231"/>
      <c r="W199" s="231"/>
      <c r="X199" s="231"/>
      <c r="Y199" s="231"/>
      <c r="Z199" s="231"/>
      <c r="AA199" s="231"/>
      <c r="AB199" s="231"/>
      <c r="AC199" s="231"/>
      <c r="AD199" s="231"/>
      <c r="AE199" s="231"/>
      <c r="AF199" s="231"/>
      <c r="AG199" s="231"/>
      <c r="AH199" s="231"/>
      <c r="AI199" s="231"/>
      <c r="AJ199" s="231"/>
      <c r="AK199" s="231"/>
      <c r="AL199" s="231"/>
      <c r="AM199" s="231"/>
      <c r="AN199" s="231"/>
      <c r="AO199" s="231"/>
      <c r="AP199" s="231"/>
      <c r="AQ199" s="231"/>
      <c r="AR199" s="231"/>
      <c r="AS199" s="231"/>
      <c r="AT199" s="231"/>
      <c r="AU199" s="231"/>
      <c r="AV199" s="231"/>
      <c r="AW199" s="231"/>
      <c r="AX199" s="231"/>
      <c r="AY199" s="231"/>
      <c r="AZ199" s="231"/>
      <c r="BA199" s="231"/>
      <c r="BB199" s="231"/>
    </row>
    <row r="200" spans="1:54" outlineLevel="2">
      <c r="A200" s="423" t="s">
        <v>486</v>
      </c>
      <c r="B200" s="150" t="s">
        <v>487</v>
      </c>
      <c r="C200" s="19"/>
      <c r="D200" s="135" t="s">
        <v>379</v>
      </c>
      <c r="E200" s="21">
        <f>SUM(E190:E193,E196:E198)</f>
        <v>-8.3595944515521605</v>
      </c>
      <c r="F200" s="21">
        <f t="shared" ref="F200:BB200" si="26">SUM(F190:F193,F196:F198)</f>
        <v>-6.6631643513652996</v>
      </c>
      <c r="G200" s="21">
        <f t="shared" si="26"/>
        <v>-4.7695808215789652</v>
      </c>
      <c r="H200" s="21">
        <f t="shared" si="26"/>
        <v>-3.8036385736830534</v>
      </c>
      <c r="I200" s="21">
        <f t="shared" si="26"/>
        <v>-2.8131822289022197</v>
      </c>
      <c r="J200" s="21">
        <f t="shared" si="26"/>
        <v>-0.82105435076120958</v>
      </c>
      <c r="K200" s="21">
        <f t="shared" si="26"/>
        <v>-0.76654924820758596</v>
      </c>
      <c r="L200" s="21">
        <f t="shared" si="26"/>
        <v>-0.72059215532146226</v>
      </c>
      <c r="M200" s="21">
        <f t="shared" si="26"/>
        <v>-0.67975794127262912</v>
      </c>
      <c r="N200" s="21">
        <f t="shared" si="26"/>
        <v>-0.6448576375467856</v>
      </c>
      <c r="O200" s="21">
        <f t="shared" si="26"/>
        <v>-0.61457942346242944</v>
      </c>
      <c r="P200" s="21">
        <f t="shared" si="26"/>
        <v>-0.58765268669034365</v>
      </c>
      <c r="Q200" s="21">
        <f t="shared" si="26"/>
        <v>-0.56333663948255164</v>
      </c>
      <c r="R200" s="21">
        <f t="shared" si="26"/>
        <v>-0.5414849612702467</v>
      </c>
      <c r="S200" s="21">
        <f t="shared" si="26"/>
        <v>-0.52195779649300711</v>
      </c>
      <c r="T200" s="21">
        <f t="shared" si="26"/>
        <v>-0.50462447958134882</v>
      </c>
      <c r="U200" s="21">
        <f t="shared" si="26"/>
        <v>-0.48936108420502733</v>
      </c>
      <c r="V200" s="21">
        <f t="shared" si="26"/>
        <v>-0.47605107720330508</v>
      </c>
      <c r="W200" s="21">
        <f t="shared" si="26"/>
        <v>-0.46458305316338405</v>
      </c>
      <c r="X200" s="21">
        <f t="shared" si="26"/>
        <v>-0.45485379168835405</v>
      </c>
      <c r="Y200" s="21">
        <f t="shared" si="26"/>
        <v>-0.44676413260922887</v>
      </c>
      <c r="Z200" s="21">
        <f t="shared" si="26"/>
        <v>-0.44022245296477602</v>
      </c>
      <c r="AA200" s="21">
        <f t="shared" si="26"/>
        <v>-0.43514112781324876</v>
      </c>
      <c r="AB200" s="21">
        <f t="shared" si="26"/>
        <v>-0.43143813007308413</v>
      </c>
      <c r="AC200" s="21">
        <f t="shared" si="26"/>
        <v>-0.52833347207692172</v>
      </c>
      <c r="AD200" s="21">
        <f t="shared" si="26"/>
        <v>-0.53827087532266105</v>
      </c>
      <c r="AE200" s="21">
        <f t="shared" si="26"/>
        <v>-0.54841300153353445</v>
      </c>
      <c r="AF200" s="21">
        <f t="shared" si="26"/>
        <v>-0.55876459329883088</v>
      </c>
      <c r="AG200" s="21">
        <f t="shared" si="26"/>
        <v>-0.56933058563433991</v>
      </c>
      <c r="AH200" s="21">
        <f t="shared" si="26"/>
        <v>-0.58011604911949011</v>
      </c>
      <c r="AI200" s="21">
        <f t="shared" si="26"/>
        <v>-0.59112619543166012</v>
      </c>
      <c r="AJ200" s="21">
        <f t="shared" si="26"/>
        <v>-0.60511908920025437</v>
      </c>
      <c r="AK200" s="21">
        <f t="shared" si="26"/>
        <v>-0.61945946665457996</v>
      </c>
      <c r="AL200" s="21">
        <f t="shared" si="26"/>
        <v>-0.63415654024907575</v>
      </c>
      <c r="AM200" s="21">
        <f t="shared" si="26"/>
        <v>-0.64921978503606348</v>
      </c>
      <c r="AN200" s="21">
        <f t="shared" si="26"/>
        <v>-0.66465047566197388</v>
      </c>
      <c r="AO200" s="21">
        <f t="shared" si="26"/>
        <v>-0.68041223320352029</v>
      </c>
      <c r="AP200" s="21">
        <f t="shared" si="26"/>
        <v>-0.69652962413508901</v>
      </c>
      <c r="AQ200" s="21">
        <f t="shared" si="26"/>
        <v>-0.71301974494380516</v>
      </c>
      <c r="AR200" s="21">
        <f t="shared" si="26"/>
        <v>-0.72989394456198631</v>
      </c>
      <c r="AS200" s="21">
        <f t="shared" si="26"/>
        <v>-0.74716444880736155</v>
      </c>
      <c r="AT200" s="21">
        <f t="shared" si="26"/>
        <v>-0.76487167556077107</v>
      </c>
      <c r="AU200" s="21">
        <f t="shared" si="26"/>
        <v>-0.78303250426659787</v>
      </c>
      <c r="AV200" s="21">
        <f t="shared" si="26"/>
        <v>-0.80165905227568657</v>
      </c>
      <c r="AW200" s="21">
        <f t="shared" si="26"/>
        <v>-0.82076379885283912</v>
      </c>
      <c r="AX200" s="21">
        <f t="shared" si="26"/>
        <v>-0.84035959661350046</v>
      </c>
      <c r="AY200" s="21">
        <f t="shared" si="26"/>
        <v>-0.86045968329638711</v>
      </c>
      <c r="AZ200" s="21">
        <f t="shared" si="26"/>
        <v>-0.88107769392935453</v>
      </c>
      <c r="BA200" s="21">
        <f t="shared" si="26"/>
        <v>-0.902227673428873</v>
      </c>
      <c r="BB200" s="21">
        <f t="shared" si="26"/>
        <v>-0.92391598049895207</v>
      </c>
    </row>
    <row r="201" spans="1:54" outlineLevel="2">
      <c r="A201" s="424"/>
      <c r="B201" s="150" t="s">
        <v>488</v>
      </c>
      <c r="C201" s="19"/>
      <c r="D201" s="135" t="s">
        <v>379</v>
      </c>
      <c r="E201" s="21">
        <f>SUM(E190:E192,E194,E196:E198)</f>
        <v>-8.3589807255543604</v>
      </c>
      <c r="F201" s="21">
        <f t="shared" ref="F201:BB201" si="27">SUM(F190:F192,F194,F196:F198)</f>
        <v>-6.6626892507510371</v>
      </c>
      <c r="G201" s="21">
        <f t="shared" si="27"/>
        <v>-4.7691950040901911</v>
      </c>
      <c r="H201" s="21">
        <f t="shared" si="27"/>
        <v>-3.8033434043264593</v>
      </c>
      <c r="I201" s="21">
        <f t="shared" si="27"/>
        <v>-2.8129860003911862</v>
      </c>
      <c r="J201" s="21">
        <f t="shared" si="27"/>
        <v>-0.82095947872570862</v>
      </c>
      <c r="K201" s="21">
        <f t="shared" si="27"/>
        <v>-0.76645651075715382</v>
      </c>
      <c r="L201" s="21">
        <f t="shared" si="27"/>
        <v>-0.72050058802922634</v>
      </c>
      <c r="M201" s="21">
        <f t="shared" si="27"/>
        <v>-0.67966733898233611</v>
      </c>
      <c r="N201" s="21">
        <f t="shared" si="27"/>
        <v>-0.64476835775978891</v>
      </c>
      <c r="O201" s="21">
        <f t="shared" si="27"/>
        <v>-0.61449069187193139</v>
      </c>
      <c r="P201" s="21">
        <f t="shared" si="27"/>
        <v>-0.58756429668701959</v>
      </c>
      <c r="Q201" s="21">
        <f t="shared" si="27"/>
        <v>-0.56324858091599173</v>
      </c>
      <c r="R201" s="21">
        <f t="shared" si="27"/>
        <v>-0.54139670806543705</v>
      </c>
      <c r="S201" s="21">
        <f t="shared" si="27"/>
        <v>-0.52186983765264883</v>
      </c>
      <c r="T201" s="21">
        <f t="shared" si="27"/>
        <v>-0.50453679898079362</v>
      </c>
      <c r="U201" s="21">
        <f t="shared" si="27"/>
        <v>-0.48927366409290091</v>
      </c>
      <c r="V201" s="21">
        <f t="shared" si="27"/>
        <v>-0.47596341724493896</v>
      </c>
      <c r="W201" s="21">
        <f t="shared" si="27"/>
        <v>-0.46449562095235342</v>
      </c>
      <c r="X201" s="21">
        <f t="shared" si="27"/>
        <v>-0.45476609775374566</v>
      </c>
      <c r="Y201" s="21">
        <f t="shared" si="27"/>
        <v>-0.44667662699830479</v>
      </c>
      <c r="Z201" s="21">
        <f t="shared" si="27"/>
        <v>-0.44013465599592716</v>
      </c>
      <c r="AA201" s="21">
        <f t="shared" si="27"/>
        <v>-0.43505302489630771</v>
      </c>
      <c r="AB201" s="21">
        <f t="shared" si="27"/>
        <v>-0.43134970469154599</v>
      </c>
      <c r="AC201" s="21">
        <f t="shared" si="27"/>
        <v>-0.528245153337074</v>
      </c>
      <c r="AD201" s="21">
        <f t="shared" si="27"/>
        <v>-0.53818221915998687</v>
      </c>
      <c r="AE201" s="21">
        <f t="shared" si="27"/>
        <v>-0.54832392961937271</v>
      </c>
      <c r="AF201" s="21">
        <f t="shared" si="27"/>
        <v>-0.55867507850423659</v>
      </c>
      <c r="AG201" s="21">
        <f t="shared" si="27"/>
        <v>-0.56924059191409837</v>
      </c>
      <c r="AH201" s="21">
        <f t="shared" si="27"/>
        <v>-0.58002553287967362</v>
      </c>
      <c r="AI201" s="21">
        <f t="shared" si="27"/>
        <v>-0.59103510659974812</v>
      </c>
      <c r="AJ201" s="21">
        <f t="shared" si="27"/>
        <v>-0.60502693544209596</v>
      </c>
      <c r="AK201" s="21">
        <f t="shared" si="27"/>
        <v>-0.61936619433514206</v>
      </c>
      <c r="AL201" s="21">
        <f t="shared" si="27"/>
        <v>-0.63406209144551462</v>
      </c>
      <c r="AM201" s="21">
        <f t="shared" si="27"/>
        <v>-0.64912409928208037</v>
      </c>
      <c r="AN201" s="21">
        <f t="shared" si="27"/>
        <v>-0.66455349093894522</v>
      </c>
      <c r="AO201" s="21">
        <f t="shared" si="27"/>
        <v>-0.68031388616863808</v>
      </c>
      <c r="AP201" s="21">
        <f t="shared" si="27"/>
        <v>-0.69642984941813357</v>
      </c>
      <c r="AQ201" s="21">
        <f t="shared" si="27"/>
        <v>-0.71291847492865357</v>
      </c>
      <c r="AR201" s="21">
        <f t="shared" si="27"/>
        <v>-0.72979110972207217</v>
      </c>
      <c r="AS201" s="21">
        <f t="shared" si="27"/>
        <v>-0.74705997771145949</v>
      </c>
      <c r="AT201" s="21">
        <f t="shared" si="27"/>
        <v>-0.76476549475986455</v>
      </c>
      <c r="AU201" s="21">
        <f t="shared" si="27"/>
        <v>-0.78292453820768881</v>
      </c>
      <c r="AV201" s="21">
        <f t="shared" si="27"/>
        <v>-0.801549223304587</v>
      </c>
      <c r="AW201" s="21">
        <f t="shared" si="27"/>
        <v>-0.82065202720962072</v>
      </c>
      <c r="AX201" s="21">
        <f t="shared" si="27"/>
        <v>-0.84024580037897201</v>
      </c>
      <c r="AY201" s="21">
        <f t="shared" si="27"/>
        <v>-0.8603437783417891</v>
      </c>
      <c r="AZ201" s="21">
        <f t="shared" si="27"/>
        <v>-0.88095959387794298</v>
      </c>
      <c r="BA201" s="21">
        <f t="shared" si="27"/>
        <v>-0.90210728961858133</v>
      </c>
      <c r="BB201" s="21">
        <f t="shared" si="27"/>
        <v>-0.92379328341430977</v>
      </c>
    </row>
    <row r="202" spans="1:54" outlineLevel="2">
      <c r="A202" s="425"/>
      <c r="B202" s="150" t="s">
        <v>489</v>
      </c>
      <c r="C202" s="19"/>
      <c r="D202" s="135" t="s">
        <v>379</v>
      </c>
      <c r="E202" s="21">
        <f>SUM(E190:E192,E195:E198)</f>
        <v>-8.3602120689265735</v>
      </c>
      <c r="F202" s="21">
        <f t="shared" ref="F202:BB202" si="28">SUM(F190:F192,F195:F198)</f>
        <v>-6.6636376641003512</v>
      </c>
      <c r="G202" s="21">
        <f t="shared" si="28"/>
        <v>-4.7699670750816345</v>
      </c>
      <c r="H202" s="21">
        <f t="shared" si="28"/>
        <v>-3.803935751999016</v>
      </c>
      <c r="I202" s="21">
        <f t="shared" si="28"/>
        <v>-2.8133784158407371</v>
      </c>
      <c r="J202" s="21">
        <f t="shared" si="28"/>
        <v>-0.82114864598043547</v>
      </c>
      <c r="K202" s="21">
        <f t="shared" si="28"/>
        <v>-0.76664217799568379</v>
      </c>
      <c r="L202" s="21">
        <f t="shared" si="28"/>
        <v>-0.72068354997684314</v>
      </c>
      <c r="M202" s="21">
        <f t="shared" si="28"/>
        <v>-0.67984810720487876</v>
      </c>
      <c r="N202" s="21">
        <f t="shared" si="28"/>
        <v>-0.64494742095210045</v>
      </c>
      <c r="O202" s="21">
        <f t="shared" si="28"/>
        <v>-0.61466855048326985</v>
      </c>
      <c r="P202" s="21">
        <f t="shared" si="28"/>
        <v>-0.58774144890761371</v>
      </c>
      <c r="Q202" s="21">
        <f t="shared" si="28"/>
        <v>-0.56342512742326778</v>
      </c>
      <c r="R202" s="21">
        <f t="shared" si="28"/>
        <v>-0.54157275043801512</v>
      </c>
      <c r="S202" s="21">
        <f t="shared" si="28"/>
        <v>-0.52204543892524646</v>
      </c>
      <c r="T202" s="21">
        <f t="shared" si="28"/>
        <v>-0.50471206290156001</v>
      </c>
      <c r="U202" s="21">
        <f t="shared" si="28"/>
        <v>-0.48944869546788949</v>
      </c>
      <c r="V202" s="21">
        <f t="shared" si="28"/>
        <v>-0.47613832201605427</v>
      </c>
      <c r="W202" s="21">
        <f t="shared" si="28"/>
        <v>-0.46467050627731732</v>
      </c>
      <c r="X202" s="21">
        <f t="shared" si="28"/>
        <v>-0.45494107208737128</v>
      </c>
      <c r="Y202" s="21">
        <f t="shared" si="28"/>
        <v>-0.44685180017582998</v>
      </c>
      <c r="Z202" s="21">
        <f t="shared" si="28"/>
        <v>-0.44031013931804824</v>
      </c>
      <c r="AA202" s="21">
        <f t="shared" si="28"/>
        <v>-0.43522893121645062</v>
      </c>
      <c r="AB202" s="21">
        <f t="shared" si="28"/>
        <v>-0.43152614850471938</v>
      </c>
      <c r="AC202" s="21">
        <f t="shared" si="28"/>
        <v>-0.52842133100104871</v>
      </c>
      <c r="AD202" s="21">
        <f t="shared" si="28"/>
        <v>-0.53835901399492825</v>
      </c>
      <c r="AE202" s="21">
        <f t="shared" si="28"/>
        <v>-0.54850143369398008</v>
      </c>
      <c r="AF202" s="21">
        <f t="shared" si="28"/>
        <v>-0.55885337757828357</v>
      </c>
      <c r="AG202" s="21">
        <f t="shared" si="28"/>
        <v>-0.56941976919775894</v>
      </c>
      <c r="AH202" s="21">
        <f t="shared" si="28"/>
        <v>-0.58020567399068756</v>
      </c>
      <c r="AI202" s="21">
        <f t="shared" si="28"/>
        <v>-0.5912163066803795</v>
      </c>
      <c r="AJ202" s="21">
        <f t="shared" si="28"/>
        <v>-0.60521017330770877</v>
      </c>
      <c r="AK202" s="21">
        <f t="shared" si="28"/>
        <v>-0.61955158107248631</v>
      </c>
      <c r="AL202" s="21">
        <f t="shared" si="28"/>
        <v>-0.63424974199502793</v>
      </c>
      <c r="AM202" s="21">
        <f t="shared" si="28"/>
        <v>-0.64931413276167416</v>
      </c>
      <c r="AN202" s="21">
        <f t="shared" si="28"/>
        <v>-0.66474603021289147</v>
      </c>
      <c r="AO202" s="21">
        <f t="shared" si="28"/>
        <v>-0.68050905725264976</v>
      </c>
      <c r="AP202" s="21">
        <f t="shared" si="28"/>
        <v>-0.69662778206068421</v>
      </c>
      <c r="AQ202" s="21">
        <f t="shared" si="28"/>
        <v>-0.71311930272467605</v>
      </c>
      <c r="AR202" s="21">
        <f t="shared" si="28"/>
        <v>-0.72999497006947822</v>
      </c>
      <c r="AS202" s="21">
        <f t="shared" si="28"/>
        <v>-0.74726701179421684</v>
      </c>
      <c r="AT202" s="21">
        <f t="shared" si="28"/>
        <v>-0.76497584762427639</v>
      </c>
      <c r="AU202" s="21">
        <f t="shared" si="28"/>
        <v>-0.78313835887983796</v>
      </c>
      <c r="AV202" s="21">
        <f t="shared" si="28"/>
        <v>-0.8017666648382541</v>
      </c>
      <c r="AW202" s="21">
        <f t="shared" si="28"/>
        <v>-0.82087324674095785</v>
      </c>
      <c r="AX202" s="21">
        <f t="shared" si="28"/>
        <v>-0.84047095920216552</v>
      </c>
      <c r="AY202" s="21">
        <f t="shared" si="28"/>
        <v>-0.8605730419943618</v>
      </c>
      <c r="AZ202" s="21">
        <f t="shared" si="28"/>
        <v>-0.88119313222388507</v>
      </c>
      <c r="BA202" s="21">
        <f t="shared" si="28"/>
        <v>-0.90234527693019784</v>
      </c>
      <c r="BB202" s="21">
        <f t="shared" si="28"/>
        <v>-0.92403577695912997</v>
      </c>
    </row>
    <row r="203" spans="1:54" outlineLevel="2">
      <c r="B203" s="150"/>
      <c r="C203" s="19"/>
      <c r="D203" s="19"/>
      <c r="E203" s="233"/>
      <c r="F203" s="234"/>
      <c r="G203" s="234"/>
      <c r="H203" s="234"/>
      <c r="I203" s="234"/>
      <c r="J203" s="234"/>
      <c r="K203" s="234"/>
      <c r="L203" s="234"/>
      <c r="M203" s="234"/>
      <c r="N203" s="234"/>
      <c r="O203" s="234"/>
      <c r="P203" s="234"/>
      <c r="Q203" s="234"/>
      <c r="R203" s="234"/>
      <c r="S203" s="234"/>
      <c r="T203" s="234"/>
      <c r="U203" s="234"/>
      <c r="V203" s="234"/>
      <c r="W203" s="234"/>
      <c r="X203" s="234"/>
      <c r="Y203" s="234"/>
      <c r="Z203" s="234"/>
      <c r="AA203" s="234"/>
      <c r="AB203" s="234"/>
      <c r="AC203" s="234"/>
      <c r="AD203" s="234"/>
      <c r="AE203" s="234"/>
      <c r="AF203" s="234"/>
      <c r="AG203" s="234"/>
      <c r="AH203" s="234"/>
      <c r="AI203" s="234"/>
      <c r="AJ203" s="234"/>
      <c r="AK203" s="234"/>
      <c r="AL203" s="234"/>
      <c r="AM203" s="234"/>
      <c r="AN203" s="234"/>
      <c r="AO203" s="234"/>
      <c r="AP203" s="234"/>
      <c r="AQ203" s="234"/>
      <c r="AR203" s="234"/>
      <c r="AS203" s="234"/>
      <c r="AT203" s="234"/>
      <c r="AU203" s="234"/>
      <c r="AV203" s="234"/>
      <c r="AW203" s="234"/>
      <c r="AX203" s="234"/>
      <c r="AY203" s="234"/>
      <c r="AZ203" s="234"/>
      <c r="BA203" s="234"/>
      <c r="BB203" s="234"/>
    </row>
    <row r="204" spans="1:54" outlineLevel="2">
      <c r="A204" s="423" t="s">
        <v>490</v>
      </c>
      <c r="B204" s="150" t="s">
        <v>491</v>
      </c>
      <c r="C204" s="19"/>
      <c r="D204" s="135" t="s">
        <v>379</v>
      </c>
      <c r="E204" s="21">
        <f>E200</f>
        <v>-8.3595944515521605</v>
      </c>
      <c r="F204" s="21">
        <f>F200+E204</f>
        <v>-15.02275880291746</v>
      </c>
      <c r="G204" s="21">
        <f t="shared" ref="G204:BB206" si="29">G200+F204</f>
        <v>-19.792339624496424</v>
      </c>
      <c r="H204" s="21">
        <f t="shared" si="29"/>
        <v>-23.595978198179477</v>
      </c>
      <c r="I204" s="21">
        <f t="shared" si="29"/>
        <v>-26.409160427081698</v>
      </c>
      <c r="J204" s="21">
        <f t="shared" si="29"/>
        <v>-27.230214777842907</v>
      </c>
      <c r="K204" s="21">
        <f t="shared" si="29"/>
        <v>-27.996764026050492</v>
      </c>
      <c r="L204" s="21">
        <f t="shared" si="29"/>
        <v>-28.717356181371954</v>
      </c>
      <c r="M204" s="21">
        <f t="shared" si="29"/>
        <v>-29.397114122644584</v>
      </c>
      <c r="N204" s="21">
        <f t="shared" si="29"/>
        <v>-30.04197176019137</v>
      </c>
      <c r="O204" s="21">
        <f t="shared" si="29"/>
        <v>-30.6565511836538</v>
      </c>
      <c r="P204" s="21">
        <f t="shared" si="29"/>
        <v>-31.244203870344144</v>
      </c>
      <c r="Q204" s="21">
        <f t="shared" si="29"/>
        <v>-31.807540509826694</v>
      </c>
      <c r="R204" s="21">
        <f t="shared" si="29"/>
        <v>-32.349025471096944</v>
      </c>
      <c r="S204" s="21">
        <f t="shared" si="29"/>
        <v>-32.870983267589949</v>
      </c>
      <c r="T204" s="21">
        <f t="shared" si="29"/>
        <v>-33.375607747171301</v>
      </c>
      <c r="U204" s="21">
        <f t="shared" si="29"/>
        <v>-33.864968831376331</v>
      </c>
      <c r="V204" s="21">
        <f t="shared" si="29"/>
        <v>-34.341019908579639</v>
      </c>
      <c r="W204" s="21">
        <f t="shared" si="29"/>
        <v>-34.80560296174302</v>
      </c>
      <c r="X204" s="21">
        <f t="shared" si="29"/>
        <v>-35.260456753431377</v>
      </c>
      <c r="Y204" s="21">
        <f t="shared" si="29"/>
        <v>-35.707220886040609</v>
      </c>
      <c r="Z204" s="21">
        <f t="shared" si="29"/>
        <v>-36.147443339005385</v>
      </c>
      <c r="AA204" s="21">
        <f t="shared" si="29"/>
        <v>-36.582584466818631</v>
      </c>
      <c r="AB204" s="21">
        <f t="shared" si="29"/>
        <v>-37.014022596891714</v>
      </c>
      <c r="AC204" s="21">
        <f t="shared" si="29"/>
        <v>-37.542356068968637</v>
      </c>
      <c r="AD204" s="21">
        <f t="shared" si="29"/>
        <v>-38.080626944291296</v>
      </c>
      <c r="AE204" s="21">
        <f t="shared" si="29"/>
        <v>-38.629039945824829</v>
      </c>
      <c r="AF204" s="21">
        <f t="shared" si="29"/>
        <v>-39.187804539123661</v>
      </c>
      <c r="AG204" s="21">
        <f t="shared" si="29"/>
        <v>-39.757135124758001</v>
      </c>
      <c r="AH204" s="21">
        <f t="shared" si="29"/>
        <v>-40.33725117387749</v>
      </c>
      <c r="AI204" s="21">
        <f t="shared" si="29"/>
        <v>-40.928377369309153</v>
      </c>
      <c r="AJ204" s="21">
        <f t="shared" si="29"/>
        <v>-41.533496458509404</v>
      </c>
      <c r="AK204" s="21">
        <f t="shared" si="29"/>
        <v>-42.152955925163987</v>
      </c>
      <c r="AL204" s="21">
        <f t="shared" si="29"/>
        <v>-42.78711246541306</v>
      </c>
      <c r="AM204" s="21">
        <f t="shared" si="29"/>
        <v>-43.436332250449126</v>
      </c>
      <c r="AN204" s="21">
        <f t="shared" si="29"/>
        <v>-44.100982726111098</v>
      </c>
      <c r="AO204" s="21">
        <f t="shared" si="29"/>
        <v>-44.781394959314618</v>
      </c>
      <c r="AP204" s="21">
        <f t="shared" si="29"/>
        <v>-45.477924583449706</v>
      </c>
      <c r="AQ204" s="21">
        <f t="shared" si="29"/>
        <v>-46.190944328393513</v>
      </c>
      <c r="AR204" s="21">
        <f t="shared" si="29"/>
        <v>-46.9208382729555</v>
      </c>
      <c r="AS204" s="21">
        <f t="shared" si="29"/>
        <v>-47.668002721762861</v>
      </c>
      <c r="AT204" s="21">
        <f t="shared" si="29"/>
        <v>-48.43287439732363</v>
      </c>
      <c r="AU204" s="21">
        <f t="shared" si="29"/>
        <v>-49.21590690159023</v>
      </c>
      <c r="AV204" s="21">
        <f t="shared" si="29"/>
        <v>-50.017565953865919</v>
      </c>
      <c r="AW204" s="21">
        <f t="shared" si="29"/>
        <v>-50.838329752718757</v>
      </c>
      <c r="AX204" s="21">
        <f t="shared" si="29"/>
        <v>-51.678689349332259</v>
      </c>
      <c r="AY204" s="21">
        <f t="shared" si="29"/>
        <v>-52.539149032628643</v>
      </c>
      <c r="AZ204" s="21">
        <f t="shared" si="29"/>
        <v>-53.420226726557999</v>
      </c>
      <c r="BA204" s="21">
        <f t="shared" si="29"/>
        <v>-54.322454399986874</v>
      </c>
      <c r="BB204" s="21">
        <f t="shared" si="29"/>
        <v>-55.246370380485828</v>
      </c>
    </row>
    <row r="205" spans="1:54" outlineLevel="2">
      <c r="A205" s="424"/>
      <c r="B205" s="150" t="s">
        <v>492</v>
      </c>
      <c r="C205" s="19"/>
      <c r="D205" s="135" t="s">
        <v>379</v>
      </c>
      <c r="E205" s="21">
        <f>E201</f>
        <v>-8.3589807255543604</v>
      </c>
      <c r="F205" s="21">
        <f t="shared" ref="F205:U206" si="30">F201+E205</f>
        <v>-15.021669976305397</v>
      </c>
      <c r="G205" s="21">
        <f t="shared" si="30"/>
        <v>-19.79086498039559</v>
      </c>
      <c r="H205" s="21">
        <f t="shared" si="30"/>
        <v>-23.594208384722048</v>
      </c>
      <c r="I205" s="21">
        <f t="shared" si="30"/>
        <v>-26.407194385113236</v>
      </c>
      <c r="J205" s="21">
        <f t="shared" si="30"/>
        <v>-27.228153863838944</v>
      </c>
      <c r="K205" s="21">
        <f t="shared" si="30"/>
        <v>-27.9946103745961</v>
      </c>
      <c r="L205" s="21">
        <f t="shared" si="30"/>
        <v>-28.715110962625324</v>
      </c>
      <c r="M205" s="21">
        <f t="shared" si="30"/>
        <v>-29.394778301607662</v>
      </c>
      <c r="N205" s="21">
        <f t="shared" si="30"/>
        <v>-30.039546659367453</v>
      </c>
      <c r="O205" s="21">
        <f t="shared" si="30"/>
        <v>-30.654037351239385</v>
      </c>
      <c r="P205" s="21">
        <f t="shared" si="30"/>
        <v>-31.241601647926405</v>
      </c>
      <c r="Q205" s="21">
        <f t="shared" si="30"/>
        <v>-31.804850228842398</v>
      </c>
      <c r="R205" s="21">
        <f t="shared" si="30"/>
        <v>-32.346246936907832</v>
      </c>
      <c r="S205" s="21">
        <f t="shared" si="30"/>
        <v>-32.868116774560484</v>
      </c>
      <c r="T205" s="21">
        <f t="shared" si="30"/>
        <v>-33.372653573541278</v>
      </c>
      <c r="U205" s="21">
        <f t="shared" si="30"/>
        <v>-33.861927237634177</v>
      </c>
      <c r="V205" s="21">
        <f t="shared" si="29"/>
        <v>-34.337890654879118</v>
      </c>
      <c r="W205" s="21">
        <f t="shared" si="29"/>
        <v>-34.802386275831473</v>
      </c>
      <c r="X205" s="21">
        <f t="shared" si="29"/>
        <v>-35.257152373585221</v>
      </c>
      <c r="Y205" s="21">
        <f t="shared" si="29"/>
        <v>-35.703829000583525</v>
      </c>
      <c r="Z205" s="21">
        <f t="shared" si="29"/>
        <v>-36.143963656579452</v>
      </c>
      <c r="AA205" s="21">
        <f t="shared" si="29"/>
        <v>-36.579016681475757</v>
      </c>
      <c r="AB205" s="21">
        <f t="shared" si="29"/>
        <v>-37.010366386167306</v>
      </c>
      <c r="AC205" s="21">
        <f t="shared" si="29"/>
        <v>-37.53861153950438</v>
      </c>
      <c r="AD205" s="21">
        <f t="shared" si="29"/>
        <v>-38.076793758664365</v>
      </c>
      <c r="AE205" s="21">
        <f t="shared" si="29"/>
        <v>-38.625117688283737</v>
      </c>
      <c r="AF205" s="21">
        <f t="shared" si="29"/>
        <v>-39.183792766787974</v>
      </c>
      <c r="AG205" s="21">
        <f t="shared" si="29"/>
        <v>-39.753033358702069</v>
      </c>
      <c r="AH205" s="21">
        <f t="shared" si="29"/>
        <v>-40.333058891581743</v>
      </c>
      <c r="AI205" s="21">
        <f t="shared" si="29"/>
        <v>-40.92409399818149</v>
      </c>
      <c r="AJ205" s="21">
        <f t="shared" si="29"/>
        <v>-41.529120933623588</v>
      </c>
      <c r="AK205" s="21">
        <f t="shared" si="29"/>
        <v>-42.148487127958731</v>
      </c>
      <c r="AL205" s="21">
        <f t="shared" si="29"/>
        <v>-42.782549219404245</v>
      </c>
      <c r="AM205" s="21">
        <f t="shared" si="29"/>
        <v>-43.431673318686329</v>
      </c>
      <c r="AN205" s="21">
        <f t="shared" si="29"/>
        <v>-44.096226809625271</v>
      </c>
      <c r="AO205" s="21">
        <f t="shared" si="29"/>
        <v>-44.776540695793912</v>
      </c>
      <c r="AP205" s="21">
        <f t="shared" si="29"/>
        <v>-45.472970545212043</v>
      </c>
      <c r="AQ205" s="21">
        <f t="shared" si="29"/>
        <v>-46.185889020140699</v>
      </c>
      <c r="AR205" s="21">
        <f t="shared" si="29"/>
        <v>-46.915680129862771</v>
      </c>
      <c r="AS205" s="21">
        <f t="shared" si="29"/>
        <v>-47.66274010757423</v>
      </c>
      <c r="AT205" s="21">
        <f t="shared" si="29"/>
        <v>-48.427505602334094</v>
      </c>
      <c r="AU205" s="21">
        <f t="shared" si="29"/>
        <v>-49.210430140541781</v>
      </c>
      <c r="AV205" s="21">
        <f t="shared" si="29"/>
        <v>-50.011979363846372</v>
      </c>
      <c r="AW205" s="21">
        <f t="shared" si="29"/>
        <v>-50.83263139105599</v>
      </c>
      <c r="AX205" s="21">
        <f t="shared" si="29"/>
        <v>-51.672877191434964</v>
      </c>
      <c r="AY205" s="21">
        <f t="shared" si="29"/>
        <v>-52.53322096977675</v>
      </c>
      <c r="AZ205" s="21">
        <f t="shared" si="29"/>
        <v>-53.414180563654689</v>
      </c>
      <c r="BA205" s="21">
        <f t="shared" si="29"/>
        <v>-54.316287853273273</v>
      </c>
      <c r="BB205" s="21">
        <f t="shared" si="29"/>
        <v>-55.240081136687586</v>
      </c>
    </row>
    <row r="206" spans="1:54" outlineLevel="2">
      <c r="A206" s="425"/>
      <c r="B206" s="150" t="s">
        <v>493</v>
      </c>
      <c r="C206" s="19"/>
      <c r="D206" s="135" t="s">
        <v>379</v>
      </c>
      <c r="E206" s="21">
        <f>E202</f>
        <v>-8.3602120689265735</v>
      </c>
      <c r="F206" s="21">
        <f t="shared" si="30"/>
        <v>-15.023849733026925</v>
      </c>
      <c r="G206" s="21">
        <f t="shared" si="29"/>
        <v>-19.793816808108559</v>
      </c>
      <c r="H206" s="21">
        <f t="shared" si="29"/>
        <v>-23.597752560107576</v>
      </c>
      <c r="I206" s="21">
        <f t="shared" si="29"/>
        <v>-26.411130975948314</v>
      </c>
      <c r="J206" s="21">
        <f t="shared" si="29"/>
        <v>-27.23227962192875</v>
      </c>
      <c r="K206" s="21">
        <f t="shared" si="29"/>
        <v>-27.998921799924435</v>
      </c>
      <c r="L206" s="21">
        <f t="shared" si="29"/>
        <v>-28.719605349901279</v>
      </c>
      <c r="M206" s="21">
        <f t="shared" si="29"/>
        <v>-29.399453457106159</v>
      </c>
      <c r="N206" s="21">
        <f t="shared" si="29"/>
        <v>-30.044400878058259</v>
      </c>
      <c r="O206" s="21">
        <f t="shared" si="29"/>
        <v>-30.659069428541528</v>
      </c>
      <c r="P206" s="21">
        <f t="shared" si="29"/>
        <v>-31.246810877449143</v>
      </c>
      <c r="Q206" s="21">
        <f t="shared" si="29"/>
        <v>-31.810236004872412</v>
      </c>
      <c r="R206" s="21">
        <f t="shared" si="29"/>
        <v>-32.351808755310429</v>
      </c>
      <c r="S206" s="21">
        <f t="shared" si="29"/>
        <v>-32.873854194235676</v>
      </c>
      <c r="T206" s="21">
        <f t="shared" si="29"/>
        <v>-33.378566257137237</v>
      </c>
      <c r="U206" s="21">
        <f t="shared" si="29"/>
        <v>-33.86801495260513</v>
      </c>
      <c r="V206" s="21">
        <f t="shared" si="29"/>
        <v>-34.344153274621185</v>
      </c>
      <c r="W206" s="21">
        <f t="shared" si="29"/>
        <v>-34.8088237808985</v>
      </c>
      <c r="X206" s="21">
        <f t="shared" si="29"/>
        <v>-35.263764852985872</v>
      </c>
      <c r="Y206" s="21">
        <f t="shared" si="29"/>
        <v>-35.710616653161701</v>
      </c>
      <c r="Z206" s="21">
        <f t="shared" si="29"/>
        <v>-36.150926792479751</v>
      </c>
      <c r="AA206" s="21">
        <f t="shared" si="29"/>
        <v>-36.586155723696201</v>
      </c>
      <c r="AB206" s="21">
        <f t="shared" si="29"/>
        <v>-37.017681872200917</v>
      </c>
      <c r="AC206" s="21">
        <f t="shared" si="29"/>
        <v>-37.546103203201966</v>
      </c>
      <c r="AD206" s="21">
        <f t="shared" si="29"/>
        <v>-38.084462217196894</v>
      </c>
      <c r="AE206" s="21">
        <f t="shared" si="29"/>
        <v>-38.632963650890872</v>
      </c>
      <c r="AF206" s="21">
        <f t="shared" si="29"/>
        <v>-39.191817028469153</v>
      </c>
      <c r="AG206" s="21">
        <f t="shared" si="29"/>
        <v>-39.761236797666911</v>
      </c>
      <c r="AH206" s="21">
        <f t="shared" si="29"/>
        <v>-40.341442471657601</v>
      </c>
      <c r="AI206" s="21">
        <f t="shared" si="29"/>
        <v>-40.932658778337981</v>
      </c>
      <c r="AJ206" s="21">
        <f t="shared" si="29"/>
        <v>-41.537868951645692</v>
      </c>
      <c r="AK206" s="21">
        <f t="shared" si="29"/>
        <v>-42.157420532718177</v>
      </c>
      <c r="AL206" s="21">
        <f t="shared" si="29"/>
        <v>-42.791670274713205</v>
      </c>
      <c r="AM206" s="21">
        <f t="shared" si="29"/>
        <v>-43.440984407474879</v>
      </c>
      <c r="AN206" s="21">
        <f t="shared" si="29"/>
        <v>-44.105730437687768</v>
      </c>
      <c r="AO206" s="21">
        <f t="shared" si="29"/>
        <v>-44.786239494940418</v>
      </c>
      <c r="AP206" s="21">
        <f t="shared" si="29"/>
        <v>-45.482867277001105</v>
      </c>
      <c r="AQ206" s="21">
        <f t="shared" si="29"/>
        <v>-46.195986579725783</v>
      </c>
      <c r="AR206" s="21">
        <f t="shared" si="29"/>
        <v>-46.92598154979526</v>
      </c>
      <c r="AS206" s="21">
        <f t="shared" si="29"/>
        <v>-47.673248561589475</v>
      </c>
      <c r="AT206" s="21">
        <f t="shared" si="29"/>
        <v>-48.438224409213753</v>
      </c>
      <c r="AU206" s="21">
        <f t="shared" si="29"/>
        <v>-49.221362768093591</v>
      </c>
      <c r="AV206" s="21">
        <f t="shared" si="29"/>
        <v>-50.023129432931846</v>
      </c>
      <c r="AW206" s="21">
        <f t="shared" si="29"/>
        <v>-50.844002679672805</v>
      </c>
      <c r="AX206" s="21">
        <f t="shared" si="29"/>
        <v>-51.684473638874969</v>
      </c>
      <c r="AY206" s="21">
        <f t="shared" si="29"/>
        <v>-52.545046680869333</v>
      </c>
      <c r="AZ206" s="21">
        <f t="shared" si="29"/>
        <v>-53.426239813093218</v>
      </c>
      <c r="BA206" s="21">
        <f t="shared" si="29"/>
        <v>-54.328585090023417</v>
      </c>
      <c r="BB206" s="21">
        <f t="shared" si="29"/>
        <v>-55.252620866982546</v>
      </c>
    </row>
    <row r="207" spans="1:54" outlineLevel="1">
      <c r="B207" s="150"/>
      <c r="C207" s="19"/>
      <c r="D207" s="19"/>
      <c r="E207" s="15"/>
    </row>
    <row r="208" spans="1:54" outlineLevel="1">
      <c r="A208" s="4" t="s">
        <v>558</v>
      </c>
      <c r="B208" s="150"/>
      <c r="C208" s="19"/>
      <c r="D208" s="19"/>
      <c r="E208" s="235"/>
      <c r="F208" s="236"/>
      <c r="G208" s="236"/>
      <c r="H208" s="236"/>
      <c r="I208" s="236"/>
      <c r="J208" s="236"/>
      <c r="K208" s="236"/>
      <c r="L208" s="236"/>
      <c r="M208" s="236"/>
      <c r="N208" s="236"/>
      <c r="O208" s="236"/>
      <c r="P208" s="236"/>
      <c r="Q208" s="236"/>
      <c r="R208" s="236"/>
      <c r="S208" s="236"/>
      <c r="T208" s="236"/>
      <c r="U208" s="236"/>
      <c r="V208" s="236"/>
      <c r="W208" s="236"/>
      <c r="X208" s="236"/>
      <c r="Y208" s="236"/>
      <c r="Z208" s="236"/>
      <c r="AA208" s="236"/>
      <c r="AB208" s="236"/>
      <c r="AC208" s="236"/>
      <c r="AD208" s="236"/>
      <c r="AE208" s="236"/>
      <c r="AF208" s="236"/>
      <c r="AG208" s="236"/>
      <c r="AH208" s="236"/>
      <c r="AI208" s="236"/>
      <c r="AJ208" s="236"/>
      <c r="AK208" s="236"/>
      <c r="AL208" s="236"/>
      <c r="AM208" s="236"/>
      <c r="AN208" s="236"/>
      <c r="AO208" s="236"/>
      <c r="AP208" s="236"/>
      <c r="AQ208" s="236"/>
      <c r="AR208" s="236"/>
      <c r="AS208" s="236"/>
      <c r="AT208" s="236"/>
      <c r="AU208" s="236"/>
      <c r="AV208" s="236"/>
      <c r="AW208" s="236"/>
      <c r="AX208" s="236"/>
      <c r="AY208" s="236"/>
      <c r="AZ208" s="236"/>
      <c r="BA208" s="236"/>
      <c r="BB208" s="236"/>
    </row>
    <row r="209" spans="1:54" outlineLevel="2">
      <c r="A209" s="4"/>
      <c r="B209" s="150"/>
      <c r="C209" s="19"/>
      <c r="D209" s="19"/>
      <c r="E209" s="130">
        <v>2027</v>
      </c>
      <c r="F209" s="130">
        <v>2028</v>
      </c>
      <c r="G209" s="130">
        <v>2029</v>
      </c>
      <c r="H209" s="130">
        <v>2030</v>
      </c>
      <c r="I209" s="130">
        <v>2031</v>
      </c>
      <c r="J209" s="130">
        <v>2032</v>
      </c>
      <c r="K209" s="130">
        <v>2033</v>
      </c>
      <c r="L209" s="130">
        <v>2034</v>
      </c>
      <c r="M209" s="130">
        <v>2035</v>
      </c>
      <c r="N209" s="130">
        <v>2036</v>
      </c>
      <c r="O209" s="130">
        <v>2037</v>
      </c>
      <c r="P209" s="130">
        <v>2038</v>
      </c>
      <c r="Q209" s="130">
        <v>2039</v>
      </c>
      <c r="R209" s="130">
        <v>2040</v>
      </c>
      <c r="S209" s="130">
        <v>2041</v>
      </c>
      <c r="T209" s="130">
        <v>2042</v>
      </c>
      <c r="U209" s="130">
        <v>2043</v>
      </c>
      <c r="V209" s="130">
        <v>2044</v>
      </c>
      <c r="W209" s="130">
        <v>2045</v>
      </c>
      <c r="X209" s="130">
        <v>2046</v>
      </c>
      <c r="Y209" s="130">
        <v>2047</v>
      </c>
      <c r="Z209" s="130">
        <v>2048</v>
      </c>
      <c r="AA209" s="130">
        <v>2049</v>
      </c>
      <c r="AB209" s="130">
        <v>2050</v>
      </c>
      <c r="AC209" s="130">
        <v>2051</v>
      </c>
      <c r="AD209" s="130">
        <v>2052</v>
      </c>
      <c r="AE209" s="130">
        <v>2053</v>
      </c>
      <c r="AF209" s="130">
        <v>2054</v>
      </c>
      <c r="AG209" s="130">
        <v>2055</v>
      </c>
      <c r="AH209" s="130">
        <v>2056</v>
      </c>
      <c r="AI209" s="130">
        <v>2057</v>
      </c>
      <c r="AJ209" s="130">
        <v>2058</v>
      </c>
      <c r="AK209" s="130">
        <v>2059</v>
      </c>
      <c r="AL209" s="130">
        <v>2060</v>
      </c>
      <c r="AM209" s="130">
        <v>2061</v>
      </c>
      <c r="AN209" s="130">
        <v>2062</v>
      </c>
      <c r="AO209" s="130">
        <v>2063</v>
      </c>
      <c r="AP209" s="130">
        <v>2064</v>
      </c>
      <c r="AQ209" s="130">
        <v>2065</v>
      </c>
      <c r="AR209" s="130">
        <v>2066</v>
      </c>
      <c r="AS209" s="130">
        <v>2067</v>
      </c>
      <c r="AT209" s="130">
        <v>2068</v>
      </c>
      <c r="AU209" s="130">
        <v>2069</v>
      </c>
      <c r="AV209" s="130">
        <v>2070</v>
      </c>
      <c r="AW209" s="130">
        <v>2071</v>
      </c>
      <c r="AX209" s="130">
        <v>2072</v>
      </c>
      <c r="AY209" s="130">
        <v>2073</v>
      </c>
      <c r="AZ209" s="130">
        <v>2074</v>
      </c>
      <c r="BA209" s="130">
        <v>2075</v>
      </c>
      <c r="BB209" s="130">
        <v>2076</v>
      </c>
    </row>
    <row r="210" spans="1:54" outlineLevel="2">
      <c r="A210" s="473" t="s">
        <v>481</v>
      </c>
      <c r="B210" s="150" t="s">
        <v>559</v>
      </c>
      <c r="C210" s="19"/>
      <c r="D210" s="135" t="s">
        <v>379</v>
      </c>
      <c r="E210" s="21">
        <f>E190-Baseline!E190</f>
        <v>-2.0482294919168593</v>
      </c>
      <c r="F210" s="21">
        <f>F190-Baseline!F190</f>
        <v>-2.7001992511430197</v>
      </c>
      <c r="G210" s="21">
        <f>G190-Baseline!G190</f>
        <v>-1.6580112246426442</v>
      </c>
      <c r="H210" s="21">
        <f>H190-Baseline!H190</f>
        <v>-2.1384183098039489</v>
      </c>
      <c r="I210" s="21">
        <f>I190-Baseline!I190</f>
        <v>-2.198132181249195</v>
      </c>
      <c r="J210" s="21">
        <f>J190-Baseline!J190</f>
        <v>-0.49259856763436854</v>
      </c>
      <c r="K210" s="21">
        <f>K190-Baseline!K190</f>
        <v>-0.44454238290158027</v>
      </c>
      <c r="L210" s="21">
        <f>L190-Baseline!L190</f>
        <v>-0.39985462600465699</v>
      </c>
      <c r="M210" s="21">
        <f>M190-Baseline!M190</f>
        <v>-0.35833938724085063</v>
      </c>
      <c r="N210" s="21">
        <f>N190-Baseline!N190</f>
        <v>-0.31981093427249069</v>
      </c>
      <c r="O210" s="21">
        <f>O190-Baseline!O190</f>
        <v>-0.28409322147887484</v>
      </c>
      <c r="P210" s="21">
        <f>P190-Baseline!P190</f>
        <v>-0.25101942174504061</v>
      </c>
      <c r="Q210" s="21">
        <f>Q190-Baseline!Q190</f>
        <v>-0.22043147970089111</v>
      </c>
      <c r="R210" s="21">
        <f>R190-Baseline!R190</f>
        <v>-0.19217968546622818</v>
      </c>
      <c r="S210" s="21">
        <f>S190-Baseline!S190</f>
        <v>-0.16612226799757757</v>
      </c>
      <c r="T210" s="21">
        <f>T190-Baseline!T190</f>
        <v>-0.14212500717133986</v>
      </c>
      <c r="U210" s="21">
        <f>U190-Baseline!U190</f>
        <v>-0.12006086377484021</v>
      </c>
      <c r="V210" s="21">
        <f>V190-Baseline!V190</f>
        <v>-9.9809626612340038E-2</v>
      </c>
      <c r="W210" s="21">
        <f>W190-Baseline!W190</f>
        <v>-8.1257575967080664E-2</v>
      </c>
      <c r="X210" s="21">
        <f>X190-Baseline!X190</f>
        <v>-6.4297162693018203E-2</v>
      </c>
      <c r="Y210" s="21">
        <f>Y190-Baseline!Y190</f>
        <v>-4.8826702241126799E-2</v>
      </c>
      <c r="Z210" s="21">
        <f>Z190-Baseline!Z190</f>
        <v>-3.475008295506396E-2</v>
      </c>
      <c r="AA210" s="21">
        <f>AA190-Baseline!AA190</f>
        <v>-2.19764879996498E-2</v>
      </c>
      <c r="AB210" s="21">
        <f>AB190-Baseline!AB190</f>
        <v>-1.0420130313067958E-2</v>
      </c>
      <c r="AC210" s="21">
        <f>AC190-Baseline!AC190</f>
        <v>1.6246260331592259E-17</v>
      </c>
      <c r="AD210" s="21">
        <f>AD190-Baseline!AD190</f>
        <v>1.5696869885596388E-17</v>
      </c>
      <c r="AE210" s="21">
        <f>AE190-Baseline!AE190</f>
        <v>1.5166057860479601E-17</v>
      </c>
      <c r="AF210" s="21">
        <f>AF190-Baseline!AF190</f>
        <v>1.4653196000463382E-17</v>
      </c>
      <c r="AG210" s="21">
        <f>AG190-Baseline!AG190</f>
        <v>1.4157677295133702E-17</v>
      </c>
      <c r="AH210" s="21">
        <f>AH190-Baseline!AH190</f>
        <v>1.367891526099875E-17</v>
      </c>
      <c r="AI210" s="21">
        <f>AI190-Baseline!AI190</f>
        <v>1.3216343247341787E-17</v>
      </c>
      <c r="AJ210" s="21">
        <f>AJ190-Baseline!AJ190</f>
        <v>1.2831401211011443E-17</v>
      </c>
      <c r="AK210" s="21">
        <f>AK190-Baseline!AK190</f>
        <v>1.2457671078651887E-17</v>
      </c>
      <c r="AL210" s="21">
        <f>AL190-Baseline!AL190</f>
        <v>1.2094826289953287E-17</v>
      </c>
      <c r="AM210" s="21">
        <f>AM190-Baseline!AM190</f>
        <v>1.1742549796071152E-17</v>
      </c>
      <c r="AN210" s="21">
        <f>AN190-Baseline!AN190</f>
        <v>1.1400533782593353E-17</v>
      </c>
      <c r="AO210" s="21">
        <f>AO190-Baseline!AO190</f>
        <v>1.1068479400576069E-17</v>
      </c>
      <c r="AP210" s="21">
        <f>AP190-Baseline!AP190</f>
        <v>1.0746096505413659E-17</v>
      </c>
      <c r="AQ210" s="21">
        <f>AQ190-Baseline!AQ190</f>
        <v>1.0433103403314233E-17</v>
      </c>
      <c r="AR210" s="21">
        <f>AR190-Baseline!AR190</f>
        <v>1.012922660515945E-17</v>
      </c>
      <c r="AS210" s="21">
        <f>AS190-Baseline!AS190</f>
        <v>9.8342005875334468E-18</v>
      </c>
      <c r="AT210" s="21">
        <f>AT190-Baseline!AT190</f>
        <v>9.547767560712084E-18</v>
      </c>
      <c r="AU210" s="21">
        <f>AU190-Baseline!AU190</f>
        <v>9.2696772434097913E-18</v>
      </c>
      <c r="AV210" s="21">
        <f>AV190-Baseline!AV190</f>
        <v>8.9996866440871758E-18</v>
      </c>
      <c r="AW210" s="21">
        <f>AW190-Baseline!AW190</f>
        <v>8.737559848628325E-18</v>
      </c>
      <c r="AX210" s="21">
        <f>AX190-Baseline!AX190</f>
        <v>8.4830678142022574E-18</v>
      </c>
      <c r="AY210" s="21">
        <f>AY190-Baseline!AY190</f>
        <v>8.235988169128405E-18</v>
      </c>
      <c r="AZ210" s="21">
        <f>AZ190-Baseline!AZ190</f>
        <v>7.9961050185712672E-18</v>
      </c>
      <c r="BA210" s="21">
        <f>BA190-Baseline!BA190</f>
        <v>7.7632087558944338E-18</v>
      </c>
      <c r="BB210" s="21">
        <f>BB190-Baseline!BB190</f>
        <v>7.537095879509159E-18</v>
      </c>
    </row>
    <row r="211" spans="1:54" outlineLevel="2">
      <c r="A211" s="474"/>
      <c r="B211" s="150" t="s">
        <v>482</v>
      </c>
      <c r="C211" s="19"/>
      <c r="D211" s="135" t="s">
        <v>379</v>
      </c>
      <c r="E211" s="21">
        <f>E191-Baseline!E191</f>
        <v>0</v>
      </c>
      <c r="F211" s="21">
        <f>F191-Baseline!F191</f>
        <v>0</v>
      </c>
      <c r="G211" s="21">
        <f>G191-Baseline!G191</f>
        <v>0</v>
      </c>
      <c r="H211" s="21">
        <f>H191-Baseline!H191</f>
        <v>0</v>
      </c>
      <c r="I211" s="21">
        <f>I191-Baseline!I191</f>
        <v>0</v>
      </c>
      <c r="J211" s="21">
        <f>J191-Baseline!J191</f>
        <v>0</v>
      </c>
      <c r="K211" s="21">
        <f>K191-Baseline!K191</f>
        <v>0</v>
      </c>
      <c r="L211" s="21">
        <f>L191-Baseline!L191</f>
        <v>0</v>
      </c>
      <c r="M211" s="21">
        <f>M191-Baseline!M191</f>
        <v>0</v>
      </c>
      <c r="N211" s="21">
        <f>N191-Baseline!N191</f>
        <v>0</v>
      </c>
      <c r="O211" s="21">
        <f>O191-Baseline!O191</f>
        <v>0</v>
      </c>
      <c r="P211" s="21">
        <f>P191-Baseline!P191</f>
        <v>0</v>
      </c>
      <c r="Q211" s="21">
        <f>Q191-Baseline!Q191</f>
        <v>0</v>
      </c>
      <c r="R211" s="21">
        <f>R191-Baseline!R191</f>
        <v>0</v>
      </c>
      <c r="S211" s="21">
        <f>S191-Baseline!S191</f>
        <v>0</v>
      </c>
      <c r="T211" s="21">
        <f>T191-Baseline!T191</f>
        <v>0</v>
      </c>
      <c r="U211" s="21">
        <f>U191-Baseline!U191</f>
        <v>0</v>
      </c>
      <c r="V211" s="21">
        <f>V191-Baseline!V191</f>
        <v>0</v>
      </c>
      <c r="W211" s="21">
        <f>W191-Baseline!W191</f>
        <v>0</v>
      </c>
      <c r="X211" s="21">
        <f>X191-Baseline!X191</f>
        <v>0</v>
      </c>
      <c r="Y211" s="21">
        <f>Y191-Baseline!Y191</f>
        <v>0</v>
      </c>
      <c r="Z211" s="21">
        <f>Z191-Baseline!Z191</f>
        <v>0</v>
      </c>
      <c r="AA211" s="21">
        <f>AA191-Baseline!AA191</f>
        <v>0</v>
      </c>
      <c r="AB211" s="21">
        <f>AB191-Baseline!AB191</f>
        <v>0</v>
      </c>
      <c r="AC211" s="21">
        <f>AC191-Baseline!AC191</f>
        <v>0</v>
      </c>
      <c r="AD211" s="21">
        <f>AD191-Baseline!AD191</f>
        <v>0</v>
      </c>
      <c r="AE211" s="21">
        <f>AE191-Baseline!AE191</f>
        <v>0</v>
      </c>
      <c r="AF211" s="21">
        <f>AF191-Baseline!AF191</f>
        <v>0</v>
      </c>
      <c r="AG211" s="21">
        <f>AG191-Baseline!AG191</f>
        <v>0</v>
      </c>
      <c r="AH211" s="21">
        <f>AH191-Baseline!AH191</f>
        <v>0</v>
      </c>
      <c r="AI211" s="21">
        <f>AI191-Baseline!AI191</f>
        <v>0</v>
      </c>
      <c r="AJ211" s="21">
        <f>AJ191-Baseline!AJ191</f>
        <v>0</v>
      </c>
      <c r="AK211" s="21">
        <f>AK191-Baseline!AK191</f>
        <v>0</v>
      </c>
      <c r="AL211" s="21">
        <f>AL191-Baseline!AL191</f>
        <v>0</v>
      </c>
      <c r="AM211" s="21">
        <f>AM191-Baseline!AM191</f>
        <v>0</v>
      </c>
      <c r="AN211" s="21">
        <f>AN191-Baseline!AN191</f>
        <v>0</v>
      </c>
      <c r="AO211" s="21">
        <f>AO191-Baseline!AO191</f>
        <v>0</v>
      </c>
      <c r="AP211" s="21">
        <f>AP191-Baseline!AP191</f>
        <v>0</v>
      </c>
      <c r="AQ211" s="21">
        <f>AQ191-Baseline!AQ191</f>
        <v>0</v>
      </c>
      <c r="AR211" s="21">
        <f>AR191-Baseline!AR191</f>
        <v>0</v>
      </c>
      <c r="AS211" s="21">
        <f>AS191-Baseline!AS191</f>
        <v>0</v>
      </c>
      <c r="AT211" s="21">
        <f>AT191-Baseline!AT191</f>
        <v>0</v>
      </c>
      <c r="AU211" s="21">
        <f>AU191-Baseline!AU191</f>
        <v>0</v>
      </c>
      <c r="AV211" s="21">
        <f>AV191-Baseline!AV191</f>
        <v>0</v>
      </c>
      <c r="AW211" s="21">
        <f>AW191-Baseline!AW191</f>
        <v>0</v>
      </c>
      <c r="AX211" s="21">
        <f>AX191-Baseline!AX191</f>
        <v>0</v>
      </c>
      <c r="AY211" s="21">
        <f>AY191-Baseline!AY191</f>
        <v>0</v>
      </c>
      <c r="AZ211" s="21">
        <f>AZ191-Baseline!AZ191</f>
        <v>0</v>
      </c>
      <c r="BA211" s="21">
        <f>BA191-Baseline!BA191</f>
        <v>0</v>
      </c>
      <c r="BB211" s="21">
        <f>BB191-Baseline!BB191</f>
        <v>0</v>
      </c>
    </row>
    <row r="212" spans="1:54" outlineLevel="2">
      <c r="A212" s="474"/>
      <c r="B212" s="150" t="s">
        <v>557</v>
      </c>
      <c r="C212" s="19"/>
      <c r="D212" s="135" t="s">
        <v>379</v>
      </c>
      <c r="E212" s="21">
        <f>E192-Baseline!E192</f>
        <v>0</v>
      </c>
      <c r="F212" s="21">
        <f>F77*F186-Baseline!F77*Baseline!F186</f>
        <v>5.1929988437531108E-5</v>
      </c>
      <c r="G212" s="21">
        <f>G77*G186-Baseline!G77*Baseline!G186</f>
        <v>8.5178424376472782E-5</v>
      </c>
      <c r="H212" s="21">
        <f>H77*H186-Baseline!H77*Baseline!H186</f>
        <v>1.1815428208250908E-4</v>
      </c>
      <c r="I212" s="21">
        <f>I77*I186-Baseline!I77*Baseline!I186</f>
        <v>1.5350548867871695E-4</v>
      </c>
      <c r="J212" s="21">
        <f>J77*J186-Baseline!J77*Baseline!J186</f>
        <v>1.8848571046350802E-4</v>
      </c>
      <c r="K212" s="21">
        <f>K77*K186-Baseline!K77*Baseline!K186</f>
        <v>1.9205598849977583E-4</v>
      </c>
      <c r="L212" s="21">
        <f>L77*L186-Baseline!L77*Baseline!L186</f>
        <v>1.9556459343370662E-4</v>
      </c>
      <c r="M212" s="21">
        <f>M77*M186-Baseline!M77*Baseline!M186</f>
        <v>1.9905950632776373E-4</v>
      </c>
      <c r="N212" s="21">
        <f>N77*N186-Baseline!N77*Baseline!N186</f>
        <v>2.025480195977326E-4</v>
      </c>
      <c r="O212" s="21">
        <f>O77*O186-Baseline!O77*Baseline!O186</f>
        <v>2.0603217448186861E-4</v>
      </c>
      <c r="P212" s="21">
        <f>P77*P186-Baseline!P77*Baseline!P186</f>
        <v>2.0951604146752308E-4</v>
      </c>
      <c r="Q212" s="21">
        <f>Q77*Q186-Baseline!Q77*Baseline!Q186</f>
        <v>2.1305881832589155E-4</v>
      </c>
      <c r="R212" s="21">
        <f>R77*R186-Baseline!R77*Baseline!R186</f>
        <v>2.1666150118372572E-4</v>
      </c>
      <c r="S212" s="21">
        <f>S77*S186-Baseline!S77*Baseline!S186</f>
        <v>2.2032510301161763E-4</v>
      </c>
      <c r="T212" s="21">
        <f>T77*T186-Baseline!T77*Baseline!T186</f>
        <v>2.2405065390881818E-4</v>
      </c>
      <c r="U212" s="21">
        <f>U77*U186-Baseline!U77*Baseline!U186</f>
        <v>2.2783920139287094E-4</v>
      </c>
      <c r="V212" s="21">
        <f>V77*V186-Baseline!V77*Baseline!V186</f>
        <v>2.3169181069414459E-4</v>
      </c>
      <c r="W212" s="21">
        <f>W77*W186-Baseline!W77*Baseline!W186</f>
        <v>2.3560956505534443E-4</v>
      </c>
      <c r="X212" s="21">
        <f>X77*X186-Baseline!X77*Baseline!X186</f>
        <v>2.3959356603608917E-4</v>
      </c>
      <c r="Y212" s="21">
        <f>Y77*Y186-Baseline!Y77*Baseline!Y186</f>
        <v>2.4364493382263738E-4</v>
      </c>
      <c r="Z212" s="21">
        <f>Z77*Z186-Baseline!Z77*Baseline!Z186</f>
        <v>2.4776480754285261E-4</v>
      </c>
      <c r="AA212" s="21">
        <f>AA77*AA186-Baseline!AA77*Baseline!AA186</f>
        <v>2.5195434558649213E-4</v>
      </c>
      <c r="AB212" s="21">
        <f>AB77*AB186-Baseline!AB77*Baseline!AB186</f>
        <v>2.5621472593091347E-4</v>
      </c>
      <c r="AC212" s="21">
        <f>AC77*AC186-Baseline!AC77*Baseline!AC186</f>
        <v>2.8489975241721271E-4</v>
      </c>
      <c r="AD212" s="21">
        <f>AD77*AD186-Baseline!AD77*Baseline!AD186</f>
        <v>2.8971721767070301E-4</v>
      </c>
      <c r="AE212" s="21">
        <f>AE77*AE186-Baseline!AE77*Baseline!AE186</f>
        <v>2.9461614305629824E-4</v>
      </c>
      <c r="AF212" s="21">
        <f>AF77*AF186-Baseline!AF77*Baseline!AF186</f>
        <v>2.9959790601063232E-4</v>
      </c>
      <c r="AG212" s="21">
        <f>AG77*AG186-Baseline!AG77*Baseline!AG186</f>
        <v>3.0466390726187619E-4</v>
      </c>
      <c r="AH212" s="21">
        <f>AH77*AH186-Baseline!AH77*Baseline!AH186</f>
        <v>3.0981557122358212E-4</v>
      </c>
      <c r="AI212" s="21">
        <f>AI77*AI186-Baseline!AI77*Baseline!AI186</f>
        <v>3.1505434639518759E-4</v>
      </c>
      <c r="AJ212" s="21">
        <f>AJ77*AJ186-Baseline!AJ77*Baseline!AJ186</f>
        <v>3.21936956768172E-4</v>
      </c>
      <c r="AK212" s="21">
        <f>AK77*AK186-Baseline!AK77*Baseline!AK186</f>
        <v>3.2896992318635427E-4</v>
      </c>
      <c r="AL212" s="21">
        <f>AL77*AL186-Baseline!AL77*Baseline!AL186</f>
        <v>3.3615653029598068E-4</v>
      </c>
      <c r="AM212" s="21">
        <f>AM77*AM186-Baseline!AM77*Baseline!AM186</f>
        <v>3.4350013449898232E-4</v>
      </c>
      <c r="AN212" s="21">
        <f>AN77*AN186-Baseline!AN77*Baseline!AN186</f>
        <v>3.5100416552053437E-4</v>
      </c>
      <c r="AO212" s="21">
        <f>AO77*AO186-Baseline!AO77*Baseline!AO186</f>
        <v>3.586721280108602E-4</v>
      </c>
      <c r="AP212" s="21">
        <f>AP77*AP186-Baseline!AP77*Baseline!AP186</f>
        <v>3.6650760318202789E-4</v>
      </c>
      <c r="AQ212" s="21">
        <f>AQ77*AQ186-Baseline!AQ77*Baseline!AQ186</f>
        <v>3.7451425048050461E-4</v>
      </c>
      <c r="AR212" s="21">
        <f>AR77*AR186-Baseline!AR77*Baseline!AR186</f>
        <v>3.826958092962477E-4</v>
      </c>
      <c r="AS212" s="21">
        <f>AS77*AS186-Baseline!AS77*Baseline!AS186</f>
        <v>3.910561007091335E-4</v>
      </c>
      <c r="AT212" s="21">
        <f>AT77*AT186-Baseline!AT77*Baseline!AT186</f>
        <v>3.9959902927353888E-4</v>
      </c>
      <c r="AU212" s="21">
        <f>AU77*AU186-Baseline!AU77*Baseline!AU186</f>
        <v>4.0832858484190696E-4</v>
      </c>
      <c r="AV212" s="21">
        <f>AV77*AV186-Baseline!AV77*Baseline!AV186</f>
        <v>4.1724884442814942E-4</v>
      </c>
      <c r="AW212" s="21">
        <f>AW77*AW186-Baseline!AW77*Baseline!AW186</f>
        <v>4.2636397411175911E-4</v>
      </c>
      <c r="AX212" s="21">
        <f>AX77*AX186-Baseline!AX77*Baseline!AX186</f>
        <v>4.3567823098351676E-4</v>
      </c>
      <c r="AY212" s="21">
        <f>AY77*AY186-Baseline!AY77*Baseline!AY186</f>
        <v>4.4519596513370479E-4</v>
      </c>
      <c r="AZ212" s="21">
        <f>AZ77*AZ186-Baseline!AZ77*Baseline!AZ186</f>
        <v>4.549216216837551E-4</v>
      </c>
      <c r="BA212" s="21">
        <f>BA77*BA186-Baseline!BA77*Baseline!BA186</f>
        <v>4.6485974286227769E-4</v>
      </c>
      <c r="BB212" s="21">
        <f>BB77*BB186-Baseline!BB77*Baseline!BB186</f>
        <v>4.7501131172978463E-4</v>
      </c>
    </row>
    <row r="213" spans="1:54" outlineLevel="2">
      <c r="A213" s="474"/>
      <c r="B213" s="150" t="s">
        <v>483</v>
      </c>
      <c r="C213" s="19"/>
      <c r="D213" s="135" t="s">
        <v>379</v>
      </c>
      <c r="E213" s="21">
        <f>E193-Baseline!E193</f>
        <v>0</v>
      </c>
      <c r="F213" s="21">
        <f>F193-Baseline!F193</f>
        <v>3.1514716617774181E-4</v>
      </c>
      <c r="G213" s="21">
        <f>G193-Baseline!G193</f>
        <v>5.241513967296173E-4</v>
      </c>
      <c r="H213" s="21">
        <f>H193-Baseline!H193</f>
        <v>7.3709920599734685E-4</v>
      </c>
      <c r="I213" s="21">
        <f>I193-Baseline!I193</f>
        <v>9.7392215218634003E-4</v>
      </c>
      <c r="J213" s="21">
        <f>J193-Baseline!J193</f>
        <v>1.2158532549872885E-3</v>
      </c>
      <c r="K213" s="21">
        <f>K193-Baseline!K193</f>
        <v>1.2551849323702762E-3</v>
      </c>
      <c r="L213" s="21">
        <f>L193-Baseline!L193</f>
        <v>1.2988641029209251E-3</v>
      </c>
      <c r="M213" s="21">
        <f>M193-Baseline!M193</f>
        <v>1.3431953817273283E-3</v>
      </c>
      <c r="N213" s="21">
        <f>N193-Baseline!N193</f>
        <v>1.3839264832302778E-3</v>
      </c>
      <c r="O213" s="21">
        <f>O193-Baseline!O193</f>
        <v>1.4295914629821106E-3</v>
      </c>
      <c r="P213" s="21">
        <f>P193-Baseline!P193</f>
        <v>1.4759937245866666E-3</v>
      </c>
      <c r="Q213" s="21">
        <f>Q193-Baseline!Q193</f>
        <v>1.5235564921365268E-3</v>
      </c>
      <c r="R213" s="21">
        <f>R193-Baseline!R193</f>
        <v>1.576903130022785E-3</v>
      </c>
      <c r="S213" s="21">
        <f>S193-Baseline!S193</f>
        <v>1.6269431324681897E-3</v>
      </c>
      <c r="T213" s="21">
        <f>T193-Baseline!T193</f>
        <v>1.678224544236844E-3</v>
      </c>
      <c r="U213" s="21">
        <f>U193-Baseline!U193</f>
        <v>1.7307750404224719E-3</v>
      </c>
      <c r="V213" s="21">
        <f>V193-Baseline!V193</f>
        <v>1.7895391935687874E-3</v>
      </c>
      <c r="W213" s="21">
        <f>W193-Baseline!W193</f>
        <v>1.8447963511815256E-3</v>
      </c>
      <c r="X213" s="21">
        <f>X193-Baseline!X193</f>
        <v>1.9064945427163362E-3</v>
      </c>
      <c r="Y213" s="21">
        <f>Y193-Baseline!Y193</f>
        <v>1.964581858227718E-3</v>
      </c>
      <c r="Z213" s="21">
        <f>Z193-Baseline!Z193</f>
        <v>2.0293458665711036E-3</v>
      </c>
      <c r="AA213" s="21">
        <f>AA193-Baseline!AA193</f>
        <v>2.095738383251557E-3</v>
      </c>
      <c r="AB213" s="21">
        <f>AB193-Baseline!AB193</f>
        <v>2.1637959645661388E-3</v>
      </c>
      <c r="AC213" s="21">
        <f>AC193-Baseline!AC193</f>
        <v>2.4409383093914111E-3</v>
      </c>
      <c r="AD213" s="21">
        <f>AD193-Baseline!AD193</f>
        <v>2.5180194084055444E-3</v>
      </c>
      <c r="AE213" s="21">
        <f>AE193-Baseline!AE193</f>
        <v>2.5976232128335536E-3</v>
      </c>
      <c r="AF213" s="21">
        <f>AF193-Baseline!AF193</f>
        <v>2.6789917745927492E-3</v>
      </c>
      <c r="AG213" s="21">
        <f>AG193-Baseline!AG193</f>
        <v>2.7622348124657905E-3</v>
      </c>
      <c r="AH213" s="21">
        <f>AH193-Baseline!AH193</f>
        <v>2.8474895216305399E-3</v>
      </c>
      <c r="AI213" s="21">
        <f>AI193-Baseline!AI193</f>
        <v>2.9349450233644649E-3</v>
      </c>
      <c r="AJ213" s="21">
        <f>AJ193-Baseline!AJ193</f>
        <v>3.0392413292436877E-3</v>
      </c>
      <c r="AK213" s="21">
        <f>AK193-Baseline!AK193</f>
        <v>3.1466456862548715E-3</v>
      </c>
      <c r="AL213" s="21">
        <f>AL193-Baseline!AL193</f>
        <v>3.2572877888872019E-3</v>
      </c>
      <c r="AM213" s="21">
        <f>AM193-Baseline!AM193</f>
        <v>3.3712751356271605E-3</v>
      </c>
      <c r="AN213" s="21">
        <f>AN193-Baseline!AN193</f>
        <v>3.488696710416937E-3</v>
      </c>
      <c r="AO213" s="21">
        <f>AO193-Baseline!AO193</f>
        <v>3.6096331826690172E-3</v>
      </c>
      <c r="AP213" s="21">
        <f>AP193-Baseline!AP193</f>
        <v>3.7341844184844513E-3</v>
      </c>
      <c r="AQ213" s="21">
        <f>AQ193-Baseline!AQ193</f>
        <v>3.8624574638019614E-3</v>
      </c>
      <c r="AR213" s="21">
        <f>AR193-Baseline!AR193</f>
        <v>3.9945545962948165E-3</v>
      </c>
      <c r="AS213" s="21">
        <f>AS193-Baseline!AS193</f>
        <v>4.130579389851243E-3</v>
      </c>
      <c r="AT213" s="21">
        <f>AT193-Baseline!AT193</f>
        <v>4.2706399313382467E-3</v>
      </c>
      <c r="AU213" s="21">
        <f>AU193-Baseline!AU193</f>
        <v>4.4148488440258352E-3</v>
      </c>
      <c r="AV213" s="21">
        <f>AV193-Baseline!AV193</f>
        <v>4.5633208331758547E-3</v>
      </c>
      <c r="AW213" s="21">
        <f>AW193-Baseline!AW193</f>
        <v>4.7161728263105107E-3</v>
      </c>
      <c r="AX213" s="21">
        <f>AX193-Baseline!AX193</f>
        <v>4.8735251819128226E-3</v>
      </c>
      <c r="AY213" s="21">
        <f>AY193-Baseline!AY193</f>
        <v>5.0355017444956617E-3</v>
      </c>
      <c r="AZ213" s="21">
        <f>AZ193-Baseline!AZ193</f>
        <v>5.202229572429929E-3</v>
      </c>
      <c r="BA213" s="21">
        <f>BA193-Baseline!BA193</f>
        <v>5.3738388880763968E-3</v>
      </c>
      <c r="BB213" s="21">
        <f>BB193-Baseline!BB193</f>
        <v>5.5504205972957184E-3</v>
      </c>
    </row>
    <row r="214" spans="1:54" outlineLevel="2">
      <c r="A214" s="474"/>
      <c r="B214" s="150" t="s">
        <v>484</v>
      </c>
      <c r="C214" s="19"/>
      <c r="D214" s="135" t="s">
        <v>379</v>
      </c>
      <c r="E214" s="21">
        <f>E194-Baseline!E194</f>
        <v>0</v>
      </c>
      <c r="F214" s="21">
        <f>F194-Baseline!F194</f>
        <v>1.5742519990237242E-4</v>
      </c>
      <c r="G214" s="21">
        <f>G194-Baseline!G194</f>
        <v>2.6214972065173153E-4</v>
      </c>
      <c r="H214" s="21">
        <f>H194-Baseline!H194</f>
        <v>3.6917563639716794E-4</v>
      </c>
      <c r="I214" s="21">
        <f>I194-Baseline!I194</f>
        <v>4.8693528311673424E-4</v>
      </c>
      <c r="J214" s="21">
        <f>J194-Baseline!J194</f>
        <v>6.0700118158851411E-4</v>
      </c>
      <c r="K214" s="21">
        <f>K194-Baseline!K194</f>
        <v>6.2791770456996647E-4</v>
      </c>
      <c r="L214" s="21">
        <f>L194-Baseline!L194</f>
        <v>6.4912580461831985E-4</v>
      </c>
      <c r="M214" s="21">
        <f>M194-Baseline!M194</f>
        <v>6.7078808026971662E-4</v>
      </c>
      <c r="N214" s="21">
        <f>N194-Baseline!N194</f>
        <v>6.929376913288038E-4</v>
      </c>
      <c r="O214" s="21">
        <f>O194-Baseline!O194</f>
        <v>7.1559121301497004E-4</v>
      </c>
      <c r="P214" s="21">
        <f>P194-Baseline!P194</f>
        <v>7.3877297891644623E-4</v>
      </c>
      <c r="Q214" s="21">
        <f>Q194-Baseline!Q194</f>
        <v>7.6270572441962186E-4</v>
      </c>
      <c r="R214" s="21">
        <f>R194-Baseline!R194</f>
        <v>7.8741377747721319E-4</v>
      </c>
      <c r="S214" s="21">
        <f>S194-Baseline!S194</f>
        <v>8.1273934691946813E-4</v>
      </c>
      <c r="T214" s="21">
        <f>T194-Baseline!T194</f>
        <v>8.3887946196363038E-4</v>
      </c>
      <c r="U214" s="21">
        <f>U194-Baseline!U194</f>
        <v>8.6586032057352148E-4</v>
      </c>
      <c r="V214" s="21">
        <f>V194-Baseline!V194</f>
        <v>8.9370896443573776E-4</v>
      </c>
      <c r="W214" s="21">
        <f>W194-Baseline!W194</f>
        <v>9.2245330300519532E-4</v>
      </c>
      <c r="X214" s="21">
        <f>X194-Baseline!X194</f>
        <v>9.5212214521520793E-4</v>
      </c>
      <c r="Y214" s="21">
        <f>Y194-Baseline!Y194</f>
        <v>9.8274522574369363E-4</v>
      </c>
      <c r="Z214" s="21">
        <f>Z194-Baseline!Z194</f>
        <v>1.0143532356053999E-3</v>
      </c>
      <c r="AA214" s="21">
        <f>AA194-Baseline!AA194</f>
        <v>1.0469778527062959E-3</v>
      </c>
      <c r="AB214" s="21">
        <f>AB194-Baseline!AB194</f>
        <v>1.0806517749863151E-3</v>
      </c>
      <c r="AC214" s="21">
        <f>AC194-Baseline!AC194</f>
        <v>1.2188785457977001E-3</v>
      </c>
      <c r="AD214" s="21">
        <f>AD194-Baseline!AD194</f>
        <v>1.2571697937919402E-3</v>
      </c>
      <c r="AE214" s="21">
        <f>AE194-Baseline!AE194</f>
        <v>1.2964752519602309E-3</v>
      </c>
      <c r="AF214" s="21">
        <f>AF194-Baseline!AF194</f>
        <v>1.3367574502618895E-3</v>
      </c>
      <c r="AG214" s="21">
        <f>AG194-Baseline!AG194</f>
        <v>1.3780020621391718E-3</v>
      </c>
      <c r="AH214" s="21">
        <f>AH194-Baseline!AH194</f>
        <v>1.4202309894591019E-3</v>
      </c>
      <c r="AI214" s="21">
        <f>AI194-Baseline!AI194</f>
        <v>1.4635246186037018E-3</v>
      </c>
      <c r="AJ214" s="21">
        <f>AJ194-Baseline!AJ194</f>
        <v>1.5151981812621118E-3</v>
      </c>
      <c r="AK214" s="21">
        <f>AK194-Baseline!AK194</f>
        <v>1.5684247542052253E-3</v>
      </c>
      <c r="AL214" s="21">
        <f>AL194-Baseline!AL194</f>
        <v>1.6232501280648722E-3</v>
      </c>
      <c r="AM214" s="21">
        <f>AM194-Baseline!AM194</f>
        <v>1.6797240874063658E-3</v>
      </c>
      <c r="AN214" s="21">
        <f>AN194-Baseline!AN194</f>
        <v>1.737893860721422E-3</v>
      </c>
      <c r="AO214" s="21">
        <f>AO194-Baseline!AO194</f>
        <v>1.797802163119897E-3</v>
      </c>
      <c r="AP214" s="21">
        <f>AP194-Baseline!AP194</f>
        <v>1.8594976565031386E-3</v>
      </c>
      <c r="AQ214" s="21">
        <f>AQ194-Baseline!AQ194</f>
        <v>1.9230309633470717E-3</v>
      </c>
      <c r="AR214" s="21">
        <f>AR194-Baseline!AR194</f>
        <v>1.9884531866556838E-3</v>
      </c>
      <c r="AS214" s="21">
        <f>AS194-Baseline!AS194</f>
        <v>2.0558160825007213E-3</v>
      </c>
      <c r="AT214" s="21">
        <f>AT194-Baseline!AT194</f>
        <v>2.1251729338605109E-3</v>
      </c>
      <c r="AU214" s="21">
        <f>AU194-Baseline!AU194</f>
        <v>2.1965789850417307E-3</v>
      </c>
      <c r="AV214" s="21">
        <f>AV194-Baseline!AV194</f>
        <v>2.2700907580537498E-3</v>
      </c>
      <c r="AW214" s="21">
        <f>AW194-Baseline!AW194</f>
        <v>2.3457661040348237E-3</v>
      </c>
      <c r="AX214" s="21">
        <f>AX194-Baseline!AX194</f>
        <v>2.4236644123773405E-3</v>
      </c>
      <c r="AY214" s="21">
        <f>AY194-Baseline!AY194</f>
        <v>2.5038467136706444E-3</v>
      </c>
      <c r="AZ214" s="21">
        <f>AZ194-Baseline!AZ194</f>
        <v>2.5863756578984516E-3</v>
      </c>
      <c r="BA214" s="21">
        <f>BA194-Baseline!BA194</f>
        <v>2.6713154975943959E-3</v>
      </c>
      <c r="BB214" s="21">
        <f>BB194-Baseline!BB194</f>
        <v>2.758710922337918E-3</v>
      </c>
    </row>
    <row r="215" spans="1:54" outlineLevel="2">
      <c r="A215" s="474"/>
      <c r="B215" s="150" t="s">
        <v>485</v>
      </c>
      <c r="C215" s="19"/>
      <c r="D215" s="135" t="s">
        <v>379</v>
      </c>
      <c r="E215" s="21">
        <f>E195-Baseline!E195</f>
        <v>0</v>
      </c>
      <c r="F215" s="21">
        <f>F195-Baseline!F195</f>
        <v>4.7227559959692536E-4</v>
      </c>
      <c r="G215" s="21">
        <f>G195-Baseline!G195</f>
        <v>7.8644916195519474E-4</v>
      </c>
      <c r="H215" s="21">
        <f>H195-Baseline!H195</f>
        <v>1.1075269091915039E-3</v>
      </c>
      <c r="I215" s="21">
        <f>I195-Baseline!I195</f>
        <v>1.4608058493502029E-3</v>
      </c>
      <c r="J215" s="21">
        <f>J195-Baseline!J195</f>
        <v>1.8210035443655904E-3</v>
      </c>
      <c r="K215" s="21">
        <f>K195-Baseline!K195</f>
        <v>1.8837531137098993E-3</v>
      </c>
      <c r="L215" s="21">
        <f>L195-Baseline!L195</f>
        <v>1.9473774138549596E-3</v>
      </c>
      <c r="M215" s="21">
        <f>M195-Baseline!M195</f>
        <v>2.0123642403867613E-3</v>
      </c>
      <c r="N215" s="21">
        <f>N195-Baseline!N195</f>
        <v>2.0788130735566201E-3</v>
      </c>
      <c r="O215" s="21">
        <f>O195-Baseline!O195</f>
        <v>2.1467736390449097E-3</v>
      </c>
      <c r="P215" s="21">
        <f>P195-Baseline!P195</f>
        <v>2.216318937193915E-3</v>
      </c>
      <c r="Q215" s="21">
        <f>Q195-Baseline!Q195</f>
        <v>2.2881171732588657E-3</v>
      </c>
      <c r="R215" s="21">
        <f>R195-Baseline!R195</f>
        <v>2.3622413324316392E-3</v>
      </c>
      <c r="S215" s="21">
        <f>S195-Baseline!S195</f>
        <v>2.4382180402908924E-3</v>
      </c>
      <c r="T215" s="21">
        <f>T195-Baseline!T195</f>
        <v>2.5166383854154733E-3</v>
      </c>
      <c r="U215" s="21">
        <f>U195-Baseline!U195</f>
        <v>2.5975809622040204E-3</v>
      </c>
      <c r="V215" s="21">
        <f>V195-Baseline!V195</f>
        <v>2.6811268928155813E-3</v>
      </c>
      <c r="W215" s="21">
        <f>W195-Baseline!W195</f>
        <v>2.7673599090155864E-3</v>
      </c>
      <c r="X215" s="21">
        <f>X195-Baseline!X195</f>
        <v>2.8563664356456241E-3</v>
      </c>
      <c r="Y215" s="21">
        <f>Y195-Baseline!Y195</f>
        <v>2.9482356772310807E-3</v>
      </c>
      <c r="Z215" s="21">
        <f>Z195-Baseline!Z195</f>
        <v>3.0430597062904626E-3</v>
      </c>
      <c r="AA215" s="21">
        <f>AA195-Baseline!AA195</f>
        <v>3.1409335586535152E-3</v>
      </c>
      <c r="AB215" s="21">
        <f>AB195-Baseline!AB195</f>
        <v>3.2419553249589451E-3</v>
      </c>
      <c r="AC215" s="21">
        <f>AC195-Baseline!AC195</f>
        <v>3.656635637427645E-3</v>
      </c>
      <c r="AD215" s="21">
        <f>AD195-Baseline!AD195</f>
        <v>3.771509381451097E-3</v>
      </c>
      <c r="AE215" s="21">
        <f>AE195-Baseline!AE195</f>
        <v>3.8894257560069634E-3</v>
      </c>
      <c r="AF215" s="21">
        <f>AF195-Baseline!AF195</f>
        <v>4.0102723509764524E-3</v>
      </c>
      <c r="AG215" s="21">
        <f>AG195-Baseline!AG195</f>
        <v>4.1340061865592871E-3</v>
      </c>
      <c r="AH215" s="21">
        <f>AH195-Baseline!AH195</f>
        <v>4.2606929685572561E-3</v>
      </c>
      <c r="AI215" s="21">
        <f>AI195-Baseline!AI195</f>
        <v>4.3905738560222072E-3</v>
      </c>
      <c r="AJ215" s="21">
        <f>AJ195-Baseline!AJ195</f>
        <v>4.5455945440235389E-3</v>
      </c>
      <c r="AK215" s="21">
        <f>AK195-Baseline!AK195</f>
        <v>4.7052742628745682E-3</v>
      </c>
      <c r="AL215" s="21">
        <f>AL195-Baseline!AL195</f>
        <v>4.8697503844750524E-3</v>
      </c>
      <c r="AM215" s="21">
        <f>AM195-Baseline!AM195</f>
        <v>5.0391722625304875E-3</v>
      </c>
      <c r="AN215" s="21">
        <f>AN195-Baseline!AN195</f>
        <v>5.2136815825042336E-3</v>
      </c>
      <c r="AO215" s="21">
        <f>AO195-Baseline!AO195</f>
        <v>5.3934064897280818E-3</v>
      </c>
      <c r="AP215" s="21">
        <f>AP195-Baseline!AP195</f>
        <v>5.5784929699075154E-3</v>
      </c>
      <c r="AQ215" s="21">
        <f>AQ195-Baseline!AQ195</f>
        <v>5.769092890470875E-3</v>
      </c>
      <c r="AR215" s="21">
        <f>AR195-Baseline!AR195</f>
        <v>5.9653595604297434E-3</v>
      </c>
      <c r="AS215" s="21">
        <f>AS195-Baseline!AS195</f>
        <v>6.1674482479985139E-3</v>
      </c>
      <c r="AT215" s="21">
        <f>AT195-Baseline!AT195</f>
        <v>6.3755188021128199E-3</v>
      </c>
      <c r="AU215" s="21">
        <f>AU195-Baseline!AU195</f>
        <v>6.5897369556928587E-3</v>
      </c>
      <c r="AV215" s="21">
        <f>AV195-Baseline!AV195</f>
        <v>6.810272274766673E-3</v>
      </c>
      <c r="AW215" s="21">
        <f>AW195-Baseline!AW195</f>
        <v>7.0372983127489777E-3</v>
      </c>
      <c r="AX215" s="21">
        <f>AX195-Baseline!AX195</f>
        <v>7.2709932378169839E-3</v>
      </c>
      <c r="AY215" s="21">
        <f>AY195-Baseline!AY195</f>
        <v>7.5115401417388461E-3</v>
      </c>
      <c r="AZ215" s="21">
        <f>AZ195-Baseline!AZ195</f>
        <v>7.7591269744657354E-3</v>
      </c>
      <c r="BA215" s="21">
        <f>BA195-Baseline!BA195</f>
        <v>8.0139464935985831E-3</v>
      </c>
      <c r="BB215" s="21">
        <f>BB195-Baseline!BB195</f>
        <v>8.2761327678757476E-3</v>
      </c>
    </row>
    <row r="216" spans="1:54" outlineLevel="2">
      <c r="A216" s="474"/>
      <c r="B216" s="150" t="s">
        <v>285</v>
      </c>
      <c r="C216" s="19"/>
      <c r="D216" s="135" t="s">
        <v>379</v>
      </c>
      <c r="E216" s="21">
        <f>E196-Baseline!E196</f>
        <v>0</v>
      </c>
      <c r="F216" s="21">
        <f>F196-Baseline!F196</f>
        <v>0.16658603453148896</v>
      </c>
      <c r="G216" s="21">
        <f>G196-Baseline!G196</f>
        <v>0.25147608456123727</v>
      </c>
      <c r="H216" s="21">
        <f>H196-Baseline!H196</f>
        <v>0.35181295072685853</v>
      </c>
      <c r="I216" s="21">
        <f>I196-Baseline!I196</f>
        <v>0.44836558509460783</v>
      </c>
      <c r="J216" s="21">
        <f>J196-Baseline!J196</f>
        <v>0.48667350993175029</v>
      </c>
      <c r="K216" s="21">
        <f>K196-Baseline!K196</f>
        <v>0.488651334995721</v>
      </c>
      <c r="L216" s="21">
        <f>L196-Baseline!L196</f>
        <v>0.48372351032465399</v>
      </c>
      <c r="M216" s="21">
        <f>M196-Baseline!M196</f>
        <v>0.47878424481013948</v>
      </c>
      <c r="N216" s="21">
        <f>N196-Baseline!N196</f>
        <v>0.47380325889331726</v>
      </c>
      <c r="O216" s="21">
        <f>O196-Baseline!O196</f>
        <v>0.4688104883431683</v>
      </c>
      <c r="P216" s="21">
        <f>P196-Baseline!P196</f>
        <v>0.4639083281952685</v>
      </c>
      <c r="Q216" s="21">
        <f>Q196-Baseline!Q196</f>
        <v>0.45892954617616122</v>
      </c>
      <c r="R216" s="21">
        <f>R196-Baseline!R196</f>
        <v>0.45292745038856336</v>
      </c>
      <c r="S216" s="21">
        <f>S196-Baseline!S196</f>
        <v>0.44704288099978778</v>
      </c>
      <c r="T216" s="21">
        <f>T196-Baseline!T196</f>
        <v>0.44127516627800911</v>
      </c>
      <c r="U216" s="21">
        <f>U196-Baseline!U196</f>
        <v>0.43549389618927037</v>
      </c>
      <c r="V216" s="21">
        <f>V196-Baseline!V196</f>
        <v>0.42914945712016284</v>
      </c>
      <c r="W216" s="21">
        <f>W196-Baseline!W196</f>
        <v>0.42290215938533771</v>
      </c>
      <c r="X216" s="21">
        <f>X196-Baseline!X196</f>
        <v>0.41675069243512486</v>
      </c>
      <c r="Y216" s="21">
        <f>Y196-Baseline!Y196</f>
        <v>0.41069376971152327</v>
      </c>
      <c r="Z216" s="21">
        <f>Z196-Baseline!Z196</f>
        <v>0.40473012846464285</v>
      </c>
      <c r="AA216" s="21">
        <f>AA196-Baseline!AA196</f>
        <v>0.39885852957818169</v>
      </c>
      <c r="AB216" s="21">
        <f>AB196-Baseline!AB196</f>
        <v>0.39307775740404005</v>
      </c>
      <c r="AC216" s="21">
        <f>AC196-Baseline!AC196</f>
        <v>3.8549597923453072</v>
      </c>
      <c r="AD216" s="21">
        <f>AD196-Baseline!AD196</f>
        <v>3.7982345355527207</v>
      </c>
      <c r="AE216" s="21">
        <f>AE196-Baseline!AE196</f>
        <v>3.7423566609173053</v>
      </c>
      <c r="AF216" s="21">
        <f>AF196-Baseline!AF196</f>
        <v>3.6873139824741314</v>
      </c>
      <c r="AG216" s="21">
        <f>AG196-Baseline!AG196</f>
        <v>3.6330945068515188</v>
      </c>
      <c r="AH216" s="21">
        <f>AH196-Baseline!AH196</f>
        <v>3.5796864308889771</v>
      </c>
      <c r="AI216" s="21">
        <f>AI196-Baseline!AI196</f>
        <v>3.527078139307569</v>
      </c>
      <c r="AJ216" s="21">
        <f>AJ196-Baseline!AJ196</f>
        <v>3.482600828810559</v>
      </c>
      <c r="AK216" s="21">
        <f>AK196-Baseline!AK196</f>
        <v>3.4387002230424613</v>
      </c>
      <c r="AL216" s="21">
        <f>AL196-Baseline!AL196</f>
        <v>3.3953694709777844</v>
      </c>
      <c r="AM216" s="21">
        <f>AM196-Baseline!AM196</f>
        <v>3.3526018270992455</v>
      </c>
      <c r="AN216" s="21">
        <f>AN196-Baseline!AN196</f>
        <v>3.3103906507862635</v>
      </c>
      <c r="AO216" s="21">
        <f>AO196-Baseline!AO196</f>
        <v>3.268729405739784</v>
      </c>
      <c r="AP216" s="21">
        <f>AP196-Baseline!AP196</f>
        <v>3.2276116594441993</v>
      </c>
      <c r="AQ216" s="21">
        <f>AQ196-Baseline!AQ196</f>
        <v>3.1870310826669819</v>
      </c>
      <c r="AR216" s="21">
        <f>AR196-Baseline!AR196</f>
        <v>3.1469814489968138</v>
      </c>
      <c r="AS216" s="21">
        <f>AS196-Baseline!AS196</f>
        <v>3.1074566344209757</v>
      </c>
      <c r="AT216" s="21">
        <f>AT196-Baseline!AT196</f>
        <v>3.0684506169427821</v>
      </c>
      <c r="AU216" s="21">
        <f>AU196-Baseline!AU196</f>
        <v>3.0299574762399755</v>
      </c>
      <c r="AV216" s="21">
        <f>AV196-Baseline!AV196</f>
        <v>2.991971393364921</v>
      </c>
      <c r="AW216" s="21">
        <f>AW196-Baseline!AW196</f>
        <v>2.9544866504875715</v>
      </c>
      <c r="AX216" s="21">
        <f>AX196-Baseline!AX196</f>
        <v>2.9174976306821878</v>
      </c>
      <c r="AY216" s="21">
        <f>AY196-Baseline!AY196</f>
        <v>2.8809988177588477</v>
      </c>
      <c r="AZ216" s="21">
        <f>AZ196-Baseline!AZ196</f>
        <v>2.8449847961408596</v>
      </c>
      <c r="BA216" s="21">
        <f>BA196-Baseline!BA196</f>
        <v>2.8094502507891157</v>
      </c>
      <c r="BB216" s="21">
        <f>BB196-Baseline!BB196</f>
        <v>2.7740627519124903</v>
      </c>
    </row>
    <row r="217" spans="1:54" outlineLevel="2">
      <c r="A217" s="474"/>
      <c r="B217" s="150" t="s">
        <v>288</v>
      </c>
      <c r="C217" s="19"/>
      <c r="D217" s="135"/>
      <c r="E217" s="21">
        <f>E197-Baseline!E197</f>
        <v>0</v>
      </c>
      <c r="F217" s="21">
        <f>F197-Baseline!F197</f>
        <v>2.2844521566671019</v>
      </c>
      <c r="G217" s="21">
        <f>G197-Baseline!G197</f>
        <v>3.156164982618217</v>
      </c>
      <c r="H217" s="21">
        <f>H197-Baseline!H197</f>
        <v>4.6098691662259039</v>
      </c>
      <c r="I217" s="21">
        <f>I197-Baseline!I197</f>
        <v>5.6736831771988951</v>
      </c>
      <c r="J217" s="21">
        <f>J197-Baseline!J197</f>
        <v>6.034715249042625</v>
      </c>
      <c r="K217" s="21">
        <f>K197-Baseline!K197</f>
        <v>6.0570016258839532</v>
      </c>
      <c r="L217" s="21">
        <f>L197-Baseline!L197</f>
        <v>6.0436399357598241</v>
      </c>
      <c r="M217" s="21">
        <f>M197-Baseline!M197</f>
        <v>6.0324050641258085</v>
      </c>
      <c r="N217" s="21">
        <f>N197-Baseline!N197</f>
        <v>6.0222571468099604</v>
      </c>
      <c r="O217" s="21">
        <f>O197-Baseline!O197</f>
        <v>6.0142339680001138</v>
      </c>
      <c r="P217" s="21">
        <f>P197-Baseline!P197</f>
        <v>6.0092706644197857</v>
      </c>
      <c r="Q217" s="21">
        <f>Q197-Baseline!Q197</f>
        <v>6.0064471024963977</v>
      </c>
      <c r="R217" s="21">
        <f>R197-Baseline!R197</f>
        <v>6.0000417453726538</v>
      </c>
      <c r="S217" s="21">
        <f>S197-Baseline!S197</f>
        <v>5.9971795196660489</v>
      </c>
      <c r="T217" s="21">
        <f>T197-Baseline!T197</f>
        <v>5.997796863300608</v>
      </c>
      <c r="U217" s="21">
        <f>U197-Baseline!U197</f>
        <v>6.0015145809540265</v>
      </c>
      <c r="V217" s="21">
        <f>V197-Baseline!V197</f>
        <v>6.0069714132910033</v>
      </c>
      <c r="W217" s="21">
        <f>W197-Baseline!W197</f>
        <v>6.0157680204796122</v>
      </c>
      <c r="X217" s="21">
        <f>X197-Baseline!X197</f>
        <v>6.0278435118506692</v>
      </c>
      <c r="Y217" s="21">
        <f>Y197-Baseline!Y197</f>
        <v>6.0431363143633448</v>
      </c>
      <c r="Z217" s="21">
        <f>Z197-Baseline!Z197</f>
        <v>6.0616176644676925</v>
      </c>
      <c r="AA217" s="21">
        <f>AA197-Baseline!AA197</f>
        <v>6.0832424029516323</v>
      </c>
      <c r="AB217" s="21">
        <f>AB197-Baseline!AB197</f>
        <v>6.1079679574575882</v>
      </c>
      <c r="AC217" s="21">
        <f>AC197-Baseline!AC197</f>
        <v>62.584461735909265</v>
      </c>
      <c r="AD217" s="21">
        <f>AD197-Baseline!AD197</f>
        <v>62.941136929064236</v>
      </c>
      <c r="AE217" s="21">
        <f>AE197-Baseline!AE197</f>
        <v>63.327570392582231</v>
      </c>
      <c r="AF217" s="21">
        <f>AF197-Baseline!AF197</f>
        <v>63.743462986458844</v>
      </c>
      <c r="AG217" s="21">
        <f>AG197-Baseline!AG197</f>
        <v>64.188537645037684</v>
      </c>
      <c r="AH217" s="21">
        <f>AH197-Baseline!AH197</f>
        <v>64.662538832755459</v>
      </c>
      <c r="AI217" s="21">
        <f>AI197-Baseline!AI197</f>
        <v>65.165232021711219</v>
      </c>
      <c r="AJ217" s="21">
        <f>AJ197-Baseline!AJ197</f>
        <v>66.015317768973773</v>
      </c>
      <c r="AK217" s="21">
        <f>AK197-Baseline!AK197</f>
        <v>66.900680415948187</v>
      </c>
      <c r="AL217" s="21">
        <f>AL197-Baseline!AL197</f>
        <v>67.821604077840476</v>
      </c>
      <c r="AM217" s="21">
        <f>AM197-Baseline!AM197</f>
        <v>68.778393248630763</v>
      </c>
      <c r="AN217" s="21">
        <f>AN197-Baseline!AN197</f>
        <v>69.771372833509901</v>
      </c>
      <c r="AO217" s="21">
        <f>AO197-Baseline!AO197</f>
        <v>70.800941628609962</v>
      </c>
      <c r="AP217" s="21">
        <f>AP197-Baseline!AP197</f>
        <v>71.867452769999659</v>
      </c>
      <c r="AQ217" s="21">
        <f>AQ197-Baseline!AQ197</f>
        <v>72.971286231232682</v>
      </c>
      <c r="AR217" s="21">
        <f>AR197-Baseline!AR197</f>
        <v>74.112848708939765</v>
      </c>
      <c r="AS217" s="21">
        <f>AS197-Baseline!AS197</f>
        <v>75.292567103896758</v>
      </c>
      <c r="AT217" s="21">
        <f>AT197-Baseline!AT197</f>
        <v>76.510861323963411</v>
      </c>
      <c r="AU217" s="21">
        <f>AU197-Baseline!AU197</f>
        <v>77.768196145293061</v>
      </c>
      <c r="AV217" s="21">
        <f>AV197-Baseline!AV197</f>
        <v>79.065062579340946</v>
      </c>
      <c r="AW217" s="21">
        <f>AW197-Baseline!AW197</f>
        <v>80.401972905097352</v>
      </c>
      <c r="AX217" s="21">
        <f>AX197-Baseline!AX197</f>
        <v>81.779460826704394</v>
      </c>
      <c r="AY217" s="21">
        <f>AY197-Baseline!AY197</f>
        <v>83.198081643457982</v>
      </c>
      <c r="AZ217" s="21">
        <f>AZ197-Baseline!AZ197</f>
        <v>84.658412432205225</v>
      </c>
      <c r="BA217" s="21">
        <f>BA197-Baseline!BA197</f>
        <v>86.14723495058962</v>
      </c>
      <c r="BB217" s="21">
        <f>BB197-Baseline!BB197</f>
        <v>87.669500557627856</v>
      </c>
    </row>
    <row r="218" spans="1:54" outlineLevel="2">
      <c r="A218" s="475"/>
      <c r="B218" s="150" t="s">
        <v>466</v>
      </c>
      <c r="C218" s="19"/>
      <c r="D218" s="135" t="s">
        <v>379</v>
      </c>
      <c r="E218" s="21">
        <f>E198-Baseline!E198</f>
        <v>0</v>
      </c>
      <c r="F218" s="21">
        <f>F198-Baseline!F198</f>
        <v>0</v>
      </c>
      <c r="G218" s="21">
        <f>G198-Baseline!G198</f>
        <v>0</v>
      </c>
      <c r="H218" s="21">
        <f>H198-Baseline!H198</f>
        <v>0</v>
      </c>
      <c r="I218" s="21">
        <f>I198-Baseline!I198</f>
        <v>0</v>
      </c>
      <c r="J218" s="21">
        <f>J198-Baseline!J198</f>
        <v>0</v>
      </c>
      <c r="K218" s="21">
        <f>K198-Baseline!K198</f>
        <v>0</v>
      </c>
      <c r="L218" s="21">
        <f>L198-Baseline!L198</f>
        <v>0</v>
      </c>
      <c r="M218" s="21">
        <f>M198-Baseline!M198</f>
        <v>0</v>
      </c>
      <c r="N218" s="21">
        <f>N198-Baseline!N198</f>
        <v>0</v>
      </c>
      <c r="O218" s="21">
        <f>O198-Baseline!O198</f>
        <v>0</v>
      </c>
      <c r="P218" s="21">
        <f>P198-Baseline!P198</f>
        <v>0</v>
      </c>
      <c r="Q218" s="21">
        <f>Q198-Baseline!Q198</f>
        <v>0</v>
      </c>
      <c r="R218" s="21">
        <f>R198-Baseline!R198</f>
        <v>0</v>
      </c>
      <c r="S218" s="21">
        <f>S198-Baseline!S198</f>
        <v>0</v>
      </c>
      <c r="T218" s="21">
        <f>T198-Baseline!T198</f>
        <v>0</v>
      </c>
      <c r="U218" s="21">
        <f>U198-Baseline!U198</f>
        <v>0</v>
      </c>
      <c r="V218" s="21">
        <f>V198-Baseline!V198</f>
        <v>0</v>
      </c>
      <c r="W218" s="21">
        <f>W198-Baseline!W198</f>
        <v>0</v>
      </c>
      <c r="X218" s="21">
        <f>X198-Baseline!X198</f>
        <v>0</v>
      </c>
      <c r="Y218" s="21">
        <f>Y198-Baseline!Y198</f>
        <v>0</v>
      </c>
      <c r="Z218" s="21">
        <f>Z198-Baseline!Z198</f>
        <v>0</v>
      </c>
      <c r="AA218" s="21">
        <f>AA198-Baseline!AA198</f>
        <v>0</v>
      </c>
      <c r="AB218" s="21">
        <f>AB198-Baseline!AB198</f>
        <v>0</v>
      </c>
      <c r="AC218" s="21">
        <f>AC198-Baseline!AC198</f>
        <v>0</v>
      </c>
      <c r="AD218" s="21">
        <f>AD198-Baseline!AD198</f>
        <v>0</v>
      </c>
      <c r="AE218" s="21">
        <f>AE198-Baseline!AE198</f>
        <v>0</v>
      </c>
      <c r="AF218" s="21">
        <f>AF198-Baseline!AF198</f>
        <v>0</v>
      </c>
      <c r="AG218" s="21">
        <f>AG198-Baseline!AG198</f>
        <v>0</v>
      </c>
      <c r="AH218" s="21">
        <f>AH198-Baseline!AH198</f>
        <v>0</v>
      </c>
      <c r="AI218" s="21">
        <f>AI198-Baseline!AI198</f>
        <v>0</v>
      </c>
      <c r="AJ218" s="21">
        <f>AJ198-Baseline!AJ198</f>
        <v>0</v>
      </c>
      <c r="AK218" s="21">
        <f>AK198-Baseline!AK198</f>
        <v>0</v>
      </c>
      <c r="AL218" s="21">
        <f>AL198-Baseline!AL198</f>
        <v>0</v>
      </c>
      <c r="AM218" s="21">
        <f>AM198-Baseline!AM198</f>
        <v>0</v>
      </c>
      <c r="AN218" s="21">
        <f>AN198-Baseline!AN198</f>
        <v>0</v>
      </c>
      <c r="AO218" s="21">
        <f>AO198-Baseline!AO198</f>
        <v>0</v>
      </c>
      <c r="AP218" s="21">
        <f>AP198-Baseline!AP198</f>
        <v>0</v>
      </c>
      <c r="AQ218" s="21">
        <f>AQ198-Baseline!AQ198</f>
        <v>0</v>
      </c>
      <c r="AR218" s="21">
        <f>AR198-Baseline!AR198</f>
        <v>0</v>
      </c>
      <c r="AS218" s="21">
        <f>AS198-Baseline!AS198</f>
        <v>0</v>
      </c>
      <c r="AT218" s="21">
        <f>AT198-Baseline!AT198</f>
        <v>0</v>
      </c>
      <c r="AU218" s="21">
        <f>AU198-Baseline!AU198</f>
        <v>0</v>
      </c>
      <c r="AV218" s="21">
        <f>AV198-Baseline!AV198</f>
        <v>0</v>
      </c>
      <c r="AW218" s="21">
        <f>AW198-Baseline!AW198</f>
        <v>0</v>
      </c>
      <c r="AX218" s="21">
        <f>AX198-Baseline!AX198</f>
        <v>0</v>
      </c>
      <c r="AY218" s="21">
        <f>AY198-Baseline!AY198</f>
        <v>0</v>
      </c>
      <c r="AZ218" s="21">
        <f>AZ198-Baseline!AZ198</f>
        <v>0</v>
      </c>
      <c r="BA218" s="21">
        <f>BA198-Baseline!BA198</f>
        <v>0</v>
      </c>
      <c r="BB218" s="21">
        <f>BB198-Baseline!BB198</f>
        <v>0</v>
      </c>
    </row>
    <row r="219" spans="1:54" outlineLevel="2">
      <c r="B219" s="150"/>
      <c r="C219" s="19"/>
      <c r="D219" s="19"/>
      <c r="E219" s="232"/>
      <c r="F219" s="232"/>
      <c r="G219" s="232"/>
      <c r="H219" s="232"/>
      <c r="I219" s="232"/>
      <c r="J219" s="232"/>
      <c r="K219" s="232"/>
      <c r="L219" s="232"/>
      <c r="M219" s="232"/>
      <c r="N219" s="232"/>
      <c r="O219" s="232"/>
      <c r="P219" s="232"/>
      <c r="Q219" s="232"/>
      <c r="R219" s="232"/>
      <c r="S219" s="232"/>
      <c r="T219" s="232"/>
      <c r="U219" s="232"/>
      <c r="V219" s="232"/>
      <c r="W219" s="232"/>
      <c r="X219" s="232"/>
      <c r="Y219" s="232"/>
      <c r="Z219" s="232"/>
      <c r="AA219" s="232"/>
      <c r="AB219" s="232"/>
      <c r="AC219" s="232"/>
      <c r="AD219" s="232"/>
      <c r="AE219" s="232"/>
      <c r="AF219" s="232"/>
      <c r="AG219" s="232"/>
      <c r="AH219" s="232"/>
      <c r="AI219" s="232"/>
      <c r="AJ219" s="232"/>
      <c r="AK219" s="232"/>
      <c r="AL219" s="232"/>
      <c r="AM219" s="232"/>
      <c r="AN219" s="232"/>
      <c r="AO219" s="232"/>
      <c r="AP219" s="232"/>
      <c r="AQ219" s="232"/>
      <c r="AR219" s="232"/>
      <c r="AS219" s="232"/>
      <c r="AT219" s="232"/>
      <c r="AU219" s="232"/>
      <c r="AV219" s="232"/>
      <c r="AW219" s="232"/>
      <c r="AX219" s="232"/>
      <c r="AY219" s="232"/>
      <c r="AZ219" s="232"/>
      <c r="BA219" s="232"/>
      <c r="BB219" s="232"/>
    </row>
    <row r="220" spans="1:54" ht="12.75" customHeight="1" outlineLevel="2">
      <c r="A220" s="473" t="s">
        <v>486</v>
      </c>
      <c r="B220" s="150" t="s">
        <v>487</v>
      </c>
      <c r="C220" s="19"/>
      <c r="D220" s="135" t="s">
        <v>379</v>
      </c>
      <c r="E220" s="21">
        <f>E200-Baseline!E200</f>
        <v>-2.0482294919168593</v>
      </c>
      <c r="F220" s="21">
        <f>F200-Baseline!F200</f>
        <v>-0.24879398278981402</v>
      </c>
      <c r="G220" s="21">
        <f>G200-Baseline!G200</f>
        <v>1.750239172357916</v>
      </c>
      <c r="H220" s="21">
        <f>H200-Baseline!H200</f>
        <v>2.8241190606368933</v>
      </c>
      <c r="I220" s="21">
        <f>I200-Baseline!I200</f>
        <v>3.9250440086851728</v>
      </c>
      <c r="J220" s="21">
        <f>J200-Baseline!J200</f>
        <v>6.0301945303054572</v>
      </c>
      <c r="K220" s="21">
        <f>K200-Baseline!K200</f>
        <v>6.1025578188989638</v>
      </c>
      <c r="L220" s="21">
        <f>L200-Baseline!L200</f>
        <v>6.1290032487761756</v>
      </c>
      <c r="M220" s="21">
        <f>M200-Baseline!M200</f>
        <v>6.1543921765831531</v>
      </c>
      <c r="N220" s="21">
        <f>N200-Baseline!N200</f>
        <v>6.1778359459336158</v>
      </c>
      <c r="O220" s="21">
        <f>O200-Baseline!O200</f>
        <v>6.2005868585018709</v>
      </c>
      <c r="P220" s="21">
        <f>P200-Baseline!P200</f>
        <v>6.2238450806360675</v>
      </c>
      <c r="Q220" s="21">
        <f>Q200-Baseline!Q200</f>
        <v>6.2466817842821296</v>
      </c>
      <c r="R220" s="21">
        <f>R200-Baseline!R200</f>
        <v>6.2625830749261953</v>
      </c>
      <c r="S220" s="21">
        <f>S200-Baseline!S200</f>
        <v>6.2799474009037395</v>
      </c>
      <c r="T220" s="21">
        <f>T200-Baseline!T200</f>
        <v>6.2988492976054236</v>
      </c>
      <c r="U220" s="21">
        <f>U200-Baseline!U200</f>
        <v>6.3189062276102721</v>
      </c>
      <c r="V220" s="21">
        <f>V200-Baseline!V200</f>
        <v>6.3383324748030887</v>
      </c>
      <c r="W220" s="21">
        <f>W200-Baseline!W200</f>
        <v>6.3594930098141065</v>
      </c>
      <c r="X220" s="21">
        <f>X200-Baseline!X200</f>
        <v>6.3824431297015281</v>
      </c>
      <c r="Y220" s="21">
        <f>Y200-Baseline!Y200</f>
        <v>6.4072116086257918</v>
      </c>
      <c r="Z220" s="21">
        <f>Z200-Baseline!Z200</f>
        <v>6.4338748206513854</v>
      </c>
      <c r="AA220" s="21">
        <f>AA200-Baseline!AA200</f>
        <v>6.4624721372590024</v>
      </c>
      <c r="AB220" s="21">
        <f>AB200-Baseline!AB200</f>
        <v>6.4930455952390576</v>
      </c>
      <c r="AC220" s="21">
        <f>AC200-Baseline!AC200</f>
        <v>66.442147366316377</v>
      </c>
      <c r="AD220" s="21">
        <f>AD200-Baseline!AD200</f>
        <v>66.742179201243033</v>
      </c>
      <c r="AE220" s="21">
        <f>AE200-Baseline!AE200</f>
        <v>67.072819292855428</v>
      </c>
      <c r="AF220" s="21">
        <f>AF200-Baseline!AF200</f>
        <v>67.433755558613584</v>
      </c>
      <c r="AG220" s="21">
        <f>AG200-Baseline!AG200</f>
        <v>67.824699050608928</v>
      </c>
      <c r="AH220" s="21">
        <f>AH200-Baseline!AH200</f>
        <v>68.245382568737284</v>
      </c>
      <c r="AI220" s="21">
        <f>AI200-Baseline!AI200</f>
        <v>68.695560160388553</v>
      </c>
      <c r="AJ220" s="21">
        <f>AJ200-Baseline!AJ200</f>
        <v>69.501279776070334</v>
      </c>
      <c r="AK220" s="21">
        <f>AK200-Baseline!AK200</f>
        <v>70.342856254600093</v>
      </c>
      <c r="AL220" s="21">
        <f>AL200-Baseline!AL200</f>
        <v>71.220566993137439</v>
      </c>
      <c r="AM220" s="21">
        <f>AM200-Baseline!AM200</f>
        <v>72.134709851000139</v>
      </c>
      <c r="AN220" s="21">
        <f>AN200-Baseline!AN200</f>
        <v>73.085603185172104</v>
      </c>
      <c r="AO220" s="21">
        <f>AO200-Baseline!AO200</f>
        <v>74.073639339660417</v>
      </c>
      <c r="AP220" s="21">
        <f>AP200-Baseline!AP200</f>
        <v>75.099165121465518</v>
      </c>
      <c r="AQ220" s="21">
        <f>AQ200-Baseline!AQ200</f>
        <v>76.16255428561395</v>
      </c>
      <c r="AR220" s="21">
        <f>AR200-Baseline!AR200</f>
        <v>77.264207408342173</v>
      </c>
      <c r="AS220" s="21">
        <f>AS200-Baseline!AS200</f>
        <v>78.40454537380829</v>
      </c>
      <c r="AT220" s="21">
        <f>AT200-Baseline!AT200</f>
        <v>79.583982179866808</v>
      </c>
      <c r="AU220" s="21">
        <f>AU200-Baseline!AU200</f>
        <v>80.802976798961907</v>
      </c>
      <c r="AV220" s="21">
        <f>AV200-Baseline!AV200</f>
        <v>82.06201454238348</v>
      </c>
      <c r="AW220" s="21">
        <f>AW200-Baseline!AW200</f>
        <v>83.361602092385354</v>
      </c>
      <c r="AX220" s="21">
        <f>AX200-Baseline!AX200</f>
        <v>84.702267660799478</v>
      </c>
      <c r="AY220" s="21">
        <f>AY200-Baseline!AY200</f>
        <v>86.084561158926462</v>
      </c>
      <c r="AZ220" s="21">
        <f>AZ200-Baseline!AZ200</f>
        <v>87.509054379540189</v>
      </c>
      <c r="BA220" s="21">
        <f>BA200-Baseline!BA200</f>
        <v>88.962523900009685</v>
      </c>
      <c r="BB220" s="21">
        <f>BB200-Baseline!BB200</f>
        <v>90.449588741449375</v>
      </c>
    </row>
    <row r="221" spans="1:54" outlineLevel="2">
      <c r="A221" s="474"/>
      <c r="B221" s="150" t="s">
        <v>488</v>
      </c>
      <c r="C221" s="19"/>
      <c r="D221" s="135" t="s">
        <v>379</v>
      </c>
      <c r="E221" s="21">
        <f>E201-Baseline!E201</f>
        <v>-2.0482294919168584</v>
      </c>
      <c r="F221" s="21">
        <f>F201-Baseline!F201</f>
        <v>-0.24895170475608897</v>
      </c>
      <c r="G221" s="21">
        <f>G201-Baseline!G201</f>
        <v>1.7499771706818388</v>
      </c>
      <c r="H221" s="21">
        <f>H201-Baseline!H201</f>
        <v>2.8237511370672932</v>
      </c>
      <c r="I221" s="21">
        <f>I201-Baseline!I201</f>
        <v>3.9245570218161037</v>
      </c>
      <c r="J221" s="21">
        <f>J201-Baseline!J201</f>
        <v>6.029585678232058</v>
      </c>
      <c r="K221" s="21">
        <f>K201-Baseline!K201</f>
        <v>6.1019305516711633</v>
      </c>
      <c r="L221" s="21">
        <f>L201-Baseline!L201</f>
        <v>6.128353510477873</v>
      </c>
      <c r="M221" s="21">
        <f>M201-Baseline!M201</f>
        <v>6.1537197692816958</v>
      </c>
      <c r="N221" s="21">
        <f>N201-Baseline!N201</f>
        <v>6.1771449571417136</v>
      </c>
      <c r="O221" s="21">
        <f>O201-Baseline!O201</f>
        <v>6.1998728582519043</v>
      </c>
      <c r="P221" s="21">
        <f>P201-Baseline!P201</f>
        <v>6.2231078598903977</v>
      </c>
      <c r="Q221" s="21">
        <f>Q201-Baseline!Q201</f>
        <v>6.2459209335144132</v>
      </c>
      <c r="R221" s="21">
        <f>R201-Baseline!R201</f>
        <v>6.26179358557365</v>
      </c>
      <c r="S221" s="21">
        <f>S201-Baseline!S201</f>
        <v>6.2791331971181901</v>
      </c>
      <c r="T221" s="21">
        <f>T201-Baseline!T201</f>
        <v>6.2980099525231497</v>
      </c>
      <c r="U221" s="21">
        <f>U201-Baseline!U201</f>
        <v>6.3180413128904238</v>
      </c>
      <c r="V221" s="21">
        <f>V201-Baseline!V201</f>
        <v>6.3374366445739554</v>
      </c>
      <c r="W221" s="21">
        <f>W201-Baseline!W201</f>
        <v>6.3585706667659299</v>
      </c>
      <c r="X221" s="21">
        <f>X201-Baseline!X201</f>
        <v>6.3814887573040266</v>
      </c>
      <c r="Y221" s="21">
        <f>Y201-Baseline!Y201</f>
        <v>6.4062297719933072</v>
      </c>
      <c r="Z221" s="21">
        <f>Z201-Baseline!Z201</f>
        <v>6.432859828020419</v>
      </c>
      <c r="AA221" s="21">
        <f>AA201-Baseline!AA201</f>
        <v>6.4614233767284563</v>
      </c>
      <c r="AB221" s="21">
        <f>AB201-Baseline!AB201</f>
        <v>6.4919624510494778</v>
      </c>
      <c r="AC221" s="21">
        <f>AC201-Baseline!AC201</f>
        <v>66.440925306552799</v>
      </c>
      <c r="AD221" s="21">
        <f>AD201-Baseline!AD201</f>
        <v>66.740918351628423</v>
      </c>
      <c r="AE221" s="21">
        <f>AE201-Baseline!AE201</f>
        <v>67.071518144894554</v>
      </c>
      <c r="AF221" s="21">
        <f>AF201-Baseline!AF201</f>
        <v>67.432413324289243</v>
      </c>
      <c r="AG221" s="21">
        <f>AG201-Baseline!AG201</f>
        <v>67.823314817858602</v>
      </c>
      <c r="AH221" s="21">
        <f>AH201-Baseline!AH201</f>
        <v>68.243955310205109</v>
      </c>
      <c r="AI221" s="21">
        <f>AI201-Baseline!AI201</f>
        <v>68.694088739983783</v>
      </c>
      <c r="AJ221" s="21">
        <f>AJ201-Baseline!AJ201</f>
        <v>69.499755732922353</v>
      </c>
      <c r="AK221" s="21">
        <f>AK201-Baseline!AK201</f>
        <v>70.341278033668033</v>
      </c>
      <c r="AL221" s="21">
        <f>AL201-Baseline!AL201</f>
        <v>71.218932955476618</v>
      </c>
      <c r="AM221" s="21">
        <f>AM201-Baseline!AM201</f>
        <v>72.133018299951928</v>
      </c>
      <c r="AN221" s="21">
        <f>AN201-Baseline!AN201</f>
        <v>73.083852382322405</v>
      </c>
      <c r="AO221" s="21">
        <f>AO201-Baseline!AO201</f>
        <v>74.07182750864088</v>
      </c>
      <c r="AP221" s="21">
        <f>AP201-Baseline!AP201</f>
        <v>75.097290434703538</v>
      </c>
      <c r="AQ221" s="21">
        <f>AQ201-Baseline!AQ201</f>
        <v>76.160614859113494</v>
      </c>
      <c r="AR221" s="21">
        <f>AR201-Baseline!AR201</f>
        <v>77.262201306932539</v>
      </c>
      <c r="AS221" s="21">
        <f>AS201-Baseline!AS201</f>
        <v>78.402470610500956</v>
      </c>
      <c r="AT221" s="21">
        <f>AT201-Baseline!AT201</f>
        <v>79.581836712869318</v>
      </c>
      <c r="AU221" s="21">
        <f>AU201-Baseline!AU201</f>
        <v>80.800758529102922</v>
      </c>
      <c r="AV221" s="21">
        <f>AV201-Baseline!AV201</f>
        <v>82.059721312308355</v>
      </c>
      <c r="AW221" s="21">
        <f>AW201-Baseline!AW201</f>
        <v>83.359231685663076</v>
      </c>
      <c r="AX221" s="21">
        <f>AX201-Baseline!AX201</f>
        <v>84.699817800029948</v>
      </c>
      <c r="AY221" s="21">
        <f>AY201-Baseline!AY201</f>
        <v>86.08202950389564</v>
      </c>
      <c r="AZ221" s="21">
        <f>AZ201-Baseline!AZ201</f>
        <v>87.506438525625668</v>
      </c>
      <c r="BA221" s="21">
        <f>BA201-Baseline!BA201</f>
        <v>88.959821376619189</v>
      </c>
      <c r="BB221" s="21">
        <f>BB201-Baseline!BB201</f>
        <v>90.446797031774409</v>
      </c>
    </row>
    <row r="222" spans="1:54" outlineLevel="2">
      <c r="A222" s="475"/>
      <c r="B222" s="150" t="s">
        <v>489</v>
      </c>
      <c r="C222" s="19"/>
      <c r="D222" s="135" t="s">
        <v>379</v>
      </c>
      <c r="E222" s="21">
        <f>E202-Baseline!E202</f>
        <v>-2.0482294919168584</v>
      </c>
      <c r="F222" s="21">
        <f>F202-Baseline!F202</f>
        <v>-0.24863685435639482</v>
      </c>
      <c r="G222" s="21">
        <f>G202-Baseline!G202</f>
        <v>1.7505014701231412</v>
      </c>
      <c r="H222" s="21">
        <f>H202-Baseline!H202</f>
        <v>2.8244894883400873</v>
      </c>
      <c r="I222" s="21">
        <f>I202-Baseline!I202</f>
        <v>3.9255308923823371</v>
      </c>
      <c r="J222" s="21">
        <f>J202-Baseline!J202</f>
        <v>6.0307996805948356</v>
      </c>
      <c r="K222" s="21">
        <f>K202-Baseline!K202</f>
        <v>6.1031863870803029</v>
      </c>
      <c r="L222" s="21">
        <f>L202-Baseline!L202</f>
        <v>6.1296517620871098</v>
      </c>
      <c r="M222" s="21">
        <f>M202-Baseline!M202</f>
        <v>6.1550613454418128</v>
      </c>
      <c r="N222" s="21">
        <f>N202-Baseline!N202</f>
        <v>6.1785308325239416</v>
      </c>
      <c r="O222" s="21">
        <f>O202-Baseline!O202</f>
        <v>6.2013040406779343</v>
      </c>
      <c r="P222" s="21">
        <f>P202-Baseline!P202</f>
        <v>6.2245854058486749</v>
      </c>
      <c r="Q222" s="21">
        <f>Q202-Baseline!Q202</f>
        <v>6.2474463449632527</v>
      </c>
      <c r="R222" s="21">
        <f>R202-Baseline!R202</f>
        <v>6.2633684131286049</v>
      </c>
      <c r="S222" s="21">
        <f>S202-Baseline!S202</f>
        <v>6.2807586758115619</v>
      </c>
      <c r="T222" s="21">
        <f>T202-Baseline!T202</f>
        <v>6.2996877114466017</v>
      </c>
      <c r="U222" s="21">
        <f>U202-Baseline!U202</f>
        <v>6.3197730335320532</v>
      </c>
      <c r="V222" s="21">
        <f>V202-Baseline!V202</f>
        <v>6.3392240625023355</v>
      </c>
      <c r="W222" s="21">
        <f>W202-Baseline!W202</f>
        <v>6.3604155733719399</v>
      </c>
      <c r="X222" s="21">
        <f>X202-Baseline!X202</f>
        <v>6.3833930015944569</v>
      </c>
      <c r="Y222" s="21">
        <f>Y202-Baseline!Y202</f>
        <v>6.408195262444794</v>
      </c>
      <c r="Z222" s="21">
        <f>Z202-Baseline!Z202</f>
        <v>6.4348885344911047</v>
      </c>
      <c r="AA222" s="21">
        <f>AA202-Baseline!AA202</f>
        <v>6.463517332434404</v>
      </c>
      <c r="AB222" s="21">
        <f>AB202-Baseline!AB202</f>
        <v>6.4941237545994506</v>
      </c>
      <c r="AC222" s="21">
        <f>AC202-Baseline!AC202</f>
        <v>66.443363063644412</v>
      </c>
      <c r="AD222" s="21">
        <f>AD202-Baseline!AD202</f>
        <v>66.743432691216071</v>
      </c>
      <c r="AE222" s="21">
        <f>AE202-Baseline!AE202</f>
        <v>67.074111095398592</v>
      </c>
      <c r="AF222" s="21">
        <f>AF202-Baseline!AF202</f>
        <v>67.435086839189964</v>
      </c>
      <c r="AG222" s="21">
        <f>AG202-Baseline!AG202</f>
        <v>67.826070821983009</v>
      </c>
      <c r="AH222" s="21">
        <f>AH202-Baseline!AH202</f>
        <v>68.246795772184214</v>
      </c>
      <c r="AI222" s="21">
        <f>AI202-Baseline!AI202</f>
        <v>68.697015789221197</v>
      </c>
      <c r="AJ222" s="21">
        <f>AJ202-Baseline!AJ202</f>
        <v>69.502786129285113</v>
      </c>
      <c r="AK222" s="21">
        <f>AK202-Baseline!AK202</f>
        <v>70.344414883176711</v>
      </c>
      <c r="AL222" s="21">
        <f>AL202-Baseline!AL202</f>
        <v>71.222179455733027</v>
      </c>
      <c r="AM222" s="21">
        <f>AM202-Baseline!AM202</f>
        <v>72.136377748127046</v>
      </c>
      <c r="AN222" s="21">
        <f>AN202-Baseline!AN202</f>
        <v>73.087328170044174</v>
      </c>
      <c r="AO222" s="21">
        <f>AO202-Baseline!AO202</f>
        <v>74.075423112967485</v>
      </c>
      <c r="AP222" s="21">
        <f>AP202-Baseline!AP202</f>
        <v>75.101009430016944</v>
      </c>
      <c r="AQ222" s="21">
        <f>AQ202-Baseline!AQ202</f>
        <v>76.164460921040614</v>
      </c>
      <c r="AR222" s="21">
        <f>AR202-Baseline!AR202</f>
        <v>77.266178213306304</v>
      </c>
      <c r="AS222" s="21">
        <f>AS202-Baseline!AS202</f>
        <v>78.406582242666445</v>
      </c>
      <c r="AT222" s="21">
        <f>AT202-Baseline!AT202</f>
        <v>79.58608705873759</v>
      </c>
      <c r="AU222" s="21">
        <f>AU202-Baseline!AU202</f>
        <v>80.805151687073575</v>
      </c>
      <c r="AV222" s="21">
        <f>AV202-Baseline!AV202</f>
        <v>82.064261493825072</v>
      </c>
      <c r="AW222" s="21">
        <f>AW202-Baseline!AW202</f>
        <v>83.363923217871786</v>
      </c>
      <c r="AX222" s="21">
        <f>AX202-Baseline!AX202</f>
        <v>84.704665128855382</v>
      </c>
      <c r="AY222" s="21">
        <f>AY202-Baseline!AY202</f>
        <v>86.08703719732371</v>
      </c>
      <c r="AZ222" s="21">
        <f>AZ202-Baseline!AZ202</f>
        <v>87.511611276942233</v>
      </c>
      <c r="BA222" s="21">
        <f>BA202-Baseline!BA202</f>
        <v>88.965164007615215</v>
      </c>
      <c r="BB222" s="21">
        <f>BB202-Baseline!BB202</f>
        <v>90.452314453619962</v>
      </c>
    </row>
    <row r="223" spans="1:54" outlineLevel="2">
      <c r="B223" s="19"/>
      <c r="C223" s="19"/>
      <c r="D223" s="19"/>
      <c r="E223" s="15"/>
    </row>
    <row r="224" spans="1:54" outlineLevel="2">
      <c r="A224" s="473" t="s">
        <v>490</v>
      </c>
      <c r="B224" s="150" t="s">
        <v>487</v>
      </c>
      <c r="C224" s="19"/>
      <c r="D224" s="135" t="s">
        <v>379</v>
      </c>
      <c r="E224" s="21">
        <f>E204-Baseline!E204</f>
        <v>-2.0482294919168593</v>
      </c>
      <c r="F224" s="21">
        <f>F204-Baseline!F204</f>
        <v>-2.2970234747066733</v>
      </c>
      <c r="G224" s="21">
        <f>G204-Baseline!G204</f>
        <v>-0.54678430234875819</v>
      </c>
      <c r="H224" s="21">
        <f>H204-Baseline!H204</f>
        <v>2.2773347582881378</v>
      </c>
      <c r="I224" s="21">
        <f>I204-Baseline!I204</f>
        <v>6.2023787669733075</v>
      </c>
      <c r="J224" s="21">
        <f>J204-Baseline!J204</f>
        <v>12.232573297278766</v>
      </c>
      <c r="K224" s="21">
        <f>K204-Baseline!K204</f>
        <v>18.335131116177728</v>
      </c>
      <c r="L224" s="21">
        <f>L204-Baseline!L204</f>
        <v>24.464134364953907</v>
      </c>
      <c r="M224" s="21">
        <f>M204-Baseline!M204</f>
        <v>30.618526541537062</v>
      </c>
      <c r="N224" s="21">
        <f>N204-Baseline!N204</f>
        <v>36.796362487470674</v>
      </c>
      <c r="O224" s="21">
        <f>O204-Baseline!O204</f>
        <v>42.996949345972538</v>
      </c>
      <c r="P224" s="21">
        <f>P204-Baseline!P204</f>
        <v>49.220794426608613</v>
      </c>
      <c r="Q224" s="21">
        <f>Q204-Baseline!Q204</f>
        <v>55.467476210890752</v>
      </c>
      <c r="R224" s="21">
        <f>R204-Baseline!R204</f>
        <v>61.730059285816942</v>
      </c>
      <c r="S224" s="21">
        <f>S204-Baseline!S204</f>
        <v>68.010006686720686</v>
      </c>
      <c r="T224" s="21">
        <f>T204-Baseline!T204</f>
        <v>74.308855984326101</v>
      </c>
      <c r="U224" s="21">
        <f>U204-Baseline!U204</f>
        <v>80.627762211936371</v>
      </c>
      <c r="V224" s="21">
        <f>V204-Baseline!V204</f>
        <v>86.966094686739453</v>
      </c>
      <c r="W224" s="21">
        <f>W204-Baseline!W204</f>
        <v>93.325587696553569</v>
      </c>
      <c r="X224" s="21">
        <f>X204-Baseline!X204</f>
        <v>99.708030826255083</v>
      </c>
      <c r="Y224" s="21">
        <f>Y204-Baseline!Y204</f>
        <v>106.11524243488088</v>
      </c>
      <c r="Z224" s="21">
        <f>Z204-Baseline!Z204</f>
        <v>112.54911725553228</v>
      </c>
      <c r="AA224" s="21">
        <f>AA204-Baseline!AA204</f>
        <v>119.01158939279127</v>
      </c>
      <c r="AB224" s="21">
        <f>AB204-Baseline!AB204</f>
        <v>125.50463498803032</v>
      </c>
      <c r="AC224" s="21">
        <f>AC204-Baseline!AC204</f>
        <v>191.94678235434671</v>
      </c>
      <c r="AD224" s="21">
        <f>AD204-Baseline!AD204</f>
        <v>258.68896155558974</v>
      </c>
      <c r="AE224" s="21">
        <f>AE204-Baseline!AE204</f>
        <v>325.76178084844514</v>
      </c>
      <c r="AF224" s="21">
        <f>AF204-Baseline!AF204</f>
        <v>393.19553640705874</v>
      </c>
      <c r="AG224" s="21">
        <f>AG204-Baseline!AG204</f>
        <v>461.02023545766764</v>
      </c>
      <c r="AH224" s="21">
        <f>AH204-Baseline!AH204</f>
        <v>529.26561802640492</v>
      </c>
      <c r="AI224" s="21">
        <f>AI204-Baseline!AI204</f>
        <v>597.9611781867934</v>
      </c>
      <c r="AJ224" s="21">
        <f>AJ204-Baseline!AJ204</f>
        <v>667.46245796286382</v>
      </c>
      <c r="AK224" s="21">
        <f>AK204-Baseline!AK204</f>
        <v>737.80531421746389</v>
      </c>
      <c r="AL224" s="21">
        <f>AL204-Baseline!AL204</f>
        <v>809.02588121060126</v>
      </c>
      <c r="AM224" s="21">
        <f>AM204-Baseline!AM204</f>
        <v>881.16059106160139</v>
      </c>
      <c r="AN224" s="21">
        <f>AN204-Baseline!AN204</f>
        <v>954.2461942467736</v>
      </c>
      <c r="AO224" s="21">
        <f>AO204-Baseline!AO204</f>
        <v>1028.319833586434</v>
      </c>
      <c r="AP224" s="21">
        <f>AP204-Baseline!AP204</f>
        <v>1103.4189987078996</v>
      </c>
      <c r="AQ224" s="21">
        <f>AQ204-Baseline!AQ204</f>
        <v>1179.5815529935137</v>
      </c>
      <c r="AR224" s="21">
        <f>AR204-Baseline!AR204</f>
        <v>1256.8457604018558</v>
      </c>
      <c r="AS224" s="21">
        <f>AS204-Baseline!AS204</f>
        <v>1335.2503057756642</v>
      </c>
      <c r="AT224" s="21">
        <f>AT204-Baseline!AT204</f>
        <v>1414.834287955531</v>
      </c>
      <c r="AU224" s="21">
        <f>AU204-Baseline!AU204</f>
        <v>1495.6372647544929</v>
      </c>
      <c r="AV224" s="21">
        <f>AV204-Baseline!AV204</f>
        <v>1577.6992792968763</v>
      </c>
      <c r="AW224" s="21">
        <f>AW204-Baseline!AW204</f>
        <v>1661.0608813892616</v>
      </c>
      <c r="AX224" s="21">
        <f>AX204-Baseline!AX204</f>
        <v>1745.763149050061</v>
      </c>
      <c r="AY224" s="21">
        <f>AY204-Baseline!AY204</f>
        <v>1831.8477102089873</v>
      </c>
      <c r="AZ224" s="21">
        <f>AZ204-Baseline!AZ204</f>
        <v>1919.3567645885275</v>
      </c>
      <c r="BA224" s="21">
        <f>BA204-Baseline!BA204</f>
        <v>2008.3192884885375</v>
      </c>
      <c r="BB224" s="21">
        <f>BB204-Baseline!BB204</f>
        <v>2098.7688772299866</v>
      </c>
    </row>
    <row r="225" spans="1:54" outlineLevel="2">
      <c r="A225" s="474"/>
      <c r="B225" s="150" t="s">
        <v>488</v>
      </c>
      <c r="C225" s="19"/>
      <c r="D225" s="135" t="s">
        <v>379</v>
      </c>
      <c r="E225" s="21">
        <f>E205-Baseline!E205</f>
        <v>-2.0482294919168584</v>
      </c>
      <c r="F225" s="21">
        <f>F205-Baseline!F205</f>
        <v>-2.2971811966729465</v>
      </c>
      <c r="G225" s="21">
        <f>G205-Baseline!G205</f>
        <v>-0.5472040259911104</v>
      </c>
      <c r="H225" s="21">
        <f>H205-Baseline!H205</f>
        <v>2.2765471110761837</v>
      </c>
      <c r="I225" s="21">
        <f>I205-Baseline!I205</f>
        <v>6.2011041328922829</v>
      </c>
      <c r="J225" s="21">
        <f>J205-Baseline!J205</f>
        <v>12.230689811124339</v>
      </c>
      <c r="K225" s="21">
        <f>K205-Baseline!K205</f>
        <v>18.332620362795502</v>
      </c>
      <c r="L225" s="21">
        <f>L205-Baseline!L205</f>
        <v>24.460973873273375</v>
      </c>
      <c r="M225" s="21">
        <f>M205-Baseline!M205</f>
        <v>30.614693642555071</v>
      </c>
      <c r="N225" s="21">
        <f>N205-Baseline!N205</f>
        <v>36.791838599696781</v>
      </c>
      <c r="O225" s="21">
        <f>O205-Baseline!O205</f>
        <v>42.991711457948682</v>
      </c>
      <c r="P225" s="21">
        <f>P205-Baseline!P205</f>
        <v>49.214819317839073</v>
      </c>
      <c r="Q225" s="21">
        <f>Q205-Baseline!Q205</f>
        <v>55.460740251353485</v>
      </c>
      <c r="R225" s="21">
        <f>R205-Baseline!R205</f>
        <v>61.722533836927141</v>
      </c>
      <c r="S225" s="21">
        <f>S205-Baseline!S205</f>
        <v>68.00166703404534</v>
      </c>
      <c r="T225" s="21">
        <f>T205-Baseline!T205</f>
        <v>74.299676986568471</v>
      </c>
      <c r="U225" s="21">
        <f>U205-Baseline!U205</f>
        <v>80.6177182994589</v>
      </c>
      <c r="V225" s="21">
        <f>V205-Baseline!V205</f>
        <v>86.955154944032856</v>
      </c>
      <c r="W225" s="21">
        <f>W205-Baseline!W205</f>
        <v>93.31372561079877</v>
      </c>
      <c r="X225" s="21">
        <f>X205-Baseline!X205</f>
        <v>99.695214368102796</v>
      </c>
      <c r="Y225" s="21">
        <f>Y205-Baseline!Y205</f>
        <v>106.10144414009612</v>
      </c>
      <c r="Z225" s="21">
        <f>Z205-Baseline!Z205</f>
        <v>112.53430396811655</v>
      </c>
      <c r="AA225" s="21">
        <f>AA205-Baseline!AA205</f>
        <v>118.99572734484499</v>
      </c>
      <c r="AB225" s="21">
        <f>AB205-Baseline!AB205</f>
        <v>125.48768979589448</v>
      </c>
      <c r="AC225" s="21">
        <f>AC205-Baseline!AC205</f>
        <v>191.92861510244725</v>
      </c>
      <c r="AD225" s="21">
        <f>AD205-Baseline!AD205</f>
        <v>258.66953345407569</v>
      </c>
      <c r="AE225" s="21">
        <f>AE205-Baseline!AE205</f>
        <v>325.74105159897027</v>
      </c>
      <c r="AF225" s="21">
        <f>AF205-Baseline!AF205</f>
        <v>393.17346492325953</v>
      </c>
      <c r="AG225" s="21">
        <f>AG205-Baseline!AG205</f>
        <v>460.99677974111813</v>
      </c>
      <c r="AH225" s="21">
        <f>AH205-Baseline!AH205</f>
        <v>529.24073505132333</v>
      </c>
      <c r="AI225" s="21">
        <f>AI205-Baseline!AI205</f>
        <v>597.93482379130705</v>
      </c>
      <c r="AJ225" s="21">
        <f>AJ205-Baseline!AJ205</f>
        <v>667.43457952422932</v>
      </c>
      <c r="AK225" s="21">
        <f>AK205-Baseline!AK205</f>
        <v>737.77585755789733</v>
      </c>
      <c r="AL225" s="21">
        <f>AL205-Baseline!AL205</f>
        <v>808.99479051337403</v>
      </c>
      <c r="AM225" s="21">
        <f>AM205-Baseline!AM205</f>
        <v>881.12780881332594</v>
      </c>
      <c r="AN225" s="21">
        <f>AN205-Baseline!AN205</f>
        <v>954.21166119564839</v>
      </c>
      <c r="AO225" s="21">
        <f>AO205-Baseline!AO205</f>
        <v>1028.2834887042891</v>
      </c>
      <c r="AP225" s="21">
        <f>AP205-Baseline!AP205</f>
        <v>1103.3807791389927</v>
      </c>
      <c r="AQ225" s="21">
        <f>AQ205-Baseline!AQ205</f>
        <v>1179.5413939981063</v>
      </c>
      <c r="AR225" s="21">
        <f>AR205-Baseline!AR205</f>
        <v>1256.8035953050387</v>
      </c>
      <c r="AS225" s="21">
        <f>AS205-Baseline!AS205</f>
        <v>1335.2060659155395</v>
      </c>
      <c r="AT225" s="21">
        <f>AT205-Baseline!AT205</f>
        <v>1414.7879026284088</v>
      </c>
      <c r="AU225" s="21">
        <f>AU205-Baseline!AU205</f>
        <v>1495.5886611575118</v>
      </c>
      <c r="AV225" s="21">
        <f>AV205-Baseline!AV205</f>
        <v>1577.64838246982</v>
      </c>
      <c r="AW225" s="21">
        <f>AW205-Baseline!AW205</f>
        <v>1661.0076141554832</v>
      </c>
      <c r="AX225" s="21">
        <f>AX205-Baseline!AX205</f>
        <v>1745.7074319555131</v>
      </c>
      <c r="AY225" s="21">
        <f>AY205-Baseline!AY205</f>
        <v>1831.7894614594088</v>
      </c>
      <c r="AZ225" s="21">
        <f>AZ205-Baseline!AZ205</f>
        <v>1919.2958999850343</v>
      </c>
      <c r="BA225" s="21">
        <f>BA205-Baseline!BA205</f>
        <v>2008.2557213616535</v>
      </c>
      <c r="BB225" s="21">
        <f>BB205-Baseline!BB205</f>
        <v>2098.7025183934279</v>
      </c>
    </row>
    <row r="226" spans="1:54" outlineLevel="2">
      <c r="A226" s="475"/>
      <c r="B226" s="150" t="s">
        <v>489</v>
      </c>
      <c r="C226" s="19"/>
      <c r="D226" s="135" t="s">
        <v>379</v>
      </c>
      <c r="E226" s="21">
        <f>E206-Baseline!E206</f>
        <v>-2.0482294919168584</v>
      </c>
      <c r="F226" s="21">
        <f>F206-Baseline!F206</f>
        <v>-2.2968663462732533</v>
      </c>
      <c r="G226" s="21">
        <f>G206-Baseline!G206</f>
        <v>-0.5463648761501112</v>
      </c>
      <c r="H226" s="21">
        <f>H206-Baseline!H206</f>
        <v>2.2781246121899734</v>
      </c>
      <c r="I226" s="21">
        <f>I206-Baseline!I206</f>
        <v>6.203655504572307</v>
      </c>
      <c r="J226" s="21">
        <f>J206-Baseline!J206</f>
        <v>12.234455185167139</v>
      </c>
      <c r="K226" s="21">
        <f>K206-Baseline!K206</f>
        <v>18.337641572247438</v>
      </c>
      <c r="L226" s="21">
        <f>L206-Baseline!L206</f>
        <v>24.467293334334549</v>
      </c>
      <c r="M226" s="21">
        <f>M206-Baseline!M206</f>
        <v>30.622354679776361</v>
      </c>
      <c r="N226" s="21">
        <f>N206-Baseline!N206</f>
        <v>36.800885512300312</v>
      </c>
      <c r="O226" s="21">
        <f>O206-Baseline!O206</f>
        <v>43.002189552978237</v>
      </c>
      <c r="P226" s="21">
        <f>P206-Baseline!P206</f>
        <v>49.226774958826915</v>
      </c>
      <c r="Q226" s="21">
        <f>Q206-Baseline!Q206</f>
        <v>55.474221303790173</v>
      </c>
      <c r="R226" s="21">
        <f>R206-Baseline!R206</f>
        <v>61.737589716918777</v>
      </c>
      <c r="S226" s="21">
        <f>S206-Baseline!S206</f>
        <v>68.018348392730346</v>
      </c>
      <c r="T226" s="21">
        <f>T206-Baseline!T206</f>
        <v>74.31803610417694</v>
      </c>
      <c r="U226" s="21">
        <f>U206-Baseline!U206</f>
        <v>80.637809137708985</v>
      </c>
      <c r="V226" s="21">
        <f>V206-Baseline!V206</f>
        <v>86.977033200211338</v>
      </c>
      <c r="W226" s="21">
        <f>W206-Baseline!W206</f>
        <v>93.337448773583276</v>
      </c>
      <c r="X226" s="21">
        <f>X206-Baseline!X206</f>
        <v>99.720841775177746</v>
      </c>
      <c r="Y226" s="21">
        <f>Y206-Baseline!Y206</f>
        <v>106.12903703762254</v>
      </c>
      <c r="Z226" s="21">
        <f>Z206-Baseline!Z206</f>
        <v>112.56392557211366</v>
      </c>
      <c r="AA226" s="21">
        <f>AA206-Baseline!AA206</f>
        <v>119.02744290454805</v>
      </c>
      <c r="AB226" s="21">
        <f>AB206-Baseline!AB206</f>
        <v>125.52156665914751</v>
      </c>
      <c r="AC226" s="21">
        <f>AC206-Baseline!AC206</f>
        <v>191.96492972279194</v>
      </c>
      <c r="AD226" s="21">
        <f>AD206-Baseline!AD206</f>
        <v>258.70836241400798</v>
      </c>
      <c r="AE226" s="21">
        <f>AE206-Baseline!AE206</f>
        <v>325.7824735094066</v>
      </c>
      <c r="AF226" s="21">
        <f>AF206-Baseline!AF206</f>
        <v>393.21756034859658</v>
      </c>
      <c r="AG226" s="21">
        <f>AG206-Baseline!AG206</f>
        <v>461.04363117057954</v>
      </c>
      <c r="AH226" s="21">
        <f>AH206-Baseline!AH206</f>
        <v>529.2904269427637</v>
      </c>
      <c r="AI226" s="21">
        <f>AI206-Baseline!AI206</f>
        <v>597.98744273198486</v>
      </c>
      <c r="AJ226" s="21">
        <f>AJ206-Baseline!AJ206</f>
        <v>667.49022886127</v>
      </c>
      <c r="AK226" s="21">
        <f>AK206-Baseline!AK206</f>
        <v>737.83464374444668</v>
      </c>
      <c r="AL226" s="21">
        <f>AL206-Baseline!AL206</f>
        <v>809.05682320017979</v>
      </c>
      <c r="AM226" s="21">
        <f>AM206-Baseline!AM206</f>
        <v>881.19320094830687</v>
      </c>
      <c r="AN226" s="21">
        <f>AN206-Baseline!AN206</f>
        <v>954.28052911835107</v>
      </c>
      <c r="AO226" s="21">
        <f>AO206-Baseline!AO206</f>
        <v>1028.3559522313185</v>
      </c>
      <c r="AP226" s="21">
        <f>AP206-Baseline!AP206</f>
        <v>1103.4569616613355</v>
      </c>
      <c r="AQ226" s="21">
        <f>AQ206-Baseline!AQ206</f>
        <v>1179.6214225823762</v>
      </c>
      <c r="AR226" s="21">
        <f>AR206-Baseline!AR206</f>
        <v>1256.8876007956824</v>
      </c>
      <c r="AS226" s="21">
        <f>AS206-Baseline!AS206</f>
        <v>1335.294183038349</v>
      </c>
      <c r="AT226" s="21">
        <f>AT206-Baseline!AT206</f>
        <v>1414.8802700970866</v>
      </c>
      <c r="AU226" s="21">
        <f>AU206-Baseline!AU206</f>
        <v>1495.6854217841603</v>
      </c>
      <c r="AV226" s="21">
        <f>AV206-Baseline!AV206</f>
        <v>1577.7496832779852</v>
      </c>
      <c r="AW226" s="21">
        <f>AW206-Baseline!AW206</f>
        <v>1661.1136064958571</v>
      </c>
      <c r="AX226" s="21">
        <f>AX206-Baseline!AX206</f>
        <v>1745.8182716247122</v>
      </c>
      <c r="AY226" s="21">
        <f>AY206-Baseline!AY206</f>
        <v>1831.905308822036</v>
      </c>
      <c r="AZ226" s="21">
        <f>AZ206-Baseline!AZ206</f>
        <v>1919.4169200989782</v>
      </c>
      <c r="BA226" s="21">
        <f>BA206-Baseline!BA206</f>
        <v>2008.3820841065935</v>
      </c>
      <c r="BB226" s="21">
        <f>BB206-Baseline!BB206</f>
        <v>2098.8343985602137</v>
      </c>
    </row>
    <row r="227" spans="1:54" outlineLevel="1">
      <c r="B227" s="19"/>
      <c r="C227" s="19"/>
      <c r="D227" s="19"/>
      <c r="E227" s="15"/>
    </row>
    <row r="228" spans="1:54" ht="14" outlineLevel="1" thickBot="1">
      <c r="B228" s="19"/>
      <c r="C228" s="19"/>
      <c r="D228" s="19"/>
      <c r="E228" s="130">
        <v>2027</v>
      </c>
      <c r="F228" s="130">
        <v>2028</v>
      </c>
      <c r="G228" s="130">
        <v>2029</v>
      </c>
      <c r="H228" s="130">
        <v>2030</v>
      </c>
      <c r="I228" s="130">
        <v>2031</v>
      </c>
      <c r="J228" s="130">
        <v>2032</v>
      </c>
      <c r="K228" s="130">
        <v>2033</v>
      </c>
      <c r="L228" s="130">
        <v>2034</v>
      </c>
      <c r="M228" s="130">
        <v>2035</v>
      </c>
      <c r="N228" s="130">
        <v>2036</v>
      </c>
      <c r="O228" s="130">
        <v>2037</v>
      </c>
      <c r="P228" s="130">
        <v>2038</v>
      </c>
      <c r="Q228" s="130">
        <v>2039</v>
      </c>
      <c r="R228" s="130">
        <v>2040</v>
      </c>
      <c r="S228" s="130">
        <v>2041</v>
      </c>
      <c r="T228" s="130">
        <v>2042</v>
      </c>
      <c r="U228" s="130">
        <v>2043</v>
      </c>
      <c r="V228" s="130">
        <v>2044</v>
      </c>
      <c r="W228" s="130">
        <v>2045</v>
      </c>
      <c r="X228" s="130">
        <v>2046</v>
      </c>
      <c r="Y228" s="130">
        <v>2047</v>
      </c>
      <c r="Z228" s="130">
        <v>2048</v>
      </c>
      <c r="AA228" s="130">
        <v>2049</v>
      </c>
      <c r="AB228" s="130">
        <v>2050</v>
      </c>
      <c r="AC228" s="130">
        <v>2051</v>
      </c>
      <c r="AD228" s="130">
        <v>2052</v>
      </c>
      <c r="AE228" s="130">
        <v>2053</v>
      </c>
      <c r="AF228" s="130">
        <v>2054</v>
      </c>
      <c r="AG228" s="130">
        <v>2055</v>
      </c>
      <c r="AH228" s="130">
        <v>2056</v>
      </c>
      <c r="AI228" s="130">
        <v>2057</v>
      </c>
      <c r="AJ228" s="130">
        <v>2058</v>
      </c>
      <c r="AK228" s="130">
        <v>2059</v>
      </c>
      <c r="AL228" s="130">
        <v>2060</v>
      </c>
      <c r="AM228" s="130">
        <v>2061</v>
      </c>
      <c r="AN228" s="130">
        <v>2062</v>
      </c>
      <c r="AO228" s="130">
        <v>2063</v>
      </c>
      <c r="AP228" s="130">
        <v>2064</v>
      </c>
      <c r="AQ228" s="130">
        <v>2065</v>
      </c>
      <c r="AR228" s="130">
        <v>2066</v>
      </c>
      <c r="AS228" s="130">
        <v>2067</v>
      </c>
      <c r="AT228" s="130">
        <v>2068</v>
      </c>
      <c r="AU228" s="130">
        <v>2069</v>
      </c>
      <c r="AV228" s="130">
        <v>2070</v>
      </c>
      <c r="AW228" s="130">
        <v>2071</v>
      </c>
      <c r="AX228" s="130">
        <v>2072</v>
      </c>
      <c r="AY228" s="130">
        <v>2073</v>
      </c>
      <c r="AZ228" s="130">
        <v>2074</v>
      </c>
      <c r="BA228" s="130">
        <v>2075</v>
      </c>
      <c r="BB228" s="130">
        <v>2076</v>
      </c>
    </row>
    <row r="229" spans="1:54" ht="14.5" outlineLevel="1" thickTop="1" thickBot="1">
      <c r="A229" s="57"/>
      <c r="B229" s="56" t="s">
        <v>494</v>
      </c>
      <c r="C229" s="57"/>
      <c r="D229" s="56" t="s">
        <v>379</v>
      </c>
      <c r="E229" s="92"/>
      <c r="F229" s="92"/>
      <c r="G229" s="92"/>
      <c r="H229" s="92"/>
      <c r="I229" s="92"/>
      <c r="J229" s="92"/>
      <c r="K229" s="92"/>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2"/>
      <c r="AM229" s="92"/>
      <c r="AN229" s="92"/>
      <c r="AO229" s="92"/>
      <c r="AP229" s="92"/>
      <c r="AQ229" s="92"/>
      <c r="AR229" s="92"/>
      <c r="AS229" s="92"/>
      <c r="AT229" s="92"/>
      <c r="AU229" s="92"/>
      <c r="AV229" s="92"/>
      <c r="AW229" s="92"/>
      <c r="AX229" s="92"/>
      <c r="AY229" s="92"/>
      <c r="AZ229" s="92"/>
      <c r="BA229" s="92"/>
      <c r="BB229" s="93"/>
    </row>
    <row r="230" spans="1:54" ht="14" outlineLevel="1" thickTop="1">
      <c r="B230" s="19"/>
      <c r="C230" s="19"/>
      <c r="D230" s="19"/>
      <c r="E230" s="15"/>
    </row>
    <row r="231" spans="1:54">
      <c r="B231" s="19"/>
      <c r="C231" s="19"/>
      <c r="D231" s="19"/>
      <c r="E231" s="15"/>
    </row>
    <row r="232" spans="1:54">
      <c r="B232" s="19"/>
      <c r="C232" s="19"/>
      <c r="D232" s="19"/>
      <c r="E232" s="15"/>
    </row>
    <row r="233" spans="1:54">
      <c r="B233" s="19"/>
      <c r="C233" s="19"/>
      <c r="D233" s="19"/>
      <c r="E233" s="15"/>
    </row>
    <row r="234" spans="1:54">
      <c r="B234" s="19"/>
      <c r="C234" s="19"/>
      <c r="D234" s="19"/>
      <c r="E234" s="15"/>
    </row>
    <row r="235" spans="1:54">
      <c r="B235" s="19"/>
      <c r="C235" s="19"/>
      <c r="D235" s="19"/>
      <c r="E235" s="15"/>
    </row>
    <row r="236" spans="1:54">
      <c r="B236" s="19"/>
      <c r="C236" s="19"/>
      <c r="D236" s="19"/>
      <c r="E236" s="15"/>
    </row>
    <row r="237" spans="1:54">
      <c r="B237" s="19"/>
      <c r="C237" s="19"/>
      <c r="D237" s="19"/>
      <c r="E237" s="15"/>
    </row>
    <row r="238" spans="1:54">
      <c r="B238" s="19"/>
      <c r="C238" s="19"/>
      <c r="D238" s="19"/>
      <c r="E238" s="15"/>
    </row>
    <row r="239" spans="1:54">
      <c r="B239" s="19"/>
      <c r="C239" s="19"/>
      <c r="D239" s="19"/>
      <c r="E239" s="15"/>
    </row>
    <row r="240" spans="1:54">
      <c r="B240" s="19"/>
      <c r="C240" s="19"/>
      <c r="D240" s="19"/>
      <c r="E240" s="15"/>
    </row>
    <row r="241" spans="2:5">
      <c r="B241" s="19"/>
      <c r="C241" s="19"/>
      <c r="D241" s="19"/>
      <c r="E241" s="15"/>
    </row>
    <row r="242" spans="2:5">
      <c r="B242" s="19"/>
      <c r="C242" s="19"/>
      <c r="D242" s="19"/>
      <c r="E242" s="15"/>
    </row>
    <row r="243" spans="2:5">
      <c r="B243" s="19"/>
      <c r="C243" s="19"/>
      <c r="D243" s="19"/>
      <c r="E243" s="15"/>
    </row>
    <row r="244" spans="2:5">
      <c r="B244" s="19"/>
      <c r="C244" s="19"/>
      <c r="D244" s="19"/>
      <c r="E244" s="15"/>
    </row>
    <row r="245" spans="2:5">
      <c r="B245" s="19"/>
      <c r="C245" s="19"/>
      <c r="D245" s="19"/>
      <c r="E245" s="15"/>
    </row>
    <row r="246" spans="2:5">
      <c r="B246" s="19"/>
      <c r="C246" s="19"/>
      <c r="D246" s="19"/>
      <c r="E246" s="15"/>
    </row>
    <row r="247" spans="2:5">
      <c r="B247" s="19"/>
      <c r="C247" s="19"/>
      <c r="D247" s="19"/>
      <c r="E247" s="15"/>
    </row>
    <row r="248" spans="2:5">
      <c r="B248" s="19"/>
      <c r="C248" s="19"/>
      <c r="D248" s="19"/>
      <c r="E248" s="15"/>
    </row>
    <row r="249" spans="2:5">
      <c r="B249" s="19"/>
      <c r="C249" s="19"/>
      <c r="D249" s="19"/>
      <c r="E249" s="15"/>
    </row>
    <row r="250" spans="2:5">
      <c r="B250" s="19"/>
      <c r="C250" s="19"/>
      <c r="D250" s="19"/>
      <c r="E250" s="15"/>
    </row>
    <row r="251" spans="2:5">
      <c r="B251" s="19"/>
      <c r="C251" s="19"/>
      <c r="D251" s="19"/>
      <c r="E251" s="15"/>
    </row>
    <row r="252" spans="2:5">
      <c r="B252" s="19"/>
      <c r="C252" s="19"/>
      <c r="D252" s="19"/>
      <c r="E252" s="15"/>
    </row>
    <row r="253" spans="2:5">
      <c r="B253" s="19"/>
      <c r="C253" s="19"/>
      <c r="D253" s="19"/>
      <c r="E253" s="15"/>
    </row>
    <row r="254" spans="2:5">
      <c r="B254" s="19"/>
      <c r="C254" s="19"/>
      <c r="D254" s="19"/>
      <c r="E254" s="15"/>
    </row>
    <row r="255" spans="2:5">
      <c r="B255" s="19"/>
      <c r="C255" s="19"/>
      <c r="D255" s="19"/>
      <c r="E255" s="15"/>
    </row>
    <row r="256" spans="2:5">
      <c r="B256" s="19"/>
      <c r="C256" s="19"/>
      <c r="D256" s="19"/>
      <c r="E256" s="15"/>
    </row>
    <row r="257" spans="2:5">
      <c r="B257" s="19"/>
      <c r="C257" s="19"/>
      <c r="D257" s="19"/>
      <c r="E257" s="15"/>
    </row>
    <row r="258" spans="2:5">
      <c r="B258" s="19"/>
      <c r="C258" s="19"/>
      <c r="D258" s="19"/>
      <c r="E258" s="15"/>
    </row>
    <row r="259" spans="2:5">
      <c r="B259" s="19"/>
      <c r="C259" s="19"/>
      <c r="D259" s="19"/>
      <c r="E259" s="15"/>
    </row>
    <row r="260" spans="2:5">
      <c r="B260" s="19"/>
      <c r="C260" s="19"/>
      <c r="D260" s="19"/>
      <c r="E260" s="15"/>
    </row>
    <row r="261" spans="2:5">
      <c r="B261" s="19"/>
      <c r="C261" s="19"/>
      <c r="D261" s="19"/>
      <c r="E261" s="15"/>
    </row>
    <row r="262" spans="2:5">
      <c r="B262" s="19"/>
      <c r="C262" s="19"/>
      <c r="D262" s="19"/>
      <c r="E262" s="15"/>
    </row>
    <row r="263" spans="2:5">
      <c r="B263" s="19"/>
      <c r="C263" s="19"/>
      <c r="D263" s="19"/>
      <c r="E263" s="15"/>
    </row>
    <row r="264" spans="2:5">
      <c r="B264" s="19"/>
      <c r="C264" s="19"/>
      <c r="D264" s="19"/>
      <c r="E264" s="15"/>
    </row>
    <row r="265" spans="2:5">
      <c r="B265" s="19"/>
      <c r="C265" s="19"/>
      <c r="D265" s="19"/>
      <c r="E265" s="15"/>
    </row>
    <row r="266" spans="2:5">
      <c r="B266" s="19"/>
      <c r="C266" s="19"/>
      <c r="D266" s="19"/>
      <c r="E266" s="15"/>
    </row>
    <row r="267" spans="2:5">
      <c r="B267" s="19"/>
      <c r="C267" s="19"/>
      <c r="D267" s="19"/>
      <c r="E267" s="15"/>
    </row>
    <row r="268" spans="2:5">
      <c r="B268" s="19"/>
      <c r="C268" s="19"/>
      <c r="D268" s="19"/>
      <c r="E268" s="15"/>
    </row>
    <row r="269" spans="2:5">
      <c r="B269" s="19"/>
      <c r="C269" s="19"/>
      <c r="D269" s="19"/>
      <c r="E269" s="15"/>
    </row>
    <row r="270" spans="2:5">
      <c r="B270" s="19"/>
      <c r="C270" s="19"/>
      <c r="D270" s="19"/>
      <c r="E270" s="15"/>
    </row>
    <row r="271" spans="2:5">
      <c r="B271" s="19"/>
      <c r="C271" s="19"/>
      <c r="D271" s="19"/>
      <c r="E271" s="15"/>
    </row>
    <row r="272" spans="2:5">
      <c r="B272" s="19"/>
      <c r="C272" s="19"/>
      <c r="D272" s="19"/>
      <c r="E272" s="15"/>
    </row>
    <row r="273" spans="2:5">
      <c r="B273" s="19"/>
      <c r="C273" s="19"/>
      <c r="D273" s="19"/>
      <c r="E273" s="15"/>
    </row>
    <row r="274" spans="2:5">
      <c r="B274" s="19"/>
      <c r="C274" s="19"/>
      <c r="D274" s="19"/>
      <c r="E274" s="15"/>
    </row>
    <row r="275" spans="2:5">
      <c r="B275" s="19"/>
      <c r="C275" s="19"/>
      <c r="D275" s="19"/>
      <c r="E275" s="15"/>
    </row>
    <row r="276" spans="2:5">
      <c r="B276" s="19"/>
      <c r="C276" s="19"/>
      <c r="D276" s="19"/>
      <c r="E276" s="15"/>
    </row>
    <row r="277" spans="2:5">
      <c r="B277" s="19"/>
      <c r="C277" s="19"/>
      <c r="D277" s="19"/>
      <c r="E277" s="15"/>
    </row>
    <row r="278" spans="2:5">
      <c r="B278" s="19"/>
      <c r="C278" s="19"/>
      <c r="D278" s="19"/>
      <c r="E278" s="15"/>
    </row>
    <row r="279" spans="2:5">
      <c r="B279" s="19"/>
      <c r="C279" s="19"/>
      <c r="D279" s="19"/>
      <c r="E279" s="15"/>
    </row>
    <row r="280" spans="2:5">
      <c r="B280" s="19"/>
      <c r="C280" s="19"/>
      <c r="D280" s="19"/>
      <c r="E280" s="15"/>
    </row>
    <row r="281" spans="2:5">
      <c r="B281" s="19"/>
      <c r="C281" s="19"/>
      <c r="D281" s="19"/>
      <c r="E281" s="15"/>
    </row>
    <row r="282" spans="2:5">
      <c r="B282" s="19"/>
      <c r="C282" s="19"/>
      <c r="D282" s="19"/>
      <c r="E282" s="15"/>
    </row>
    <row r="283" spans="2:5">
      <c r="B283" s="19"/>
      <c r="C283" s="19"/>
      <c r="D283" s="19"/>
      <c r="E283" s="15"/>
    </row>
    <row r="284" spans="2:5">
      <c r="B284" s="19"/>
      <c r="C284" s="19"/>
      <c r="D284" s="19"/>
      <c r="E284" s="15"/>
    </row>
    <row r="285" spans="2:5">
      <c r="B285" s="19"/>
      <c r="C285" s="19"/>
      <c r="D285" s="19"/>
      <c r="E285" s="15"/>
    </row>
    <row r="286" spans="2:5">
      <c r="B286" s="19"/>
      <c r="C286" s="19"/>
      <c r="D286" s="19"/>
      <c r="E286" s="15"/>
    </row>
    <row r="287" spans="2:5">
      <c r="B287" s="19"/>
      <c r="C287" s="19"/>
      <c r="D287" s="19"/>
      <c r="E287" s="15"/>
    </row>
    <row r="288" spans="2:5">
      <c r="B288" s="19"/>
      <c r="C288" s="19"/>
      <c r="D288" s="19"/>
      <c r="E288" s="15"/>
    </row>
    <row r="289" spans="2:5">
      <c r="B289" s="19"/>
      <c r="C289" s="19"/>
      <c r="D289" s="19"/>
      <c r="E289" s="15"/>
    </row>
    <row r="290" spans="2:5">
      <c r="B290" s="19"/>
      <c r="C290" s="19"/>
      <c r="D290" s="19"/>
      <c r="E290" s="15"/>
    </row>
    <row r="291" spans="2:5">
      <c r="B291" s="19"/>
      <c r="C291" s="19"/>
      <c r="D291" s="19"/>
      <c r="E291" s="15"/>
    </row>
    <row r="292" spans="2:5">
      <c r="B292" s="19"/>
      <c r="C292" s="19"/>
      <c r="D292" s="19"/>
      <c r="E292" s="15"/>
    </row>
    <row r="293" spans="2:5">
      <c r="B293" s="19"/>
      <c r="C293" s="19"/>
      <c r="D293" s="19"/>
      <c r="E293" s="15"/>
    </row>
    <row r="294" spans="2:5">
      <c r="B294" s="19"/>
      <c r="C294" s="19"/>
      <c r="D294" s="19"/>
      <c r="E294" s="15"/>
    </row>
    <row r="295" spans="2:5">
      <c r="B295" s="19"/>
      <c r="C295" s="19"/>
      <c r="D295" s="19"/>
      <c r="E295" s="15"/>
    </row>
    <row r="296" spans="2:5">
      <c r="B296" s="19"/>
      <c r="C296" s="19"/>
      <c r="D296" s="19"/>
      <c r="E296" s="15"/>
    </row>
    <row r="297" spans="2:5">
      <c r="B297" s="19"/>
      <c r="C297" s="19"/>
      <c r="D297" s="19"/>
      <c r="E297" s="15"/>
    </row>
    <row r="298" spans="2:5">
      <c r="B298" s="19"/>
      <c r="C298" s="19"/>
      <c r="D298" s="19"/>
      <c r="E298" s="15"/>
    </row>
    <row r="299" spans="2:5">
      <c r="B299" s="19"/>
      <c r="C299" s="19"/>
      <c r="D299" s="19"/>
      <c r="E299" s="15"/>
    </row>
    <row r="300" spans="2:5">
      <c r="B300" s="19"/>
      <c r="C300" s="19"/>
      <c r="D300" s="19"/>
      <c r="E300" s="15"/>
    </row>
    <row r="301" spans="2:5">
      <c r="B301" s="19"/>
      <c r="C301" s="19"/>
      <c r="D301" s="19"/>
      <c r="E301" s="15"/>
    </row>
    <row r="302" spans="2:5">
      <c r="B302" s="19"/>
      <c r="C302" s="19"/>
      <c r="D302" s="19"/>
      <c r="E302" s="15"/>
    </row>
    <row r="303" spans="2:5">
      <c r="B303" s="19"/>
      <c r="C303" s="19"/>
      <c r="D303" s="19"/>
      <c r="E303" s="15"/>
    </row>
    <row r="304" spans="2:5">
      <c r="B304" s="19"/>
      <c r="C304" s="19"/>
      <c r="D304" s="19"/>
      <c r="E304" s="15"/>
    </row>
    <row r="305" spans="2:5">
      <c r="B305" s="19"/>
      <c r="C305" s="19"/>
      <c r="D305" s="19"/>
      <c r="E305" s="15"/>
    </row>
    <row r="306" spans="2:5">
      <c r="B306" s="19"/>
      <c r="C306" s="19"/>
      <c r="D306" s="19"/>
      <c r="E306" s="15"/>
    </row>
    <row r="307" spans="2:5">
      <c r="B307" s="19"/>
      <c r="C307" s="19"/>
      <c r="D307" s="19"/>
      <c r="E307" s="15"/>
    </row>
    <row r="308" spans="2:5">
      <c r="B308" s="19"/>
      <c r="C308" s="19"/>
      <c r="D308" s="19"/>
      <c r="E308" s="15"/>
    </row>
    <row r="309" spans="2:5">
      <c r="B309" s="19"/>
      <c r="C309" s="19"/>
      <c r="D309" s="19"/>
      <c r="E309" s="15"/>
    </row>
    <row r="310" spans="2:5" ht="12.75" customHeight="1">
      <c r="B310" s="19"/>
      <c r="C310" s="19"/>
      <c r="D310" s="19"/>
      <c r="E310" s="15"/>
    </row>
    <row r="311" spans="2:5" ht="12.75" customHeight="1">
      <c r="B311" s="19"/>
      <c r="C311" s="19"/>
      <c r="D311" s="19"/>
      <c r="E311" s="15"/>
    </row>
    <row r="312" spans="2:5" ht="12.75" customHeight="1">
      <c r="B312" s="19"/>
      <c r="C312" s="19"/>
      <c r="D312" s="19"/>
      <c r="E312" s="15"/>
    </row>
    <row r="313" spans="2:5" ht="12.75" customHeight="1">
      <c r="B313" s="19"/>
      <c r="C313" s="19"/>
      <c r="D313" s="19"/>
      <c r="E313" s="15"/>
    </row>
    <row r="314" spans="2:5" ht="12.75" customHeight="1">
      <c r="B314" s="19"/>
      <c r="C314" s="19"/>
      <c r="D314" s="19"/>
      <c r="E314" s="15"/>
    </row>
    <row r="315" spans="2:5" ht="12.75" customHeight="1">
      <c r="B315" s="19"/>
      <c r="C315" s="19"/>
      <c r="D315" s="19"/>
      <c r="E315" s="15"/>
    </row>
    <row r="316" spans="2:5" ht="12.75" customHeight="1">
      <c r="B316" s="19"/>
      <c r="C316" s="19"/>
      <c r="D316" s="19"/>
      <c r="E316" s="15"/>
    </row>
    <row r="317" spans="2:5" ht="12.75" customHeight="1">
      <c r="B317" s="19"/>
      <c r="C317" s="19"/>
      <c r="D317" s="19"/>
      <c r="E317" s="15"/>
    </row>
    <row r="318" spans="2:5" ht="12.75" customHeight="1">
      <c r="B318" s="19"/>
      <c r="C318" s="19"/>
      <c r="D318" s="19"/>
      <c r="E318" s="15"/>
    </row>
    <row r="319" spans="2:5" ht="12.75" customHeight="1">
      <c r="B319" s="19"/>
      <c r="C319" s="19"/>
      <c r="D319" s="19"/>
      <c r="E319" s="15"/>
    </row>
    <row r="320" spans="2:5" ht="12.75" customHeight="1">
      <c r="B320" s="19"/>
      <c r="C320" s="19"/>
      <c r="D320" s="19"/>
      <c r="E320" s="15"/>
    </row>
    <row r="321" spans="2:5" ht="12.75" customHeight="1">
      <c r="B321" s="19"/>
      <c r="C321" s="19"/>
      <c r="D321" s="19"/>
      <c r="E321" s="15"/>
    </row>
    <row r="322" spans="2:5" ht="12.75" customHeight="1">
      <c r="B322" s="19"/>
      <c r="C322" s="19"/>
      <c r="D322" s="19"/>
      <c r="E322" s="15"/>
    </row>
    <row r="323" spans="2:5" ht="12.75" customHeight="1">
      <c r="B323" s="19"/>
      <c r="C323" s="19"/>
      <c r="D323" s="19"/>
      <c r="E323" s="15"/>
    </row>
    <row r="324" spans="2:5" ht="12.75" customHeight="1">
      <c r="B324" s="19"/>
      <c r="C324" s="19"/>
      <c r="D324" s="19"/>
      <c r="E324" s="15"/>
    </row>
    <row r="325" spans="2:5" ht="12.75" customHeight="1">
      <c r="B325" s="19"/>
      <c r="C325" s="19"/>
      <c r="D325" s="19"/>
      <c r="E325" s="15"/>
    </row>
    <row r="326" spans="2:5" ht="12.75" customHeight="1">
      <c r="B326" s="19"/>
      <c r="C326" s="19"/>
      <c r="D326" s="19"/>
      <c r="E326" s="15"/>
    </row>
    <row r="327" spans="2:5" ht="12.75" customHeight="1">
      <c r="B327" s="19"/>
      <c r="C327" s="19"/>
      <c r="D327" s="19"/>
      <c r="E327" s="15"/>
    </row>
    <row r="328" spans="2:5" ht="12.75" customHeight="1">
      <c r="B328" s="19"/>
      <c r="C328" s="19"/>
      <c r="D328" s="19"/>
      <c r="E328" s="15"/>
    </row>
    <row r="329" spans="2:5" ht="12.75" customHeight="1">
      <c r="B329" s="19"/>
      <c r="C329" s="19"/>
      <c r="D329" s="19"/>
      <c r="E329" s="15"/>
    </row>
    <row r="330" spans="2:5" ht="12.75" customHeight="1">
      <c r="B330" s="19"/>
      <c r="C330" s="19"/>
      <c r="D330" s="19"/>
      <c r="E330" s="15"/>
    </row>
    <row r="331" spans="2:5" ht="12.75" customHeight="1">
      <c r="B331" s="19"/>
      <c r="C331" s="19"/>
      <c r="D331" s="19"/>
      <c r="E331" s="15"/>
    </row>
    <row r="332" spans="2:5" ht="12.75" customHeight="1">
      <c r="B332" s="19"/>
      <c r="C332" s="19"/>
      <c r="D332" s="19"/>
      <c r="E332" s="15"/>
    </row>
    <row r="333" spans="2:5" ht="12.75" customHeight="1">
      <c r="B333" s="19"/>
      <c r="C333" s="19"/>
      <c r="D333" s="19"/>
      <c r="E333" s="15"/>
    </row>
    <row r="334" spans="2:5" ht="12.75" customHeight="1">
      <c r="B334" s="19"/>
      <c r="C334" s="19"/>
      <c r="D334" s="19"/>
      <c r="E334" s="15"/>
    </row>
    <row r="335" spans="2:5" ht="12.75" customHeight="1">
      <c r="B335" s="19"/>
      <c r="C335" s="19"/>
      <c r="D335" s="19"/>
      <c r="E335" s="15"/>
    </row>
    <row r="336" spans="2:5" ht="12.75" customHeight="1">
      <c r="B336" s="19"/>
      <c r="C336" s="19"/>
      <c r="D336" s="19"/>
      <c r="E336" s="15"/>
    </row>
    <row r="337" spans="1:5" ht="12.75" customHeight="1">
      <c r="B337" s="19"/>
      <c r="C337" s="19"/>
      <c r="D337" s="19"/>
      <c r="E337" s="15"/>
    </row>
    <row r="338" spans="1:5" ht="12.75" customHeight="1">
      <c r="B338" s="19"/>
      <c r="C338" s="19"/>
      <c r="D338" s="19"/>
      <c r="E338" s="15"/>
    </row>
    <row r="339" spans="1:5" ht="12.75" customHeight="1">
      <c r="B339" s="19"/>
      <c r="C339" s="19"/>
      <c r="D339" s="19"/>
      <c r="E339" s="15"/>
    </row>
    <row r="340" spans="1:5" ht="12.75" customHeight="1">
      <c r="B340" s="19"/>
      <c r="C340" s="19"/>
      <c r="D340" s="19"/>
      <c r="E340" s="15"/>
    </row>
    <row r="341" spans="1:5" ht="12.75" customHeight="1">
      <c r="B341" s="19"/>
      <c r="C341" s="19"/>
      <c r="D341" s="19"/>
      <c r="E341" s="15"/>
    </row>
    <row r="342" spans="1:5" ht="12.75" customHeight="1">
      <c r="B342" s="19"/>
      <c r="C342" s="19"/>
      <c r="D342" s="19"/>
      <c r="E342" s="15"/>
    </row>
    <row r="343" spans="1:5" ht="12.75" customHeight="1">
      <c r="B343" s="19"/>
      <c r="C343" s="19"/>
      <c r="D343" s="19"/>
      <c r="E343" s="15"/>
    </row>
    <row r="344" spans="1:5" ht="12.75" customHeight="1">
      <c r="B344" s="19"/>
      <c r="C344" s="19"/>
      <c r="D344" s="19"/>
      <c r="E344" s="15"/>
    </row>
    <row r="345" spans="1:5" ht="12.75" customHeight="1">
      <c r="B345" s="19"/>
      <c r="C345" s="19"/>
      <c r="D345" s="19"/>
      <c r="E345" s="15"/>
    </row>
    <row r="346" spans="1:5" ht="12.75" customHeight="1">
      <c r="B346" s="19"/>
      <c r="C346" s="19"/>
      <c r="D346" s="19"/>
      <c r="E346" s="15"/>
    </row>
    <row r="347" spans="1:5" ht="12.75" customHeight="1">
      <c r="B347" s="19"/>
      <c r="C347" s="19"/>
      <c r="D347" s="19"/>
      <c r="E347" s="15"/>
    </row>
    <row r="348" spans="1:5" ht="12.75" customHeight="1">
      <c r="B348" s="19"/>
      <c r="C348" s="19"/>
      <c r="D348" s="19"/>
      <c r="E348" s="15"/>
    </row>
    <row r="349" spans="1:5" ht="12.75" customHeight="1">
      <c r="B349" s="19"/>
      <c r="C349" s="19"/>
      <c r="D349" s="19"/>
      <c r="E349" s="15"/>
    </row>
    <row r="350" spans="1:5" ht="12.75" customHeight="1">
      <c r="A350" s="20"/>
      <c r="B350" s="19"/>
      <c r="C350" s="19"/>
      <c r="D350" s="19"/>
      <c r="E350" s="15"/>
    </row>
    <row r="351" spans="1:5" ht="12.75" customHeight="1">
      <c r="B351" s="19"/>
      <c r="C351" s="19"/>
      <c r="D351" s="19"/>
      <c r="E351" s="15"/>
    </row>
    <row r="352" spans="1:5" ht="12.75" customHeight="1">
      <c r="B352" s="19"/>
      <c r="C352" s="19"/>
      <c r="D352" s="19"/>
      <c r="E352" s="15"/>
    </row>
    <row r="353" spans="1:5" ht="12.75" customHeight="1">
      <c r="B353" s="19"/>
      <c r="C353" s="19"/>
      <c r="D353" s="19"/>
      <c r="E353" s="15"/>
    </row>
    <row r="354" spans="1:5" ht="13.5" customHeight="1" thickBot="1">
      <c r="A354" s="29"/>
      <c r="B354" s="19"/>
      <c r="C354" s="19"/>
      <c r="D354" s="19"/>
      <c r="E354" s="15"/>
    </row>
    <row r="355" spans="1:5" ht="12.75" customHeight="1">
      <c r="B355" s="19"/>
      <c r="C355" s="19"/>
      <c r="D355" s="19"/>
      <c r="E355" s="15"/>
    </row>
    <row r="356" spans="1:5" ht="12.75" customHeight="1">
      <c r="B356" s="19"/>
      <c r="C356" s="19"/>
      <c r="D356" s="19"/>
      <c r="E356" s="15"/>
    </row>
    <row r="357" spans="1:5" ht="12.75" customHeight="1">
      <c r="B357" s="19"/>
      <c r="C357" s="19"/>
      <c r="D357" s="19"/>
      <c r="E357" s="15"/>
    </row>
    <row r="358" spans="1:5" ht="12.75" customHeight="1">
      <c r="B358" s="19"/>
      <c r="C358" s="19"/>
      <c r="D358" s="19"/>
      <c r="E358" s="15"/>
    </row>
  </sheetData>
  <sheetProtection formatCells="0"/>
  <mergeCells count="41">
    <mergeCell ref="A19:B19"/>
    <mergeCell ref="I20:N20"/>
    <mergeCell ref="P20:U20"/>
    <mergeCell ref="I21:N45"/>
    <mergeCell ref="P21:U45"/>
    <mergeCell ref="B23:G23"/>
    <mergeCell ref="D30:G30"/>
    <mergeCell ref="A31:A40"/>
    <mergeCell ref="D38:G38"/>
    <mergeCell ref="D39:G39"/>
    <mergeCell ref="D40:G40"/>
    <mergeCell ref="D31:G37"/>
    <mergeCell ref="I2:U2"/>
    <mergeCell ref="I3:N4"/>
    <mergeCell ref="P3:U4"/>
    <mergeCell ref="I5:N18"/>
    <mergeCell ref="P5:U18"/>
    <mergeCell ref="AI51:AM51"/>
    <mergeCell ref="AN51:AR51"/>
    <mergeCell ref="AS51:AW51"/>
    <mergeCell ref="AX51:BB51"/>
    <mergeCell ref="A54:A64"/>
    <mergeCell ref="J51:N51"/>
    <mergeCell ref="O51:S51"/>
    <mergeCell ref="T51:X51"/>
    <mergeCell ref="Y51:AC51"/>
    <mergeCell ref="AD51:AH51"/>
    <mergeCell ref="E51:I51"/>
    <mergeCell ref="A66:A71"/>
    <mergeCell ref="A75:A77"/>
    <mergeCell ref="A220:A222"/>
    <mergeCell ref="A224:A226"/>
    <mergeCell ref="A190:A198"/>
    <mergeCell ref="A200:A202"/>
    <mergeCell ref="A143:A154"/>
    <mergeCell ref="A158:A169"/>
    <mergeCell ref="A172:A174"/>
    <mergeCell ref="A176:A178"/>
    <mergeCell ref="A186:A187"/>
    <mergeCell ref="A204:A206"/>
    <mergeCell ref="A210:A218"/>
  </mergeCells>
  <dataValidations count="1">
    <dataValidation type="list" allowBlank="1" showInputMessage="1" showErrorMessage="1" sqref="B7" xr:uid="{D8994481-787E-4114-B2C0-04D100F70DB6}">
      <formula1>"Y,N"</formula1>
    </dataValidation>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4A81205E-F481-4342-8984-8F9F2E1A31DC}">
          <x14:formula1>
            <xm:f>'Fixed Data'!$E$55:$E$58</xm:f>
          </x14:formula1>
          <xm:sqref>B158:B169 B143:B154</xm:sqref>
        </x14:dataValidation>
        <x14:dataValidation type="list" allowBlank="1" showInputMessage="1" showErrorMessage="1" xr:uid="{ABC265C7-EAF2-4D3B-85CC-7574538D3412}">
          <x14:formula1>
            <xm:f>'Fixed Data'!$C$64:$C$65</xm:f>
          </x14:formula1>
          <xm:sqref>B66:B70</xm:sqref>
        </x14:dataValidation>
        <x14:dataValidation type="list" allowBlank="1" showInputMessage="1" showErrorMessage="1" xr:uid="{CF2147B3-4D2E-4562-9C4E-511240D5416D}">
          <x14:formula1>
            <xm:f>'Fixed Data'!$C$55:$C$61</xm:f>
          </x14:formula1>
          <xm:sqref>C58:C63</xm:sqref>
        </x14:dataValidation>
        <x14:dataValidation type="list" allowBlank="1" showInputMessage="1" showErrorMessage="1" xr:uid="{DA5739E6-469C-4F19-957F-09F85BFD0526}">
          <x14:formula1>
            <xm:f>'Fixed Data'!$A$55:$A$78</xm:f>
          </x14:formula1>
          <xm:sqref>B54:B63</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F3FB2D-D7D9-4E5C-829C-23F22B45BCEE}">
  <sheetPr>
    <tabColor theme="9" tint="0.59999389629810485"/>
  </sheetPr>
  <dimension ref="A1:S34"/>
  <sheetViews>
    <sheetView workbookViewId="0">
      <selection activeCell="A34" sqref="A34"/>
    </sheetView>
  </sheetViews>
  <sheetFormatPr defaultRowHeight="13.5"/>
  <cols>
    <col min="1" max="1" width="22" customWidth="1"/>
  </cols>
  <sheetData>
    <row r="1" spans="1:19">
      <c r="A1" s="4" t="s">
        <v>495</v>
      </c>
    </row>
    <row r="2" spans="1:19">
      <c r="A2" s="471" t="s">
        <v>496</v>
      </c>
      <c r="B2" s="471"/>
      <c r="C2" s="471"/>
      <c r="D2" s="471"/>
      <c r="E2" s="471"/>
      <c r="F2" s="471"/>
      <c r="G2" s="471"/>
      <c r="H2" s="471"/>
      <c r="I2" s="471"/>
      <c r="J2" s="471"/>
      <c r="K2" s="471"/>
      <c r="L2" s="471"/>
      <c r="M2" s="471"/>
      <c r="N2" s="471"/>
      <c r="O2" s="471"/>
      <c r="P2" s="471"/>
      <c r="Q2" s="471"/>
      <c r="R2" s="471"/>
      <c r="S2" s="471"/>
    </row>
    <row r="3" spans="1:19">
      <c r="A3" s="471"/>
      <c r="B3" s="471"/>
      <c r="C3" s="471"/>
      <c r="D3" s="471"/>
      <c r="E3" s="471"/>
      <c r="F3" s="471"/>
      <c r="G3" s="471"/>
      <c r="H3" s="471"/>
      <c r="I3" s="471"/>
      <c r="J3" s="471"/>
      <c r="K3" s="471"/>
      <c r="L3" s="471"/>
      <c r="M3" s="471"/>
      <c r="N3" s="471"/>
      <c r="O3" s="471"/>
      <c r="P3" s="471"/>
      <c r="Q3" s="471"/>
      <c r="R3" s="471"/>
      <c r="S3" s="471"/>
    </row>
    <row r="4" spans="1:19">
      <c r="A4" s="471"/>
      <c r="B4" s="471"/>
      <c r="C4" s="471"/>
      <c r="D4" s="471"/>
      <c r="E4" s="471"/>
      <c r="F4" s="471"/>
      <c r="G4" s="471"/>
      <c r="H4" s="471"/>
      <c r="I4" s="471"/>
      <c r="J4" s="471"/>
      <c r="K4" s="471"/>
      <c r="L4" s="471"/>
      <c r="M4" s="471"/>
      <c r="N4" s="471"/>
      <c r="O4" s="471"/>
      <c r="P4" s="471"/>
      <c r="Q4" s="471"/>
      <c r="R4" s="471"/>
      <c r="S4" s="471"/>
    </row>
    <row r="6" spans="1:19">
      <c r="A6" s="4" t="s">
        <v>497</v>
      </c>
    </row>
    <row r="19" spans="1:19">
      <c r="A19" s="4" t="s">
        <v>498</v>
      </c>
    </row>
    <row r="20" spans="1:19">
      <c r="A20" s="471" t="s">
        <v>499</v>
      </c>
      <c r="B20" s="471"/>
      <c r="C20" s="471"/>
      <c r="D20" s="471"/>
      <c r="E20" s="471"/>
      <c r="F20" s="471"/>
      <c r="G20" s="471"/>
      <c r="H20" s="471"/>
      <c r="I20" s="471"/>
      <c r="J20" s="471"/>
      <c r="K20" s="471"/>
      <c r="L20" s="471"/>
      <c r="M20" s="471"/>
      <c r="N20" s="471"/>
      <c r="O20" s="471"/>
      <c r="P20" s="471"/>
      <c r="Q20" s="471"/>
      <c r="R20" s="471"/>
      <c r="S20" s="471"/>
    </row>
    <row r="21" spans="1:19" ht="25.5" customHeight="1">
      <c r="A21" s="471"/>
      <c r="B21" s="471"/>
      <c r="C21" s="471"/>
      <c r="D21" s="471"/>
      <c r="E21" s="471"/>
      <c r="F21" s="471"/>
      <c r="G21" s="471"/>
      <c r="H21" s="471"/>
      <c r="I21" s="471"/>
      <c r="J21" s="471"/>
      <c r="K21" s="471"/>
      <c r="L21" s="471"/>
      <c r="M21" s="471"/>
      <c r="N21" s="471"/>
      <c r="O21" s="471"/>
      <c r="P21" s="471"/>
      <c r="Q21" s="471"/>
      <c r="R21" s="471"/>
      <c r="S21" s="471"/>
    </row>
    <row r="23" spans="1:19">
      <c r="A23" s="158" t="s">
        <v>340</v>
      </c>
      <c r="B23" s="472" t="s">
        <v>500</v>
      </c>
      <c r="C23" s="472"/>
      <c r="D23" s="472"/>
      <c r="E23" s="472"/>
      <c r="F23" s="472"/>
      <c r="G23" s="472"/>
      <c r="H23" s="472"/>
      <c r="I23" s="472"/>
      <c r="J23" s="472"/>
      <c r="K23" s="472"/>
      <c r="L23" s="472"/>
      <c r="M23" s="472"/>
      <c r="N23" s="472"/>
      <c r="O23" s="472"/>
      <c r="P23" s="472"/>
      <c r="Q23" s="472"/>
      <c r="R23" s="472"/>
      <c r="S23" s="472"/>
    </row>
    <row r="24" spans="1:19">
      <c r="A24" s="158" t="s">
        <v>482</v>
      </c>
      <c r="B24" s="472" t="s">
        <v>501</v>
      </c>
      <c r="C24" s="472"/>
      <c r="D24" s="472"/>
      <c r="E24" s="472"/>
      <c r="F24" s="472"/>
      <c r="G24" s="472"/>
      <c r="H24" s="472"/>
      <c r="I24" s="472"/>
      <c r="J24" s="472"/>
      <c r="K24" s="472"/>
      <c r="L24" s="472"/>
      <c r="M24" s="472"/>
      <c r="N24" s="472"/>
      <c r="O24" s="472"/>
      <c r="P24" s="472"/>
      <c r="Q24" s="472"/>
      <c r="R24" s="472"/>
      <c r="S24" s="472"/>
    </row>
    <row r="25" spans="1:19">
      <c r="A25" s="159" t="s">
        <v>385</v>
      </c>
      <c r="B25" s="472" t="s">
        <v>502</v>
      </c>
      <c r="C25" s="472"/>
      <c r="D25" s="472"/>
      <c r="E25" s="472"/>
      <c r="F25" s="472"/>
      <c r="G25" s="472"/>
      <c r="H25" s="472"/>
      <c r="I25" s="472"/>
      <c r="J25" s="472"/>
      <c r="K25" s="472"/>
      <c r="L25" s="472"/>
      <c r="M25" s="472"/>
      <c r="N25" s="472"/>
      <c r="O25" s="472"/>
      <c r="P25" s="472"/>
      <c r="Q25" s="472"/>
      <c r="R25" s="472"/>
      <c r="S25" s="472"/>
    </row>
    <row r="26" spans="1:19">
      <c r="A26" s="159" t="s">
        <v>461</v>
      </c>
      <c r="B26" s="472" t="s">
        <v>502</v>
      </c>
      <c r="C26" s="472"/>
      <c r="D26" s="472"/>
      <c r="E26" s="472"/>
      <c r="F26" s="472"/>
      <c r="G26" s="472"/>
      <c r="H26" s="472"/>
      <c r="I26" s="472"/>
      <c r="J26" s="472"/>
      <c r="K26" s="472"/>
      <c r="L26" s="472"/>
      <c r="M26" s="472"/>
      <c r="N26" s="472"/>
      <c r="O26" s="472"/>
      <c r="P26" s="472"/>
      <c r="Q26" s="472"/>
      <c r="R26" s="472"/>
      <c r="S26" s="472"/>
    </row>
    <row r="27" spans="1:19">
      <c r="A27" s="159" t="s">
        <v>462</v>
      </c>
      <c r="B27" s="472" t="s">
        <v>502</v>
      </c>
      <c r="C27" s="472"/>
      <c r="D27" s="472"/>
      <c r="E27" s="472"/>
      <c r="F27" s="472"/>
      <c r="G27" s="472"/>
      <c r="H27" s="472"/>
      <c r="I27" s="472"/>
      <c r="J27" s="472"/>
      <c r="K27" s="472"/>
      <c r="L27" s="472"/>
      <c r="M27" s="472"/>
      <c r="N27" s="472"/>
      <c r="O27" s="472"/>
      <c r="P27" s="472"/>
      <c r="Q27" s="472"/>
      <c r="R27" s="472"/>
      <c r="S27" s="472"/>
    </row>
    <row r="31" spans="1:19">
      <c r="A31" s="4" t="s">
        <v>503</v>
      </c>
    </row>
    <row r="32" spans="1:19">
      <c r="A32" t="s">
        <v>504</v>
      </c>
    </row>
    <row r="34" spans="1:1">
      <c r="A34" s="4" t="s">
        <v>505</v>
      </c>
    </row>
  </sheetData>
  <mergeCells count="7">
    <mergeCell ref="B26:S26"/>
    <mergeCell ref="B27:S27"/>
    <mergeCell ref="A2:S4"/>
    <mergeCell ref="A20:S21"/>
    <mergeCell ref="B23:S23"/>
    <mergeCell ref="B24:S24"/>
    <mergeCell ref="B25:S25"/>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9">
    <tabColor rgb="FF92D050"/>
    <pageSetUpPr autoPageBreaks="0"/>
  </sheetPr>
  <dimension ref="A1:BB358"/>
  <sheetViews>
    <sheetView zoomScale="85" zoomScaleNormal="85" workbookViewId="0">
      <selection activeCell="B5" sqref="B5"/>
    </sheetView>
  </sheetViews>
  <sheetFormatPr defaultColWidth="9" defaultRowHeight="13.5" outlineLevelRow="3"/>
  <cols>
    <col min="1" max="1" width="31.3828125" customWidth="1"/>
    <col min="2" max="2" width="58.765625" customWidth="1"/>
    <col min="3" max="3" width="23.61328125" customWidth="1"/>
    <col min="4" max="4" width="15.3828125" customWidth="1"/>
    <col min="5" max="5" width="21.3828125" bestFit="1" customWidth="1"/>
    <col min="6" max="6" width="19.61328125" bestFit="1" customWidth="1"/>
    <col min="7" max="7" width="15.765625" customWidth="1"/>
    <col min="8" max="49" width="14.61328125" customWidth="1"/>
  </cols>
  <sheetData>
    <row r="1" spans="1:21" ht="56.9" customHeight="1" thickBot="1"/>
    <row r="2" spans="1:21" ht="15" customHeight="1" thickBot="1">
      <c r="A2" s="12" t="s">
        <v>80</v>
      </c>
      <c r="F2" s="24"/>
      <c r="G2" s="10"/>
      <c r="I2" s="436" t="s">
        <v>332</v>
      </c>
      <c r="J2" s="437"/>
      <c r="K2" s="437"/>
      <c r="L2" s="437"/>
      <c r="M2" s="437"/>
      <c r="N2" s="437"/>
      <c r="O2" s="437"/>
      <c r="P2" s="437"/>
      <c r="Q2" s="437"/>
      <c r="R2" s="437"/>
      <c r="S2" s="437"/>
      <c r="T2" s="437"/>
      <c r="U2" s="438"/>
    </row>
    <row r="3" spans="1:21" ht="13.5" customHeight="1" outlineLevel="1" thickBot="1">
      <c r="A3" s="3"/>
      <c r="B3" s="7"/>
      <c r="F3" s="24"/>
      <c r="G3" s="10"/>
      <c r="I3" s="439" t="s">
        <v>333</v>
      </c>
      <c r="J3" s="440"/>
      <c r="K3" s="440"/>
      <c r="L3" s="440"/>
      <c r="M3" s="440"/>
      <c r="N3" s="441"/>
      <c r="O3" s="1"/>
      <c r="P3" s="445" t="s">
        <v>334</v>
      </c>
      <c r="Q3" s="446"/>
      <c r="R3" s="446"/>
      <c r="S3" s="446"/>
      <c r="T3" s="446"/>
      <c r="U3" s="447"/>
    </row>
    <row r="4" spans="1:21" ht="56.25" customHeight="1" outlineLevel="1">
      <c r="A4" s="31" t="s">
        <v>157</v>
      </c>
      <c r="B4" s="320" t="s">
        <v>562</v>
      </c>
      <c r="E4" s="53" t="s">
        <v>335</v>
      </c>
      <c r="F4" s="91">
        <v>45632</v>
      </c>
      <c r="G4" s="28"/>
      <c r="H4" s="10"/>
      <c r="I4" s="442"/>
      <c r="J4" s="443"/>
      <c r="K4" s="443"/>
      <c r="L4" s="443"/>
      <c r="M4" s="443"/>
      <c r="N4" s="444"/>
      <c r="P4" s="448"/>
      <c r="Q4" s="449"/>
      <c r="R4" s="449"/>
      <c r="S4" s="449"/>
      <c r="T4" s="449"/>
      <c r="U4" s="450"/>
    </row>
    <row r="5" spans="1:21" outlineLevel="1">
      <c r="A5" s="13" t="s">
        <v>336</v>
      </c>
      <c r="B5" s="316" t="s">
        <v>337</v>
      </c>
      <c r="E5" s="14"/>
      <c r="H5" s="10"/>
      <c r="I5" s="451" t="s">
        <v>171</v>
      </c>
      <c r="J5" s="463"/>
      <c r="K5" s="463"/>
      <c r="L5" s="463"/>
      <c r="M5" s="463"/>
      <c r="N5" s="464"/>
      <c r="P5" s="451" t="s">
        <v>563</v>
      </c>
      <c r="Q5" s="463"/>
      <c r="R5" s="463"/>
      <c r="S5" s="463"/>
      <c r="T5" s="463"/>
      <c r="U5" s="464"/>
    </row>
    <row r="6" spans="1:21" outlineLevel="1">
      <c r="A6" s="13" t="s">
        <v>339</v>
      </c>
      <c r="B6" s="88" t="s">
        <v>340</v>
      </c>
      <c r="E6" s="53" t="s">
        <v>341</v>
      </c>
      <c r="F6" s="90" t="s">
        <v>342</v>
      </c>
      <c r="H6" s="10"/>
      <c r="I6" s="465"/>
      <c r="J6" s="466"/>
      <c r="K6" s="466"/>
      <c r="L6" s="466"/>
      <c r="M6" s="466"/>
      <c r="N6" s="467"/>
      <c r="P6" s="465"/>
      <c r="Q6" s="466"/>
      <c r="R6" s="466"/>
      <c r="S6" s="466"/>
      <c r="T6" s="466"/>
      <c r="U6" s="467"/>
    </row>
    <row r="7" spans="1:21" outlineLevel="1">
      <c r="A7" s="13" t="s">
        <v>343</v>
      </c>
      <c r="B7" s="88" t="s">
        <v>173</v>
      </c>
      <c r="E7" s="14"/>
      <c r="H7" s="10"/>
      <c r="I7" s="465"/>
      <c r="J7" s="466"/>
      <c r="K7" s="466"/>
      <c r="L7" s="466"/>
      <c r="M7" s="466"/>
      <c r="N7" s="467"/>
      <c r="P7" s="465"/>
      <c r="Q7" s="466"/>
      <c r="R7" s="466"/>
      <c r="S7" s="466"/>
      <c r="T7" s="466"/>
      <c r="U7" s="467"/>
    </row>
    <row r="8" spans="1:21" ht="41" outlineLevel="1" thickBot="1">
      <c r="A8" s="34" t="s">
        <v>344</v>
      </c>
      <c r="B8" s="89" t="s">
        <v>345</v>
      </c>
      <c r="E8" s="14"/>
      <c r="H8" s="10"/>
      <c r="I8" s="465"/>
      <c r="J8" s="466"/>
      <c r="K8" s="466"/>
      <c r="L8" s="466"/>
      <c r="M8" s="466"/>
      <c r="N8" s="467"/>
      <c r="P8" s="465"/>
      <c r="Q8" s="466"/>
      <c r="R8" s="466"/>
      <c r="S8" s="466"/>
      <c r="T8" s="466"/>
      <c r="U8" s="467"/>
    </row>
    <row r="9" spans="1:21" outlineLevel="1">
      <c r="E9" s="14"/>
      <c r="H9" s="10"/>
      <c r="I9" s="465"/>
      <c r="J9" s="466"/>
      <c r="K9" s="466"/>
      <c r="L9" s="466"/>
      <c r="M9" s="466"/>
      <c r="N9" s="467"/>
      <c r="P9" s="465"/>
      <c r="Q9" s="466"/>
      <c r="R9" s="466"/>
      <c r="S9" s="466"/>
      <c r="T9" s="466"/>
      <c r="U9" s="467"/>
    </row>
    <row r="10" spans="1:21" ht="14" outlineLevel="1" thickBot="1">
      <c r="A10" s="32" t="s">
        <v>346</v>
      </c>
      <c r="B10" s="35">
        <f>Baseline!B10</f>
        <v>2027</v>
      </c>
      <c r="E10" s="14"/>
      <c r="H10" s="10"/>
      <c r="I10" s="465"/>
      <c r="J10" s="466"/>
      <c r="K10" s="466"/>
      <c r="L10" s="466"/>
      <c r="M10" s="466"/>
      <c r="N10" s="467"/>
      <c r="P10" s="465"/>
      <c r="Q10" s="466"/>
      <c r="R10" s="466"/>
      <c r="S10" s="466"/>
      <c r="T10" s="466"/>
      <c r="U10" s="467"/>
    </row>
    <row r="11" spans="1:21" outlineLevel="1">
      <c r="A11" s="16"/>
      <c r="H11" s="10"/>
      <c r="I11" s="465"/>
      <c r="J11" s="466"/>
      <c r="K11" s="466"/>
      <c r="L11" s="466"/>
      <c r="M11" s="466"/>
      <c r="N11" s="467"/>
      <c r="P11" s="465"/>
      <c r="Q11" s="466"/>
      <c r="R11" s="466"/>
      <c r="S11" s="466"/>
      <c r="T11" s="466"/>
      <c r="U11" s="467"/>
    </row>
    <row r="12" spans="1:21" ht="40.5" outlineLevel="1">
      <c r="A12" s="26" t="s">
        <v>347</v>
      </c>
      <c r="B12" s="26" t="s">
        <v>348</v>
      </c>
      <c r="C12" s="26" t="s">
        <v>349</v>
      </c>
      <c r="D12" s="26" t="s">
        <v>350</v>
      </c>
      <c r="E12" s="26" t="s">
        <v>351</v>
      </c>
      <c r="F12" s="26" t="s">
        <v>352</v>
      </c>
      <c r="G12" s="26" t="s">
        <v>353</v>
      </c>
      <c r="I12" s="465"/>
      <c r="J12" s="466"/>
      <c r="K12" s="466"/>
      <c r="L12" s="466"/>
      <c r="M12" s="466"/>
      <c r="N12" s="467"/>
      <c r="P12" s="465"/>
      <c r="Q12" s="466"/>
      <c r="R12" s="466"/>
      <c r="S12" s="466"/>
      <c r="T12" s="466"/>
      <c r="U12" s="467"/>
    </row>
    <row r="13" spans="1:21" outlineLevel="1">
      <c r="A13" s="58">
        <v>2035</v>
      </c>
      <c r="B13" s="21">
        <f t="shared" ref="B13:B18" si="0">INDEX($E$204:$AW$204,1,MATCH($A13,$E$53:$BB$53,0))</f>
        <v>-54.284278801287691</v>
      </c>
      <c r="C13" s="21">
        <f>B13-Baseline!B13</f>
        <v>5.7313618628939551</v>
      </c>
      <c r="D13" s="21">
        <f t="shared" ref="D13:D18" si="1">INDEX($E$205:$AW$205,1,MATCH($A13,$E$53:$BB$53,0))</f>
        <v>-54.279888138579764</v>
      </c>
      <c r="E13" s="21">
        <f>D13-Baseline!D13</f>
        <v>5.7295838055829691</v>
      </c>
      <c r="F13" s="21">
        <f t="shared" ref="F13:F18" si="2">INDEX($E$206:$AW$206,1,MATCH($A13,$E$53:$BB$53,0))</f>
        <v>-54.288670562869996</v>
      </c>
      <c r="G13" s="21">
        <f>F13-Baseline!F13</f>
        <v>5.7331375740125239</v>
      </c>
      <c r="I13" s="465"/>
      <c r="J13" s="466"/>
      <c r="K13" s="466"/>
      <c r="L13" s="466"/>
      <c r="M13" s="466"/>
      <c r="N13" s="467"/>
      <c r="P13" s="465"/>
      <c r="Q13" s="466"/>
      <c r="R13" s="466"/>
      <c r="S13" s="466"/>
      <c r="T13" s="466"/>
      <c r="U13" s="467"/>
    </row>
    <row r="14" spans="1:21" outlineLevel="1">
      <c r="A14" s="58">
        <v>2040</v>
      </c>
      <c r="B14" s="21">
        <f t="shared" si="0"/>
        <v>-81.428588505442093</v>
      </c>
      <c r="C14" s="21">
        <f>B14-Baseline!B14</f>
        <v>12.650496251471793</v>
      </c>
      <c r="D14" s="21">
        <f t="shared" si="1"/>
        <v>-81.421910879065237</v>
      </c>
      <c r="E14" s="21">
        <f>D14-Baseline!D14</f>
        <v>12.646869894769736</v>
      </c>
      <c r="F14" s="21">
        <f t="shared" si="2"/>
        <v>-81.435273333421577</v>
      </c>
      <c r="G14" s="21">
        <f>F14-Baseline!F14</f>
        <v>12.654125138807629</v>
      </c>
      <c r="I14" s="465"/>
      <c r="J14" s="466"/>
      <c r="K14" s="466"/>
      <c r="L14" s="466"/>
      <c r="M14" s="466"/>
      <c r="N14" s="467"/>
      <c r="P14" s="465"/>
      <c r="Q14" s="466"/>
      <c r="R14" s="466"/>
      <c r="S14" s="466"/>
      <c r="T14" s="466"/>
      <c r="U14" s="467"/>
    </row>
    <row r="15" spans="1:21" outlineLevel="1">
      <c r="A15" s="58">
        <v>2045</v>
      </c>
      <c r="B15" s="21">
        <f t="shared" si="0"/>
        <v>-108.74684728203185</v>
      </c>
      <c r="C15" s="21">
        <f>B15-Baseline!B15</f>
        <v>19.384343376264738</v>
      </c>
      <c r="D15" s="21">
        <f t="shared" si="1"/>
        <v>-108.73756556021735</v>
      </c>
      <c r="E15" s="21">
        <f>D15-Baseline!D15</f>
        <v>19.378546326412902</v>
      </c>
      <c r="F15" s="21">
        <f t="shared" si="2"/>
        <v>-108.75613259648058</v>
      </c>
      <c r="G15" s="21">
        <f>F15-Baseline!F15</f>
        <v>19.3901399580012</v>
      </c>
      <c r="I15" s="465"/>
      <c r="J15" s="466"/>
      <c r="K15" s="466"/>
      <c r="L15" s="466"/>
      <c r="M15" s="466"/>
      <c r="N15" s="467"/>
      <c r="P15" s="465"/>
      <c r="Q15" s="466"/>
      <c r="R15" s="466"/>
      <c r="S15" s="466"/>
      <c r="T15" s="466"/>
      <c r="U15" s="467"/>
    </row>
    <row r="16" spans="1:21" outlineLevel="1">
      <c r="A16" s="58">
        <v>2050</v>
      </c>
      <c r="B16" s="21">
        <f t="shared" si="0"/>
        <v>-136.53544755567387</v>
      </c>
      <c r="C16" s="21">
        <f>B16-Baseline!B16</f>
        <v>25.98321002924817</v>
      </c>
      <c r="D16" s="21">
        <f t="shared" si="1"/>
        <v>-136.52318753933559</v>
      </c>
      <c r="E16" s="21">
        <f>D16-Baseline!D16</f>
        <v>25.974868642726193</v>
      </c>
      <c r="F16" s="21">
        <f t="shared" si="2"/>
        <v>-136.547703846692</v>
      </c>
      <c r="G16" s="21">
        <f>F16-Baseline!F16</f>
        <v>25.991544684656418</v>
      </c>
      <c r="I16" s="465"/>
      <c r="J16" s="466"/>
      <c r="K16" s="466"/>
      <c r="L16" s="466"/>
      <c r="M16" s="466"/>
      <c r="N16" s="467"/>
      <c r="P16" s="465"/>
      <c r="Q16" s="466"/>
      <c r="R16" s="466"/>
      <c r="S16" s="466"/>
      <c r="T16" s="466"/>
      <c r="U16" s="467"/>
    </row>
    <row r="17" spans="1:21" outlineLevel="1">
      <c r="A17" s="58">
        <v>2060</v>
      </c>
      <c r="B17" s="21">
        <f t="shared" si="0"/>
        <v>-689.08510175278661</v>
      </c>
      <c r="C17" s="21">
        <f>B17-Baseline!B17</f>
        <v>162.72789192322773</v>
      </c>
      <c r="D17" s="21">
        <f t="shared" si="1"/>
        <v>-689.06486237497995</v>
      </c>
      <c r="E17" s="21">
        <f>D17-Baseline!D17</f>
        <v>162.71247735779832</v>
      </c>
      <c r="F17" s="21">
        <f t="shared" si="2"/>
        <v>-689.10526131473898</v>
      </c>
      <c r="G17" s="21">
        <f>F17-Baseline!F17</f>
        <v>162.74323216015398</v>
      </c>
      <c r="I17" s="465"/>
      <c r="J17" s="466"/>
      <c r="K17" s="466"/>
      <c r="L17" s="466"/>
      <c r="M17" s="466"/>
      <c r="N17" s="467"/>
      <c r="P17" s="465"/>
      <c r="Q17" s="466"/>
      <c r="R17" s="466"/>
      <c r="S17" s="466"/>
      <c r="T17" s="466"/>
      <c r="U17" s="467"/>
    </row>
    <row r="18" spans="1:21" outlineLevel="1">
      <c r="A18" s="58">
        <v>2070</v>
      </c>
      <c r="B18" s="21">
        <f t="shared" si="0"/>
        <v>-1301.4686416667951</v>
      </c>
      <c r="C18" s="21">
        <f>B18-Baseline!B18</f>
        <v>326.24820358394709</v>
      </c>
      <c r="D18" s="21">
        <f t="shared" si="1"/>
        <v>-1301.4374764770428</v>
      </c>
      <c r="E18" s="21">
        <f>D18-Baseline!D18</f>
        <v>326.22288535662369</v>
      </c>
      <c r="F18" s="21">
        <f t="shared" si="2"/>
        <v>-1301.4995373076715</v>
      </c>
      <c r="G18" s="21">
        <f>F18-Baseline!F18</f>
        <v>326.27327540324563</v>
      </c>
      <c r="I18" s="468"/>
      <c r="J18" s="469"/>
      <c r="K18" s="469"/>
      <c r="L18" s="469"/>
      <c r="M18" s="469"/>
      <c r="N18" s="470"/>
      <c r="P18" s="468"/>
      <c r="Q18" s="469"/>
      <c r="R18" s="469"/>
      <c r="S18" s="469"/>
      <c r="T18" s="469"/>
      <c r="U18" s="470"/>
    </row>
    <row r="19" spans="1:21" ht="14" outlineLevel="1" thickBot="1">
      <c r="A19" s="426"/>
      <c r="B19" s="426"/>
      <c r="I19" s="250"/>
      <c r="J19" s="251"/>
      <c r="K19" s="251"/>
      <c r="L19" s="251"/>
      <c r="M19" s="251"/>
      <c r="N19" s="251"/>
      <c r="P19" s="249"/>
      <c r="Q19" s="249"/>
      <c r="R19" s="249"/>
      <c r="S19" s="249"/>
      <c r="T19" s="249"/>
      <c r="U19" s="232"/>
    </row>
    <row r="20" spans="1:21" ht="26.25" customHeight="1" outlineLevel="1">
      <c r="A20" s="54" t="s">
        <v>354</v>
      </c>
      <c r="B20" s="55">
        <f>Baseline!B20</f>
        <v>0.33700000000000002</v>
      </c>
      <c r="E20" s="154"/>
      <c r="I20" s="460" t="s">
        <v>355</v>
      </c>
      <c r="J20" s="461"/>
      <c r="K20" s="461"/>
      <c r="L20" s="461"/>
      <c r="M20" s="461"/>
      <c r="N20" s="462"/>
      <c r="P20" s="460" t="s">
        <v>356</v>
      </c>
      <c r="Q20" s="461"/>
      <c r="R20" s="461"/>
      <c r="S20" s="461"/>
      <c r="T20" s="461"/>
      <c r="U20" s="462"/>
    </row>
    <row r="21" spans="1:21" ht="12.75" customHeight="1" outlineLevel="1">
      <c r="A21" s="154"/>
      <c r="B21" s="155"/>
      <c r="I21" s="451" t="s">
        <v>357</v>
      </c>
      <c r="J21" s="463"/>
      <c r="K21" s="463"/>
      <c r="L21" s="463"/>
      <c r="M21" s="463"/>
      <c r="N21" s="464"/>
      <c r="P21" s="451" t="s">
        <v>172</v>
      </c>
      <c r="Q21" s="452"/>
      <c r="R21" s="452"/>
      <c r="S21" s="452"/>
      <c r="T21" s="452"/>
      <c r="U21" s="453"/>
    </row>
    <row r="22" spans="1:21" ht="12.75" customHeight="1" outlineLevel="1">
      <c r="A22" s="154"/>
      <c r="B22" s="155"/>
      <c r="I22" s="465"/>
      <c r="J22" s="466"/>
      <c r="K22" s="466"/>
      <c r="L22" s="466"/>
      <c r="M22" s="466"/>
      <c r="N22" s="467"/>
      <c r="P22" s="454"/>
      <c r="Q22" s="455"/>
      <c r="R22" s="455"/>
      <c r="S22" s="455"/>
      <c r="T22" s="455"/>
      <c r="U22" s="456"/>
    </row>
    <row r="23" spans="1:21" outlineLevel="1">
      <c r="A23" s="154"/>
      <c r="B23" s="408" t="s">
        <v>358</v>
      </c>
      <c r="C23" s="409"/>
      <c r="D23" s="409"/>
      <c r="E23" s="409"/>
      <c r="F23" s="409"/>
      <c r="G23" s="410"/>
      <c r="I23" s="465"/>
      <c r="J23" s="466"/>
      <c r="K23" s="466"/>
      <c r="L23" s="466"/>
      <c r="M23" s="466"/>
      <c r="N23" s="467"/>
      <c r="P23" s="454"/>
      <c r="Q23" s="455"/>
      <c r="R23" s="455"/>
      <c r="S23" s="455"/>
      <c r="T23" s="455"/>
      <c r="U23" s="456"/>
    </row>
    <row r="24" spans="1:21" outlineLevel="1">
      <c r="B24" s="17">
        <v>2027</v>
      </c>
      <c r="C24" s="17">
        <v>2028</v>
      </c>
      <c r="D24" s="17">
        <v>2029</v>
      </c>
      <c r="E24" s="17">
        <v>2030</v>
      </c>
      <c r="F24" s="17">
        <v>2031</v>
      </c>
      <c r="G24" s="17" t="s">
        <v>359</v>
      </c>
      <c r="I24" s="465"/>
      <c r="J24" s="466"/>
      <c r="K24" s="466"/>
      <c r="L24" s="466"/>
      <c r="M24" s="466"/>
      <c r="N24" s="467"/>
      <c r="P24" s="454"/>
      <c r="Q24" s="455"/>
      <c r="R24" s="455"/>
      <c r="S24" s="455"/>
      <c r="T24" s="455"/>
      <c r="U24" s="456"/>
    </row>
    <row r="25" spans="1:21" ht="14" outlineLevel="1" thickBot="1">
      <c r="B25" s="30" t="s">
        <v>360</v>
      </c>
      <c r="C25" s="30" t="s">
        <v>360</v>
      </c>
      <c r="D25" s="30" t="s">
        <v>360</v>
      </c>
      <c r="E25" s="30" t="s">
        <v>360</v>
      </c>
      <c r="F25" s="30" t="s">
        <v>360</v>
      </c>
      <c r="G25" s="30" t="s">
        <v>360</v>
      </c>
      <c r="I25" s="465"/>
      <c r="J25" s="466"/>
      <c r="K25" s="466"/>
      <c r="L25" s="466"/>
      <c r="M25" s="466"/>
      <c r="N25" s="467"/>
      <c r="P25" s="454"/>
      <c r="Q25" s="455"/>
      <c r="R25" s="455"/>
      <c r="S25" s="455"/>
      <c r="T25" s="455"/>
      <c r="U25" s="456"/>
    </row>
    <row r="26" spans="1:21" outlineLevel="1">
      <c r="A26" s="54" t="s">
        <v>361</v>
      </c>
      <c r="B26" s="21">
        <f>E64</f>
        <v>-0.7</v>
      </c>
      <c r="C26" s="21">
        <f>F64</f>
        <v>-0.75</v>
      </c>
      <c r="D26" s="21">
        <f>G64</f>
        <v>-0.75</v>
      </c>
      <c r="E26" s="21">
        <f>H64</f>
        <v>-0.75</v>
      </c>
      <c r="F26" s="21">
        <f>I64</f>
        <v>-0.75</v>
      </c>
      <c r="G26" s="21">
        <f>SUM(J64:BB64)</f>
        <v>0</v>
      </c>
      <c r="I26" s="465"/>
      <c r="J26" s="466"/>
      <c r="K26" s="466"/>
      <c r="L26" s="466"/>
      <c r="M26" s="466"/>
      <c r="N26" s="467"/>
      <c r="P26" s="454"/>
      <c r="Q26" s="455"/>
      <c r="R26" s="455"/>
      <c r="S26" s="455"/>
      <c r="T26" s="455"/>
      <c r="U26" s="456"/>
    </row>
    <row r="27" spans="1:21" outlineLevel="1">
      <c r="A27" s="54" t="s">
        <v>362</v>
      </c>
      <c r="B27" s="21">
        <f>E71+E77</f>
        <v>-2.0618493184465522E-4</v>
      </c>
      <c r="C27" s="21">
        <f>F71+F77</f>
        <v>-2.1077684572680356E-4</v>
      </c>
      <c r="D27" s="21">
        <f>G71+G77</f>
        <v>-1.9344017863915665E-4</v>
      </c>
      <c r="E27" s="21">
        <f>H71+H77</f>
        <v>-1.7911702838000455E-4</v>
      </c>
      <c r="F27" s="21">
        <f>I71+I77</f>
        <v>-1.6371779695285887E-4</v>
      </c>
      <c r="G27" s="21">
        <f>SUM(J71:BB71)+SUM(J77:BB77)</f>
        <v>-2.3302762436037291E-2</v>
      </c>
      <c r="I27" s="465"/>
      <c r="J27" s="466"/>
      <c r="K27" s="466"/>
      <c r="L27" s="466"/>
      <c r="M27" s="466"/>
      <c r="N27" s="467"/>
      <c r="P27" s="454"/>
      <c r="Q27" s="455"/>
      <c r="R27" s="455"/>
      <c r="S27" s="455"/>
      <c r="T27" s="455"/>
      <c r="U27" s="456"/>
    </row>
    <row r="28" spans="1:21" outlineLevel="1">
      <c r="A28" s="154"/>
      <c r="B28" s="248"/>
      <c r="C28" s="248"/>
      <c r="D28" s="248"/>
      <c r="E28" s="248"/>
      <c r="F28" s="248"/>
      <c r="G28" s="248"/>
      <c r="I28" s="465"/>
      <c r="J28" s="466"/>
      <c r="K28" s="466"/>
      <c r="L28" s="466"/>
      <c r="M28" s="466"/>
      <c r="N28" s="467"/>
      <c r="P28" s="454"/>
      <c r="Q28" s="455"/>
      <c r="R28" s="455"/>
      <c r="S28" s="455"/>
      <c r="T28" s="455"/>
      <c r="U28" s="456"/>
    </row>
    <row r="29" spans="1:21" ht="14" outlineLevel="1" thickBot="1">
      <c r="A29" s="154"/>
      <c r="B29" s="248"/>
      <c r="C29" s="248"/>
      <c r="D29" s="248"/>
      <c r="E29" s="248"/>
      <c r="F29" s="248"/>
      <c r="G29" s="248"/>
      <c r="I29" s="465"/>
      <c r="J29" s="466"/>
      <c r="K29" s="466"/>
      <c r="L29" s="466"/>
      <c r="M29" s="466"/>
      <c r="N29" s="467"/>
      <c r="P29" s="454"/>
      <c r="Q29" s="455"/>
      <c r="R29" s="455"/>
      <c r="S29" s="455"/>
      <c r="T29" s="455"/>
      <c r="U29" s="456"/>
    </row>
    <row r="30" spans="1:21" ht="14" outlineLevel="1" thickBot="1">
      <c r="A30" s="308"/>
      <c r="B30" s="309" t="s">
        <v>363</v>
      </c>
      <c r="C30" s="310" t="s">
        <v>364</v>
      </c>
      <c r="D30" s="412" t="s">
        <v>323</v>
      </c>
      <c r="E30" s="413"/>
      <c r="F30" s="413"/>
      <c r="G30" s="414"/>
      <c r="I30" s="465"/>
      <c r="J30" s="466"/>
      <c r="K30" s="466"/>
      <c r="L30" s="466"/>
      <c r="M30" s="466"/>
      <c r="N30" s="467"/>
      <c r="P30" s="454"/>
      <c r="Q30" s="455"/>
      <c r="R30" s="455"/>
      <c r="S30" s="455"/>
      <c r="T30" s="455"/>
      <c r="U30" s="456"/>
    </row>
    <row r="31" spans="1:21" outlineLevel="1">
      <c r="A31" s="432" t="s">
        <v>365</v>
      </c>
      <c r="B31" s="329" t="s">
        <v>507</v>
      </c>
      <c r="C31" s="307">
        <v>0</v>
      </c>
      <c r="D31" s="476" t="s">
        <v>508</v>
      </c>
      <c r="E31" s="477"/>
      <c r="F31" s="477"/>
      <c r="G31" s="478"/>
      <c r="I31" s="465"/>
      <c r="J31" s="466"/>
      <c r="K31" s="466"/>
      <c r="L31" s="466"/>
      <c r="M31" s="466"/>
      <c r="N31" s="467"/>
      <c r="P31" s="454"/>
      <c r="Q31" s="455"/>
      <c r="R31" s="455"/>
      <c r="S31" s="455"/>
      <c r="T31" s="455"/>
      <c r="U31" s="456"/>
    </row>
    <row r="32" spans="1:21" outlineLevel="1">
      <c r="A32" s="432"/>
      <c r="B32" s="329" t="s">
        <v>509</v>
      </c>
      <c r="C32" s="252">
        <v>0</v>
      </c>
      <c r="D32" s="454"/>
      <c r="E32" s="455"/>
      <c r="F32" s="455"/>
      <c r="G32" s="479"/>
      <c r="I32" s="465"/>
      <c r="J32" s="466"/>
      <c r="K32" s="466"/>
      <c r="L32" s="466"/>
      <c r="M32" s="466"/>
      <c r="N32" s="467"/>
      <c r="P32" s="454"/>
      <c r="Q32" s="455"/>
      <c r="R32" s="455"/>
      <c r="S32" s="455"/>
      <c r="T32" s="455"/>
      <c r="U32" s="456"/>
    </row>
    <row r="33" spans="1:21" outlineLevel="1">
      <c r="A33" s="432"/>
      <c r="B33" s="329" t="s">
        <v>510</v>
      </c>
      <c r="C33" s="252">
        <v>0</v>
      </c>
      <c r="D33" s="454"/>
      <c r="E33" s="455"/>
      <c r="F33" s="455"/>
      <c r="G33" s="479"/>
      <c r="I33" s="465"/>
      <c r="J33" s="466"/>
      <c r="K33" s="466"/>
      <c r="L33" s="466"/>
      <c r="M33" s="466"/>
      <c r="N33" s="467"/>
      <c r="P33" s="454"/>
      <c r="Q33" s="455"/>
      <c r="R33" s="455"/>
      <c r="S33" s="455"/>
      <c r="T33" s="455"/>
      <c r="U33" s="456"/>
    </row>
    <row r="34" spans="1:21" outlineLevel="1">
      <c r="A34" s="432"/>
      <c r="B34" s="329" t="s">
        <v>511</v>
      </c>
      <c r="C34" s="252">
        <v>0</v>
      </c>
      <c r="D34" s="454"/>
      <c r="E34" s="455"/>
      <c r="F34" s="455"/>
      <c r="G34" s="479"/>
      <c r="I34" s="465"/>
      <c r="J34" s="466"/>
      <c r="K34" s="466"/>
      <c r="L34" s="466"/>
      <c r="M34" s="466"/>
      <c r="N34" s="467"/>
      <c r="P34" s="454"/>
      <c r="Q34" s="455"/>
      <c r="R34" s="455"/>
      <c r="S34" s="455"/>
      <c r="T34" s="455"/>
      <c r="U34" s="456"/>
    </row>
    <row r="35" spans="1:21" outlineLevel="1">
      <c r="A35" s="432"/>
      <c r="B35" s="329" t="s">
        <v>512</v>
      </c>
      <c r="C35" s="252">
        <v>0</v>
      </c>
      <c r="D35" s="454"/>
      <c r="E35" s="455"/>
      <c r="F35" s="455"/>
      <c r="G35" s="479"/>
      <c r="I35" s="465"/>
      <c r="J35" s="466"/>
      <c r="K35" s="466"/>
      <c r="L35" s="466"/>
      <c r="M35" s="466"/>
      <c r="N35" s="467"/>
      <c r="P35" s="454"/>
      <c r="Q35" s="455"/>
      <c r="R35" s="455"/>
      <c r="S35" s="455"/>
      <c r="T35" s="455"/>
      <c r="U35" s="456"/>
    </row>
    <row r="36" spans="1:21" outlineLevel="1">
      <c r="A36" s="432"/>
      <c r="B36" s="329" t="s">
        <v>513</v>
      </c>
      <c r="C36" s="252">
        <v>10</v>
      </c>
      <c r="D36" s="454"/>
      <c r="E36" s="455"/>
      <c r="F36" s="455"/>
      <c r="G36" s="479"/>
      <c r="I36" s="465"/>
      <c r="J36" s="466"/>
      <c r="K36" s="466"/>
      <c r="L36" s="466"/>
      <c r="M36" s="466"/>
      <c r="N36" s="467"/>
      <c r="P36" s="454"/>
      <c r="Q36" s="455"/>
      <c r="R36" s="455"/>
      <c r="S36" s="455"/>
      <c r="T36" s="455"/>
      <c r="U36" s="456"/>
    </row>
    <row r="37" spans="1:21" outlineLevel="1">
      <c r="A37" s="432"/>
      <c r="B37" s="329" t="s">
        <v>514</v>
      </c>
      <c r="C37" s="252">
        <v>4</v>
      </c>
      <c r="D37" s="457"/>
      <c r="E37" s="458"/>
      <c r="F37" s="458"/>
      <c r="G37" s="480"/>
      <c r="I37" s="465"/>
      <c r="J37" s="466"/>
      <c r="K37" s="466"/>
      <c r="L37" s="466"/>
      <c r="M37" s="466"/>
      <c r="N37" s="467"/>
      <c r="P37" s="454"/>
      <c r="Q37" s="455"/>
      <c r="R37" s="455"/>
      <c r="S37" s="455"/>
      <c r="T37" s="455"/>
      <c r="U37" s="456"/>
    </row>
    <row r="38" spans="1:21" outlineLevel="1">
      <c r="A38" s="432"/>
      <c r="B38" s="312"/>
      <c r="C38" s="252"/>
      <c r="D38" s="417"/>
      <c r="E38" s="417"/>
      <c r="F38" s="417"/>
      <c r="G38" s="418"/>
      <c r="I38" s="465"/>
      <c r="J38" s="466"/>
      <c r="K38" s="466"/>
      <c r="L38" s="466"/>
      <c r="M38" s="466"/>
      <c r="N38" s="467"/>
      <c r="P38" s="454"/>
      <c r="Q38" s="455"/>
      <c r="R38" s="455"/>
      <c r="S38" s="455"/>
      <c r="T38" s="455"/>
      <c r="U38" s="456"/>
    </row>
    <row r="39" spans="1:21" outlineLevel="1">
      <c r="A39" s="432"/>
      <c r="B39" s="312"/>
      <c r="C39" s="252"/>
      <c r="D39" s="417"/>
      <c r="E39" s="417"/>
      <c r="F39" s="417"/>
      <c r="G39" s="418"/>
      <c r="I39" s="465"/>
      <c r="J39" s="466"/>
      <c r="K39" s="466"/>
      <c r="L39" s="466"/>
      <c r="M39" s="466"/>
      <c r="N39" s="467"/>
      <c r="P39" s="454"/>
      <c r="Q39" s="455"/>
      <c r="R39" s="455"/>
      <c r="S39" s="455"/>
      <c r="T39" s="455"/>
      <c r="U39" s="456"/>
    </row>
    <row r="40" spans="1:21" ht="14" outlineLevel="1" thickBot="1">
      <c r="A40" s="433"/>
      <c r="B40" s="313"/>
      <c r="C40" s="314"/>
      <c r="D40" s="415"/>
      <c r="E40" s="415"/>
      <c r="F40" s="415"/>
      <c r="G40" s="416"/>
      <c r="I40" s="465"/>
      <c r="J40" s="466"/>
      <c r="K40" s="466"/>
      <c r="L40" s="466"/>
      <c r="M40" s="466"/>
      <c r="N40" s="467"/>
      <c r="P40" s="454"/>
      <c r="Q40" s="455"/>
      <c r="R40" s="455"/>
      <c r="S40" s="455"/>
      <c r="T40" s="455"/>
      <c r="U40" s="456"/>
    </row>
    <row r="41" spans="1:21" outlineLevel="1">
      <c r="A41" s="154"/>
      <c r="B41" s="248"/>
      <c r="C41" s="248"/>
      <c r="D41" s="248"/>
      <c r="E41" s="248"/>
      <c r="F41" s="248"/>
      <c r="G41" s="248"/>
      <c r="I41" s="465"/>
      <c r="J41" s="466"/>
      <c r="K41" s="466"/>
      <c r="L41" s="466"/>
      <c r="M41" s="466"/>
      <c r="N41" s="467"/>
      <c r="P41" s="454"/>
      <c r="Q41" s="455"/>
      <c r="R41" s="455"/>
      <c r="S41" s="455"/>
      <c r="T41" s="455"/>
      <c r="U41" s="456"/>
    </row>
    <row r="42" spans="1:21" outlineLevel="1">
      <c r="A42" s="154"/>
      <c r="B42" s="248"/>
      <c r="C42" s="248"/>
      <c r="D42" s="248"/>
      <c r="E42" s="248"/>
      <c r="F42" s="248"/>
      <c r="G42" s="248"/>
      <c r="I42" s="465"/>
      <c r="J42" s="466"/>
      <c r="K42" s="466"/>
      <c r="L42" s="466"/>
      <c r="M42" s="466"/>
      <c r="N42" s="467"/>
      <c r="P42" s="454"/>
      <c r="Q42" s="455"/>
      <c r="R42" s="455"/>
      <c r="S42" s="455"/>
      <c r="T42" s="455"/>
      <c r="U42" s="456"/>
    </row>
    <row r="43" spans="1:21" outlineLevel="1">
      <c r="A43" s="154"/>
      <c r="B43" s="248"/>
      <c r="C43" s="248"/>
      <c r="D43" s="248"/>
      <c r="E43" s="248"/>
      <c r="F43" s="248"/>
      <c r="G43" s="248"/>
      <c r="I43" s="465"/>
      <c r="J43" s="466"/>
      <c r="K43" s="466"/>
      <c r="L43" s="466"/>
      <c r="M43" s="466"/>
      <c r="N43" s="467"/>
      <c r="P43" s="454"/>
      <c r="Q43" s="455"/>
      <c r="R43" s="455"/>
      <c r="S43" s="455"/>
      <c r="T43" s="455"/>
      <c r="U43" s="456"/>
    </row>
    <row r="44" spans="1:21" outlineLevel="1">
      <c r="A44" s="154"/>
      <c r="B44" s="248"/>
      <c r="C44" s="248"/>
      <c r="D44" s="248"/>
      <c r="E44" s="248"/>
      <c r="F44" s="248"/>
      <c r="G44" s="248"/>
      <c r="I44" s="465"/>
      <c r="J44" s="466"/>
      <c r="K44" s="466"/>
      <c r="L44" s="466"/>
      <c r="M44" s="466"/>
      <c r="N44" s="467"/>
      <c r="P44" s="454"/>
      <c r="Q44" s="455"/>
      <c r="R44" s="455"/>
      <c r="S44" s="455"/>
      <c r="T44" s="455"/>
      <c r="U44" s="456"/>
    </row>
    <row r="45" spans="1:21" outlineLevel="1">
      <c r="A45" s="154"/>
      <c r="B45" s="248"/>
      <c r="C45" s="248"/>
      <c r="D45" s="248"/>
      <c r="E45" s="248"/>
      <c r="F45" s="248"/>
      <c r="G45" s="248"/>
      <c r="I45" s="468"/>
      <c r="J45" s="469"/>
      <c r="K45" s="469"/>
      <c r="L45" s="469"/>
      <c r="M45" s="469"/>
      <c r="N45" s="470"/>
      <c r="P45" s="457"/>
      <c r="Q45" s="458"/>
      <c r="R45" s="458"/>
      <c r="S45" s="458"/>
      <c r="T45" s="458"/>
      <c r="U45" s="459"/>
    </row>
    <row r="46" spans="1:21" outlineLevel="1">
      <c r="A46" s="154"/>
      <c r="B46" s="248"/>
      <c r="C46" s="248"/>
      <c r="D46" s="248"/>
      <c r="E46" s="248"/>
      <c r="F46" s="248"/>
      <c r="G46" s="248"/>
    </row>
    <row r="47" spans="1:21">
      <c r="A47" s="154"/>
      <c r="B47" s="155"/>
    </row>
    <row r="48" spans="1:21" ht="15">
      <c r="A48" s="12" t="s">
        <v>369</v>
      </c>
    </row>
    <row r="49" spans="1:54" ht="15" outlineLevel="1">
      <c r="A49" s="12"/>
    </row>
    <row r="50" spans="1:54" ht="14" outlineLevel="1" thickBot="1">
      <c r="A50" s="4" t="s">
        <v>370</v>
      </c>
    </row>
    <row r="51" spans="1:54" outlineLevel="2">
      <c r="B51" s="19"/>
      <c r="C51" s="19"/>
      <c r="D51" s="19"/>
      <c r="E51" s="419" t="s">
        <v>270</v>
      </c>
      <c r="F51" s="407"/>
      <c r="G51" s="407"/>
      <c r="H51" s="407"/>
      <c r="I51" s="407"/>
      <c r="J51" s="407" t="s">
        <v>271</v>
      </c>
      <c r="K51" s="407"/>
      <c r="L51" s="407"/>
      <c r="M51" s="407"/>
      <c r="N51" s="407"/>
      <c r="O51" s="407" t="s">
        <v>272</v>
      </c>
      <c r="P51" s="407"/>
      <c r="Q51" s="407"/>
      <c r="R51" s="407"/>
      <c r="S51" s="407"/>
      <c r="T51" s="407" t="s">
        <v>273</v>
      </c>
      <c r="U51" s="407"/>
      <c r="V51" s="407"/>
      <c r="W51" s="407"/>
      <c r="X51" s="407"/>
      <c r="Y51" s="407" t="s">
        <v>371</v>
      </c>
      <c r="Z51" s="407"/>
      <c r="AA51" s="407"/>
      <c r="AB51" s="407"/>
      <c r="AC51" s="407"/>
      <c r="AD51" s="407" t="s">
        <v>372</v>
      </c>
      <c r="AE51" s="407"/>
      <c r="AF51" s="407"/>
      <c r="AG51" s="407"/>
      <c r="AH51" s="407"/>
      <c r="AI51" s="407" t="s">
        <v>373</v>
      </c>
      <c r="AJ51" s="407"/>
      <c r="AK51" s="407"/>
      <c r="AL51" s="407"/>
      <c r="AM51" s="407"/>
      <c r="AN51" s="407" t="s">
        <v>374</v>
      </c>
      <c r="AO51" s="407"/>
      <c r="AP51" s="407"/>
      <c r="AQ51" s="407"/>
      <c r="AR51" s="407"/>
      <c r="AS51" s="407" t="s">
        <v>375</v>
      </c>
      <c r="AT51" s="407"/>
      <c r="AU51" s="407"/>
      <c r="AV51" s="407"/>
      <c r="AW51" s="407"/>
      <c r="AX51" s="407" t="s">
        <v>376</v>
      </c>
      <c r="AY51" s="407"/>
      <c r="AZ51" s="407"/>
      <c r="BA51" s="407"/>
      <c r="BB51" s="411"/>
    </row>
    <row r="52" spans="1:54" outlineLevel="2">
      <c r="B52" s="19"/>
      <c r="C52" s="19"/>
      <c r="D52" s="19"/>
      <c r="E52" s="256">
        <v>1</v>
      </c>
      <c r="F52" s="130">
        <v>2</v>
      </c>
      <c r="G52" s="130">
        <v>3</v>
      </c>
      <c r="H52" s="130">
        <v>4</v>
      </c>
      <c r="I52" s="130">
        <v>5</v>
      </c>
      <c r="J52" s="153">
        <v>6</v>
      </c>
      <c r="K52" s="130">
        <v>7</v>
      </c>
      <c r="L52" s="130">
        <v>8</v>
      </c>
      <c r="M52" s="130">
        <v>9</v>
      </c>
      <c r="N52" s="130">
        <v>10</v>
      </c>
      <c r="O52" s="153">
        <v>11</v>
      </c>
      <c r="P52" s="130">
        <v>12</v>
      </c>
      <c r="Q52" s="130">
        <v>13</v>
      </c>
      <c r="R52" s="130">
        <v>14</v>
      </c>
      <c r="S52" s="130">
        <v>15</v>
      </c>
      <c r="T52" s="153">
        <v>16</v>
      </c>
      <c r="U52" s="130">
        <v>17</v>
      </c>
      <c r="V52" s="130">
        <v>18</v>
      </c>
      <c r="W52" s="130">
        <v>19</v>
      </c>
      <c r="X52" s="130">
        <v>20</v>
      </c>
      <c r="Y52" s="153">
        <v>21</v>
      </c>
      <c r="Z52" s="130">
        <v>22</v>
      </c>
      <c r="AA52" s="130">
        <v>23</v>
      </c>
      <c r="AB52" s="130">
        <v>24</v>
      </c>
      <c r="AC52" s="130">
        <v>25</v>
      </c>
      <c r="AD52" s="153">
        <v>26</v>
      </c>
      <c r="AE52" s="130">
        <v>27</v>
      </c>
      <c r="AF52" s="130">
        <v>28</v>
      </c>
      <c r="AG52" s="130">
        <v>29</v>
      </c>
      <c r="AH52" s="130">
        <v>30</v>
      </c>
      <c r="AI52" s="153">
        <v>31</v>
      </c>
      <c r="AJ52" s="130">
        <v>32</v>
      </c>
      <c r="AK52" s="130">
        <v>33</v>
      </c>
      <c r="AL52" s="130">
        <v>34</v>
      </c>
      <c r="AM52" s="130">
        <v>35</v>
      </c>
      <c r="AN52" s="153">
        <v>36</v>
      </c>
      <c r="AO52" s="130">
        <v>37</v>
      </c>
      <c r="AP52" s="130">
        <v>38</v>
      </c>
      <c r="AQ52" s="130">
        <v>39</v>
      </c>
      <c r="AR52" s="130">
        <v>40</v>
      </c>
      <c r="AS52" s="153">
        <v>41</v>
      </c>
      <c r="AT52" s="130">
        <v>42</v>
      </c>
      <c r="AU52" s="130">
        <v>43</v>
      </c>
      <c r="AV52" s="130">
        <v>44</v>
      </c>
      <c r="AW52" s="130">
        <v>45</v>
      </c>
      <c r="AX52" s="130">
        <v>46</v>
      </c>
      <c r="AY52" s="130">
        <v>47</v>
      </c>
      <c r="AZ52" s="130">
        <v>48</v>
      </c>
      <c r="BA52" s="130">
        <v>49</v>
      </c>
      <c r="BB52" s="257">
        <v>50</v>
      </c>
    </row>
    <row r="53" spans="1:54" ht="14" outlineLevel="2" thickBot="1">
      <c r="B53" s="19" t="s">
        <v>363</v>
      </c>
      <c r="C53" s="19" t="s">
        <v>377</v>
      </c>
      <c r="D53" s="19"/>
      <c r="E53" s="258">
        <v>2027</v>
      </c>
      <c r="F53" s="259">
        <v>2028</v>
      </c>
      <c r="G53" s="259">
        <v>2029</v>
      </c>
      <c r="H53" s="259">
        <v>2030</v>
      </c>
      <c r="I53" s="259">
        <v>2031</v>
      </c>
      <c r="J53" s="259">
        <v>2032</v>
      </c>
      <c r="K53" s="259">
        <v>2033</v>
      </c>
      <c r="L53" s="259">
        <v>2034</v>
      </c>
      <c r="M53" s="259">
        <v>2035</v>
      </c>
      <c r="N53" s="259">
        <v>2036</v>
      </c>
      <c r="O53" s="259">
        <v>2037</v>
      </c>
      <c r="P53" s="259">
        <v>2038</v>
      </c>
      <c r="Q53" s="259">
        <v>2039</v>
      </c>
      <c r="R53" s="259">
        <v>2040</v>
      </c>
      <c r="S53" s="259">
        <v>2041</v>
      </c>
      <c r="T53" s="259">
        <v>2042</v>
      </c>
      <c r="U53" s="259">
        <v>2043</v>
      </c>
      <c r="V53" s="259">
        <v>2044</v>
      </c>
      <c r="W53" s="259">
        <v>2045</v>
      </c>
      <c r="X53" s="259">
        <v>2046</v>
      </c>
      <c r="Y53" s="259">
        <v>2047</v>
      </c>
      <c r="Z53" s="259">
        <v>2048</v>
      </c>
      <c r="AA53" s="259">
        <v>2049</v>
      </c>
      <c r="AB53" s="259">
        <v>2050</v>
      </c>
      <c r="AC53" s="259">
        <v>2051</v>
      </c>
      <c r="AD53" s="259">
        <v>2052</v>
      </c>
      <c r="AE53" s="259">
        <v>2053</v>
      </c>
      <c r="AF53" s="259">
        <v>2054</v>
      </c>
      <c r="AG53" s="259">
        <v>2055</v>
      </c>
      <c r="AH53" s="259">
        <v>2056</v>
      </c>
      <c r="AI53" s="259">
        <v>2057</v>
      </c>
      <c r="AJ53" s="259">
        <v>2058</v>
      </c>
      <c r="AK53" s="259">
        <v>2059</v>
      </c>
      <c r="AL53" s="259">
        <v>2060</v>
      </c>
      <c r="AM53" s="259">
        <v>2061</v>
      </c>
      <c r="AN53" s="259">
        <v>2062</v>
      </c>
      <c r="AO53" s="259">
        <v>2063</v>
      </c>
      <c r="AP53" s="259">
        <v>2064</v>
      </c>
      <c r="AQ53" s="259">
        <v>2065</v>
      </c>
      <c r="AR53" s="259">
        <v>2066</v>
      </c>
      <c r="AS53" s="259">
        <v>2067</v>
      </c>
      <c r="AT53" s="259">
        <v>2068</v>
      </c>
      <c r="AU53" s="259">
        <v>2069</v>
      </c>
      <c r="AV53" s="259">
        <v>2070</v>
      </c>
      <c r="AW53" s="259">
        <v>2071</v>
      </c>
      <c r="AX53" s="259">
        <v>2072</v>
      </c>
      <c r="AY53" s="259">
        <v>2073</v>
      </c>
      <c r="AZ53" s="259">
        <v>2074</v>
      </c>
      <c r="BA53" s="259">
        <v>2075</v>
      </c>
      <c r="BB53" s="260">
        <v>2076</v>
      </c>
    </row>
    <row r="54" spans="1:54" outlineLevel="2">
      <c r="A54" s="427" t="s">
        <v>378</v>
      </c>
      <c r="B54" s="318" t="s">
        <v>311</v>
      </c>
      <c r="C54" s="127" t="s">
        <v>281</v>
      </c>
      <c r="D54" s="124" t="s">
        <v>379</v>
      </c>
      <c r="E54" s="242">
        <v>-0.7</v>
      </c>
      <c r="F54" s="242">
        <v>-0.7</v>
      </c>
      <c r="G54" s="242">
        <v>-0.7</v>
      </c>
      <c r="H54" s="242">
        <v>-0.7</v>
      </c>
      <c r="I54" s="242">
        <v>-0.7</v>
      </c>
      <c r="J54" s="24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53"/>
    </row>
    <row r="55" spans="1:54" outlineLevel="2">
      <c r="A55" s="428"/>
      <c r="B55" s="319" t="s">
        <v>310</v>
      </c>
      <c r="C55" s="121"/>
      <c r="D55" s="2" t="s">
        <v>379</v>
      </c>
      <c r="E55" s="241">
        <v>0</v>
      </c>
      <c r="F55" s="241">
        <v>-0.05</v>
      </c>
      <c r="G55" s="241">
        <v>-0.05</v>
      </c>
      <c r="H55" s="241">
        <v>-0.05</v>
      </c>
      <c r="I55" s="241">
        <v>-0.05</v>
      </c>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54"/>
    </row>
    <row r="56" spans="1:54" outlineLevel="2">
      <c r="A56" s="428"/>
      <c r="B56" s="36"/>
      <c r="C56" s="121"/>
      <c r="D56" s="2" t="s">
        <v>379</v>
      </c>
      <c r="E56" s="241"/>
      <c r="F56" s="241"/>
      <c r="G56" s="241"/>
      <c r="H56" s="241"/>
      <c r="I56" s="241"/>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54"/>
    </row>
    <row r="57" spans="1:54" outlineLevel="2">
      <c r="A57" s="428"/>
      <c r="B57" s="36"/>
      <c r="C57" s="121"/>
      <c r="D57" s="2" t="s">
        <v>379</v>
      </c>
      <c r="E57" s="241"/>
      <c r="F57" s="241"/>
      <c r="G57" s="241"/>
      <c r="H57" s="241"/>
      <c r="I57" s="241"/>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54"/>
    </row>
    <row r="58" spans="1:54" outlineLevel="2">
      <c r="A58" s="428"/>
      <c r="B58" s="36"/>
      <c r="C58" s="121"/>
      <c r="D58" s="2" t="s">
        <v>379</v>
      </c>
      <c r="E58" s="241"/>
      <c r="F58" s="241"/>
      <c r="G58" s="241"/>
      <c r="H58" s="241"/>
      <c r="I58" s="241"/>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54"/>
    </row>
    <row r="59" spans="1:54" outlineLevel="2">
      <c r="A59" s="428"/>
      <c r="B59" s="36"/>
      <c r="C59" s="121"/>
      <c r="D59" s="2" t="s">
        <v>379</v>
      </c>
      <c r="E59" s="241"/>
      <c r="F59" s="241"/>
      <c r="G59" s="241"/>
      <c r="H59" s="241"/>
      <c r="I59" s="241"/>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54"/>
    </row>
    <row r="60" spans="1:54" outlineLevel="2">
      <c r="A60" s="428"/>
      <c r="B60" s="36"/>
      <c r="C60" s="121"/>
      <c r="D60" s="2" t="s">
        <v>379</v>
      </c>
      <c r="E60" s="241"/>
      <c r="F60" s="241"/>
      <c r="G60" s="241"/>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54"/>
    </row>
    <row r="61" spans="1:54" outlineLevel="2">
      <c r="A61" s="428"/>
      <c r="B61" s="36"/>
      <c r="C61" s="121"/>
      <c r="D61" s="2" t="s">
        <v>379</v>
      </c>
      <c r="E61" s="241"/>
      <c r="F61" s="241"/>
      <c r="G61" s="241"/>
      <c r="H61" s="241"/>
      <c r="I61" s="241"/>
      <c r="J61" s="241"/>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54"/>
    </row>
    <row r="62" spans="1:54" outlineLevel="2">
      <c r="A62" s="428"/>
      <c r="B62" s="36"/>
      <c r="C62" s="121"/>
      <c r="D62" s="2" t="s">
        <v>379</v>
      </c>
      <c r="E62" s="241"/>
      <c r="F62" s="241"/>
      <c r="G62" s="241"/>
      <c r="H62" s="241"/>
      <c r="I62" s="241"/>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54"/>
    </row>
    <row r="63" spans="1:54" outlineLevel="2">
      <c r="A63" s="428"/>
      <c r="B63" s="36"/>
      <c r="C63" s="121"/>
      <c r="D63" s="2" t="s">
        <v>379</v>
      </c>
      <c r="E63" s="241"/>
      <c r="F63" s="241"/>
      <c r="G63" s="241"/>
      <c r="H63" s="241"/>
      <c r="I63" s="241"/>
      <c r="J63" s="241"/>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54"/>
    </row>
    <row r="64" spans="1:54" ht="14" outlineLevel="2" thickBot="1">
      <c r="A64" s="429"/>
      <c r="B64" s="122" t="s">
        <v>380</v>
      </c>
      <c r="C64" s="296" t="s">
        <v>381</v>
      </c>
      <c r="D64" s="123" t="s">
        <v>379</v>
      </c>
      <c r="E64" s="23">
        <f>SUM(E54:E63)</f>
        <v>-0.7</v>
      </c>
      <c r="F64" s="23">
        <f t="shared" ref="F64:BB64" si="3">SUM(F54:F63)</f>
        <v>-0.75</v>
      </c>
      <c r="G64" s="23">
        <f t="shared" si="3"/>
        <v>-0.75</v>
      </c>
      <c r="H64" s="23">
        <f t="shared" si="3"/>
        <v>-0.75</v>
      </c>
      <c r="I64" s="23">
        <f t="shared" si="3"/>
        <v>-0.75</v>
      </c>
      <c r="J64" s="23">
        <f t="shared" si="3"/>
        <v>0</v>
      </c>
      <c r="K64" s="23">
        <f t="shared" si="3"/>
        <v>0</v>
      </c>
      <c r="L64" s="23">
        <f t="shared" si="3"/>
        <v>0</v>
      </c>
      <c r="M64" s="23">
        <f t="shared" si="3"/>
        <v>0</v>
      </c>
      <c r="N64" s="23">
        <f t="shared" si="3"/>
        <v>0</v>
      </c>
      <c r="O64" s="23">
        <f t="shared" si="3"/>
        <v>0</v>
      </c>
      <c r="P64" s="23">
        <f t="shared" si="3"/>
        <v>0</v>
      </c>
      <c r="Q64" s="23">
        <f t="shared" si="3"/>
        <v>0</v>
      </c>
      <c r="R64" s="23">
        <f t="shared" si="3"/>
        <v>0</v>
      </c>
      <c r="S64" s="23">
        <f t="shared" si="3"/>
        <v>0</v>
      </c>
      <c r="T64" s="23">
        <f t="shared" si="3"/>
        <v>0</v>
      </c>
      <c r="U64" s="23">
        <f t="shared" si="3"/>
        <v>0</v>
      </c>
      <c r="V64" s="23">
        <f t="shared" si="3"/>
        <v>0</v>
      </c>
      <c r="W64" s="23">
        <f t="shared" si="3"/>
        <v>0</v>
      </c>
      <c r="X64" s="23">
        <f t="shared" si="3"/>
        <v>0</v>
      </c>
      <c r="Y64" s="23">
        <f t="shared" si="3"/>
        <v>0</v>
      </c>
      <c r="Z64" s="23">
        <f t="shared" si="3"/>
        <v>0</v>
      </c>
      <c r="AA64" s="23">
        <f t="shared" si="3"/>
        <v>0</v>
      </c>
      <c r="AB64" s="23">
        <f t="shared" si="3"/>
        <v>0</v>
      </c>
      <c r="AC64" s="23">
        <f t="shared" si="3"/>
        <v>0</v>
      </c>
      <c r="AD64" s="23">
        <f t="shared" si="3"/>
        <v>0</v>
      </c>
      <c r="AE64" s="23">
        <f t="shared" si="3"/>
        <v>0</v>
      </c>
      <c r="AF64" s="23">
        <f t="shared" si="3"/>
        <v>0</v>
      </c>
      <c r="AG64" s="23">
        <f t="shared" si="3"/>
        <v>0</v>
      </c>
      <c r="AH64" s="23">
        <f t="shared" si="3"/>
        <v>0</v>
      </c>
      <c r="AI64" s="23">
        <f t="shared" si="3"/>
        <v>0</v>
      </c>
      <c r="AJ64" s="23">
        <f t="shared" si="3"/>
        <v>0</v>
      </c>
      <c r="AK64" s="23">
        <f t="shared" si="3"/>
        <v>0</v>
      </c>
      <c r="AL64" s="23">
        <f t="shared" si="3"/>
        <v>0</v>
      </c>
      <c r="AM64" s="23">
        <f t="shared" si="3"/>
        <v>0</v>
      </c>
      <c r="AN64" s="23">
        <f t="shared" si="3"/>
        <v>0</v>
      </c>
      <c r="AO64" s="23">
        <f t="shared" si="3"/>
        <v>0</v>
      </c>
      <c r="AP64" s="23">
        <f t="shared" si="3"/>
        <v>0</v>
      </c>
      <c r="AQ64" s="23">
        <f t="shared" si="3"/>
        <v>0</v>
      </c>
      <c r="AR64" s="23">
        <f t="shared" si="3"/>
        <v>0</v>
      </c>
      <c r="AS64" s="23">
        <f t="shared" si="3"/>
        <v>0</v>
      </c>
      <c r="AT64" s="23">
        <f t="shared" si="3"/>
        <v>0</v>
      </c>
      <c r="AU64" s="23">
        <f t="shared" si="3"/>
        <v>0</v>
      </c>
      <c r="AV64" s="23">
        <f t="shared" si="3"/>
        <v>0</v>
      </c>
      <c r="AW64" s="23">
        <f t="shared" si="3"/>
        <v>0</v>
      </c>
      <c r="AX64" s="23">
        <f t="shared" si="3"/>
        <v>0</v>
      </c>
      <c r="AY64" s="23">
        <f t="shared" si="3"/>
        <v>0</v>
      </c>
      <c r="AZ64" s="23">
        <f t="shared" si="3"/>
        <v>0</v>
      </c>
      <c r="BA64" s="23">
        <f t="shared" si="3"/>
        <v>0</v>
      </c>
      <c r="BB64" s="255">
        <f t="shared" si="3"/>
        <v>0</v>
      </c>
    </row>
    <row r="65" spans="1:54" ht="14" outlineLevel="2" thickBot="1">
      <c r="B65" s="19"/>
      <c r="C65" s="19"/>
      <c r="D65" s="19"/>
      <c r="E65" s="15"/>
    </row>
    <row r="66" spans="1:54" ht="12.75" customHeight="1" outlineLevel="2">
      <c r="A66" s="420" t="s">
        <v>382</v>
      </c>
      <c r="B66" s="266"/>
      <c r="C66" s="267"/>
      <c r="D66" s="268" t="s">
        <v>379</v>
      </c>
      <c r="E66" s="242"/>
      <c r="F66" s="242"/>
      <c r="G66" s="242"/>
      <c r="H66" s="242"/>
      <c r="I66" s="242"/>
      <c r="J66" s="242"/>
      <c r="K66" s="242"/>
      <c r="L66" s="242"/>
      <c r="M66" s="242"/>
      <c r="N66" s="242"/>
      <c r="O66" s="242"/>
      <c r="P66" s="242"/>
      <c r="Q66" s="242"/>
      <c r="R66" s="242"/>
      <c r="S66" s="242"/>
      <c r="T66" s="242"/>
      <c r="U66" s="242"/>
      <c r="V66" s="242"/>
      <c r="W66" s="242"/>
      <c r="X66" s="242"/>
      <c r="Y66" s="242"/>
      <c r="Z66" s="242"/>
      <c r="AA66" s="242"/>
      <c r="AB66" s="242"/>
      <c r="AC66" s="242"/>
      <c r="AD66" s="242"/>
      <c r="AE66" s="242"/>
      <c r="AF66" s="242"/>
      <c r="AG66" s="242"/>
      <c r="AH66" s="242"/>
      <c r="AI66" s="242"/>
      <c r="AJ66" s="242"/>
      <c r="AK66" s="242"/>
      <c r="AL66" s="242"/>
      <c r="AM66" s="242"/>
      <c r="AN66" s="242"/>
      <c r="AO66" s="242"/>
      <c r="AP66" s="242"/>
      <c r="AQ66" s="242"/>
      <c r="AR66" s="242"/>
      <c r="AS66" s="242"/>
      <c r="AT66" s="242"/>
      <c r="AU66" s="242"/>
      <c r="AV66" s="242"/>
      <c r="AW66" s="242"/>
      <c r="AX66" s="242"/>
      <c r="AY66" s="242"/>
      <c r="AZ66" s="242"/>
      <c r="BA66" s="242"/>
      <c r="BB66" s="242"/>
    </row>
    <row r="67" spans="1:54" outlineLevel="2">
      <c r="A67" s="421"/>
      <c r="B67" s="252"/>
      <c r="C67" s="267"/>
      <c r="D67" s="269" t="s">
        <v>379</v>
      </c>
      <c r="E67" s="241"/>
      <c r="F67" s="241"/>
      <c r="G67" s="241"/>
      <c r="H67" s="241"/>
      <c r="I67" s="241"/>
      <c r="J67" s="241"/>
      <c r="K67" s="241"/>
      <c r="L67" s="241"/>
      <c r="M67" s="241"/>
      <c r="N67" s="241"/>
      <c r="O67" s="241"/>
      <c r="P67" s="241"/>
      <c r="Q67" s="24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row>
    <row r="68" spans="1:54" outlineLevel="2">
      <c r="A68" s="421"/>
      <c r="B68" s="252"/>
      <c r="C68" s="267"/>
      <c r="D68" s="269" t="s">
        <v>379</v>
      </c>
      <c r="E68" s="241"/>
      <c r="F68" s="241"/>
      <c r="G68" s="241"/>
      <c r="H68" s="241"/>
      <c r="I68" s="241"/>
      <c r="J68" s="241"/>
      <c r="K68" s="241"/>
      <c r="L68" s="241"/>
      <c r="M68" s="241"/>
      <c r="N68" s="241"/>
      <c r="O68" s="241"/>
      <c r="P68" s="241"/>
      <c r="Q68" s="241"/>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c r="AQ68" s="241"/>
      <c r="AR68" s="241"/>
      <c r="AS68" s="241"/>
      <c r="AT68" s="241"/>
      <c r="AU68" s="241"/>
      <c r="AV68" s="241"/>
      <c r="AW68" s="241"/>
      <c r="AX68" s="241"/>
      <c r="AY68" s="241"/>
      <c r="AZ68" s="241"/>
      <c r="BA68" s="241"/>
      <c r="BB68" s="241"/>
    </row>
    <row r="69" spans="1:54" outlineLevel="2">
      <c r="A69" s="421"/>
      <c r="B69" s="252"/>
      <c r="C69" s="267"/>
      <c r="D69" s="269" t="s">
        <v>379</v>
      </c>
      <c r="E69" s="241"/>
      <c r="F69" s="241"/>
      <c r="G69" s="24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row>
    <row r="70" spans="1:54" outlineLevel="2">
      <c r="A70" s="421"/>
      <c r="B70" s="252"/>
      <c r="C70" s="267"/>
      <c r="D70" s="269" t="s">
        <v>379</v>
      </c>
      <c r="E70" s="241"/>
      <c r="F70" s="241"/>
      <c r="G70" s="241"/>
      <c r="H70" s="241"/>
      <c r="I70" s="241"/>
      <c r="J70" s="241"/>
      <c r="K70" s="241"/>
      <c r="L70" s="241"/>
      <c r="M70" s="241"/>
      <c r="N70" s="241"/>
      <c r="O70" s="241"/>
      <c r="P70" s="241"/>
      <c r="Q70" s="24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row>
    <row r="71" spans="1:54" ht="14" outlineLevel="2" thickBot="1">
      <c r="A71" s="422"/>
      <c r="B71" s="122" t="s">
        <v>383</v>
      </c>
      <c r="C71" s="123"/>
      <c r="D71" s="270" t="s">
        <v>379</v>
      </c>
      <c r="E71" s="21">
        <f>SUM(E66:E70)</f>
        <v>0</v>
      </c>
      <c r="F71" s="21">
        <f t="shared" ref="F71:BB71" si="4">SUM(F66:F70)</f>
        <v>0</v>
      </c>
      <c r="G71" s="21">
        <f t="shared" si="4"/>
        <v>0</v>
      </c>
      <c r="H71" s="21">
        <f t="shared" si="4"/>
        <v>0</v>
      </c>
      <c r="I71" s="21">
        <f t="shared" si="4"/>
        <v>0</v>
      </c>
      <c r="J71" s="21">
        <f t="shared" si="4"/>
        <v>0</v>
      </c>
      <c r="K71" s="21">
        <f t="shared" si="4"/>
        <v>0</v>
      </c>
      <c r="L71" s="21">
        <f t="shared" si="4"/>
        <v>0</v>
      </c>
      <c r="M71" s="21">
        <f t="shared" si="4"/>
        <v>0</v>
      </c>
      <c r="N71" s="21">
        <f t="shared" si="4"/>
        <v>0</v>
      </c>
      <c r="O71" s="21">
        <f t="shared" si="4"/>
        <v>0</v>
      </c>
      <c r="P71" s="21">
        <f t="shared" si="4"/>
        <v>0</v>
      </c>
      <c r="Q71" s="21">
        <f t="shared" si="4"/>
        <v>0</v>
      </c>
      <c r="R71" s="21">
        <f t="shared" si="4"/>
        <v>0</v>
      </c>
      <c r="S71" s="21">
        <f t="shared" si="4"/>
        <v>0</v>
      </c>
      <c r="T71" s="21">
        <f t="shared" si="4"/>
        <v>0</v>
      </c>
      <c r="U71" s="21">
        <f t="shared" si="4"/>
        <v>0</v>
      </c>
      <c r="V71" s="21">
        <f t="shared" si="4"/>
        <v>0</v>
      </c>
      <c r="W71" s="21">
        <f t="shared" si="4"/>
        <v>0</v>
      </c>
      <c r="X71" s="21">
        <f t="shared" si="4"/>
        <v>0</v>
      </c>
      <c r="Y71" s="21">
        <f t="shared" si="4"/>
        <v>0</v>
      </c>
      <c r="Z71" s="21">
        <f t="shared" si="4"/>
        <v>0</v>
      </c>
      <c r="AA71" s="21">
        <f t="shared" si="4"/>
        <v>0</v>
      </c>
      <c r="AB71" s="21">
        <f t="shared" si="4"/>
        <v>0</v>
      </c>
      <c r="AC71" s="21">
        <f t="shared" si="4"/>
        <v>0</v>
      </c>
      <c r="AD71" s="21">
        <f t="shared" si="4"/>
        <v>0</v>
      </c>
      <c r="AE71" s="21">
        <f t="shared" si="4"/>
        <v>0</v>
      </c>
      <c r="AF71" s="21">
        <f t="shared" si="4"/>
        <v>0</v>
      </c>
      <c r="AG71" s="21">
        <f t="shared" si="4"/>
        <v>0</v>
      </c>
      <c r="AH71" s="21">
        <f t="shared" si="4"/>
        <v>0</v>
      </c>
      <c r="AI71" s="21">
        <f t="shared" si="4"/>
        <v>0</v>
      </c>
      <c r="AJ71" s="21">
        <f t="shared" si="4"/>
        <v>0</v>
      </c>
      <c r="AK71" s="21">
        <f t="shared" si="4"/>
        <v>0</v>
      </c>
      <c r="AL71" s="21">
        <f t="shared" si="4"/>
        <v>0</v>
      </c>
      <c r="AM71" s="21">
        <f t="shared" si="4"/>
        <v>0</v>
      </c>
      <c r="AN71" s="21">
        <f t="shared" si="4"/>
        <v>0</v>
      </c>
      <c r="AO71" s="21">
        <f t="shared" si="4"/>
        <v>0</v>
      </c>
      <c r="AP71" s="21">
        <f t="shared" si="4"/>
        <v>0</v>
      </c>
      <c r="AQ71" s="21">
        <f t="shared" si="4"/>
        <v>0</v>
      </c>
      <c r="AR71" s="21">
        <f t="shared" si="4"/>
        <v>0</v>
      </c>
      <c r="AS71" s="21">
        <f t="shared" si="4"/>
        <v>0</v>
      </c>
      <c r="AT71" s="21">
        <f t="shared" si="4"/>
        <v>0</v>
      </c>
      <c r="AU71" s="21">
        <f t="shared" si="4"/>
        <v>0</v>
      </c>
      <c r="AV71" s="21">
        <f t="shared" si="4"/>
        <v>0</v>
      </c>
      <c r="AW71" s="21">
        <f t="shared" si="4"/>
        <v>0</v>
      </c>
      <c r="AX71" s="21">
        <f t="shared" si="4"/>
        <v>0</v>
      </c>
      <c r="AY71" s="21">
        <f t="shared" si="4"/>
        <v>0</v>
      </c>
      <c r="AZ71" s="21">
        <f t="shared" si="4"/>
        <v>0</v>
      </c>
      <c r="BA71" s="21">
        <f t="shared" si="4"/>
        <v>0</v>
      </c>
      <c r="BB71" s="21">
        <f t="shared" si="4"/>
        <v>0</v>
      </c>
    </row>
    <row r="72" spans="1:54" outlineLevel="2">
      <c r="B72" s="145"/>
      <c r="C72" s="2"/>
      <c r="D72" s="2"/>
      <c r="E72" s="15"/>
    </row>
    <row r="73" spans="1:54" outlineLevel="2">
      <c r="B73" s="145"/>
      <c r="C73" s="2"/>
      <c r="D73" s="2"/>
      <c r="E73" s="15"/>
    </row>
    <row r="74" spans="1:54" ht="14" outlineLevel="2" thickBot="1">
      <c r="B74" s="145"/>
      <c r="C74" s="2"/>
      <c r="D74" s="2"/>
      <c r="E74" s="15"/>
    </row>
    <row r="75" spans="1:54" ht="19.5" customHeight="1" outlineLevel="2">
      <c r="A75" s="420" t="s">
        <v>384</v>
      </c>
      <c r="B75" s="127" t="s">
        <v>385</v>
      </c>
      <c r="C75" s="274"/>
      <c r="D75" s="124" t="s">
        <v>379</v>
      </c>
      <c r="E75" s="275">
        <f>-E158*'Fixed Data'!$B$27/10^2</f>
        <v>-2.0618493184465522E-4</v>
      </c>
      <c r="F75" s="275">
        <f>-F158*'Fixed Data'!$B$27/10^2</f>
        <v>-2.1077684572680356E-4</v>
      </c>
      <c r="G75" s="275">
        <f>-G158*'Fixed Data'!$B$27/10^2</f>
        <v>-1.9344017863915665E-4</v>
      </c>
      <c r="H75" s="275">
        <f>-H158*'Fixed Data'!$B$27/10^2</f>
        <v>-1.7911702838000455E-4</v>
      </c>
      <c r="I75" s="275">
        <f>-I158*'Fixed Data'!$B$27/10^2</f>
        <v>-1.6371779695285887E-4</v>
      </c>
      <c r="J75" s="275">
        <f>-J158*'Fixed Data'!$B$27/10^2</f>
        <v>-1.4661962077083357E-4</v>
      </c>
      <c r="K75" s="275">
        <f>-K158*'Fixed Data'!$B$27/10^2</f>
        <v>-1.528131767813247E-4</v>
      </c>
      <c r="L75" s="275">
        <f>-L158*'Fixed Data'!$B$27/10^2</f>
        <v>-1.5933190167529061E-4</v>
      </c>
      <c r="M75" s="275">
        <f>-M158*'Fixed Data'!$B$27/10^2</f>
        <v>-1.6623462278160924E-4</v>
      </c>
      <c r="N75" s="275">
        <f>-N158*'Fixed Data'!$B$27/10^2</f>
        <v>-1.7354150034738533E-4</v>
      </c>
      <c r="O75" s="275">
        <f>-O158*'Fixed Data'!$B$27/10^2</f>
        <v>-1.8127278199599707E-4</v>
      </c>
      <c r="P75" s="275">
        <f>-P158*'Fixed Data'!$B$27/10^2</f>
        <v>-1.8945074943467753E-4</v>
      </c>
      <c r="Q75" s="275">
        <f>-Q158*'Fixed Data'!$B$27/10^2</f>
        <v>-1.9805806966142095E-4</v>
      </c>
      <c r="R75" s="275">
        <f>-R158*'Fixed Data'!$B$27/10^2</f>
        <v>-2.071172841962321E-4</v>
      </c>
      <c r="S75" s="275">
        <f>-S158*'Fixed Data'!$B$27/10^2</f>
        <v>-2.1665211801509491E-4</v>
      </c>
      <c r="T75" s="275">
        <f>-T158*'Fixed Data'!$B$27/10^2</f>
        <v>-2.2668754168278515E-4</v>
      </c>
      <c r="U75" s="275">
        <f>-U158*'Fixed Data'!$B$27/10^2</f>
        <v>-2.3724983674772965E-4</v>
      </c>
      <c r="V75" s="275">
        <f>-V158*'Fixed Data'!$B$27/10^2</f>
        <v>-2.4836666457016916E-4</v>
      </c>
      <c r="W75" s="275">
        <f>-W158*'Fixed Data'!$B$27/10^2</f>
        <v>-2.6006713876388249E-4</v>
      </c>
      <c r="X75" s="275">
        <f>-X158*'Fixed Data'!$B$27/10^2</f>
        <v>-2.7238190144118275E-4</v>
      </c>
      <c r="Y75" s="275">
        <f>-Y158*'Fixed Data'!$B$27/10^2</f>
        <v>-2.8534320346086569E-4</v>
      </c>
      <c r="Z75" s="275">
        <f>-Z158*'Fixed Data'!$B$27/10^2</f>
        <v>-2.9898498888926911E-4</v>
      </c>
      <c r="AA75" s="275">
        <f>-AA158*'Fixed Data'!$B$27/10^2</f>
        <v>-3.1334298389563422E-4</v>
      </c>
      <c r="AB75" s="275">
        <f>-AB158*'Fixed Data'!$B$27/10^2</f>
        <v>-3.2845479031457832E-4</v>
      </c>
      <c r="AC75" s="275">
        <f>-AC158*'Fixed Data'!$B$27/10^2</f>
        <v>-3.7225356904440872E-4</v>
      </c>
      <c r="AD75" s="275">
        <f>-AD158*'Fixed Data'!$B$27/10^2</f>
        <v>-3.9045824959982995E-4</v>
      </c>
      <c r="AE75" s="275">
        <f>-AE158*'Fixed Data'!$B$27/10^2</f>
        <v>-4.0961869702652774E-4</v>
      </c>
      <c r="AF75" s="275">
        <f>-AF158*'Fixed Data'!$B$27/10^2</f>
        <v>-4.2978509019522902E-4</v>
      </c>
      <c r="AG75" s="275">
        <f>-AG158*'Fixed Data'!$B$27/10^2</f>
        <v>-4.5101024242565069E-4</v>
      </c>
      <c r="AH75" s="275">
        <f>-AH158*'Fixed Data'!$B$27/10^2</f>
        <v>-4.7334973979812914E-4</v>
      </c>
      <c r="AI75" s="275">
        <f>-AI158*'Fixed Data'!$B$27/10^2</f>
        <v>-4.9686208672677392E-4</v>
      </c>
      <c r="AJ75" s="275">
        <f>-AJ158*'Fixed Data'!$B$27/10^2</f>
        <v>-5.2160885917537951E-4</v>
      </c>
      <c r="AK75" s="275">
        <f>-AK158*'Fixed Data'!$B$27/10^2</f>
        <v>-5.4765486591735199E-4</v>
      </c>
      <c r="AL75" s="275">
        <f>-AL158*'Fixed Data'!$B$27/10^2</f>
        <v>-5.7506831826196602E-4</v>
      </c>
      <c r="AM75" s="275">
        <f>-AM158*'Fixed Data'!$B$27/10^2</f>
        <v>-6.039210086914525E-4</v>
      </c>
      <c r="AN75" s="275">
        <f>-AN158*'Fixed Data'!$B$27/10^2</f>
        <v>-6.3428849887673441E-4</v>
      </c>
      <c r="AO75" s="275">
        <f>-AO158*'Fixed Data'!$B$27/10^2</f>
        <v>-6.6625031756421306E-4</v>
      </c>
      <c r="AP75" s="275">
        <f>-AP158*'Fixed Data'!$B$27/10^2</f>
        <v>-6.9989016885183691E-4</v>
      </c>
      <c r="AQ75" s="275">
        <f>-AQ158*'Fixed Data'!$B$27/10^2</f>
        <v>-7.3529615139990745E-4</v>
      </c>
      <c r="AR75" s="275">
        <f>-AR158*'Fixed Data'!$B$27/10^2</f>
        <v>-7.7256098915070496E-4</v>
      </c>
      <c r="AS75" s="275">
        <f>-AS158*'Fixed Data'!$B$27/10^2</f>
        <v>-8.1178227416116506E-4</v>
      </c>
      <c r="AT75" s="275">
        <f>-AT158*'Fixed Data'!$B$27/10^2</f>
        <v>-8.5306272218455242E-4</v>
      </c>
      <c r="AU75" s="275">
        <f>-AU158*'Fixed Data'!$B$27/10^2</f>
        <v>-8.9651044167046723E-4</v>
      </c>
      <c r="AV75" s="275">
        <f>-AV158*'Fixed Data'!$B$27/10^2</f>
        <v>-9.4223921688766602E-4</v>
      </c>
      <c r="AW75" s="275">
        <f>-AW158*'Fixed Data'!$B$27/10^2</f>
        <v>-9.9036880591115892E-4</v>
      </c>
      <c r="AX75" s="275">
        <f>-AX158*'Fixed Data'!$B$27/10^2</f>
        <v>-1.0410252542539765E-3</v>
      </c>
      <c r="AY75" s="275">
        <f>-AY158*'Fixed Data'!$B$27/10^2</f>
        <v>-1.0943412249649663E-3</v>
      </c>
      <c r="AZ75" s="275">
        <f>-AZ158*'Fixed Data'!$B$27/10^2</f>
        <v>-1.1504563460571103E-3</v>
      </c>
      <c r="BA75" s="275">
        <f>-BA158*'Fixed Data'!$B$27/10^2</f>
        <v>-1.2095175761762291E-3</v>
      </c>
      <c r="BB75" s="275">
        <f>-BB158*'Fixed Data'!$B$27/10^2</f>
        <v>-1.2716108456379432E-3</v>
      </c>
    </row>
    <row r="76" spans="1:54" ht="19.5" customHeight="1" outlineLevel="2">
      <c r="A76" s="421"/>
      <c r="B76" s="121"/>
      <c r="C76" s="272"/>
      <c r="D76" s="2" t="s">
        <v>379</v>
      </c>
      <c r="E76" s="237"/>
      <c r="F76" s="237"/>
      <c r="G76" s="237"/>
      <c r="H76" s="237"/>
      <c r="I76" s="237"/>
      <c r="J76" s="237"/>
      <c r="K76" s="237"/>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37"/>
      <c r="AZ76" s="237"/>
      <c r="BA76" s="237"/>
      <c r="BB76" s="276"/>
    </row>
    <row r="77" spans="1:54" ht="14" outlineLevel="2" thickBot="1">
      <c r="A77" s="422"/>
      <c r="B77" s="273" t="s">
        <v>386</v>
      </c>
      <c r="C77" s="271"/>
      <c r="D77" s="123" t="s">
        <v>379</v>
      </c>
      <c r="E77" s="23">
        <f t="shared" ref="E77:AJ77" si="5">SUM(E75:E76)</f>
        <v>-2.0618493184465522E-4</v>
      </c>
      <c r="F77" s="23">
        <f t="shared" si="5"/>
        <v>-2.1077684572680356E-4</v>
      </c>
      <c r="G77" s="23">
        <f t="shared" si="5"/>
        <v>-1.9344017863915665E-4</v>
      </c>
      <c r="H77" s="23">
        <f t="shared" si="5"/>
        <v>-1.7911702838000455E-4</v>
      </c>
      <c r="I77" s="23">
        <f t="shared" si="5"/>
        <v>-1.6371779695285887E-4</v>
      </c>
      <c r="J77" s="23">
        <f t="shared" si="5"/>
        <v>-1.4661962077083357E-4</v>
      </c>
      <c r="K77" s="23">
        <f t="shared" si="5"/>
        <v>-1.528131767813247E-4</v>
      </c>
      <c r="L77" s="23">
        <f t="shared" si="5"/>
        <v>-1.5933190167529061E-4</v>
      </c>
      <c r="M77" s="23">
        <f t="shared" si="5"/>
        <v>-1.6623462278160924E-4</v>
      </c>
      <c r="N77" s="23">
        <f t="shared" si="5"/>
        <v>-1.7354150034738533E-4</v>
      </c>
      <c r="O77" s="23">
        <f t="shared" si="5"/>
        <v>-1.8127278199599707E-4</v>
      </c>
      <c r="P77" s="23">
        <f t="shared" si="5"/>
        <v>-1.8945074943467753E-4</v>
      </c>
      <c r="Q77" s="23">
        <f t="shared" si="5"/>
        <v>-1.9805806966142095E-4</v>
      </c>
      <c r="R77" s="23">
        <f t="shared" si="5"/>
        <v>-2.071172841962321E-4</v>
      </c>
      <c r="S77" s="23">
        <f t="shared" si="5"/>
        <v>-2.1665211801509491E-4</v>
      </c>
      <c r="T77" s="23">
        <f t="shared" si="5"/>
        <v>-2.2668754168278515E-4</v>
      </c>
      <c r="U77" s="23">
        <f t="shared" si="5"/>
        <v>-2.3724983674772965E-4</v>
      </c>
      <c r="V77" s="23">
        <f t="shared" si="5"/>
        <v>-2.4836666457016916E-4</v>
      </c>
      <c r="W77" s="23">
        <f t="shared" si="5"/>
        <v>-2.6006713876388249E-4</v>
      </c>
      <c r="X77" s="23">
        <f t="shared" si="5"/>
        <v>-2.7238190144118275E-4</v>
      </c>
      <c r="Y77" s="23">
        <f t="shared" si="5"/>
        <v>-2.8534320346086569E-4</v>
      </c>
      <c r="Z77" s="23">
        <f t="shared" si="5"/>
        <v>-2.9898498888926911E-4</v>
      </c>
      <c r="AA77" s="23">
        <f t="shared" si="5"/>
        <v>-3.1334298389563422E-4</v>
      </c>
      <c r="AB77" s="23">
        <f t="shared" si="5"/>
        <v>-3.2845479031457832E-4</v>
      </c>
      <c r="AC77" s="23">
        <f t="shared" si="5"/>
        <v>-3.7225356904440872E-4</v>
      </c>
      <c r="AD77" s="23">
        <f t="shared" si="5"/>
        <v>-3.9045824959982995E-4</v>
      </c>
      <c r="AE77" s="23">
        <f t="shared" si="5"/>
        <v>-4.0961869702652774E-4</v>
      </c>
      <c r="AF77" s="23">
        <f t="shared" si="5"/>
        <v>-4.2978509019522902E-4</v>
      </c>
      <c r="AG77" s="23">
        <f t="shared" si="5"/>
        <v>-4.5101024242565069E-4</v>
      </c>
      <c r="AH77" s="23">
        <f t="shared" si="5"/>
        <v>-4.7334973979812914E-4</v>
      </c>
      <c r="AI77" s="23">
        <f t="shared" si="5"/>
        <v>-4.9686208672677392E-4</v>
      </c>
      <c r="AJ77" s="23">
        <f t="shared" si="5"/>
        <v>-5.2160885917537951E-4</v>
      </c>
      <c r="AK77" s="23">
        <f t="shared" ref="AK77:BB77" si="6">SUM(AK75:AK76)</f>
        <v>-5.4765486591735199E-4</v>
      </c>
      <c r="AL77" s="23">
        <f t="shared" si="6"/>
        <v>-5.7506831826196602E-4</v>
      </c>
      <c r="AM77" s="23">
        <f t="shared" si="6"/>
        <v>-6.039210086914525E-4</v>
      </c>
      <c r="AN77" s="23">
        <f t="shared" si="6"/>
        <v>-6.3428849887673441E-4</v>
      </c>
      <c r="AO77" s="23">
        <f t="shared" si="6"/>
        <v>-6.6625031756421306E-4</v>
      </c>
      <c r="AP77" s="23">
        <f t="shared" si="6"/>
        <v>-6.9989016885183691E-4</v>
      </c>
      <c r="AQ77" s="23">
        <f t="shared" si="6"/>
        <v>-7.3529615139990745E-4</v>
      </c>
      <c r="AR77" s="23">
        <f t="shared" si="6"/>
        <v>-7.7256098915070496E-4</v>
      </c>
      <c r="AS77" s="23">
        <f t="shared" si="6"/>
        <v>-8.1178227416116506E-4</v>
      </c>
      <c r="AT77" s="23">
        <f t="shared" si="6"/>
        <v>-8.5306272218455242E-4</v>
      </c>
      <c r="AU77" s="23">
        <f t="shared" si="6"/>
        <v>-8.9651044167046723E-4</v>
      </c>
      <c r="AV77" s="23">
        <f t="shared" si="6"/>
        <v>-9.4223921688766602E-4</v>
      </c>
      <c r="AW77" s="23">
        <f t="shared" si="6"/>
        <v>-9.9036880591115892E-4</v>
      </c>
      <c r="AX77" s="23">
        <f t="shared" si="6"/>
        <v>-1.0410252542539765E-3</v>
      </c>
      <c r="AY77" s="23">
        <f t="shared" si="6"/>
        <v>-1.0943412249649663E-3</v>
      </c>
      <c r="AZ77" s="23">
        <f t="shared" si="6"/>
        <v>-1.1504563460571103E-3</v>
      </c>
      <c r="BA77" s="23">
        <f t="shared" si="6"/>
        <v>-1.2095175761762291E-3</v>
      </c>
      <c r="BB77" s="255">
        <f t="shared" si="6"/>
        <v>-1.2716108456379432E-3</v>
      </c>
    </row>
    <row r="78" spans="1:54" outlineLevel="2">
      <c r="B78" s="19"/>
      <c r="C78" s="19"/>
      <c r="D78" s="19"/>
      <c r="E78" s="15"/>
    </row>
    <row r="79" spans="1:54" s="7" customFormat="1" ht="14" outlineLevel="1" thickBot="1">
      <c r="B79" s="125"/>
      <c r="C79" s="125"/>
      <c r="D79" s="125"/>
      <c r="E79" s="247"/>
    </row>
    <row r="80" spans="1:54" outlineLevel="1">
      <c r="A80" s="4" t="s">
        <v>387</v>
      </c>
      <c r="B80" s="19"/>
      <c r="C80" s="19"/>
      <c r="D80" s="19"/>
      <c r="E80" s="246">
        <v>2027</v>
      </c>
      <c r="F80" s="246">
        <v>2028</v>
      </c>
      <c r="G80" s="246">
        <v>2029</v>
      </c>
      <c r="H80" s="246">
        <v>2030</v>
      </c>
      <c r="I80" s="246">
        <v>2031</v>
      </c>
      <c r="J80" s="246">
        <v>2032</v>
      </c>
      <c r="K80" s="246">
        <v>2033</v>
      </c>
      <c r="L80" s="246">
        <v>2034</v>
      </c>
      <c r="M80" s="246">
        <v>2035</v>
      </c>
      <c r="N80" s="246">
        <v>2036</v>
      </c>
      <c r="O80" s="246">
        <v>2037</v>
      </c>
      <c r="P80" s="246">
        <v>2038</v>
      </c>
      <c r="Q80" s="246">
        <v>2039</v>
      </c>
      <c r="R80" s="246">
        <v>2040</v>
      </c>
      <c r="S80" s="246">
        <v>2041</v>
      </c>
      <c r="T80" s="246">
        <v>2042</v>
      </c>
      <c r="U80" s="246">
        <v>2043</v>
      </c>
      <c r="V80" s="246">
        <v>2044</v>
      </c>
      <c r="W80" s="246">
        <v>2045</v>
      </c>
      <c r="X80" s="246">
        <v>2046</v>
      </c>
      <c r="Y80" s="246">
        <v>2047</v>
      </c>
      <c r="Z80" s="246">
        <v>2048</v>
      </c>
      <c r="AA80" s="246">
        <v>2049</v>
      </c>
      <c r="AB80" s="246">
        <v>2050</v>
      </c>
      <c r="AC80" s="246">
        <v>2051</v>
      </c>
      <c r="AD80" s="246">
        <v>2052</v>
      </c>
      <c r="AE80" s="246">
        <v>2053</v>
      </c>
      <c r="AF80" s="246">
        <v>2054</v>
      </c>
      <c r="AG80" s="246">
        <v>2055</v>
      </c>
      <c r="AH80" s="246">
        <v>2056</v>
      </c>
      <c r="AI80" s="246">
        <v>2057</v>
      </c>
      <c r="AJ80" s="246">
        <v>2058</v>
      </c>
      <c r="AK80" s="246">
        <v>2059</v>
      </c>
      <c r="AL80" s="246">
        <v>2060</v>
      </c>
      <c r="AM80" s="246">
        <v>2061</v>
      </c>
      <c r="AN80" s="246">
        <v>2062</v>
      </c>
      <c r="AO80" s="246">
        <v>2063</v>
      </c>
      <c r="AP80" s="246">
        <v>2064</v>
      </c>
      <c r="AQ80" s="246">
        <v>2065</v>
      </c>
      <c r="AR80" s="246">
        <v>2066</v>
      </c>
      <c r="AS80" s="246">
        <v>2067</v>
      </c>
      <c r="AT80" s="246">
        <v>2068</v>
      </c>
      <c r="AU80" s="246">
        <v>2069</v>
      </c>
      <c r="AV80" s="246">
        <v>2070</v>
      </c>
      <c r="AW80" s="246">
        <v>2071</v>
      </c>
      <c r="AX80" s="246">
        <v>2072</v>
      </c>
      <c r="AY80" s="246">
        <v>2073</v>
      </c>
      <c r="AZ80" s="246">
        <v>2074</v>
      </c>
      <c r="BA80" s="246">
        <v>2075</v>
      </c>
      <c r="BB80" s="246">
        <v>2076</v>
      </c>
    </row>
    <row r="81" spans="1:54" outlineLevel="2">
      <c r="A81" s="8"/>
      <c r="B81" t="s">
        <v>388</v>
      </c>
      <c r="C81" s="6" t="s">
        <v>389</v>
      </c>
      <c r="D81" t="s">
        <v>390</v>
      </c>
      <c r="E81" s="129">
        <f>$B$20</f>
        <v>0.33700000000000002</v>
      </c>
      <c r="F81" s="129">
        <f t="shared" ref="F81:AA81" si="7">$B$20</f>
        <v>0.33700000000000002</v>
      </c>
      <c r="G81" s="129">
        <f t="shared" si="7"/>
        <v>0.33700000000000002</v>
      </c>
      <c r="H81" s="129">
        <f t="shared" si="7"/>
        <v>0.33700000000000002</v>
      </c>
      <c r="I81" s="129">
        <f t="shared" si="7"/>
        <v>0.33700000000000002</v>
      </c>
      <c r="J81" s="129">
        <f t="shared" si="7"/>
        <v>0.33700000000000002</v>
      </c>
      <c r="K81" s="129">
        <f t="shared" si="7"/>
        <v>0.33700000000000002</v>
      </c>
      <c r="L81" s="129">
        <f t="shared" si="7"/>
        <v>0.33700000000000002</v>
      </c>
      <c r="M81" s="129">
        <f t="shared" si="7"/>
        <v>0.33700000000000002</v>
      </c>
      <c r="N81" s="129">
        <f t="shared" si="7"/>
        <v>0.33700000000000002</v>
      </c>
      <c r="O81" s="129">
        <f t="shared" si="7"/>
        <v>0.33700000000000002</v>
      </c>
      <c r="P81" s="129">
        <f t="shared" si="7"/>
        <v>0.33700000000000002</v>
      </c>
      <c r="Q81" s="129">
        <f t="shared" si="7"/>
        <v>0.33700000000000002</v>
      </c>
      <c r="R81" s="129">
        <f t="shared" si="7"/>
        <v>0.33700000000000002</v>
      </c>
      <c r="S81" s="129">
        <f t="shared" si="7"/>
        <v>0.33700000000000002</v>
      </c>
      <c r="T81" s="129">
        <f t="shared" si="7"/>
        <v>0.33700000000000002</v>
      </c>
      <c r="U81" s="129">
        <f t="shared" si="7"/>
        <v>0.33700000000000002</v>
      </c>
      <c r="V81" s="129">
        <f t="shared" si="7"/>
        <v>0.33700000000000002</v>
      </c>
      <c r="W81" s="129">
        <f t="shared" si="7"/>
        <v>0.33700000000000002</v>
      </c>
      <c r="X81" s="129">
        <f t="shared" si="7"/>
        <v>0.33700000000000002</v>
      </c>
      <c r="Y81" s="129">
        <f t="shared" si="7"/>
        <v>0.33700000000000002</v>
      </c>
      <c r="Z81" s="129">
        <f t="shared" si="7"/>
        <v>0.33700000000000002</v>
      </c>
      <c r="AA81" s="129">
        <f t="shared" si="7"/>
        <v>0.33700000000000002</v>
      </c>
      <c r="AB81" s="129">
        <v>0</v>
      </c>
      <c r="AC81" s="129">
        <v>0</v>
      </c>
      <c r="AD81" s="129">
        <v>0</v>
      </c>
      <c r="AE81" s="129">
        <v>0</v>
      </c>
      <c r="AF81" s="129">
        <v>0</v>
      </c>
      <c r="AG81" s="129">
        <v>0</v>
      </c>
      <c r="AH81" s="129">
        <v>0</v>
      </c>
      <c r="AI81" s="129">
        <v>0</v>
      </c>
      <c r="AJ81" s="129">
        <v>0</v>
      </c>
      <c r="AK81" s="129">
        <v>0</v>
      </c>
      <c r="AL81" s="129">
        <v>0</v>
      </c>
      <c r="AM81" s="129">
        <v>0</v>
      </c>
      <c r="AN81" s="129">
        <v>0</v>
      </c>
      <c r="AO81" s="129">
        <v>0</v>
      </c>
      <c r="AP81" s="129">
        <v>0</v>
      </c>
      <c r="AQ81" s="129">
        <v>0</v>
      </c>
      <c r="AR81" s="129">
        <v>0</v>
      </c>
      <c r="AS81" s="129">
        <v>0</v>
      </c>
      <c r="AT81" s="129">
        <v>0</v>
      </c>
      <c r="AU81" s="129">
        <v>0</v>
      </c>
      <c r="AV81" s="129">
        <v>0</v>
      </c>
      <c r="AW81" s="129">
        <v>0</v>
      </c>
      <c r="AX81" s="129">
        <v>0</v>
      </c>
      <c r="AY81" s="129">
        <v>0</v>
      </c>
      <c r="AZ81" s="129">
        <v>0</v>
      </c>
      <c r="BA81" s="129">
        <v>0</v>
      </c>
      <c r="BB81" s="129">
        <v>0</v>
      </c>
    </row>
    <row r="82" spans="1:54" outlineLevel="2">
      <c r="A82" s="8"/>
      <c r="B82" t="s">
        <v>391</v>
      </c>
      <c r="C82" t="s">
        <v>392</v>
      </c>
      <c r="D82" t="s">
        <v>379</v>
      </c>
      <c r="E82" s="21">
        <f t="shared" ref="E82:BB82" si="8">E64*E81</f>
        <v>-0.2359</v>
      </c>
      <c r="F82" s="21">
        <f t="shared" si="8"/>
        <v>-0.25275000000000003</v>
      </c>
      <c r="G82" s="21">
        <f t="shared" si="8"/>
        <v>-0.25275000000000003</v>
      </c>
      <c r="H82" s="21">
        <f t="shared" si="8"/>
        <v>-0.25275000000000003</v>
      </c>
      <c r="I82" s="21">
        <f t="shared" si="8"/>
        <v>-0.25275000000000003</v>
      </c>
      <c r="J82" s="21">
        <f t="shared" si="8"/>
        <v>0</v>
      </c>
      <c r="K82" s="21">
        <f t="shared" si="8"/>
        <v>0</v>
      </c>
      <c r="L82" s="21">
        <f t="shared" si="8"/>
        <v>0</v>
      </c>
      <c r="M82" s="21">
        <f t="shared" si="8"/>
        <v>0</v>
      </c>
      <c r="N82" s="21">
        <f t="shared" si="8"/>
        <v>0</v>
      </c>
      <c r="O82" s="21">
        <f t="shared" si="8"/>
        <v>0</v>
      </c>
      <c r="P82" s="21">
        <f t="shared" si="8"/>
        <v>0</v>
      </c>
      <c r="Q82" s="21">
        <f t="shared" si="8"/>
        <v>0</v>
      </c>
      <c r="R82" s="21">
        <f t="shared" si="8"/>
        <v>0</v>
      </c>
      <c r="S82" s="21">
        <f t="shared" si="8"/>
        <v>0</v>
      </c>
      <c r="T82" s="21">
        <f t="shared" si="8"/>
        <v>0</v>
      </c>
      <c r="U82" s="21">
        <f t="shared" si="8"/>
        <v>0</v>
      </c>
      <c r="V82" s="21">
        <f t="shared" si="8"/>
        <v>0</v>
      </c>
      <c r="W82" s="21">
        <f t="shared" si="8"/>
        <v>0</v>
      </c>
      <c r="X82" s="21">
        <f t="shared" si="8"/>
        <v>0</v>
      </c>
      <c r="Y82" s="21">
        <f t="shared" si="8"/>
        <v>0</v>
      </c>
      <c r="Z82" s="21">
        <f t="shared" si="8"/>
        <v>0</v>
      </c>
      <c r="AA82" s="21">
        <f t="shared" si="8"/>
        <v>0</v>
      </c>
      <c r="AB82" s="21">
        <f t="shared" si="8"/>
        <v>0</v>
      </c>
      <c r="AC82" s="21">
        <f t="shared" si="8"/>
        <v>0</v>
      </c>
      <c r="AD82" s="21">
        <f t="shared" si="8"/>
        <v>0</v>
      </c>
      <c r="AE82" s="21">
        <f t="shared" si="8"/>
        <v>0</v>
      </c>
      <c r="AF82" s="21">
        <f t="shared" si="8"/>
        <v>0</v>
      </c>
      <c r="AG82" s="21">
        <f t="shared" si="8"/>
        <v>0</v>
      </c>
      <c r="AH82" s="21">
        <f t="shared" si="8"/>
        <v>0</v>
      </c>
      <c r="AI82" s="21">
        <f t="shared" si="8"/>
        <v>0</v>
      </c>
      <c r="AJ82" s="21">
        <f t="shared" si="8"/>
        <v>0</v>
      </c>
      <c r="AK82" s="21">
        <f t="shared" si="8"/>
        <v>0</v>
      </c>
      <c r="AL82" s="21">
        <f t="shared" si="8"/>
        <v>0</v>
      </c>
      <c r="AM82" s="21">
        <f t="shared" si="8"/>
        <v>0</v>
      </c>
      <c r="AN82" s="21">
        <f t="shared" si="8"/>
        <v>0</v>
      </c>
      <c r="AO82" s="21">
        <f t="shared" si="8"/>
        <v>0</v>
      </c>
      <c r="AP82" s="21">
        <f t="shared" si="8"/>
        <v>0</v>
      </c>
      <c r="AQ82" s="21">
        <f t="shared" si="8"/>
        <v>0</v>
      </c>
      <c r="AR82" s="21">
        <f t="shared" si="8"/>
        <v>0</v>
      </c>
      <c r="AS82" s="21">
        <f t="shared" si="8"/>
        <v>0</v>
      </c>
      <c r="AT82" s="21">
        <f t="shared" si="8"/>
        <v>0</v>
      </c>
      <c r="AU82" s="21">
        <f t="shared" si="8"/>
        <v>0</v>
      </c>
      <c r="AV82" s="21">
        <f t="shared" si="8"/>
        <v>0</v>
      </c>
      <c r="AW82" s="21">
        <f t="shared" si="8"/>
        <v>0</v>
      </c>
      <c r="AX82" s="21">
        <f t="shared" si="8"/>
        <v>0</v>
      </c>
      <c r="AY82" s="21">
        <f t="shared" si="8"/>
        <v>0</v>
      </c>
      <c r="AZ82" s="21">
        <f t="shared" si="8"/>
        <v>0</v>
      </c>
      <c r="BA82" s="21">
        <f t="shared" si="8"/>
        <v>0</v>
      </c>
      <c r="BB82" s="21">
        <f t="shared" si="8"/>
        <v>0</v>
      </c>
    </row>
    <row r="83" spans="1:54" outlineLevel="2">
      <c r="A83" s="8"/>
      <c r="B83" t="s">
        <v>393</v>
      </c>
      <c r="C83" t="s">
        <v>394</v>
      </c>
      <c r="D83" t="s">
        <v>379</v>
      </c>
      <c r="E83" s="21">
        <f t="shared" ref="E83:BB83" si="9">E64-E82</f>
        <v>-0.46409999999999996</v>
      </c>
      <c r="F83" s="21">
        <f t="shared" si="9"/>
        <v>-0.49724999999999997</v>
      </c>
      <c r="G83" s="21">
        <f t="shared" si="9"/>
        <v>-0.49724999999999997</v>
      </c>
      <c r="H83" s="21">
        <f t="shared" si="9"/>
        <v>-0.49724999999999997</v>
      </c>
      <c r="I83" s="21">
        <f t="shared" si="9"/>
        <v>-0.49724999999999997</v>
      </c>
      <c r="J83" s="21">
        <f t="shared" si="9"/>
        <v>0</v>
      </c>
      <c r="K83" s="21">
        <f t="shared" si="9"/>
        <v>0</v>
      </c>
      <c r="L83" s="21">
        <f t="shared" si="9"/>
        <v>0</v>
      </c>
      <c r="M83" s="21">
        <f t="shared" si="9"/>
        <v>0</v>
      </c>
      <c r="N83" s="21">
        <f t="shared" si="9"/>
        <v>0</v>
      </c>
      <c r="O83" s="21">
        <f t="shared" si="9"/>
        <v>0</v>
      </c>
      <c r="P83" s="21">
        <f t="shared" si="9"/>
        <v>0</v>
      </c>
      <c r="Q83" s="21">
        <f t="shared" si="9"/>
        <v>0</v>
      </c>
      <c r="R83" s="21">
        <f t="shared" si="9"/>
        <v>0</v>
      </c>
      <c r="S83" s="21">
        <f t="shared" si="9"/>
        <v>0</v>
      </c>
      <c r="T83" s="21">
        <f t="shared" si="9"/>
        <v>0</v>
      </c>
      <c r="U83" s="21">
        <f t="shared" si="9"/>
        <v>0</v>
      </c>
      <c r="V83" s="21">
        <f t="shared" si="9"/>
        <v>0</v>
      </c>
      <c r="W83" s="21">
        <f t="shared" si="9"/>
        <v>0</v>
      </c>
      <c r="X83" s="21">
        <f t="shared" si="9"/>
        <v>0</v>
      </c>
      <c r="Y83" s="21">
        <f t="shared" si="9"/>
        <v>0</v>
      </c>
      <c r="Z83" s="21">
        <f t="shared" si="9"/>
        <v>0</v>
      </c>
      <c r="AA83" s="21">
        <f t="shared" si="9"/>
        <v>0</v>
      </c>
      <c r="AB83" s="21">
        <f t="shared" si="9"/>
        <v>0</v>
      </c>
      <c r="AC83" s="21">
        <f t="shared" si="9"/>
        <v>0</v>
      </c>
      <c r="AD83" s="21">
        <f t="shared" si="9"/>
        <v>0</v>
      </c>
      <c r="AE83" s="21">
        <f t="shared" si="9"/>
        <v>0</v>
      </c>
      <c r="AF83" s="21">
        <f t="shared" si="9"/>
        <v>0</v>
      </c>
      <c r="AG83" s="21">
        <f t="shared" si="9"/>
        <v>0</v>
      </c>
      <c r="AH83" s="21">
        <f t="shared" si="9"/>
        <v>0</v>
      </c>
      <c r="AI83" s="21">
        <f t="shared" si="9"/>
        <v>0</v>
      </c>
      <c r="AJ83" s="21">
        <f t="shared" si="9"/>
        <v>0</v>
      </c>
      <c r="AK83" s="21">
        <f t="shared" si="9"/>
        <v>0</v>
      </c>
      <c r="AL83" s="21">
        <f t="shared" si="9"/>
        <v>0</v>
      </c>
      <c r="AM83" s="21">
        <f t="shared" si="9"/>
        <v>0</v>
      </c>
      <c r="AN83" s="21">
        <f t="shared" si="9"/>
        <v>0</v>
      </c>
      <c r="AO83" s="21">
        <f t="shared" si="9"/>
        <v>0</v>
      </c>
      <c r="AP83" s="21">
        <f t="shared" si="9"/>
        <v>0</v>
      </c>
      <c r="AQ83" s="21">
        <f t="shared" si="9"/>
        <v>0</v>
      </c>
      <c r="AR83" s="21">
        <f t="shared" si="9"/>
        <v>0</v>
      </c>
      <c r="AS83" s="21">
        <f t="shared" si="9"/>
        <v>0</v>
      </c>
      <c r="AT83" s="21">
        <f t="shared" si="9"/>
        <v>0</v>
      </c>
      <c r="AU83" s="21">
        <f t="shared" si="9"/>
        <v>0</v>
      </c>
      <c r="AV83" s="21">
        <f t="shared" si="9"/>
        <v>0</v>
      </c>
      <c r="AW83" s="21">
        <f t="shared" si="9"/>
        <v>0</v>
      </c>
      <c r="AX83" s="21">
        <f t="shared" si="9"/>
        <v>0</v>
      </c>
      <c r="AY83" s="21">
        <f t="shared" si="9"/>
        <v>0</v>
      </c>
      <c r="AZ83" s="21">
        <f t="shared" si="9"/>
        <v>0</v>
      </c>
      <c r="BA83" s="21">
        <f t="shared" si="9"/>
        <v>0</v>
      </c>
      <c r="BB83" s="21">
        <f t="shared" si="9"/>
        <v>0</v>
      </c>
    </row>
    <row r="84" spans="1:54" ht="15.5" hidden="1" outlineLevel="3">
      <c r="A84" s="8"/>
      <c r="B84" t="s">
        <v>395</v>
      </c>
      <c r="C84" t="s">
        <v>396</v>
      </c>
      <c r="D84" t="s">
        <v>379</v>
      </c>
      <c r="E84" s="21"/>
      <c r="F84" s="21">
        <f>IF($E$82&lt;0,(IF(2050-E$80&lt;=0,0,(2/(2050-E$80+1))*(1-(SUM($E84:E84)/$E$82))*$E$82*'Fixed Data'!C$52)),0)</f>
        <v>-1.9658333333333333E-2</v>
      </c>
      <c r="G84" s="21">
        <f>IF($E$82&lt;0,(IF(2050-F$80&lt;=0,0,(2/(2050-F$80+1))*(1-(SUM($E84:F84)/$E$82))*$E$82*'Fixed Data'!D$52)),0)</f>
        <v>-1.8803623188405796E-2</v>
      </c>
      <c r="H84" s="21">
        <f>IF($E$82&lt;0,(IF(2050-G$80&lt;=0,0,(2/(2050-G$80+1))*(1-(SUM($E84:G84)/$E$82))*$E$82*'Fixed Data'!E$52)),0)</f>
        <v>-1.794891304347826E-2</v>
      </c>
      <c r="I84" s="21">
        <f>IF($E$82&lt;0,(IF(2050-H$80&lt;=0,0,(2/(2050-H$80+1))*(1-(SUM($E84:H84)/$E$82))*$E$82*'Fixed Data'!F$52)),0)</f>
        <v>-1.7094202898550726E-2</v>
      </c>
      <c r="J84" s="21">
        <f>IF($E$82&lt;0,(IF(2050-I$80&lt;=0,0,(2/(2050-I$80+1))*(1-(SUM($E84:I84)/$E$82))*$E$82*'Fixed Data'!G$52)),0)</f>
        <v>-1.6239492753623189E-2</v>
      </c>
      <c r="K84" s="21">
        <f>IF($E$82&lt;0,(IF(2050-J$80&lt;=0,0,(2/(2050-J$80+1))*(1-(SUM($E84:J84)/$E$82))*$E$82*'Fixed Data'!H$52)),0)</f>
        <v>-1.5384782608695654E-2</v>
      </c>
      <c r="L84" s="21">
        <f>IF($E$82&lt;0,(IF(2050-K$80&lt;=0,0,(2/(2050-K$80+1))*(1-(SUM($E84:K84)/$E$82))*$E$82*'Fixed Data'!I$52)),0)</f>
        <v>-1.4530072463768116E-2</v>
      </c>
      <c r="M84" s="21">
        <f>IF($E$82&lt;0,(IF(2050-L$80&lt;=0,0,(2/(2050-L$80+1))*(1-(SUM($E84:L84)/$E$82))*$E$82*'Fixed Data'!J$52)),0)</f>
        <v>-1.3675362318840581E-2</v>
      </c>
      <c r="N84" s="21">
        <f>IF($E$82&lt;0,(IF(2050-M$80&lt;=0,0,(2/(2050-M$80+1))*(1-(SUM($E84:M84)/$E$82))*$E$82*'Fixed Data'!K$52)),0)</f>
        <v>-1.2820652173913046E-2</v>
      </c>
      <c r="O84" s="21">
        <f>IF($E$82&lt;0,(IF(2050-N$80&lt;=0,0,(2/(2050-N$80+1))*(1-(SUM($E84:N84)/$E$82))*$E$82*'Fixed Data'!L$52)),0)</f>
        <v>-1.196594202898551E-2</v>
      </c>
      <c r="P84" s="21">
        <f>IF($E$82&lt;0,(IF(2050-O$80&lt;=0,0,(2/(2050-O$80+1))*(1-(SUM($E84:O84)/$E$82))*$E$82*'Fixed Data'!M$52)),0)</f>
        <v>-1.1111231884057972E-2</v>
      </c>
      <c r="Q84" s="21">
        <f>IF($E$82&lt;0,(IF(2050-P$80&lt;=0,0,(2/(2050-P$80+1))*(1-(SUM($E84:P84)/$E$82))*$E$82*'Fixed Data'!N$52)),0)</f>
        <v>-1.0256521739130437E-2</v>
      </c>
      <c r="R84" s="21">
        <f>IF($E$82&lt;0,(IF(2050-Q$80&lt;=0,0,(2/(2050-Q$80+1))*(1-(SUM($E84:Q84)/$E$82))*$E$82*'Fixed Data'!O$52)),0)</f>
        <v>-9.4018115942029017E-3</v>
      </c>
      <c r="S84" s="21">
        <f>IF($E$82&lt;0,(IF(2050-R$80&lt;=0,0,(2/(2050-R$80+1))*(1-(SUM($E84:R84)/$E$82))*$E$82*'Fixed Data'!P$52)),0)</f>
        <v>-8.5471014492753683E-3</v>
      </c>
      <c r="T84" s="21">
        <f>IF($E$82&lt;0,(IF(2050-S$80&lt;=0,0,(2/(2050-S$80+1))*(1-(SUM($E84:S84)/$E$82))*$E$82*'Fixed Data'!Q$52)),0)</f>
        <v>-7.6923913043478289E-3</v>
      </c>
      <c r="U84" s="21">
        <f>IF($E$82&lt;0,(IF(2050-T$80&lt;=0,0,(2/(2050-T$80+1))*(1-(SUM($E84:T84)/$E$82))*$E$82*'Fixed Data'!R$52)),0)</f>
        <v>-6.8376811594202964E-3</v>
      </c>
      <c r="V84" s="21">
        <f>IF($E$82&lt;0,(IF(2050-U$80&lt;=0,0,(2/(2050-U$80+1))*(1-(SUM($E84:U84)/$E$82))*$E$82*'Fixed Data'!S$52)),0)</f>
        <v>-5.9829710144927604E-3</v>
      </c>
      <c r="W84" s="21">
        <f>IF($E$82&lt;0,(IF(2050-V$80&lt;=0,0,(2/(2050-V$80+1))*(1-(SUM($E84:V84)/$E$82))*$E$82*'Fixed Data'!T$52)),0)</f>
        <v>-5.1282608695652175E-3</v>
      </c>
      <c r="X84" s="21">
        <f>IF($E$82&lt;0,(IF(2050-W$80&lt;=0,0,(2/(2050-W$80+1))*(1-(SUM($E84:W84)/$E$82))*$E$82*'Fixed Data'!U$52)),0)</f>
        <v>-4.2735507246376824E-3</v>
      </c>
      <c r="Y84" s="21">
        <f>IF($E$82&lt;0,(IF(2050-X$80&lt;=0,0,(2/(2050-X$80+1))*(1-(SUM($E84:X84)/$E$82))*$E$82*'Fixed Data'!V$52)),0)</f>
        <v>-3.4188405797101499E-3</v>
      </c>
      <c r="Z84" s="21">
        <f>IF($E$82&lt;0,(IF(2050-Y$80&lt;=0,0,(2/(2050-Y$80+1))*(1-(SUM($E84:Y84)/$E$82))*$E$82*'Fixed Data'!W$52)),0)</f>
        <v>-2.564130434782607E-3</v>
      </c>
      <c r="AA84" s="21">
        <f>IF($E$82&lt;0,(IF(2050-Z$80&lt;=0,0,(2/(2050-Z$80+1))*(1-(SUM($E84:Z84)/$E$82))*$E$82*'Fixed Data'!X$52)),0)</f>
        <v>-1.7094202898550799E-3</v>
      </c>
      <c r="AB84" s="21">
        <f>IF($E$82&lt;0,(IF(2050-AA$80&lt;=0,0,(2/(2050-AA$80+1))*(1-(SUM($E84:AA84)/$E$82))*$E$82*'Fixed Data'!Y$52)),0)</f>
        <v>-8.5471014492753997E-4</v>
      </c>
      <c r="AC84" s="21">
        <f>IF($E$82&lt;0,(IF(2050-AB$80&lt;=0,0,(2/(2050-AB$80+1))*(1-(SUM($E84:AB84)/$E$82))*$E$82*'Fixed Data'!Z$52)),0)</f>
        <v>0</v>
      </c>
      <c r="AD84" s="21">
        <f>IF($E$82&lt;0,(IF(2050-AC$80&lt;=0,0,(2/(2050-AC$80+1))*(1-(SUM($E84:AC84)/$E$82))*$E$82*'Fixed Data'!AA$52)),0)</f>
        <v>0</v>
      </c>
      <c r="AE84" s="21">
        <f>IF($E$82&lt;0,(IF(2050-AD$80&lt;=0,0,(2/(2050-AD$80+1))*(1-(SUM($E84:AD84)/$E$82))*$E$82*'Fixed Data'!AB$52)),0)</f>
        <v>0</v>
      </c>
      <c r="AF84" s="21">
        <f>IF($E$82&lt;0,(IF(2050-AE$80&lt;=0,0,(2/(2050-AE$80+1))*(1-(SUM($E84:AE84)/$E$82))*$E$82*'Fixed Data'!AC$52)),0)</f>
        <v>0</v>
      </c>
      <c r="AG84" s="21">
        <f>IF($E$82&lt;0,(IF(2050-AF$80&lt;=0,0,(2/(2050-AF$80+1))*(1-(SUM($E84:AF84)/$E$82))*$E$82*'Fixed Data'!AD$52)),0)</f>
        <v>0</v>
      </c>
      <c r="AH84" s="21">
        <f>IF($E$82&lt;0,(IF(2050-AG$80&lt;=0,0,(2/(2050-AG$80+1))*(1-(SUM($E84:AG84)/$E$82))*$E$82*'Fixed Data'!AE$52)),0)</f>
        <v>0</v>
      </c>
      <c r="AI84" s="21">
        <f>IF($E$82&lt;0,(IF(2050-AH$80&lt;=0,0,(2/(2050-AH$80+1))*(1-(SUM($E84:AH84)/$E$82))*$E$82*'Fixed Data'!AF$52)),0)</f>
        <v>0</v>
      </c>
      <c r="AJ84" s="21">
        <f>IF($E$82&lt;0,(IF(2050-AI$80&lt;=0,0,(2/(2050-AI$80+1))*(1-(SUM($E84:AI84)/$E$82))*$E$82*'Fixed Data'!AG$52)),0)</f>
        <v>0</v>
      </c>
      <c r="AK84" s="21">
        <f>IF($E$82&lt;0,(IF(2050-AJ$80&lt;=0,0,(2/(2050-AJ$80+1))*(1-(SUM($E84:AJ84)/$E$82))*$E$82*'Fixed Data'!AH$52)),0)</f>
        <v>0</v>
      </c>
      <c r="AL84" s="21">
        <f>IF($E$82&lt;0,(IF(2050-AK$80&lt;=0,0,(2/(2050-AK$80+1))*(1-(SUM($E84:AK84)/$E$82))*$E$82*'Fixed Data'!AI$52)),0)</f>
        <v>0</v>
      </c>
      <c r="AM84" s="21">
        <f>IF($E$82&lt;0,(IF(2050-AL$80&lt;=0,0,(2/(2050-AL$80+1))*(1-(SUM($E84:AL84)/$E$82))*$E$82*'Fixed Data'!AJ$52)),0)</f>
        <v>0</v>
      </c>
      <c r="AN84" s="21">
        <f>IF($E$82&lt;0,(IF(2050-AM$80&lt;=0,0,(2/(2050-AM$80+1))*(1-(SUM($E84:AM84)/$E$82))*$E$82*'Fixed Data'!AK$52)),0)</f>
        <v>0</v>
      </c>
      <c r="AO84" s="21">
        <f>IF($E$82&lt;0,(IF(2050-AN$80&lt;=0,0,(2/(2050-AN$80+1))*(1-(SUM($E84:AN84)/$E$82))*$E$82*'Fixed Data'!AL$52)),0)</f>
        <v>0</v>
      </c>
      <c r="AP84" s="21">
        <f>IF($E$82&lt;0,(IF(2050-AO$80&lt;=0,0,(2/(2050-AO$80+1))*(1-(SUM($E84:AO84)/$E$82))*$E$82*'Fixed Data'!AM$52)),0)</f>
        <v>0</v>
      </c>
      <c r="AQ84" s="21">
        <f>IF($E$82&lt;0,(IF(2050-AP$80&lt;=0,0,(2/(2050-AP$80+1))*(1-(SUM($E84:AP84)/$E$82))*$E$82*'Fixed Data'!AN$52)),0)</f>
        <v>0</v>
      </c>
      <c r="AR84" s="21">
        <f>IF($E$82&lt;0,(IF(2050-AQ$80&lt;=0,0,(2/(2050-AQ$80+1))*(1-(SUM($E84:AQ84)/$E$82))*$E$82*'Fixed Data'!AO$52)),0)</f>
        <v>0</v>
      </c>
      <c r="AS84" s="21">
        <f>IF($E$82&lt;0,(IF(2050-AR$80&lt;=0,0,(2/(2050-AR$80+1))*(1-(SUM($E84:AR84)/$E$82))*$E$82*'Fixed Data'!AP$52)),0)</f>
        <v>0</v>
      </c>
      <c r="AT84" s="21">
        <f>IF($E$82&lt;0,(IF(2050-AS$80&lt;=0,0,(2/(2050-AS$80+1))*(1-(SUM($E84:AS84)/$E$82))*$E$82*'Fixed Data'!AQ$52)),0)</f>
        <v>0</v>
      </c>
      <c r="AU84" s="21">
        <f>IF($E$82&lt;0,(IF(2050-AT$80&lt;=0,0,(2/(2050-AT$80+1))*(1-(SUM($E84:AT84)/$E$82))*$E$82*'Fixed Data'!AR$52)),0)</f>
        <v>0</v>
      </c>
      <c r="AV84" s="21">
        <f>IF($E$82&lt;0,(IF(2050-AU$80&lt;=0,0,(2/(2050-AU$80+1))*(1-(SUM($E84:AU84)/$E$82))*$E$82*'Fixed Data'!AS$52)),0)</f>
        <v>0</v>
      </c>
      <c r="AW84" s="21">
        <f>IF($E$82&lt;0,(IF(2050-AV$80&lt;=0,0,(2/(2050-AV$80+1))*(1-(SUM($E84:AV84)/$E$82))*$E$82*'Fixed Data'!AT$52)),0)</f>
        <v>0</v>
      </c>
      <c r="AX84" s="21">
        <f>IF($E$82&lt;0,(IF(2050-AW$80&lt;=0,0,(2/(2050-AW$80+1))*(1-(SUM($E84:AW84)/$E$82))*$E$82*'Fixed Data'!AU$52)),0)</f>
        <v>0</v>
      </c>
      <c r="AY84" s="21">
        <f>IF($E$82&lt;0,(IF(2050-AX$80&lt;=0,0,(2/(2050-AX$80+1))*(1-(SUM($E84:AX84)/$E$82))*$E$82*'Fixed Data'!AV$52)),0)</f>
        <v>0</v>
      </c>
      <c r="AZ84" s="21">
        <f>IF($E$82&lt;0,(IF(2050-AY$80&lt;=0,0,(2/(2050-AY$80+1))*(1-(SUM($E84:AY84)/$E$82))*$E$82*'Fixed Data'!AW$52)),0)</f>
        <v>0</v>
      </c>
      <c r="BA84" s="21">
        <f>IF($E$82&lt;0,(IF(2050-AZ$80&lt;=0,0,(2/(2050-AZ$80+1))*(1-(SUM($E84:AZ84)/$E$82))*$E$82*'Fixed Data'!AX$52)),0)</f>
        <v>0</v>
      </c>
      <c r="BB84" s="21">
        <f>IF($E$82&lt;0,(IF(2050-BA$80&lt;=0,0,(2/(2050-BA$80+1))*(1-(SUM($E84:BA84)/$E$82))*$E$82*'Fixed Data'!AY$52)),0)</f>
        <v>0</v>
      </c>
    </row>
    <row r="85" spans="1:54" ht="15" hidden="1" customHeight="1" outlineLevel="3">
      <c r="A85" s="8"/>
      <c r="B85" t="s">
        <v>397</v>
      </c>
      <c r="C85" t="s">
        <v>398</v>
      </c>
      <c r="D85" t="s">
        <v>379</v>
      </c>
      <c r="E85" s="18"/>
      <c r="F85" s="18"/>
      <c r="G85" s="21">
        <f>IF($F$82&lt;0,(IF(2050-F$80&lt;=0,0,(2/(2050-F$80+1))*(1-(SUM($E85:F85)/$F$82))*$F$82*'Fixed Data'!D$52)),0)</f>
        <v>-2.1978260869565218E-2</v>
      </c>
      <c r="H85" s="21">
        <f>IF($F$82&lt;0,(IF(2050-G$80&lt;=0,0,(2/(2050-G$80+1))*(1-(SUM($E85:G85)/$F$82))*$F$82*'Fixed Data'!E$52)),0)</f>
        <v>-2.0979249011857711E-2</v>
      </c>
      <c r="I85" s="21">
        <f>IF($F$82&lt;0,(IF(2050-H$80&lt;=0,0,(2/(2050-H$80+1))*(1-(SUM($E85:H85)/$F$82))*$F$82*'Fixed Data'!F$52)),0)</f>
        <v>-1.9980237154150197E-2</v>
      </c>
      <c r="J85" s="21">
        <f>IF($F$82&lt;0,(IF(2050-I$80&lt;=0,0,(2/(2050-I$80+1))*(1-(SUM($E85:I85)/$F$82))*$F$82*'Fixed Data'!G$52)),0)</f>
        <v>-1.8981225296442694E-2</v>
      </c>
      <c r="K85" s="21">
        <f>IF($F$82&lt;0,(IF(2050-J$80&lt;=0,0,(2/(2050-J$80+1))*(1-(SUM($E85:J85)/$F$82))*$F$82*'Fixed Data'!H$52)),0)</f>
        <v>-1.798221343873518E-2</v>
      </c>
      <c r="L85" s="21">
        <f>IF($F$82&lt;0,(IF(2050-K$80&lt;=0,0,(2/(2050-K$80+1))*(1-(SUM($E85:K85)/$F$82))*$F$82*'Fixed Data'!I$52)),0)</f>
        <v>-1.698320158102767E-2</v>
      </c>
      <c r="M85" s="21">
        <f>IF($F$82&lt;0,(IF(2050-L$80&lt;=0,0,(2/(2050-L$80+1))*(1-(SUM($E85:L85)/$F$82))*$F$82*'Fixed Data'!J$52)),0)</f>
        <v>-1.598418972332016E-2</v>
      </c>
      <c r="N85" s="21">
        <f>IF($F$82&lt;0,(IF(2050-M$80&lt;=0,0,(2/(2050-M$80+1))*(1-(SUM($E85:M85)/$F$82))*$F$82*'Fixed Data'!K$52)),0)</f>
        <v>-1.4985177865612652E-2</v>
      </c>
      <c r="O85" s="21">
        <f>IF($F$82&lt;0,(IF(2050-N$80&lt;=0,0,(2/(2050-N$80+1))*(1-(SUM($E85:N85)/$F$82))*$F$82*'Fixed Data'!L$52)),0)</f>
        <v>-1.3986166007905138E-2</v>
      </c>
      <c r="P85" s="21">
        <f>IF($F$82&lt;0,(IF(2050-O$80&lt;=0,0,(2/(2050-O$80+1))*(1-(SUM($E85:O85)/$F$82))*$F$82*'Fixed Data'!M$52)),0)</f>
        <v>-1.2987154150197628E-2</v>
      </c>
      <c r="Q85" s="21">
        <f>IF($F$82&lt;0,(IF(2050-P$80&lt;=0,0,(2/(2050-P$80+1))*(1-(SUM($E85:P85)/$F$82))*$F$82*'Fixed Data'!N$52)),0)</f>
        <v>-1.1988142292490121E-2</v>
      </c>
      <c r="R85" s="21">
        <f>IF($F$82&lt;0,(IF(2050-Q$80&lt;=0,0,(2/(2050-Q$80+1))*(1-(SUM($E85:Q85)/$F$82))*$F$82*'Fixed Data'!O$52)),0)</f>
        <v>-1.0989130434782605E-2</v>
      </c>
      <c r="S85" s="21">
        <f>IF($F$82&lt;0,(IF(2050-R$80&lt;=0,0,(2/(2050-R$80+1))*(1-(SUM($E85:R85)/$F$82))*$F$82*'Fixed Data'!P$52)),0)</f>
        <v>-9.9901185770750987E-3</v>
      </c>
      <c r="T85" s="21">
        <f>IF($F$82&lt;0,(IF(2050-S$80&lt;=0,0,(2/(2050-S$80+1))*(1-(SUM($E85:S85)/$F$82))*$F$82*'Fixed Data'!Q$52)),0)</f>
        <v>-8.9911067193675885E-3</v>
      </c>
      <c r="U85" s="21">
        <f>IF($F$82&lt;0,(IF(2050-T$80&lt;=0,0,(2/(2050-T$80+1))*(1-(SUM($E85:T85)/$F$82))*$F$82*'Fixed Data'!R$52)),0)</f>
        <v>-7.9920948616600783E-3</v>
      </c>
      <c r="V85" s="21">
        <f>IF($F$82&lt;0,(IF(2050-U$80&lt;=0,0,(2/(2050-U$80+1))*(1-(SUM($E85:U85)/$F$82))*$F$82*'Fixed Data'!S$52)),0)</f>
        <v>-6.9930830039525646E-3</v>
      </c>
      <c r="W85" s="21">
        <f>IF($F$82&lt;0,(IF(2050-V$80&lt;=0,0,(2/(2050-V$80+1))*(1-(SUM($E85:V85)/$F$82))*$F$82*'Fixed Data'!T$52)),0)</f>
        <v>-5.9940711462450492E-3</v>
      </c>
      <c r="X85" s="21">
        <f>IF($F$82&lt;0,(IF(2050-W$80&lt;=0,0,(2/(2050-W$80+1))*(1-(SUM($E85:W85)/$F$82))*$F$82*'Fixed Data'!U$52)),0)</f>
        <v>-4.9950592885375398E-3</v>
      </c>
      <c r="Y85" s="21">
        <f>IF($F$82&lt;0,(IF(2050-X$80&lt;=0,0,(2/(2050-X$80+1))*(1-(SUM($E85:X85)/$F$82))*$F$82*'Fixed Data'!V$52)),0)</f>
        <v>-3.9960474308300287E-3</v>
      </c>
      <c r="Z85" s="21">
        <f>IF($F$82&lt;0,(IF(2050-Y$80&lt;=0,0,(2/(2050-Y$80+1))*(1-(SUM($E85:Y85)/$F$82))*$F$82*'Fixed Data'!W$52)),0)</f>
        <v>-2.9970355731225129E-3</v>
      </c>
      <c r="AA85" s="21">
        <f>IF($F$82&lt;0,(IF(2050-Z$80&lt;=0,0,(2/(2050-Z$80+1))*(1-(SUM($E85:Z85)/$F$82))*$F$82*'Fixed Data'!X$52)),0)</f>
        <v>-1.9980237154150269E-3</v>
      </c>
      <c r="AB85" s="21">
        <f>IF($F$82&lt;0,(IF(2050-AA$80&lt;=0,0,(2/(2050-AA$80+1))*(1-(SUM($E85:AA85)/$F$82))*$F$82*'Fixed Data'!Y$52)),0)</f>
        <v>-9.9901185770750415E-4</v>
      </c>
      <c r="AC85" s="21">
        <f>IF($F$82&lt;0,(IF(2050-AB$80&lt;=0,0,(2/(2050-AB$80+1))*(1-(SUM($E85:AB85)/$F$82))*$F$82*'Fixed Data'!Z$52)),0)</f>
        <v>0</v>
      </c>
      <c r="AD85" s="21">
        <f>IF($F$82&lt;0,(IF(2050-AC$80&lt;=0,0,(2/(2050-AC$80+1))*(1-(SUM($E85:AC85)/$F$82))*$F$82*'Fixed Data'!AA$52)),0)</f>
        <v>0</v>
      </c>
      <c r="AE85" s="21">
        <f>IF($F$82&lt;0,(IF(2050-AD$80&lt;=0,0,(2/(2050-AD$80+1))*(1-(SUM($E85:AD85)/$F$82))*$F$82*'Fixed Data'!AB$52)),0)</f>
        <v>0</v>
      </c>
      <c r="AF85" s="21">
        <f>IF($F$82&lt;0,(IF(2050-AE$80&lt;=0,0,(2/(2050-AE$80+1))*(1-(SUM($E85:AE85)/$F$82))*$F$82*'Fixed Data'!AC$52)),0)</f>
        <v>0</v>
      </c>
      <c r="AG85" s="21">
        <f>IF($F$82&lt;0,(IF(2050-AF$80&lt;=0,0,(2/(2050-AF$80+1))*(1-(SUM($E85:AF85)/$F$82))*$F$82*'Fixed Data'!AD$52)),0)</f>
        <v>0</v>
      </c>
      <c r="AH85" s="21">
        <f>IF($F$82&lt;0,(IF(2050-AG$80&lt;=0,0,(2/(2050-AG$80+1))*(1-(SUM($E85:AG85)/$F$82))*$F$82*'Fixed Data'!AE$52)),0)</f>
        <v>0</v>
      </c>
      <c r="AI85" s="21">
        <f>IF($F$82&lt;0,(IF(2050-AH$80&lt;=0,0,(2/(2050-AH$80+1))*(1-(SUM($E85:AH85)/$F$82))*$F$82*'Fixed Data'!AF$52)),0)</f>
        <v>0</v>
      </c>
      <c r="AJ85" s="21">
        <f>IF($F$82&lt;0,(IF(2050-AI$80&lt;=0,0,(2/(2050-AI$80+1))*(1-(SUM($E85:AI85)/$F$82))*$F$82*'Fixed Data'!AG$52)),0)</f>
        <v>0</v>
      </c>
      <c r="AK85" s="21">
        <f>IF($F$82&lt;0,(IF(2050-AJ$80&lt;=0,0,(2/(2050-AJ$80+1))*(1-(SUM($E85:AJ85)/$F$82))*$F$82*'Fixed Data'!AH$52)),0)</f>
        <v>0</v>
      </c>
      <c r="AL85" s="21">
        <f>IF($F$82&lt;0,(IF(2050-AK$80&lt;=0,0,(2/(2050-AK$80+1))*(1-(SUM($E85:AK85)/$F$82))*$F$82*'Fixed Data'!AI$52)),0)</f>
        <v>0</v>
      </c>
      <c r="AM85" s="21">
        <f>IF($F$82&lt;0,(IF(2050-AL$80&lt;=0,0,(2/(2050-AL$80+1))*(1-(SUM($E85:AL85)/$F$82))*$F$82*'Fixed Data'!AJ$52)),0)</f>
        <v>0</v>
      </c>
      <c r="AN85" s="21">
        <f>IF($F$82&lt;0,(IF(2050-AM$80&lt;=0,0,(2/(2050-AM$80+1))*(1-(SUM($E85:AM85)/$F$82))*$F$82*'Fixed Data'!AK$52)),0)</f>
        <v>0</v>
      </c>
      <c r="AO85" s="21">
        <f>IF($F$82&lt;0,(IF(2050-AN$80&lt;=0,0,(2/(2050-AN$80+1))*(1-(SUM($E85:AN85)/$F$82))*$F$82*'Fixed Data'!AL$52)),0)</f>
        <v>0</v>
      </c>
      <c r="AP85" s="21">
        <f>IF($F$82&lt;0,(IF(2050-AO$80&lt;=0,0,(2/(2050-AO$80+1))*(1-(SUM($E85:AO85)/$F$82))*$F$82*'Fixed Data'!AM$52)),0)</f>
        <v>0</v>
      </c>
      <c r="AQ85" s="21">
        <f>IF($F$82&lt;0,(IF(2050-AP$80&lt;=0,0,(2/(2050-AP$80+1))*(1-(SUM($E85:AP85)/$F$82))*$F$82*'Fixed Data'!AN$52)),0)</f>
        <v>0</v>
      </c>
      <c r="AR85" s="21">
        <f>IF($F$82&lt;0,(IF(2050-AQ$80&lt;=0,0,(2/(2050-AQ$80+1))*(1-(SUM($E85:AQ85)/$F$82))*$F$82*'Fixed Data'!AO$52)),0)</f>
        <v>0</v>
      </c>
      <c r="AS85" s="21">
        <f>IF($F$82&lt;0,(IF(2050-AR$80&lt;=0,0,(2/(2050-AR$80+1))*(1-(SUM($E85:AR85)/$F$82))*$F$82*'Fixed Data'!AP$52)),0)</f>
        <v>0</v>
      </c>
      <c r="AT85" s="21">
        <f>IF($F$82&lt;0,(IF(2050-AS$80&lt;=0,0,(2/(2050-AS$80+1))*(1-(SUM($E85:AS85)/$F$82))*$F$82*'Fixed Data'!AQ$52)),0)</f>
        <v>0</v>
      </c>
      <c r="AU85" s="21">
        <f>IF($F$82&lt;0,(IF(2050-AT$80&lt;=0,0,(2/(2050-AT$80+1))*(1-(SUM($E85:AT85)/$F$82))*$F$82*'Fixed Data'!AR$52)),0)</f>
        <v>0</v>
      </c>
      <c r="AV85" s="21">
        <f>IF($F$82&lt;0,(IF(2050-AU$80&lt;=0,0,(2/(2050-AU$80+1))*(1-(SUM($E85:AU85)/$F$82))*$F$82*'Fixed Data'!AS$52)),0)</f>
        <v>0</v>
      </c>
      <c r="AW85" s="21">
        <f>IF($F$82&lt;0,(IF(2050-AV$80&lt;=0,0,(2/(2050-AV$80+1))*(1-(SUM($E85:AV85)/$F$82))*$F$82*'Fixed Data'!AT$52)),0)</f>
        <v>0</v>
      </c>
      <c r="AX85" s="21">
        <f>IF($F$82&lt;0,(IF(2050-AW$80&lt;=0,0,(2/(2050-AW$80+1))*(1-(SUM($E85:AW85)/$F$82))*$F$82*'Fixed Data'!AU$52)),0)</f>
        <v>0</v>
      </c>
      <c r="AY85" s="21">
        <f>IF($F$82&lt;0,(IF(2050-AX$80&lt;=0,0,(2/(2050-AX$80+1))*(1-(SUM($E85:AX85)/$F$82))*$F$82*'Fixed Data'!AV$52)),0)</f>
        <v>0</v>
      </c>
      <c r="AZ85" s="21">
        <f>IF($F$82&lt;0,(IF(2050-AY$80&lt;=0,0,(2/(2050-AY$80+1))*(1-(SUM($E85:AY85)/$F$82))*$F$82*'Fixed Data'!AW$52)),0)</f>
        <v>0</v>
      </c>
      <c r="BA85" s="21">
        <f>IF($F$82&lt;0,(IF(2050-AZ$80&lt;=0,0,(2/(2050-AZ$80+1))*(1-(SUM($E85:AZ85)/$F$82))*$F$82*'Fixed Data'!AX$52)),0)</f>
        <v>0</v>
      </c>
      <c r="BB85" s="21">
        <f>IF($F$82&lt;0,(IF(2050-BA$80&lt;=0,0,(2/(2050-BA$80+1))*(1-(SUM($E85:BA85)/$F$82))*$F$82*'Fixed Data'!AY$52)),0)</f>
        <v>0</v>
      </c>
    </row>
    <row r="86" spans="1:54" ht="15" hidden="1" customHeight="1" outlineLevel="3">
      <c r="A86" s="8"/>
      <c r="B86" t="s">
        <v>399</v>
      </c>
      <c r="C86" t="s">
        <v>400</v>
      </c>
      <c r="D86" t="s">
        <v>379</v>
      </c>
      <c r="E86" s="18"/>
      <c r="F86" s="18"/>
      <c r="G86" s="18"/>
      <c r="H86" s="21">
        <f>IF($G$82&lt;0,(IF(2050-G$80&lt;=0,0,(2/(2050-G$80+1))*(1-(SUM($E86:G86)/$G$82))*$G$82*'Fixed Data'!E$52)),0)</f>
        <v>-2.2977272727272732E-2</v>
      </c>
      <c r="I86" s="21">
        <f>IF($G$82&lt;0,(IF(2050-H$80&lt;=0,0,(2/(2050-H$80+1))*(1-(SUM($E86:H86)/$G$82))*$G$82*'Fixed Data'!F$52)),0)</f>
        <v>-2.1883116883116886E-2</v>
      </c>
      <c r="J86" s="21">
        <f>IF($G$82&lt;0,(IF(2050-I$80&lt;=0,0,(2/(2050-I$80+1))*(1-(SUM($E86:I86)/$G$82))*$G$82*'Fixed Data'!G$52)),0)</f>
        <v>-2.0788961038961041E-2</v>
      </c>
      <c r="K86" s="21">
        <f>IF($G$82&lt;0,(IF(2050-J$80&lt;=0,0,(2/(2050-J$80+1))*(1-(SUM($E86:J86)/$G$82))*$G$82*'Fixed Data'!H$52)),0)</f>
        <v>-1.9694805194805196E-2</v>
      </c>
      <c r="L86" s="21">
        <f>IF($G$82&lt;0,(IF(2050-K$80&lt;=0,0,(2/(2050-K$80+1))*(1-(SUM($E86:K86)/$G$82))*$G$82*'Fixed Data'!I$52)),0)</f>
        <v>-1.8600649350649354E-2</v>
      </c>
      <c r="M86" s="21">
        <f>IF($G$82&lt;0,(IF(2050-L$80&lt;=0,0,(2/(2050-L$80+1))*(1-(SUM($E86:L86)/$G$82))*$G$82*'Fixed Data'!J$52)),0)</f>
        <v>-1.7506493506493508E-2</v>
      </c>
      <c r="N86" s="21">
        <f>IF($G$82&lt;0,(IF(2050-M$80&lt;=0,0,(2/(2050-M$80+1))*(1-(SUM($E86:M86)/$G$82))*$G$82*'Fixed Data'!K$52)),0)</f>
        <v>-1.6412337662337663E-2</v>
      </c>
      <c r="O86" s="21">
        <f>IF($G$82&lt;0,(IF(2050-N$80&lt;=0,0,(2/(2050-N$80+1))*(1-(SUM($E86:N86)/$G$82))*$G$82*'Fixed Data'!L$52)),0)</f>
        <v>-1.5318181818181821E-2</v>
      </c>
      <c r="P86" s="21">
        <f>IF($G$82&lt;0,(IF(2050-O$80&lt;=0,0,(2/(2050-O$80+1))*(1-(SUM($E86:O86)/$G$82))*$G$82*'Fixed Data'!M$52)),0)</f>
        <v>-1.4224025974025974E-2</v>
      </c>
      <c r="Q86" s="21">
        <f>IF($G$82&lt;0,(IF(2050-P$80&lt;=0,0,(2/(2050-P$80+1))*(1-(SUM($E86:P86)/$G$82))*$G$82*'Fixed Data'!N$52)),0)</f>
        <v>-1.3129870129870132E-2</v>
      </c>
      <c r="R86" s="21">
        <f>IF($G$82&lt;0,(IF(2050-Q$80&lt;=0,0,(2/(2050-Q$80+1))*(1-(SUM($E86:Q86)/$G$82))*$G$82*'Fixed Data'!O$52)),0)</f>
        <v>-1.2035714285714287E-2</v>
      </c>
      <c r="S86" s="21">
        <f>IF($G$82&lt;0,(IF(2050-R$80&lt;=0,0,(2/(2050-R$80+1))*(1-(SUM($E86:R86)/$G$82))*$G$82*'Fixed Data'!P$52)),0)</f>
        <v>-1.0941558441558447E-2</v>
      </c>
      <c r="T86" s="21">
        <f>IF($G$82&lt;0,(IF(2050-S$80&lt;=0,0,(2/(2050-S$80+1))*(1-(SUM($E86:S86)/$G$82))*$G$82*'Fixed Data'!Q$52)),0)</f>
        <v>-9.8474025974026012E-3</v>
      </c>
      <c r="U86" s="21">
        <f>IF($G$82&lt;0,(IF(2050-T$80&lt;=0,0,(2/(2050-T$80+1))*(1-(SUM($E86:T86)/$G$82))*$G$82*'Fixed Data'!R$52)),0)</f>
        <v>-8.7532467532467507E-3</v>
      </c>
      <c r="V86" s="21">
        <f>IF($G$82&lt;0,(IF(2050-U$80&lt;=0,0,(2/(2050-U$80+1))*(1-(SUM($E86:U86)/$G$82))*$G$82*'Fixed Data'!S$52)),0)</f>
        <v>-7.6590909090909105E-3</v>
      </c>
      <c r="W86" s="21">
        <f>IF($G$82&lt;0,(IF(2050-V$80&lt;=0,0,(2/(2050-V$80+1))*(1-(SUM($E86:V86)/$G$82))*$G$82*'Fixed Data'!T$52)),0)</f>
        <v>-6.5649350649350591E-3</v>
      </c>
      <c r="X86" s="21">
        <f>IF($G$82&lt;0,(IF(2050-W$80&lt;=0,0,(2/(2050-W$80+1))*(1-(SUM($E86:W86)/$G$82))*$G$82*'Fixed Data'!U$52)),0)</f>
        <v>-5.4707792207792233E-3</v>
      </c>
      <c r="Y86" s="21">
        <f>IF($G$82&lt;0,(IF(2050-X$80&lt;=0,0,(2/(2050-X$80+1))*(1-(SUM($E86:X86)/$G$82))*$G$82*'Fixed Data'!V$52)),0)</f>
        <v>-4.3766233766233641E-3</v>
      </c>
      <c r="Z86" s="21">
        <f>IF($G$82&lt;0,(IF(2050-Y$80&lt;=0,0,(2/(2050-Y$80+1))*(1-(SUM($E86:Y86)/$G$82))*$G$82*'Fixed Data'!W$52)),0)</f>
        <v>-3.28246753246752E-3</v>
      </c>
      <c r="AA86" s="21">
        <f>IF($G$82&lt;0,(IF(2050-Z$80&lt;=0,0,(2/(2050-Z$80+1))*(1-(SUM($E86:Z86)/$G$82))*$G$82*'Fixed Data'!X$52)),0)</f>
        <v>-2.188311688311689E-3</v>
      </c>
      <c r="AB86" s="21">
        <f>IF($G$82&lt;0,(IF(2050-AA$80&lt;=0,0,(2/(2050-AA$80+1))*(1-(SUM($E86:AA86)/$G$82))*$G$82*'Fixed Data'!Y$52)),0)</f>
        <v>-1.0941558441558354E-3</v>
      </c>
      <c r="AC86" s="21">
        <f>IF($G$82&lt;0,(IF(2050-AB$80&lt;=0,0,(2/(2050-AB$80+1))*(1-(SUM($E86:AB86)/$G$82))*$G$82*'Fixed Data'!Z$52)),0)</f>
        <v>0</v>
      </c>
      <c r="AD86" s="21">
        <f>IF($G$82&lt;0,(IF(2050-AC$80&lt;=0,0,(2/(2050-AC$80+1))*(1-(SUM($E86:AC86)/$G$82))*$G$82*'Fixed Data'!AA$52)),0)</f>
        <v>0</v>
      </c>
      <c r="AE86" s="21">
        <f>IF($G$82&lt;0,(IF(2050-AD$80&lt;=0,0,(2/(2050-AD$80+1))*(1-(SUM($E86:AD86)/$G$82))*$G$82*'Fixed Data'!AB$52)),0)</f>
        <v>0</v>
      </c>
      <c r="AF86" s="21">
        <f>IF($G$82&lt;0,(IF(2050-AE$80&lt;=0,0,(2/(2050-AE$80+1))*(1-(SUM($E86:AE86)/$G$82))*$G$82*'Fixed Data'!AC$52)),0)</f>
        <v>0</v>
      </c>
      <c r="AG86" s="21">
        <f>IF($G$82&lt;0,(IF(2050-AF$80&lt;=0,0,(2/(2050-AF$80+1))*(1-(SUM($E86:AF86)/$G$82))*$G$82*'Fixed Data'!AD$52)),0)</f>
        <v>0</v>
      </c>
      <c r="AH86" s="21">
        <f>IF($G$82&lt;0,(IF(2050-AG$80&lt;=0,0,(2/(2050-AG$80+1))*(1-(SUM($E86:AG86)/$G$82))*$G$82*'Fixed Data'!AE$52)),0)</f>
        <v>0</v>
      </c>
      <c r="AI86" s="21">
        <f>IF($G$82&lt;0,(IF(2050-AH$80&lt;=0,0,(2/(2050-AH$80+1))*(1-(SUM($E86:AH86)/$G$82))*$G$82*'Fixed Data'!AF$52)),0)</f>
        <v>0</v>
      </c>
      <c r="AJ86" s="21">
        <f>IF($G$82&lt;0,(IF(2050-AI$80&lt;=0,0,(2/(2050-AI$80+1))*(1-(SUM($E86:AI86)/$G$82))*$G$82*'Fixed Data'!AG$52)),0)</f>
        <v>0</v>
      </c>
      <c r="AK86" s="21">
        <f>IF($G$82&lt;0,(IF(2050-AJ$80&lt;=0,0,(2/(2050-AJ$80+1))*(1-(SUM($E86:AJ86)/$G$82))*$G$82*'Fixed Data'!AH$52)),0)</f>
        <v>0</v>
      </c>
      <c r="AL86" s="21">
        <f>IF($G$82&lt;0,(IF(2050-AK$80&lt;=0,0,(2/(2050-AK$80+1))*(1-(SUM($E86:AK86)/$G$82))*$G$82*'Fixed Data'!AI$52)),0)</f>
        <v>0</v>
      </c>
      <c r="AM86" s="21">
        <f>IF($G$82&lt;0,(IF(2050-AL$80&lt;=0,0,(2/(2050-AL$80+1))*(1-(SUM($E86:AL86)/$G$82))*$G$82*'Fixed Data'!AJ$52)),0)</f>
        <v>0</v>
      </c>
      <c r="AN86" s="21">
        <f>IF($G$82&lt;0,(IF(2050-AM$80&lt;=0,0,(2/(2050-AM$80+1))*(1-(SUM($E86:AM86)/$G$82))*$G$82*'Fixed Data'!AK$52)),0)</f>
        <v>0</v>
      </c>
      <c r="AO86" s="21">
        <f>IF($G$82&lt;0,(IF(2050-AN$80&lt;=0,0,(2/(2050-AN$80+1))*(1-(SUM($E86:AN86)/$G$82))*$G$82*'Fixed Data'!AL$52)),0)</f>
        <v>0</v>
      </c>
      <c r="AP86" s="21">
        <f>IF($G$82&lt;0,(IF(2050-AO$80&lt;=0,0,(2/(2050-AO$80+1))*(1-(SUM($E86:AO86)/$G$82))*$G$82*'Fixed Data'!AM$52)),0)</f>
        <v>0</v>
      </c>
      <c r="AQ86" s="21">
        <f>IF($G$82&lt;0,(IF(2050-AP$80&lt;=0,0,(2/(2050-AP$80+1))*(1-(SUM($E86:AP86)/$G$82))*$G$82*'Fixed Data'!AN$52)),0)</f>
        <v>0</v>
      </c>
      <c r="AR86" s="21">
        <f>IF($G$82&lt;0,(IF(2050-AQ$80&lt;=0,0,(2/(2050-AQ$80+1))*(1-(SUM($E86:AQ86)/$G$82))*$G$82*'Fixed Data'!AO$52)),0)</f>
        <v>0</v>
      </c>
      <c r="AS86" s="21">
        <f>IF($G$82&lt;0,(IF(2050-AR$80&lt;=0,0,(2/(2050-AR$80+1))*(1-(SUM($E86:AR86)/$G$82))*$G$82*'Fixed Data'!AP$52)),0)</f>
        <v>0</v>
      </c>
      <c r="AT86" s="21">
        <f>IF($G$82&lt;0,(IF(2050-AS$80&lt;=0,0,(2/(2050-AS$80+1))*(1-(SUM($E86:AS86)/$G$82))*$G$82*'Fixed Data'!AQ$52)),0)</f>
        <v>0</v>
      </c>
      <c r="AU86" s="21">
        <f>IF($G$82&lt;0,(IF(2050-AT$80&lt;=0,0,(2/(2050-AT$80+1))*(1-(SUM($E86:AT86)/$G$82))*$G$82*'Fixed Data'!AR$52)),0)</f>
        <v>0</v>
      </c>
      <c r="AV86" s="21">
        <f>IF($G$82&lt;0,(IF(2050-AU$80&lt;=0,0,(2/(2050-AU$80+1))*(1-(SUM($E86:AU86)/$G$82))*$G$82*'Fixed Data'!AS$52)),0)</f>
        <v>0</v>
      </c>
      <c r="AW86" s="21">
        <f>IF($G$82&lt;0,(IF(2050-AV$80&lt;=0,0,(2/(2050-AV$80+1))*(1-(SUM($E86:AV86)/$G$82))*$G$82*'Fixed Data'!AT$52)),0)</f>
        <v>0</v>
      </c>
      <c r="AX86" s="21">
        <f>IF($G$82&lt;0,(IF(2050-AW$80&lt;=0,0,(2/(2050-AW$80+1))*(1-(SUM($E86:AW86)/$G$82))*$G$82*'Fixed Data'!AU$52)),0)</f>
        <v>0</v>
      </c>
      <c r="AY86" s="21">
        <f>IF($G$82&lt;0,(IF(2050-AX$80&lt;=0,0,(2/(2050-AX$80+1))*(1-(SUM($E86:AX86)/$G$82))*$G$82*'Fixed Data'!AV$52)),0)</f>
        <v>0</v>
      </c>
      <c r="AZ86" s="21">
        <f>IF($G$82&lt;0,(IF(2050-AY$80&lt;=0,0,(2/(2050-AY$80+1))*(1-(SUM($E86:AY86)/$G$82))*$G$82*'Fixed Data'!AW$52)),0)</f>
        <v>0</v>
      </c>
      <c r="BA86" s="21">
        <f>IF($G$82&lt;0,(IF(2050-AZ$80&lt;=0,0,(2/(2050-AZ$80+1))*(1-(SUM($E86:AZ86)/$G$82))*$G$82*'Fixed Data'!AX$52)),0)</f>
        <v>0</v>
      </c>
      <c r="BB86" s="21">
        <f>IF($G$82&lt;0,(IF(2050-BA$80&lt;=0,0,(2/(2050-BA$80+1))*(1-(SUM($E86:BA86)/$G$82))*$G$82*'Fixed Data'!AY$52)),0)</f>
        <v>0</v>
      </c>
    </row>
    <row r="87" spans="1:54" ht="15" hidden="1" customHeight="1" outlineLevel="3">
      <c r="A87" s="8"/>
      <c r="B87" t="s">
        <v>401</v>
      </c>
      <c r="C87" t="s">
        <v>402</v>
      </c>
      <c r="D87" t="s">
        <v>379</v>
      </c>
      <c r="E87" s="18"/>
      <c r="F87" s="18"/>
      <c r="G87" s="18"/>
      <c r="H87" s="18"/>
      <c r="I87" s="21">
        <f>IF($H$82&lt;0,(IF(2050-H$80&lt;=0,0,(2/(2050-H$80+1))*(1-(SUM($E87:H87)/$H$82))*$H$82*'Fixed Data'!F$52)),0)</f>
        <v>-2.4071428571428573E-2</v>
      </c>
      <c r="J87" s="21">
        <f>IF($H$82&lt;0,(IF(2050-I$80&lt;=0,0,(2/(2050-I$80+1))*(1-(SUM($E87:I87)/$H$82))*$H$82*'Fixed Data'!G$52)),0)</f>
        <v>-2.2867857142857148E-2</v>
      </c>
      <c r="K87" s="21">
        <f>IF($H$82&lt;0,(IF(2050-J$80&lt;=0,0,(2/(2050-J$80+1))*(1-(SUM($E87:J87)/$H$82))*$H$82*'Fixed Data'!H$52)),0)</f>
        <v>-2.1664285714285716E-2</v>
      </c>
      <c r="L87" s="21">
        <f>IF($H$82&lt;0,(IF(2050-K$80&lt;=0,0,(2/(2050-K$80+1))*(1-(SUM($E87:K87)/$H$82))*$H$82*'Fixed Data'!I$52)),0)</f>
        <v>-2.0460714285714287E-2</v>
      </c>
      <c r="M87" s="21">
        <f>IF($H$82&lt;0,(IF(2050-L$80&lt;=0,0,(2/(2050-L$80+1))*(1-(SUM($E87:L87)/$H$82))*$H$82*'Fixed Data'!J$52)),0)</f>
        <v>-1.9257142857142858E-2</v>
      </c>
      <c r="N87" s="21">
        <f>IF($H$82&lt;0,(IF(2050-M$80&lt;=0,0,(2/(2050-M$80+1))*(1-(SUM($E87:M87)/$H$82))*$H$82*'Fixed Data'!K$52)),0)</f>
        <v>-1.8053571428571429E-2</v>
      </c>
      <c r="O87" s="21">
        <f>IF($H$82&lt;0,(IF(2050-N$80&lt;=0,0,(2/(2050-N$80+1))*(1-(SUM($E87:N87)/$H$82))*$H$82*'Fixed Data'!L$52)),0)</f>
        <v>-1.685E-2</v>
      </c>
      <c r="P87" s="21">
        <f>IF($H$82&lt;0,(IF(2050-O$80&lt;=0,0,(2/(2050-O$80+1))*(1-(SUM($E87:O87)/$H$82))*$H$82*'Fixed Data'!M$52)),0)</f>
        <v>-1.5646428571428575E-2</v>
      </c>
      <c r="Q87" s="21">
        <f>IF($H$82&lt;0,(IF(2050-P$80&lt;=0,0,(2/(2050-P$80+1))*(1-(SUM($E87:P87)/$H$82))*$H$82*'Fixed Data'!N$52)),0)</f>
        <v>-1.4442857142857143E-2</v>
      </c>
      <c r="R87" s="21">
        <f>IF($H$82&lt;0,(IF(2050-Q$80&lt;=0,0,(2/(2050-Q$80+1))*(1-(SUM($E87:Q87)/$H$82))*$H$82*'Fixed Data'!O$52)),0)</f>
        <v>-1.323928571428571E-2</v>
      </c>
      <c r="S87" s="21">
        <f>IF($H$82&lt;0,(IF(2050-R$80&lt;=0,0,(2/(2050-R$80+1))*(1-(SUM($E87:R87)/$H$82))*$H$82*'Fixed Data'!P$52)),0)</f>
        <v>-1.2035714285714285E-2</v>
      </c>
      <c r="T87" s="21">
        <f>IF($H$82&lt;0,(IF(2050-S$80&lt;=0,0,(2/(2050-S$80+1))*(1-(SUM($E87:S87)/$H$82))*$H$82*'Fixed Data'!Q$52)),0)</f>
        <v>-1.083214285714286E-2</v>
      </c>
      <c r="U87" s="21">
        <f>IF($H$82&lt;0,(IF(2050-T$80&lt;=0,0,(2/(2050-T$80+1))*(1-(SUM($E87:T87)/$H$82))*$H$82*'Fixed Data'!R$52)),0)</f>
        <v>-9.6285714285714325E-3</v>
      </c>
      <c r="V87" s="21">
        <f>IF($H$82&lt;0,(IF(2050-U$80&lt;=0,0,(2/(2050-U$80+1))*(1-(SUM($E87:U87)/$H$82))*$H$82*'Fixed Data'!S$52)),0)</f>
        <v>-8.4249999999999985E-3</v>
      </c>
      <c r="W87" s="21">
        <f>IF($H$82&lt;0,(IF(2050-V$80&lt;=0,0,(2/(2050-V$80+1))*(1-(SUM($E87:V87)/$H$82))*$H$82*'Fixed Data'!T$52)),0)</f>
        <v>-7.2214285714285783E-3</v>
      </c>
      <c r="X87" s="21">
        <f>IF($H$82&lt;0,(IF(2050-W$80&lt;=0,0,(2/(2050-W$80+1))*(1-(SUM($E87:W87)/$H$82))*$H$82*'Fixed Data'!U$52)),0)</f>
        <v>-6.0178571428571503E-3</v>
      </c>
      <c r="Y87" s="21">
        <f>IF($H$82&lt;0,(IF(2050-X$80&lt;=0,0,(2/(2050-X$80+1))*(1-(SUM($E87:X87)/$H$82))*$H$82*'Fixed Data'!V$52)),0)</f>
        <v>-4.8142857142857206E-3</v>
      </c>
      <c r="Z87" s="21">
        <f>IF($H$82&lt;0,(IF(2050-Y$80&lt;=0,0,(2/(2050-Y$80+1))*(1-(SUM($E87:Y87)/$H$82))*$H$82*'Fixed Data'!W$52)),0)</f>
        <v>-3.6107142857142874E-3</v>
      </c>
      <c r="AA87" s="21">
        <f>IF($H$82&lt;0,(IF(2050-Z$80&lt;=0,0,(2/(2050-Z$80+1))*(1-(SUM($E87:Z87)/$H$82))*$H$82*'Fixed Data'!X$52)),0)</f>
        <v>-2.407142857142849E-3</v>
      </c>
      <c r="AB87" s="21">
        <f>IF($H$82&lt;0,(IF(2050-AA$80&lt;=0,0,(2/(2050-AA$80+1))*(1-(SUM($E87:AA87)/$H$82))*$H$82*'Fixed Data'!Y$52)),0)</f>
        <v>-1.2035714285714245E-3</v>
      </c>
      <c r="AC87" s="21">
        <f>IF($H$82&lt;0,(IF(2050-AB$80&lt;=0,0,(2/(2050-AB$80+1))*(1-(SUM($E87:AB87)/$H$82))*$H$82*'Fixed Data'!Z$52)),0)</f>
        <v>0</v>
      </c>
      <c r="AD87" s="21">
        <f>IF($H$82&lt;0,(IF(2050-AC$80&lt;=0,0,(2/(2050-AC$80+1))*(1-(SUM($E87:AC87)/$H$82))*$H$82*'Fixed Data'!AA$52)),0)</f>
        <v>0</v>
      </c>
      <c r="AE87" s="21">
        <f>IF($H$82&lt;0,(IF(2050-AD$80&lt;=0,0,(2/(2050-AD$80+1))*(1-(SUM($E87:AD87)/$H$82))*$H$82*'Fixed Data'!AB$52)),0)</f>
        <v>0</v>
      </c>
      <c r="AF87" s="21">
        <f>IF($H$82&lt;0,(IF(2050-AE$80&lt;=0,0,(2/(2050-AE$80+1))*(1-(SUM($E87:AE87)/$H$82))*$H$82*'Fixed Data'!AC$52)),0)</f>
        <v>0</v>
      </c>
      <c r="AG87" s="21">
        <f>IF($H$82&lt;0,(IF(2050-AF$80&lt;=0,0,(2/(2050-AF$80+1))*(1-(SUM($E87:AF87)/$H$82))*$H$82*'Fixed Data'!AD$52)),0)</f>
        <v>0</v>
      </c>
      <c r="AH87" s="21">
        <f>IF($H$82&lt;0,(IF(2050-AG$80&lt;=0,0,(2/(2050-AG$80+1))*(1-(SUM($E87:AG87)/$H$82))*$H$82*'Fixed Data'!AE$52)),0)</f>
        <v>0</v>
      </c>
      <c r="AI87" s="21">
        <f>IF($H$82&lt;0,(IF(2050-AH$80&lt;=0,0,(2/(2050-AH$80+1))*(1-(SUM($E87:AH87)/$H$82))*$H$82*'Fixed Data'!AF$52)),0)</f>
        <v>0</v>
      </c>
      <c r="AJ87" s="21">
        <f>IF($H$82&lt;0,(IF(2050-AI$80&lt;=0,0,(2/(2050-AI$80+1))*(1-(SUM($E87:AI87)/$H$82))*$H$82*'Fixed Data'!AG$52)),0)</f>
        <v>0</v>
      </c>
      <c r="AK87" s="21">
        <f>IF($H$82&lt;0,(IF(2050-AJ$80&lt;=0,0,(2/(2050-AJ$80+1))*(1-(SUM($E87:AJ87)/$H$82))*$H$82*'Fixed Data'!AH$52)),0)</f>
        <v>0</v>
      </c>
      <c r="AL87" s="21">
        <f>IF($H$82&lt;0,(IF(2050-AK$80&lt;=0,0,(2/(2050-AK$80+1))*(1-(SUM($E87:AK87)/$H$82))*$H$82*'Fixed Data'!AI$52)),0)</f>
        <v>0</v>
      </c>
      <c r="AM87" s="21">
        <f>IF($H$82&lt;0,(IF(2050-AL$80&lt;=0,0,(2/(2050-AL$80+1))*(1-(SUM($E87:AL87)/$H$82))*$H$82*'Fixed Data'!AJ$52)),0)</f>
        <v>0</v>
      </c>
      <c r="AN87" s="21">
        <f>IF($H$82&lt;0,(IF(2050-AM$80&lt;=0,0,(2/(2050-AM$80+1))*(1-(SUM($E87:AM87)/$H$82))*$H$82*'Fixed Data'!AK$52)),0)</f>
        <v>0</v>
      </c>
      <c r="AO87" s="21">
        <f>IF($H$82&lt;0,(IF(2050-AN$80&lt;=0,0,(2/(2050-AN$80+1))*(1-(SUM($E87:AN87)/$H$82))*$H$82*'Fixed Data'!AL$52)),0)</f>
        <v>0</v>
      </c>
      <c r="AP87" s="21">
        <f>IF($H$82&lt;0,(IF(2050-AO$80&lt;=0,0,(2/(2050-AO$80+1))*(1-(SUM($E87:AO87)/$H$82))*$H$82*'Fixed Data'!AM$52)),0)</f>
        <v>0</v>
      </c>
      <c r="AQ87" s="21">
        <f>IF($H$82&lt;0,(IF(2050-AP$80&lt;=0,0,(2/(2050-AP$80+1))*(1-(SUM($E87:AP87)/$H$82))*$H$82*'Fixed Data'!AN$52)),0)</f>
        <v>0</v>
      </c>
      <c r="AR87" s="21">
        <f>IF($H$82&lt;0,(IF(2050-AQ$80&lt;=0,0,(2/(2050-AQ$80+1))*(1-(SUM($E87:AQ87)/$H$82))*$H$82*'Fixed Data'!AO$52)),0)</f>
        <v>0</v>
      </c>
      <c r="AS87" s="21">
        <f>IF($H$82&lt;0,(IF(2050-AR$80&lt;=0,0,(2/(2050-AR$80+1))*(1-(SUM($E87:AR87)/$H$82))*$H$82*'Fixed Data'!AP$52)),0)</f>
        <v>0</v>
      </c>
      <c r="AT87" s="21">
        <f>IF($H$82&lt;0,(IF(2050-AS$80&lt;=0,0,(2/(2050-AS$80+1))*(1-(SUM($E87:AS87)/$H$82))*$H$82*'Fixed Data'!AQ$52)),0)</f>
        <v>0</v>
      </c>
      <c r="AU87" s="21">
        <f>IF($H$82&lt;0,(IF(2050-AT$80&lt;=0,0,(2/(2050-AT$80+1))*(1-(SUM($E87:AT87)/$H$82))*$H$82*'Fixed Data'!AR$52)),0)</f>
        <v>0</v>
      </c>
      <c r="AV87" s="21">
        <f>IF($H$82&lt;0,(IF(2050-AU$80&lt;=0,0,(2/(2050-AU$80+1))*(1-(SUM($E87:AU87)/$H$82))*$H$82*'Fixed Data'!AS$52)),0)</f>
        <v>0</v>
      </c>
      <c r="AW87" s="21">
        <f>IF($H$82&lt;0,(IF(2050-AV$80&lt;=0,0,(2/(2050-AV$80+1))*(1-(SUM($E87:AV87)/$H$82))*$H$82*'Fixed Data'!AT$52)),0)</f>
        <v>0</v>
      </c>
      <c r="AX87" s="21">
        <f>IF($H$82&lt;0,(IF(2050-AW$80&lt;=0,0,(2/(2050-AW$80+1))*(1-(SUM($E87:AW87)/$H$82))*$H$82*'Fixed Data'!AU$52)),0)</f>
        <v>0</v>
      </c>
      <c r="AY87" s="21">
        <f>IF($H$82&lt;0,(IF(2050-AX$80&lt;=0,0,(2/(2050-AX$80+1))*(1-(SUM($E87:AX87)/$H$82))*$H$82*'Fixed Data'!AV$52)),0)</f>
        <v>0</v>
      </c>
      <c r="AZ87" s="21">
        <f>IF($H$82&lt;0,(IF(2050-AY$80&lt;=0,0,(2/(2050-AY$80+1))*(1-(SUM($E87:AY87)/$H$82))*$H$82*'Fixed Data'!AW$52)),0)</f>
        <v>0</v>
      </c>
      <c r="BA87" s="21">
        <f>IF($H$82&lt;0,(IF(2050-AZ$80&lt;=0,0,(2/(2050-AZ$80+1))*(1-(SUM($E87:AZ87)/$H$82))*$H$82*'Fixed Data'!AX$52)),0)</f>
        <v>0</v>
      </c>
      <c r="BB87" s="21">
        <f>IF($H$82&lt;0,(IF(2050-BA$80&lt;=0,0,(2/(2050-BA$80+1))*(1-(SUM($E87:BA87)/$H$82))*$H$82*'Fixed Data'!AY$52)),0)</f>
        <v>0</v>
      </c>
    </row>
    <row r="88" spans="1:54" ht="15" hidden="1" customHeight="1" outlineLevel="3">
      <c r="A88" s="8"/>
      <c r="B88" t="s">
        <v>403</v>
      </c>
      <c r="C88" t="s">
        <v>404</v>
      </c>
      <c r="D88" t="s">
        <v>379</v>
      </c>
      <c r="E88" s="18"/>
      <c r="F88" s="18"/>
      <c r="G88" s="18"/>
      <c r="H88" s="18"/>
      <c r="I88" s="18"/>
      <c r="J88" s="21">
        <f>IF($I$82&lt;0,(IF(2050-I$80&lt;=0,0,(2/(2050-I$80+1))*(1-(SUM($E88:I88)/$I$82))*$I$82*'Fixed Data'!G$52)),0)</f>
        <v>-2.5275000000000006E-2</v>
      </c>
      <c r="K88" s="21">
        <f>IF($I$82&lt;0,(IF(2050-J$80&lt;=0,0,(2/(2050-J$80+1))*(1-(SUM($E88:J88)/$I$82))*$I$82*'Fixed Data'!H$52)),0)</f>
        <v>-2.3944736842105265E-2</v>
      </c>
      <c r="L88" s="21">
        <f>IF($I$82&lt;0,(IF(2050-K$80&lt;=0,0,(2/(2050-K$80+1))*(1-(SUM($E88:K88)/$I$82))*$I$82*'Fixed Data'!I$52)),0)</f>
        <v>-2.2614473684210525E-2</v>
      </c>
      <c r="M88" s="21">
        <f>IF($I$82&lt;0,(IF(2050-L$80&lt;=0,0,(2/(2050-L$80+1))*(1-(SUM($E88:L88)/$I$82))*$I$82*'Fixed Data'!J$52)),0)</f>
        <v>-2.1284210526315791E-2</v>
      </c>
      <c r="N88" s="21">
        <f>IF($I$82&lt;0,(IF(2050-M$80&lt;=0,0,(2/(2050-M$80+1))*(1-(SUM($E88:M88)/$I$82))*$I$82*'Fixed Data'!K$52)),0)</f>
        <v>-1.9953947368421054E-2</v>
      </c>
      <c r="O88" s="21">
        <f>IF($I$82&lt;0,(IF(2050-N$80&lt;=0,0,(2/(2050-N$80+1))*(1-(SUM($E88:N88)/$I$82))*$I$82*'Fixed Data'!L$52)),0)</f>
        <v>-1.8623684210526317E-2</v>
      </c>
      <c r="P88" s="21">
        <f>IF($I$82&lt;0,(IF(2050-O$80&lt;=0,0,(2/(2050-O$80+1))*(1-(SUM($E88:O88)/$I$82))*$I$82*'Fixed Data'!M$52)),0)</f>
        <v>-1.7293421052631583E-2</v>
      </c>
      <c r="Q88" s="21">
        <f>IF($I$82&lt;0,(IF(2050-P$80&lt;=0,0,(2/(2050-P$80+1))*(1-(SUM($E88:P88)/$I$82))*$I$82*'Fixed Data'!N$52)),0)</f>
        <v>-1.5963157894736842E-2</v>
      </c>
      <c r="R88" s="21">
        <f>IF($I$82&lt;0,(IF(2050-Q$80&lt;=0,0,(2/(2050-Q$80+1))*(1-(SUM($E88:Q88)/$I$82))*$I$82*'Fixed Data'!O$52)),0)</f>
        <v>-1.4632894736842105E-2</v>
      </c>
      <c r="S88" s="21">
        <f>IF($I$82&lt;0,(IF(2050-R$80&lt;=0,0,(2/(2050-R$80+1))*(1-(SUM($E88:R88)/$I$82))*$I$82*'Fixed Data'!P$52)),0)</f>
        <v>-1.3302631578947371E-2</v>
      </c>
      <c r="T88" s="21">
        <f>IF($I$82&lt;0,(IF(2050-S$80&lt;=0,0,(2/(2050-S$80+1))*(1-(SUM($E88:S88)/$I$82))*$I$82*'Fixed Data'!Q$52)),0)</f>
        <v>-1.1972368421052631E-2</v>
      </c>
      <c r="U88" s="21">
        <f>IF($I$82&lt;0,(IF(2050-T$80&lt;=0,0,(2/(2050-T$80+1))*(1-(SUM($E88:T88)/$I$82))*$I$82*'Fixed Data'!R$52)),0)</f>
        <v>-1.0642105263157897E-2</v>
      </c>
      <c r="V88" s="21">
        <f>IF($I$82&lt;0,(IF(2050-U$80&lt;=0,0,(2/(2050-U$80+1))*(1-(SUM($E88:U88)/$I$82))*$I$82*'Fixed Data'!S$52)),0)</f>
        <v>-9.31184210526316E-3</v>
      </c>
      <c r="W88" s="21">
        <f>IF($I$82&lt;0,(IF(2050-V$80&lt;=0,0,(2/(2050-V$80+1))*(1-(SUM($E88:V88)/$I$82))*$I$82*'Fixed Data'!T$52)),0)</f>
        <v>-7.9815789473684316E-3</v>
      </c>
      <c r="X88" s="21">
        <f>IF($I$82&lt;0,(IF(2050-W$80&lt;=0,0,(2/(2050-W$80+1))*(1-(SUM($E88:W88)/$I$82))*$I$82*'Fixed Data'!U$52)),0)</f>
        <v>-6.6513157894736866E-3</v>
      </c>
      <c r="Y88" s="21">
        <f>IF($I$82&lt;0,(IF(2050-X$80&lt;=0,0,(2/(2050-X$80+1))*(1-(SUM($E88:X88)/$I$82))*$I$82*'Fixed Data'!V$52)),0)</f>
        <v>-5.3210526315789538E-3</v>
      </c>
      <c r="Z88" s="21">
        <f>IF($I$82&lt;0,(IF(2050-Y$80&lt;=0,0,(2/(2050-Y$80+1))*(1-(SUM($E88:Y88)/$I$82))*$I$82*'Fixed Data'!W$52)),0)</f>
        <v>-3.9907894736842097E-3</v>
      </c>
      <c r="AA88" s="21">
        <f>IF($I$82&lt;0,(IF(2050-Z$80&lt;=0,0,(2/(2050-Z$80+1))*(1-(SUM($E88:Z88)/$I$82))*$I$82*'Fixed Data'!X$52)),0)</f>
        <v>-2.6605263157894821E-3</v>
      </c>
      <c r="AB88" s="21">
        <f>IF($I$82&lt;0,(IF(2050-AA$80&lt;=0,0,(2/(2050-AA$80+1))*(1-(SUM($E88:AA88)/$I$82))*$I$82*'Fixed Data'!Y$52)),0)</f>
        <v>-1.3302631578947411E-3</v>
      </c>
      <c r="AC88" s="21">
        <f>IF($I$82&lt;0,(IF(2050-AB$80&lt;=0,0,(2/(2050-AB$80+1))*(1-(SUM($E88:AB88)/$I$82))*$I$82*'Fixed Data'!Z$52)),0)</f>
        <v>0</v>
      </c>
      <c r="AD88" s="21">
        <f>IF($I$82&lt;0,(IF(2050-AC$80&lt;=0,0,(2/(2050-AC$80+1))*(1-(SUM($E88:AC88)/$I$82))*$I$82*'Fixed Data'!AA$52)),0)</f>
        <v>0</v>
      </c>
      <c r="AE88" s="21">
        <f>IF($I$82&lt;0,(IF(2050-AD$80&lt;=0,0,(2/(2050-AD$80+1))*(1-(SUM($E88:AD88)/$I$82))*$I$82*'Fixed Data'!AB$52)),0)</f>
        <v>0</v>
      </c>
      <c r="AF88" s="21">
        <f>IF($I$82&lt;0,(IF(2050-AE$80&lt;=0,0,(2/(2050-AE$80+1))*(1-(SUM($E88:AE88)/$I$82))*$I$82*'Fixed Data'!AC$52)),0)</f>
        <v>0</v>
      </c>
      <c r="AG88" s="21">
        <f>IF($I$82&lt;0,(IF(2050-AF$80&lt;=0,0,(2/(2050-AF$80+1))*(1-(SUM($E88:AF88)/$I$82))*$I$82*'Fixed Data'!AD$52)),0)</f>
        <v>0</v>
      </c>
      <c r="AH88" s="21">
        <f>IF($I$82&lt;0,(IF(2050-AG$80&lt;=0,0,(2/(2050-AG$80+1))*(1-(SUM($E88:AG88)/$I$82))*$I$82*'Fixed Data'!AE$52)),0)</f>
        <v>0</v>
      </c>
      <c r="AI88" s="21">
        <f>IF($I$82&lt;0,(IF(2050-AH$80&lt;=0,0,(2/(2050-AH$80+1))*(1-(SUM($E88:AH88)/$I$82))*$I$82*'Fixed Data'!AF$52)),0)</f>
        <v>0</v>
      </c>
      <c r="AJ88" s="21">
        <f>IF($I$82&lt;0,(IF(2050-AI$80&lt;=0,0,(2/(2050-AI$80+1))*(1-(SUM($E88:AI88)/$I$82))*$I$82*'Fixed Data'!AG$52)),0)</f>
        <v>0</v>
      </c>
      <c r="AK88" s="21">
        <f>IF($I$82&lt;0,(IF(2050-AJ$80&lt;=0,0,(2/(2050-AJ$80+1))*(1-(SUM($E88:AJ88)/$I$82))*$I$82*'Fixed Data'!AH$52)),0)</f>
        <v>0</v>
      </c>
      <c r="AL88" s="21">
        <f>IF($I$82&lt;0,(IF(2050-AK$80&lt;=0,0,(2/(2050-AK$80+1))*(1-(SUM($E88:AK88)/$I$82))*$I$82*'Fixed Data'!AI$52)),0)</f>
        <v>0</v>
      </c>
      <c r="AM88" s="21">
        <f>IF($I$82&lt;0,(IF(2050-AL$80&lt;=0,0,(2/(2050-AL$80+1))*(1-(SUM($E88:AL88)/$I$82))*$I$82*'Fixed Data'!AJ$52)),0)</f>
        <v>0</v>
      </c>
      <c r="AN88" s="21">
        <f>IF($I$82&lt;0,(IF(2050-AM$80&lt;=0,0,(2/(2050-AM$80+1))*(1-(SUM($E88:AM88)/$I$82))*$I$82*'Fixed Data'!AK$52)),0)</f>
        <v>0</v>
      </c>
      <c r="AO88" s="21">
        <f>IF($I$82&lt;0,(IF(2050-AN$80&lt;=0,0,(2/(2050-AN$80+1))*(1-(SUM($E88:AN88)/$I$82))*$I$82*'Fixed Data'!AL$52)),0)</f>
        <v>0</v>
      </c>
      <c r="AP88" s="21">
        <f>IF($I$82&lt;0,(IF(2050-AO$80&lt;=0,0,(2/(2050-AO$80+1))*(1-(SUM($E88:AO88)/$I$82))*$I$82*'Fixed Data'!AM$52)),0)</f>
        <v>0</v>
      </c>
      <c r="AQ88" s="21">
        <f>IF($I$82&lt;0,(IF(2050-AP$80&lt;=0,0,(2/(2050-AP$80+1))*(1-(SUM($E88:AP88)/$I$82))*$I$82*'Fixed Data'!AN$52)),0)</f>
        <v>0</v>
      </c>
      <c r="AR88" s="21">
        <f>IF($I$82&lt;0,(IF(2050-AQ$80&lt;=0,0,(2/(2050-AQ$80+1))*(1-(SUM($E88:AQ88)/$I$82))*$I$82*'Fixed Data'!AO$52)),0)</f>
        <v>0</v>
      </c>
      <c r="AS88" s="21">
        <f>IF($I$82&lt;0,(IF(2050-AR$80&lt;=0,0,(2/(2050-AR$80+1))*(1-(SUM($E88:AR88)/$I$82))*$I$82*'Fixed Data'!AP$52)),0)</f>
        <v>0</v>
      </c>
      <c r="AT88" s="21">
        <f>IF($I$82&lt;0,(IF(2050-AS$80&lt;=0,0,(2/(2050-AS$80+1))*(1-(SUM($E88:AS88)/$I$82))*$I$82*'Fixed Data'!AQ$52)),0)</f>
        <v>0</v>
      </c>
      <c r="AU88" s="21">
        <f>IF($I$82&lt;0,(IF(2050-AT$80&lt;=0,0,(2/(2050-AT$80+1))*(1-(SUM($E88:AT88)/$I$82))*$I$82*'Fixed Data'!AR$52)),0)</f>
        <v>0</v>
      </c>
      <c r="AV88" s="21">
        <f>IF($I$82&lt;0,(IF(2050-AU$80&lt;=0,0,(2/(2050-AU$80+1))*(1-(SUM($E88:AU88)/$I$82))*$I$82*'Fixed Data'!AS$52)),0)</f>
        <v>0</v>
      </c>
      <c r="AW88" s="21">
        <f>IF($I$82&lt;0,(IF(2050-AV$80&lt;=0,0,(2/(2050-AV$80+1))*(1-(SUM($E88:AV88)/$I$82))*$I$82*'Fixed Data'!AT$52)),0)</f>
        <v>0</v>
      </c>
      <c r="AX88" s="21">
        <f>IF($I$82&lt;0,(IF(2050-AW$80&lt;=0,0,(2/(2050-AW$80+1))*(1-(SUM($E88:AW88)/$I$82))*$I$82*'Fixed Data'!AU$52)),0)</f>
        <v>0</v>
      </c>
      <c r="AY88" s="21">
        <f>IF($I$82&lt;0,(IF(2050-AX$80&lt;=0,0,(2/(2050-AX$80+1))*(1-(SUM($E88:AX88)/$I$82))*$I$82*'Fixed Data'!AV$52)),0)</f>
        <v>0</v>
      </c>
      <c r="AZ88" s="21">
        <f>IF($I$82&lt;0,(IF(2050-AY$80&lt;=0,0,(2/(2050-AY$80+1))*(1-(SUM($E88:AY88)/$I$82))*$I$82*'Fixed Data'!AW$52)),0)</f>
        <v>0</v>
      </c>
      <c r="BA88" s="21">
        <f>IF($I$82&lt;0,(IF(2050-AZ$80&lt;=0,0,(2/(2050-AZ$80+1))*(1-(SUM($E88:AZ88)/$I$82))*$I$82*'Fixed Data'!AX$52)),0)</f>
        <v>0</v>
      </c>
      <c r="BB88" s="21">
        <f>IF($I$82&lt;0,(IF(2050-BA$80&lt;=0,0,(2/(2050-BA$80+1))*(1-(SUM($E88:BA88)/$I$82))*$I$82*'Fixed Data'!AY$52)),0)</f>
        <v>0</v>
      </c>
    </row>
    <row r="89" spans="1:54" ht="15" hidden="1" customHeight="1" outlineLevel="3">
      <c r="A89" s="8"/>
      <c r="B89" t="s">
        <v>405</v>
      </c>
      <c r="C89" t="s">
        <v>406</v>
      </c>
      <c r="D89" t="s">
        <v>379</v>
      </c>
      <c r="E89" s="18"/>
      <c r="F89" s="18"/>
      <c r="G89" s="18"/>
      <c r="H89" s="18"/>
      <c r="I89" s="18"/>
      <c r="J89" s="18"/>
      <c r="K89" s="21">
        <f>IF($J$82&lt;0,(IF(2050-J$80&lt;=0,0,(2/(2050-J$80+1))*(1-(SUM($E89:J89)/$J$82))*$J$82*'Fixed Data'!H$52)),0)</f>
        <v>0</v>
      </c>
      <c r="L89" s="21">
        <f>IF($J$82&lt;0,(IF(2050-K$80&lt;=0,0,(2/(2050-K$80+1))*(1-(SUM($E89:K89)/$J$82))*$J$82*'Fixed Data'!I$52)),0)</f>
        <v>0</v>
      </c>
      <c r="M89" s="21">
        <f>IF($J$82&lt;0,(IF(2050-L$80&lt;=0,0,(2/(2050-L$80+1))*(1-(SUM($E89:L89)/$J$82))*$J$82*'Fixed Data'!J$52)),0)</f>
        <v>0</v>
      </c>
      <c r="N89" s="21">
        <f>IF($J$82&lt;0,(IF(2050-M$80&lt;=0,0,(2/(2050-M$80+1))*(1-(SUM($E89:M89)/$J$82))*$J$82*'Fixed Data'!K$52)),0)</f>
        <v>0</v>
      </c>
      <c r="O89" s="21">
        <f>IF($J$82&lt;0,(IF(2050-N$80&lt;=0,0,(2/(2050-N$80+1))*(1-(SUM($E89:N89)/$J$82))*$J$82*'Fixed Data'!L$52)),0)</f>
        <v>0</v>
      </c>
      <c r="P89" s="21">
        <f>IF($J$82&lt;0,(IF(2050-O$80&lt;=0,0,(2/(2050-O$80+1))*(1-(SUM($E89:O89)/$J$82))*$J$82*'Fixed Data'!M$52)),0)</f>
        <v>0</v>
      </c>
      <c r="Q89" s="21">
        <f>IF($J$82&lt;0,(IF(2050-P$80&lt;=0,0,(2/(2050-P$80+1))*(1-(SUM($E89:P89)/$J$82))*$J$82*'Fixed Data'!N$52)),0)</f>
        <v>0</v>
      </c>
      <c r="R89" s="21">
        <f>IF($J$82&lt;0,(IF(2050-Q$80&lt;=0,0,(2/(2050-Q$80+1))*(1-(SUM($E89:Q89)/$J$82))*$J$82*'Fixed Data'!O$52)),0)</f>
        <v>0</v>
      </c>
      <c r="S89" s="21">
        <f>IF($J$82&lt;0,(IF(2050-R$80&lt;=0,0,(2/(2050-R$80+1))*(1-(SUM($E89:R89)/$J$82))*$J$82*'Fixed Data'!P$52)),0)</f>
        <v>0</v>
      </c>
      <c r="T89" s="21">
        <f>IF($J$82&lt;0,(IF(2050-S$80&lt;=0,0,(2/(2050-S$80+1))*(1-(SUM($E89:S89)/$J$82))*$J$82*'Fixed Data'!Q$52)),0)</f>
        <v>0</v>
      </c>
      <c r="U89" s="21">
        <f>IF($J$82&lt;0,(IF(2050-T$80&lt;=0,0,(2/(2050-T$80+1))*(1-(SUM($E89:T89)/$J$82))*$J$82*'Fixed Data'!R$52)),0)</f>
        <v>0</v>
      </c>
      <c r="V89" s="21">
        <f>IF($J$82&lt;0,(IF(2050-U$80&lt;=0,0,(2/(2050-U$80+1))*(1-(SUM($E89:U89)/$J$82))*$J$82*'Fixed Data'!S$52)),0)</f>
        <v>0</v>
      </c>
      <c r="W89" s="21">
        <f>IF($J$82&lt;0,(IF(2050-V$80&lt;=0,0,(2/(2050-V$80+1))*(1-(SUM($E89:V89)/$J$82))*$J$82*'Fixed Data'!T$52)),0)</f>
        <v>0</v>
      </c>
      <c r="X89" s="21">
        <f>IF($J$82&lt;0,(IF(2050-W$80&lt;=0,0,(2/(2050-W$80+1))*(1-(SUM($E89:W89)/$J$82))*$J$82*'Fixed Data'!U$52)),0)</f>
        <v>0</v>
      </c>
      <c r="Y89" s="21">
        <f>IF($J$82&lt;0,(IF(2050-X$80&lt;=0,0,(2/(2050-X$80+1))*(1-(SUM($E89:X89)/$J$82))*$J$82*'Fixed Data'!V$52)),0)</f>
        <v>0</v>
      </c>
      <c r="Z89" s="21">
        <f>IF($J$82&lt;0,(IF(2050-Y$80&lt;=0,0,(2/(2050-Y$80+1))*(1-(SUM($E89:Y89)/$J$82))*$J$82*'Fixed Data'!W$52)),0)</f>
        <v>0</v>
      </c>
      <c r="AA89" s="21">
        <f>IF($J$82&lt;0,(IF(2050-Z$80&lt;=0,0,(2/(2050-Z$80+1))*(1-(SUM($E89:Z89)/$J$82))*$J$82*'Fixed Data'!X$52)),0)</f>
        <v>0</v>
      </c>
      <c r="AB89" s="21">
        <f>IF($J$82&lt;0,(IF(2050-AA$80&lt;=0,0,(2/(2050-AA$80+1))*(1-(SUM($E89:AA89)/$J$82))*$J$82*'Fixed Data'!Y$52)),0)</f>
        <v>0</v>
      </c>
      <c r="AC89" s="21">
        <f>IF($J$82&lt;0,(IF(2050-AB$80&lt;=0,0,(2/(2050-AB$80+1))*(1-(SUM($E89:AB89)/$J$82))*$J$82*'Fixed Data'!Z$52)),0)</f>
        <v>0</v>
      </c>
      <c r="AD89" s="21">
        <f>IF($J$82&lt;0,(IF(2050-AC$80&lt;=0,0,(2/(2050-AC$80+1))*(1-(SUM($E89:AC89)/$J$82))*$J$82*'Fixed Data'!AA$52)),0)</f>
        <v>0</v>
      </c>
      <c r="AE89" s="21">
        <f>IF($J$82&lt;0,(IF(2050-AD$80&lt;=0,0,(2/(2050-AD$80+1))*(1-(SUM($E89:AD89)/$J$82))*$J$82*'Fixed Data'!AB$52)),0)</f>
        <v>0</v>
      </c>
      <c r="AF89" s="21">
        <f>IF($J$82&lt;0,(IF(2050-AE$80&lt;=0,0,(2/(2050-AE$80+1))*(1-(SUM($E89:AE89)/$J$82))*$J$82*'Fixed Data'!AC$52)),0)</f>
        <v>0</v>
      </c>
      <c r="AG89" s="21">
        <f>IF($J$82&lt;0,(IF(2050-AF$80&lt;=0,0,(2/(2050-AF$80+1))*(1-(SUM($E89:AF89)/$J$82))*$J$82*'Fixed Data'!AD$52)),0)</f>
        <v>0</v>
      </c>
      <c r="AH89" s="21">
        <f>IF($J$82&lt;0,(IF(2050-AG$80&lt;=0,0,(2/(2050-AG$80+1))*(1-(SUM($E89:AG89)/$J$82))*$J$82*'Fixed Data'!AE$52)),0)</f>
        <v>0</v>
      </c>
      <c r="AI89" s="21">
        <f>IF($J$82&lt;0,(IF(2050-AH$80&lt;=0,0,(2/(2050-AH$80+1))*(1-(SUM($E89:AH89)/$J$82))*$J$82*'Fixed Data'!AF$52)),0)</f>
        <v>0</v>
      </c>
      <c r="AJ89" s="21">
        <f>IF($J$82&lt;0,(IF(2050-AI$80&lt;=0,0,(2/(2050-AI$80+1))*(1-(SUM($E89:AI89)/$J$82))*$J$82*'Fixed Data'!AG$52)),0)</f>
        <v>0</v>
      </c>
      <c r="AK89" s="21">
        <f>IF($J$82&lt;0,(IF(2050-AJ$80&lt;=0,0,(2/(2050-AJ$80+1))*(1-(SUM($E89:AJ89)/$J$82))*$J$82*'Fixed Data'!AH$52)),0)</f>
        <v>0</v>
      </c>
      <c r="AL89" s="21">
        <f>IF($J$82&lt;0,(IF(2050-AK$80&lt;=0,0,(2/(2050-AK$80+1))*(1-(SUM($E89:AK89)/$J$82))*$J$82*'Fixed Data'!AI$52)),0)</f>
        <v>0</v>
      </c>
      <c r="AM89" s="21">
        <f>IF($J$82&lt;0,(IF(2050-AL$80&lt;=0,0,(2/(2050-AL$80+1))*(1-(SUM($E89:AL89)/$J$82))*$J$82*'Fixed Data'!AJ$52)),0)</f>
        <v>0</v>
      </c>
      <c r="AN89" s="21">
        <f>IF($J$82&lt;0,(IF(2050-AM$80&lt;=0,0,(2/(2050-AM$80+1))*(1-(SUM($E89:AM89)/$J$82))*$J$82*'Fixed Data'!AK$52)),0)</f>
        <v>0</v>
      </c>
      <c r="AO89" s="21">
        <f>IF($J$82&lt;0,(IF(2050-AN$80&lt;=0,0,(2/(2050-AN$80+1))*(1-(SUM($E89:AN89)/$J$82))*$J$82*'Fixed Data'!AL$52)),0)</f>
        <v>0</v>
      </c>
      <c r="AP89" s="21">
        <f>IF($J$82&lt;0,(IF(2050-AO$80&lt;=0,0,(2/(2050-AO$80+1))*(1-(SUM($E89:AO89)/$J$82))*$J$82*'Fixed Data'!AM$52)),0)</f>
        <v>0</v>
      </c>
      <c r="AQ89" s="21">
        <f>IF($J$82&lt;0,(IF(2050-AP$80&lt;=0,0,(2/(2050-AP$80+1))*(1-(SUM($E89:AP89)/$J$82))*$J$82*'Fixed Data'!AN$52)),0)</f>
        <v>0</v>
      </c>
      <c r="AR89" s="21">
        <f>IF($J$82&lt;0,(IF(2050-AQ$80&lt;=0,0,(2/(2050-AQ$80+1))*(1-(SUM($E89:AQ89)/$J$82))*$J$82*'Fixed Data'!AO$52)),0)</f>
        <v>0</v>
      </c>
      <c r="AS89" s="21">
        <f>IF($J$82&lt;0,(IF(2050-AR$80&lt;=0,0,(2/(2050-AR$80+1))*(1-(SUM($E89:AR89)/$J$82))*$J$82*'Fixed Data'!AP$52)),0)</f>
        <v>0</v>
      </c>
      <c r="AT89" s="21">
        <f>IF($J$82&lt;0,(IF(2050-AS$80&lt;=0,0,(2/(2050-AS$80+1))*(1-(SUM($E89:AS89)/$J$82))*$J$82*'Fixed Data'!AQ$52)),0)</f>
        <v>0</v>
      </c>
      <c r="AU89" s="21">
        <f>IF($J$82&lt;0,(IF(2050-AT$80&lt;=0,0,(2/(2050-AT$80+1))*(1-(SUM($E89:AT89)/$J$82))*$J$82*'Fixed Data'!AR$52)),0)</f>
        <v>0</v>
      </c>
      <c r="AV89" s="21">
        <f>IF($J$82&lt;0,(IF(2050-AU$80&lt;=0,0,(2/(2050-AU$80+1))*(1-(SUM($E89:AU89)/$J$82))*$J$82*'Fixed Data'!AS$52)),0)</f>
        <v>0</v>
      </c>
      <c r="AW89" s="21">
        <f>IF($J$82&lt;0,(IF(2050-AV$80&lt;=0,0,(2/(2050-AV$80+1))*(1-(SUM($E89:AV89)/$J$82))*$J$82*'Fixed Data'!AT$52)),0)</f>
        <v>0</v>
      </c>
      <c r="AX89" s="21">
        <f>IF($J$82&lt;0,(IF(2050-AW$80&lt;=0,0,(2/(2050-AW$80+1))*(1-(SUM($E89:AW89)/$J$82))*$J$82*'Fixed Data'!AU$52)),0)</f>
        <v>0</v>
      </c>
      <c r="AY89" s="21">
        <f>IF($J$82&lt;0,(IF(2050-AX$80&lt;=0,0,(2/(2050-AX$80+1))*(1-(SUM($E89:AX89)/$J$82))*$J$82*'Fixed Data'!AV$52)),0)</f>
        <v>0</v>
      </c>
      <c r="AZ89" s="21">
        <f>IF($J$82&lt;0,(IF(2050-AY$80&lt;=0,0,(2/(2050-AY$80+1))*(1-(SUM($E89:AY89)/$J$82))*$J$82*'Fixed Data'!AW$52)),0)</f>
        <v>0</v>
      </c>
      <c r="BA89" s="21">
        <f>IF($J$82&lt;0,(IF(2050-AZ$80&lt;=0,0,(2/(2050-AZ$80+1))*(1-(SUM($E89:AZ89)/$J$82))*$J$82*'Fixed Data'!AX$52)),0)</f>
        <v>0</v>
      </c>
      <c r="BB89" s="21">
        <f>IF($J$82&lt;0,(IF(2050-BA$80&lt;=0,0,(2/(2050-BA$80+1))*(1-(SUM($E89:BA89)/$J$82))*$J$82*'Fixed Data'!AY$52)),0)</f>
        <v>0</v>
      </c>
    </row>
    <row r="90" spans="1:54" ht="15" hidden="1" customHeight="1" outlineLevel="3">
      <c r="A90" s="8"/>
      <c r="B90" t="s">
        <v>407</v>
      </c>
      <c r="C90" t="s">
        <v>408</v>
      </c>
      <c r="D90" t="s">
        <v>379</v>
      </c>
      <c r="E90" s="18"/>
      <c r="F90" s="18"/>
      <c r="G90" s="18"/>
      <c r="H90" s="18"/>
      <c r="I90" s="18"/>
      <c r="J90" s="18"/>
      <c r="K90" s="18"/>
      <c r="L90" s="21">
        <f>IF($K$82&lt;0,(IF(2050-K$80&lt;=0,0,(2/(2050-K$80+1))*(1-(SUM($E90:K90)/$K$82))*$K$82*'Fixed Data'!I$52)),0)</f>
        <v>0</v>
      </c>
      <c r="M90" s="21">
        <f>IF($K$82&lt;0,(IF(2050-L$80&lt;=0,0,(2/(2050-L$80+1))*(1-(SUM($E90:L90)/$K$82))*$K$82*'Fixed Data'!J$52)),0)</f>
        <v>0</v>
      </c>
      <c r="N90" s="21">
        <f>IF($K$82&lt;0,(IF(2050-M$80&lt;=0,0,(2/(2050-M$80+1))*(1-(SUM($E90:M90)/$K$82))*$K$82*'Fixed Data'!K$52)),0)</f>
        <v>0</v>
      </c>
      <c r="O90" s="21">
        <f>IF($K$82&lt;0,(IF(2050-N$80&lt;=0,0,(2/(2050-N$80+1))*(1-(SUM($E90:N90)/$K$82))*$K$82*'Fixed Data'!L$52)),0)</f>
        <v>0</v>
      </c>
      <c r="P90" s="21">
        <f>IF($K$82&lt;0,(IF(2050-O$80&lt;=0,0,(2/(2050-O$80+1))*(1-(SUM($E90:O90)/$K$82))*$K$82*'Fixed Data'!M$52)),0)</f>
        <v>0</v>
      </c>
      <c r="Q90" s="21">
        <f>IF($K$82&lt;0,(IF(2050-P$80&lt;=0,0,(2/(2050-P$80+1))*(1-(SUM($E90:P90)/$K$82))*$K$82*'Fixed Data'!N$52)),0)</f>
        <v>0</v>
      </c>
      <c r="R90" s="21">
        <f>IF($K$82&lt;0,(IF(2050-Q$80&lt;=0,0,(2/(2050-Q$80+1))*(1-(SUM($E90:Q90)/$K$82))*$K$82*'Fixed Data'!O$52)),0)</f>
        <v>0</v>
      </c>
      <c r="S90" s="21">
        <f>IF($K$82&lt;0,(IF(2050-R$80&lt;=0,0,(2/(2050-R$80+1))*(1-(SUM($E90:R90)/$K$82))*$K$82*'Fixed Data'!P$52)),0)</f>
        <v>0</v>
      </c>
      <c r="T90" s="21">
        <f>IF($K$82&lt;0,(IF(2050-S$80&lt;=0,0,(2/(2050-S$80+1))*(1-(SUM($E90:S90)/$K$82))*$K$82*'Fixed Data'!Q$52)),0)</f>
        <v>0</v>
      </c>
      <c r="U90" s="21">
        <f>IF($K$82&lt;0,(IF(2050-T$80&lt;=0,0,(2/(2050-T$80+1))*(1-(SUM($E90:T90)/$K$82))*$K$82*'Fixed Data'!R$52)),0)</f>
        <v>0</v>
      </c>
      <c r="V90" s="21">
        <f>IF($K$82&lt;0,(IF(2050-U$80&lt;=0,0,(2/(2050-U$80+1))*(1-(SUM($E90:U90)/$K$82))*$K$82*'Fixed Data'!S$52)),0)</f>
        <v>0</v>
      </c>
      <c r="W90" s="21">
        <f>IF($K$82&lt;0,(IF(2050-V$80&lt;=0,0,(2/(2050-V$80+1))*(1-(SUM($E90:V90)/$K$82))*$K$82*'Fixed Data'!T$52)),0)</f>
        <v>0</v>
      </c>
      <c r="X90" s="21">
        <f>IF($K$82&lt;0,(IF(2050-W$80&lt;=0,0,(2/(2050-W$80+1))*(1-(SUM($E90:W90)/$K$82))*$K$82*'Fixed Data'!U$52)),0)</f>
        <v>0</v>
      </c>
      <c r="Y90" s="21">
        <f>IF($K$82&lt;0,(IF(2050-X$80&lt;=0,0,(2/(2050-X$80+1))*(1-(SUM($E90:X90)/$K$82))*$K$82*'Fixed Data'!V$52)),0)</f>
        <v>0</v>
      </c>
      <c r="Z90" s="21">
        <f>IF($K$82&lt;0,(IF(2050-Y$80&lt;=0,0,(2/(2050-Y$80+1))*(1-(SUM($E90:Y90)/$K$82))*$K$82*'Fixed Data'!W$52)),0)</f>
        <v>0</v>
      </c>
      <c r="AA90" s="21">
        <f>IF($K$82&lt;0,(IF(2050-Z$80&lt;=0,0,(2/(2050-Z$80+1))*(1-(SUM($E90:Z90)/$K$82))*$K$82*'Fixed Data'!X$52)),0)</f>
        <v>0</v>
      </c>
      <c r="AB90" s="21">
        <f>IF($K$82&lt;0,(IF(2050-AA$80&lt;=0,0,(2/(2050-AA$80+1))*(1-(SUM($E90:AA90)/$K$82))*$K$82*'Fixed Data'!Y$52)),0)</f>
        <v>0</v>
      </c>
      <c r="AC90" s="21">
        <f>IF($K$82&lt;0,(IF(2050-AB$80&lt;=0,0,(2/(2050-AB$80+1))*(1-(SUM($E90:AB90)/$K$82))*$K$82*'Fixed Data'!Z$52)),0)</f>
        <v>0</v>
      </c>
      <c r="AD90" s="21">
        <f>IF($K$82&lt;0,(IF(2050-AC$80&lt;=0,0,(2/(2050-AC$80+1))*(1-(SUM($E90:AC90)/$K$82))*$K$82*'Fixed Data'!AA$52)),0)</f>
        <v>0</v>
      </c>
      <c r="AE90" s="21">
        <f>IF($K$82&lt;0,(IF(2050-AD$80&lt;=0,0,(2/(2050-AD$80+1))*(1-(SUM($E90:AD90)/$K$82))*$K$82*'Fixed Data'!AB$52)),0)</f>
        <v>0</v>
      </c>
      <c r="AF90" s="21">
        <f>IF($K$82&lt;0,(IF(2050-AE$80&lt;=0,0,(2/(2050-AE$80+1))*(1-(SUM($E90:AE90)/$K$82))*$K$82*'Fixed Data'!AC$52)),0)</f>
        <v>0</v>
      </c>
      <c r="AG90" s="21">
        <f>IF($K$82&lt;0,(IF(2050-AF$80&lt;=0,0,(2/(2050-AF$80+1))*(1-(SUM($E90:AF90)/$K$82))*$K$82*'Fixed Data'!AD$52)),0)</f>
        <v>0</v>
      </c>
      <c r="AH90" s="21">
        <f>IF($K$82&lt;0,(IF(2050-AG$80&lt;=0,0,(2/(2050-AG$80+1))*(1-(SUM($E90:AG90)/$K$82))*$K$82*'Fixed Data'!AE$52)),0)</f>
        <v>0</v>
      </c>
      <c r="AI90" s="21">
        <f>IF($K$82&lt;0,(IF(2050-AH$80&lt;=0,0,(2/(2050-AH$80+1))*(1-(SUM($E90:AH90)/$K$82))*$K$82*'Fixed Data'!AF$52)),0)</f>
        <v>0</v>
      </c>
      <c r="AJ90" s="21">
        <f>IF($K$82&lt;0,(IF(2050-AI$80&lt;=0,0,(2/(2050-AI$80+1))*(1-(SUM($E90:AI90)/$K$82))*$K$82*'Fixed Data'!AG$52)),0)</f>
        <v>0</v>
      </c>
      <c r="AK90" s="21">
        <f>IF($K$82&lt;0,(IF(2050-AJ$80&lt;=0,0,(2/(2050-AJ$80+1))*(1-(SUM($E90:AJ90)/$K$82))*$K$82*'Fixed Data'!AH$52)),0)</f>
        <v>0</v>
      </c>
      <c r="AL90" s="21">
        <f>IF($K$82&lt;0,(IF(2050-AK$80&lt;=0,0,(2/(2050-AK$80+1))*(1-(SUM($E90:AK90)/$K$82))*$K$82*'Fixed Data'!AI$52)),0)</f>
        <v>0</v>
      </c>
      <c r="AM90" s="21">
        <f>IF($K$82&lt;0,(IF(2050-AL$80&lt;=0,0,(2/(2050-AL$80+1))*(1-(SUM($E90:AL90)/$K$82))*$K$82*'Fixed Data'!AJ$52)),0)</f>
        <v>0</v>
      </c>
      <c r="AN90" s="21">
        <f>IF($K$82&lt;0,(IF(2050-AM$80&lt;=0,0,(2/(2050-AM$80+1))*(1-(SUM($E90:AM90)/$K$82))*$K$82*'Fixed Data'!AK$52)),0)</f>
        <v>0</v>
      </c>
      <c r="AO90" s="21">
        <f>IF($K$82&lt;0,(IF(2050-AN$80&lt;=0,0,(2/(2050-AN$80+1))*(1-(SUM($E90:AN90)/$K$82))*$K$82*'Fixed Data'!AL$52)),0)</f>
        <v>0</v>
      </c>
      <c r="AP90" s="21">
        <f>IF($K$82&lt;0,(IF(2050-AO$80&lt;=0,0,(2/(2050-AO$80+1))*(1-(SUM($E90:AO90)/$K$82))*$K$82*'Fixed Data'!AM$52)),0)</f>
        <v>0</v>
      </c>
      <c r="AQ90" s="21">
        <f>IF($K$82&lt;0,(IF(2050-AP$80&lt;=0,0,(2/(2050-AP$80+1))*(1-(SUM($E90:AP90)/$K$82))*$K$82*'Fixed Data'!AN$52)),0)</f>
        <v>0</v>
      </c>
      <c r="AR90" s="21">
        <f>IF($K$82&lt;0,(IF(2050-AQ$80&lt;=0,0,(2/(2050-AQ$80+1))*(1-(SUM($E90:AQ90)/$K$82))*$K$82*'Fixed Data'!AO$52)),0)</f>
        <v>0</v>
      </c>
      <c r="AS90" s="21">
        <f>IF($K$82&lt;0,(IF(2050-AR$80&lt;=0,0,(2/(2050-AR$80+1))*(1-(SUM($E90:AR90)/$K$82))*$K$82*'Fixed Data'!AP$52)),0)</f>
        <v>0</v>
      </c>
      <c r="AT90" s="21">
        <f>IF($K$82&lt;0,(IF(2050-AS$80&lt;=0,0,(2/(2050-AS$80+1))*(1-(SUM($E90:AS90)/$K$82))*$K$82*'Fixed Data'!AQ$52)),0)</f>
        <v>0</v>
      </c>
      <c r="AU90" s="21">
        <f>IF($K$82&lt;0,(IF(2050-AT$80&lt;=0,0,(2/(2050-AT$80+1))*(1-(SUM($E90:AT90)/$K$82))*$K$82*'Fixed Data'!AR$52)),0)</f>
        <v>0</v>
      </c>
      <c r="AV90" s="21">
        <f>IF($K$82&lt;0,(IF(2050-AU$80&lt;=0,0,(2/(2050-AU$80+1))*(1-(SUM($E90:AU90)/$K$82))*$K$82*'Fixed Data'!AS$52)),0)</f>
        <v>0</v>
      </c>
      <c r="AW90" s="21">
        <f>IF($K$82&lt;0,(IF(2050-AV$80&lt;=0,0,(2/(2050-AV$80+1))*(1-(SUM($E90:AV90)/$K$82))*$K$82*'Fixed Data'!AT$52)),0)</f>
        <v>0</v>
      </c>
      <c r="AX90" s="21">
        <f>IF($K$82&lt;0,(IF(2050-AW$80&lt;=0,0,(2/(2050-AW$80+1))*(1-(SUM($E90:AW90)/$K$82))*$K$82*'Fixed Data'!AU$52)),0)</f>
        <v>0</v>
      </c>
      <c r="AY90" s="21">
        <f>IF($K$82&lt;0,(IF(2050-AX$80&lt;=0,0,(2/(2050-AX$80+1))*(1-(SUM($E90:AX90)/$K$82))*$K$82*'Fixed Data'!AV$52)),0)</f>
        <v>0</v>
      </c>
      <c r="AZ90" s="21">
        <f>IF($K$82&lt;0,(IF(2050-AY$80&lt;=0,0,(2/(2050-AY$80+1))*(1-(SUM($E90:AY90)/$K$82))*$K$82*'Fixed Data'!AW$52)),0)</f>
        <v>0</v>
      </c>
      <c r="BA90" s="21">
        <f>IF($K$82&lt;0,(IF(2050-AZ$80&lt;=0,0,(2/(2050-AZ$80+1))*(1-(SUM($E90:AZ90)/$K$82))*$K$82*'Fixed Data'!AX$52)),0)</f>
        <v>0</v>
      </c>
      <c r="BB90" s="21">
        <f>IF($K$82&lt;0,(IF(2050-BA$80&lt;=0,0,(2/(2050-BA$80+1))*(1-(SUM($E90:BA90)/$K$82))*$K$82*'Fixed Data'!AY$52)),0)</f>
        <v>0</v>
      </c>
    </row>
    <row r="91" spans="1:54" ht="15" hidden="1" customHeight="1" outlineLevel="3">
      <c r="A91" s="8"/>
      <c r="B91" t="s">
        <v>409</v>
      </c>
      <c r="C91" t="s">
        <v>410</v>
      </c>
      <c r="D91" t="s">
        <v>379</v>
      </c>
      <c r="E91" s="18"/>
      <c r="F91" s="18"/>
      <c r="G91" s="18"/>
      <c r="H91" s="18"/>
      <c r="I91" s="18"/>
      <c r="J91" s="18"/>
      <c r="K91" s="18"/>
      <c r="L91" s="18"/>
      <c r="M91" s="21">
        <f>IF($L$82&lt;0,(IF(2050-L$80&lt;=0,0,(2/(2050-L$80+1))*(1-(SUM($E91:L91)/$L$82))*$L$82*'Fixed Data'!J$52)),0)</f>
        <v>0</v>
      </c>
      <c r="N91" s="21">
        <f>IF($L$82&lt;0,(IF(2050-M$80&lt;=0,0,(2/(2050-M$80+1))*(1-(SUM($E91:M91)/$L$82))*$L$82*'Fixed Data'!K$52)),0)</f>
        <v>0</v>
      </c>
      <c r="O91" s="21">
        <f>IF($L$82&lt;0,(IF(2050-N$80&lt;=0,0,(2/(2050-N$80+1))*(1-(SUM($E91:N91)/$L$82))*$L$82*'Fixed Data'!L$52)),0)</f>
        <v>0</v>
      </c>
      <c r="P91" s="21">
        <f>IF($L$82&lt;0,(IF(2050-O$80&lt;=0,0,(2/(2050-O$80+1))*(1-(SUM($E91:O91)/$L$82))*$L$82*'Fixed Data'!M$52)),0)</f>
        <v>0</v>
      </c>
      <c r="Q91" s="21">
        <f>IF($L$82&lt;0,(IF(2050-P$80&lt;=0,0,(2/(2050-P$80+1))*(1-(SUM($E91:P91)/$L$82))*$L$82*'Fixed Data'!N$52)),0)</f>
        <v>0</v>
      </c>
      <c r="R91" s="21">
        <f>IF($L$82&lt;0,(IF(2050-Q$80&lt;=0,0,(2/(2050-Q$80+1))*(1-(SUM($E91:Q91)/$L$82))*$L$82*'Fixed Data'!O$52)),0)</f>
        <v>0</v>
      </c>
      <c r="S91" s="21">
        <f>IF($L$82&lt;0,(IF(2050-R$80&lt;=0,0,(2/(2050-R$80+1))*(1-(SUM($E91:R91)/$L$82))*$L$82*'Fixed Data'!P$52)),0)</f>
        <v>0</v>
      </c>
      <c r="T91" s="21">
        <f>IF($L$82&lt;0,(IF(2050-S$80&lt;=0,0,(2/(2050-S$80+1))*(1-(SUM($E91:S91)/$L$82))*$L$82*'Fixed Data'!Q$52)),0)</f>
        <v>0</v>
      </c>
      <c r="U91" s="21">
        <f>IF($L$82&lt;0,(IF(2050-T$80&lt;=0,0,(2/(2050-T$80+1))*(1-(SUM($E91:T91)/$L$82))*$L$82*'Fixed Data'!R$52)),0)</f>
        <v>0</v>
      </c>
      <c r="V91" s="21">
        <f>IF($L$82&lt;0,(IF(2050-U$80&lt;=0,0,(2/(2050-U$80+1))*(1-(SUM($E91:U91)/$L$82))*$L$82*'Fixed Data'!S$52)),0)</f>
        <v>0</v>
      </c>
      <c r="W91" s="21">
        <f>IF($L$82&lt;0,(IF(2050-V$80&lt;=0,0,(2/(2050-V$80+1))*(1-(SUM($E91:V91)/$L$82))*$L$82*'Fixed Data'!T$52)),0)</f>
        <v>0</v>
      </c>
      <c r="X91" s="21">
        <f>IF($L$82&lt;0,(IF(2050-W$80&lt;=0,0,(2/(2050-W$80+1))*(1-(SUM($E91:W91)/$L$82))*$L$82*'Fixed Data'!U$52)),0)</f>
        <v>0</v>
      </c>
      <c r="Y91" s="21">
        <f>IF($L$82&lt;0,(IF(2050-X$80&lt;=0,0,(2/(2050-X$80+1))*(1-(SUM($E91:X91)/$L$82))*$L$82*'Fixed Data'!V$52)),0)</f>
        <v>0</v>
      </c>
      <c r="Z91" s="21">
        <f>IF($L$82&lt;0,(IF(2050-Y$80&lt;=0,0,(2/(2050-Y$80+1))*(1-(SUM($E91:Y91)/$L$82))*$L$82*'Fixed Data'!W$52)),0)</f>
        <v>0</v>
      </c>
      <c r="AA91" s="21">
        <f>IF($L$82&lt;0,(IF(2050-Z$80&lt;=0,0,(2/(2050-Z$80+1))*(1-(SUM($E91:Z91)/$L$82))*$L$82*'Fixed Data'!X$52)),0)</f>
        <v>0</v>
      </c>
      <c r="AB91" s="21">
        <f>IF($L$82&lt;0,(IF(2050-AA$80&lt;=0,0,(2/(2050-AA$80+1))*(1-(SUM($E91:AA91)/$L$82))*$L$82*'Fixed Data'!Y$52)),0)</f>
        <v>0</v>
      </c>
      <c r="AC91" s="21">
        <f>IF($L$82&lt;0,(IF(2050-AB$80&lt;=0,0,(2/(2050-AB$80+1))*(1-(SUM($E91:AB91)/$L$82))*$L$82*'Fixed Data'!Z$52)),0)</f>
        <v>0</v>
      </c>
      <c r="AD91" s="21">
        <f>IF($L$82&lt;0,(IF(2050-AC$80&lt;=0,0,(2/(2050-AC$80+1))*(1-(SUM($E91:AC91)/$L$82))*$L$82*'Fixed Data'!AA$52)),0)</f>
        <v>0</v>
      </c>
      <c r="AE91" s="21">
        <f>IF($L$82&lt;0,(IF(2050-AD$80&lt;=0,0,(2/(2050-AD$80+1))*(1-(SUM($E91:AD91)/$L$82))*$L$82*'Fixed Data'!AB$52)),0)</f>
        <v>0</v>
      </c>
      <c r="AF91" s="21">
        <f>IF($L$82&lt;0,(IF(2050-AE$80&lt;=0,0,(2/(2050-AE$80+1))*(1-(SUM($E91:AE91)/$L$82))*$L$82*'Fixed Data'!AC$52)),0)</f>
        <v>0</v>
      </c>
      <c r="AG91" s="21">
        <f>IF($L$82&lt;0,(IF(2050-AF$80&lt;=0,0,(2/(2050-AF$80+1))*(1-(SUM($E91:AF91)/$L$82))*$L$82*'Fixed Data'!AD$52)),0)</f>
        <v>0</v>
      </c>
      <c r="AH91" s="21">
        <f>IF($L$82&lt;0,(IF(2050-AG$80&lt;=0,0,(2/(2050-AG$80+1))*(1-(SUM($E91:AG91)/$L$82))*$L$82*'Fixed Data'!AE$52)),0)</f>
        <v>0</v>
      </c>
      <c r="AI91" s="21">
        <f>IF($L$82&lt;0,(IF(2050-AH$80&lt;=0,0,(2/(2050-AH$80+1))*(1-(SUM($E91:AH91)/$L$82))*$L$82*'Fixed Data'!AF$52)),0)</f>
        <v>0</v>
      </c>
      <c r="AJ91" s="21">
        <f>IF($L$82&lt;0,(IF(2050-AI$80&lt;=0,0,(2/(2050-AI$80+1))*(1-(SUM($E91:AI91)/$L$82))*$L$82*'Fixed Data'!AG$52)),0)</f>
        <v>0</v>
      </c>
      <c r="AK91" s="21">
        <f>IF($L$82&lt;0,(IF(2050-AJ$80&lt;=0,0,(2/(2050-AJ$80+1))*(1-(SUM($E91:AJ91)/$L$82))*$L$82*'Fixed Data'!AH$52)),0)</f>
        <v>0</v>
      </c>
      <c r="AL91" s="21">
        <f>IF($L$82&lt;0,(IF(2050-AK$80&lt;=0,0,(2/(2050-AK$80+1))*(1-(SUM($E91:AK91)/$L$82))*$L$82*'Fixed Data'!AI$52)),0)</f>
        <v>0</v>
      </c>
      <c r="AM91" s="21">
        <f>IF($L$82&lt;0,(IF(2050-AL$80&lt;=0,0,(2/(2050-AL$80+1))*(1-(SUM($E91:AL91)/$L$82))*$L$82*'Fixed Data'!AJ$52)),0)</f>
        <v>0</v>
      </c>
      <c r="AN91" s="21">
        <f>IF($L$82&lt;0,(IF(2050-AM$80&lt;=0,0,(2/(2050-AM$80+1))*(1-(SUM($E91:AM91)/$L$82))*$L$82*'Fixed Data'!AK$52)),0)</f>
        <v>0</v>
      </c>
      <c r="AO91" s="21">
        <f>IF($L$82&lt;0,(IF(2050-AN$80&lt;=0,0,(2/(2050-AN$80+1))*(1-(SUM($E91:AN91)/$L$82))*$L$82*'Fixed Data'!AL$52)),0)</f>
        <v>0</v>
      </c>
      <c r="AP91" s="21">
        <f>IF($L$82&lt;0,(IF(2050-AO$80&lt;=0,0,(2/(2050-AO$80+1))*(1-(SUM($E91:AO91)/$L$82))*$L$82*'Fixed Data'!AM$52)),0)</f>
        <v>0</v>
      </c>
      <c r="AQ91" s="21">
        <f>IF($L$82&lt;0,(IF(2050-AP$80&lt;=0,0,(2/(2050-AP$80+1))*(1-(SUM($E91:AP91)/$L$82))*$L$82*'Fixed Data'!AN$52)),0)</f>
        <v>0</v>
      </c>
      <c r="AR91" s="21">
        <f>IF($L$82&lt;0,(IF(2050-AQ$80&lt;=0,0,(2/(2050-AQ$80+1))*(1-(SUM($E91:AQ91)/$L$82))*$L$82*'Fixed Data'!AO$52)),0)</f>
        <v>0</v>
      </c>
      <c r="AS91" s="21">
        <f>IF($L$82&lt;0,(IF(2050-AR$80&lt;=0,0,(2/(2050-AR$80+1))*(1-(SUM($E91:AR91)/$L$82))*$L$82*'Fixed Data'!AP$52)),0)</f>
        <v>0</v>
      </c>
      <c r="AT91" s="21">
        <f>IF($L$82&lt;0,(IF(2050-AS$80&lt;=0,0,(2/(2050-AS$80+1))*(1-(SUM($E91:AS91)/$L$82))*$L$82*'Fixed Data'!AQ$52)),0)</f>
        <v>0</v>
      </c>
      <c r="AU91" s="21">
        <f>IF($L$82&lt;0,(IF(2050-AT$80&lt;=0,0,(2/(2050-AT$80+1))*(1-(SUM($E91:AT91)/$L$82))*$L$82*'Fixed Data'!AR$52)),0)</f>
        <v>0</v>
      </c>
      <c r="AV91" s="21">
        <f>IF($L$82&lt;0,(IF(2050-AU$80&lt;=0,0,(2/(2050-AU$80+1))*(1-(SUM($E91:AU91)/$L$82))*$L$82*'Fixed Data'!AS$52)),0)</f>
        <v>0</v>
      </c>
      <c r="AW91" s="21">
        <f>IF($L$82&lt;0,(IF(2050-AV$80&lt;=0,0,(2/(2050-AV$80+1))*(1-(SUM($E91:AV91)/$L$82))*$L$82*'Fixed Data'!AT$52)),0)</f>
        <v>0</v>
      </c>
      <c r="AX91" s="21">
        <f>IF($L$82&lt;0,(IF(2050-AW$80&lt;=0,0,(2/(2050-AW$80+1))*(1-(SUM($E91:AW91)/$L$82))*$L$82*'Fixed Data'!AU$52)),0)</f>
        <v>0</v>
      </c>
      <c r="AY91" s="21">
        <f>IF($L$82&lt;0,(IF(2050-AX$80&lt;=0,0,(2/(2050-AX$80+1))*(1-(SUM($E91:AX91)/$L$82))*$L$82*'Fixed Data'!AV$52)),0)</f>
        <v>0</v>
      </c>
      <c r="AZ91" s="21">
        <f>IF($L$82&lt;0,(IF(2050-AY$80&lt;=0,0,(2/(2050-AY$80+1))*(1-(SUM($E91:AY91)/$L$82))*$L$82*'Fixed Data'!AW$52)),0)</f>
        <v>0</v>
      </c>
      <c r="BA91" s="21">
        <f>IF($L$82&lt;0,(IF(2050-AZ$80&lt;=0,0,(2/(2050-AZ$80+1))*(1-(SUM($E91:AZ91)/$L$82))*$L$82*'Fixed Data'!AX$52)),0)</f>
        <v>0</v>
      </c>
      <c r="BB91" s="21">
        <f>IF($L$82&lt;0,(IF(2050-BA$80&lt;=0,0,(2/(2050-BA$80+1))*(1-(SUM($E91:BA91)/$L$82))*$L$82*'Fixed Data'!AY$52)),0)</f>
        <v>0</v>
      </c>
    </row>
    <row r="92" spans="1:54" ht="15" hidden="1" customHeight="1" outlineLevel="3">
      <c r="A92" s="8"/>
      <c r="B92" t="s">
        <v>411</v>
      </c>
      <c r="C92" t="s">
        <v>412</v>
      </c>
      <c r="D92" t="s">
        <v>379</v>
      </c>
      <c r="E92" s="18"/>
      <c r="F92" s="18"/>
      <c r="G92" s="18"/>
      <c r="H92" s="18"/>
      <c r="I92" s="18"/>
      <c r="J92" s="18"/>
      <c r="K92" s="18"/>
      <c r="L92" s="18"/>
      <c r="M92" s="18"/>
      <c r="N92" s="21">
        <f>IF($M$82&lt;0,(IF(2050-M$80&lt;=0,0,(2/(2050-M$80+1))*(1-(SUM($E92:M92)/$M$82))*$M$82*'Fixed Data'!K$52)),0)</f>
        <v>0</v>
      </c>
      <c r="O92" s="21">
        <f>IF($M$82&lt;0,(IF(2050-N$80&lt;=0,0,(2/(2050-N$80+1))*(1-(SUM($E92:N92)/$M$82))*$M$82*'Fixed Data'!L$52)),0)</f>
        <v>0</v>
      </c>
      <c r="P92" s="21">
        <f>IF($M$82&lt;0,(IF(2050-O$80&lt;=0,0,(2/(2050-O$80+1))*(1-(SUM($E92:O92)/$M$82))*$M$82*'Fixed Data'!M$52)),0)</f>
        <v>0</v>
      </c>
      <c r="Q92" s="21">
        <f>IF($M$82&lt;0,(IF(2050-P$80&lt;=0,0,(2/(2050-P$80+1))*(1-(SUM($E92:P92)/$M$82))*$M$82*'Fixed Data'!N$52)),0)</f>
        <v>0</v>
      </c>
      <c r="R92" s="21">
        <f>IF($M$82&lt;0,(IF(2050-Q$80&lt;=0,0,(2/(2050-Q$80+1))*(1-(SUM($E92:Q92)/$M$82))*$M$82*'Fixed Data'!O$52)),0)</f>
        <v>0</v>
      </c>
      <c r="S92" s="21">
        <f>IF($M$82&lt;0,(IF(2050-R$80&lt;=0,0,(2/(2050-R$80+1))*(1-(SUM($E92:R92)/$M$82))*$M$82*'Fixed Data'!P$52)),0)</f>
        <v>0</v>
      </c>
      <c r="T92" s="21">
        <f>IF($M$82&lt;0,(IF(2050-S$80&lt;=0,0,(2/(2050-S$80+1))*(1-(SUM($E92:S92)/$M$82))*$M$82*'Fixed Data'!Q$52)),0)</f>
        <v>0</v>
      </c>
      <c r="U92" s="21">
        <f>IF($M$82&lt;0,(IF(2050-T$80&lt;=0,0,(2/(2050-T$80+1))*(1-(SUM($E92:T92)/$M$82))*$M$82*'Fixed Data'!R$52)),0)</f>
        <v>0</v>
      </c>
      <c r="V92" s="21">
        <f>IF($M$82&lt;0,(IF(2050-U$80&lt;=0,0,(2/(2050-U$80+1))*(1-(SUM($E92:U92)/$M$82))*$M$82*'Fixed Data'!S$52)),0)</f>
        <v>0</v>
      </c>
      <c r="W92" s="21">
        <f>IF($M$82&lt;0,(IF(2050-V$80&lt;=0,0,(2/(2050-V$80+1))*(1-(SUM($E92:V92)/$M$82))*$M$82*'Fixed Data'!T$52)),0)</f>
        <v>0</v>
      </c>
      <c r="X92" s="21">
        <f>IF($M$82&lt;0,(IF(2050-W$80&lt;=0,0,(2/(2050-W$80+1))*(1-(SUM($E92:W92)/$M$82))*$M$82*'Fixed Data'!U$52)),0)</f>
        <v>0</v>
      </c>
      <c r="Y92" s="21">
        <f>IF($M$82&lt;0,(IF(2050-X$80&lt;=0,0,(2/(2050-X$80+1))*(1-(SUM($E92:X92)/$M$82))*$M$82*'Fixed Data'!V$52)),0)</f>
        <v>0</v>
      </c>
      <c r="Z92" s="21">
        <f>IF($M$82&lt;0,(IF(2050-Y$80&lt;=0,0,(2/(2050-Y$80+1))*(1-(SUM($E92:Y92)/$M$82))*$M$82*'Fixed Data'!W$52)),0)</f>
        <v>0</v>
      </c>
      <c r="AA92" s="21">
        <f>IF($M$82&lt;0,(IF(2050-Z$80&lt;=0,0,(2/(2050-Z$80+1))*(1-(SUM($E92:Z92)/$M$82))*$M$82*'Fixed Data'!X$52)),0)</f>
        <v>0</v>
      </c>
      <c r="AB92" s="21">
        <f>IF($M$82&lt;0,(IF(2050-AA$80&lt;=0,0,(2/(2050-AA$80+1))*(1-(SUM($E92:AA92)/$M$82))*$M$82*'Fixed Data'!Y$52)),0)</f>
        <v>0</v>
      </c>
      <c r="AC92" s="21">
        <f>IF($M$82&lt;0,(IF(2050-AB$80&lt;=0,0,(2/(2050-AB$80+1))*(1-(SUM($E92:AB92)/$M$82))*$M$82*'Fixed Data'!Z$52)),0)</f>
        <v>0</v>
      </c>
      <c r="AD92" s="21">
        <f>IF($M$82&lt;0,(IF(2050-AC$80&lt;=0,0,(2/(2050-AC$80+1))*(1-(SUM($E92:AC92)/$M$82))*$M$82*'Fixed Data'!AA$52)),0)</f>
        <v>0</v>
      </c>
      <c r="AE92" s="21">
        <f>IF($M$82&lt;0,(IF(2050-AD$80&lt;=0,0,(2/(2050-AD$80+1))*(1-(SUM($E92:AD92)/$M$82))*$M$82*'Fixed Data'!AB$52)),0)</f>
        <v>0</v>
      </c>
      <c r="AF92" s="21">
        <f>IF($M$82&lt;0,(IF(2050-AE$80&lt;=0,0,(2/(2050-AE$80+1))*(1-(SUM($E92:AE92)/$M$82))*$M$82*'Fixed Data'!AC$52)),0)</f>
        <v>0</v>
      </c>
      <c r="AG92" s="21">
        <f>IF($M$82&lt;0,(IF(2050-AF$80&lt;=0,0,(2/(2050-AF$80+1))*(1-(SUM($E92:AF92)/$M$82))*$M$82*'Fixed Data'!AD$52)),0)</f>
        <v>0</v>
      </c>
      <c r="AH92" s="21">
        <f>IF($M$82&lt;0,(IF(2050-AG$80&lt;=0,0,(2/(2050-AG$80+1))*(1-(SUM($E92:AG92)/$M$82))*$M$82*'Fixed Data'!AE$52)),0)</f>
        <v>0</v>
      </c>
      <c r="AI92" s="21">
        <f>IF($M$82&lt;0,(IF(2050-AH$80&lt;=0,0,(2/(2050-AH$80+1))*(1-(SUM($E92:AH92)/$M$82))*$M$82*'Fixed Data'!AF$52)),0)</f>
        <v>0</v>
      </c>
      <c r="AJ92" s="21">
        <f>IF($M$82&lt;0,(IF(2050-AI$80&lt;=0,0,(2/(2050-AI$80+1))*(1-(SUM($E92:AI92)/$M$82))*$M$82*'Fixed Data'!AG$52)),0)</f>
        <v>0</v>
      </c>
      <c r="AK92" s="21">
        <f>IF($M$82&lt;0,(IF(2050-AJ$80&lt;=0,0,(2/(2050-AJ$80+1))*(1-(SUM($E92:AJ92)/$M$82))*$M$82*'Fixed Data'!AH$52)),0)</f>
        <v>0</v>
      </c>
      <c r="AL92" s="21">
        <f>IF($M$82&lt;0,(IF(2050-AK$80&lt;=0,0,(2/(2050-AK$80+1))*(1-(SUM($E92:AK92)/$M$82))*$M$82*'Fixed Data'!AI$52)),0)</f>
        <v>0</v>
      </c>
      <c r="AM92" s="21">
        <f>IF($M$82&lt;0,(IF(2050-AL$80&lt;=0,0,(2/(2050-AL$80+1))*(1-(SUM($E92:AL92)/$M$82))*$M$82*'Fixed Data'!AJ$52)),0)</f>
        <v>0</v>
      </c>
      <c r="AN92" s="21">
        <f>IF($M$82&lt;0,(IF(2050-AM$80&lt;=0,0,(2/(2050-AM$80+1))*(1-(SUM($E92:AM92)/$M$82))*$M$82*'Fixed Data'!AK$52)),0)</f>
        <v>0</v>
      </c>
      <c r="AO92" s="21">
        <f>IF($M$82&lt;0,(IF(2050-AN$80&lt;=0,0,(2/(2050-AN$80+1))*(1-(SUM($E92:AN92)/$M$82))*$M$82*'Fixed Data'!AL$52)),0)</f>
        <v>0</v>
      </c>
      <c r="AP92" s="21">
        <f>IF($M$82&lt;0,(IF(2050-AO$80&lt;=0,0,(2/(2050-AO$80+1))*(1-(SUM($E92:AO92)/$M$82))*$M$82*'Fixed Data'!AM$52)),0)</f>
        <v>0</v>
      </c>
      <c r="AQ92" s="21">
        <f>IF($M$82&lt;0,(IF(2050-AP$80&lt;=0,0,(2/(2050-AP$80+1))*(1-(SUM($E92:AP92)/$M$82))*$M$82*'Fixed Data'!AN$52)),0)</f>
        <v>0</v>
      </c>
      <c r="AR92" s="21">
        <f>IF($M$82&lt;0,(IF(2050-AQ$80&lt;=0,0,(2/(2050-AQ$80+1))*(1-(SUM($E92:AQ92)/$M$82))*$M$82*'Fixed Data'!AO$52)),0)</f>
        <v>0</v>
      </c>
      <c r="AS92" s="21">
        <f>IF($M$82&lt;0,(IF(2050-AR$80&lt;=0,0,(2/(2050-AR$80+1))*(1-(SUM($E92:AR92)/$M$82))*$M$82*'Fixed Data'!AP$52)),0)</f>
        <v>0</v>
      </c>
      <c r="AT92" s="21">
        <f>IF($M$82&lt;0,(IF(2050-AS$80&lt;=0,0,(2/(2050-AS$80+1))*(1-(SUM($E92:AS92)/$M$82))*$M$82*'Fixed Data'!AQ$52)),0)</f>
        <v>0</v>
      </c>
      <c r="AU92" s="21">
        <f>IF($M$82&lt;0,(IF(2050-AT$80&lt;=0,0,(2/(2050-AT$80+1))*(1-(SUM($E92:AT92)/$M$82))*$M$82*'Fixed Data'!AR$52)),0)</f>
        <v>0</v>
      </c>
      <c r="AV92" s="21">
        <f>IF($M$82&lt;0,(IF(2050-AU$80&lt;=0,0,(2/(2050-AU$80+1))*(1-(SUM($E92:AU92)/$M$82))*$M$82*'Fixed Data'!AS$52)),0)</f>
        <v>0</v>
      </c>
      <c r="AW92" s="21">
        <f>IF($M$82&lt;0,(IF(2050-AV$80&lt;=0,0,(2/(2050-AV$80+1))*(1-(SUM($E92:AV92)/$M$82))*$M$82*'Fixed Data'!AT$52)),0)</f>
        <v>0</v>
      </c>
      <c r="AX92" s="21">
        <f>IF($M$82&lt;0,(IF(2050-AW$80&lt;=0,0,(2/(2050-AW$80+1))*(1-(SUM($E92:AW92)/$M$82))*$M$82*'Fixed Data'!AU$52)),0)</f>
        <v>0</v>
      </c>
      <c r="AY92" s="21">
        <f>IF($M$82&lt;0,(IF(2050-AX$80&lt;=0,0,(2/(2050-AX$80+1))*(1-(SUM($E92:AX92)/$M$82))*$M$82*'Fixed Data'!AV$52)),0)</f>
        <v>0</v>
      </c>
      <c r="AZ92" s="21">
        <f>IF($M$82&lt;0,(IF(2050-AY$80&lt;=0,0,(2/(2050-AY$80+1))*(1-(SUM($E92:AY92)/$M$82))*$M$82*'Fixed Data'!AW$52)),0)</f>
        <v>0</v>
      </c>
      <c r="BA92" s="21">
        <f>IF($M$82&lt;0,(IF(2050-AZ$80&lt;=0,0,(2/(2050-AZ$80+1))*(1-(SUM($E92:AZ92)/$M$82))*$M$82*'Fixed Data'!AX$52)),0)</f>
        <v>0</v>
      </c>
      <c r="BB92" s="21">
        <f>IF($M$82&lt;0,(IF(2050-BA$80&lt;=0,0,(2/(2050-BA$80+1))*(1-(SUM($E92:BA92)/$M$82))*$M$82*'Fixed Data'!AY$52)),0)</f>
        <v>0</v>
      </c>
    </row>
    <row r="93" spans="1:54" ht="15" hidden="1" customHeight="1" outlineLevel="3">
      <c r="A93" s="8"/>
      <c r="B93" t="s">
        <v>413</v>
      </c>
      <c r="C93" t="s">
        <v>414</v>
      </c>
      <c r="D93" t="s">
        <v>379</v>
      </c>
      <c r="E93" s="18"/>
      <c r="F93" s="18"/>
      <c r="G93" s="18"/>
      <c r="H93" s="18"/>
      <c r="I93" s="18"/>
      <c r="J93" s="18"/>
      <c r="K93" s="18"/>
      <c r="L93" s="18"/>
      <c r="M93" s="18"/>
      <c r="N93" s="18"/>
      <c r="O93" s="21">
        <f>IF($N$82&lt;0,(IF(2050-N$80&lt;=0,0,(2/(2050-N$80+1))*(1-(SUM($E93:N93)/$N$82))*$N$82*'Fixed Data'!L$52)),0)</f>
        <v>0</v>
      </c>
      <c r="P93" s="21">
        <f>IF($N$82&lt;0,(IF(2050-O$80&lt;=0,0,(2/(2050-O$80+1))*(1-(SUM($E93:O93)/$N$82))*$N$82*'Fixed Data'!M$52)),0)</f>
        <v>0</v>
      </c>
      <c r="Q93" s="21">
        <f>IF($N$82&lt;0,(IF(2050-P$80&lt;=0,0,(2/(2050-P$80+1))*(1-(SUM($E93:P93)/$N$82))*$N$82*'Fixed Data'!N$52)),0)</f>
        <v>0</v>
      </c>
      <c r="R93" s="21">
        <f>IF($N$82&lt;0,(IF(2050-Q$80&lt;=0,0,(2/(2050-Q$80+1))*(1-(SUM($E93:Q93)/$N$82))*$N$82*'Fixed Data'!O$52)),0)</f>
        <v>0</v>
      </c>
      <c r="S93" s="21">
        <f>IF($N$82&lt;0,(IF(2050-R$80&lt;=0,0,(2/(2050-R$80+1))*(1-(SUM($E93:R93)/$N$82))*$N$82*'Fixed Data'!P$52)),0)</f>
        <v>0</v>
      </c>
      <c r="T93" s="21">
        <f>IF($N$82&lt;0,(IF(2050-S$80&lt;=0,0,(2/(2050-S$80+1))*(1-(SUM($E93:S93)/$N$82))*$N$82*'Fixed Data'!Q$52)),0)</f>
        <v>0</v>
      </c>
      <c r="U93" s="21">
        <f>IF($N$82&lt;0,(IF(2050-T$80&lt;=0,0,(2/(2050-T$80+1))*(1-(SUM($E93:T93)/$N$82))*$N$82*'Fixed Data'!R$52)),0)</f>
        <v>0</v>
      </c>
      <c r="V93" s="21">
        <f>IF($N$82&lt;0,(IF(2050-U$80&lt;=0,0,(2/(2050-U$80+1))*(1-(SUM($E93:U93)/$N$82))*$N$82*'Fixed Data'!S$52)),0)</f>
        <v>0</v>
      </c>
      <c r="W93" s="21">
        <f>IF($N$82&lt;0,(IF(2050-V$80&lt;=0,0,(2/(2050-V$80+1))*(1-(SUM($E93:V93)/$N$82))*$N$82*'Fixed Data'!T$52)),0)</f>
        <v>0</v>
      </c>
      <c r="X93" s="21">
        <f>IF($N$82&lt;0,(IF(2050-W$80&lt;=0,0,(2/(2050-W$80+1))*(1-(SUM($E93:W93)/$N$82))*$N$82*'Fixed Data'!U$52)),0)</f>
        <v>0</v>
      </c>
      <c r="Y93" s="21">
        <f>IF($N$82&lt;0,(IF(2050-X$80&lt;=0,0,(2/(2050-X$80+1))*(1-(SUM($E93:X93)/$N$82))*$N$82*'Fixed Data'!V$52)),0)</f>
        <v>0</v>
      </c>
      <c r="Z93" s="21">
        <f>IF($N$82&lt;0,(IF(2050-Y$80&lt;=0,0,(2/(2050-Y$80+1))*(1-(SUM($E93:Y93)/$N$82))*$N$82*'Fixed Data'!W$52)),0)</f>
        <v>0</v>
      </c>
      <c r="AA93" s="21">
        <f>IF($N$82&lt;0,(IF(2050-Z$80&lt;=0,0,(2/(2050-Z$80+1))*(1-(SUM($E93:Z93)/$N$82))*$N$82*'Fixed Data'!X$52)),0)</f>
        <v>0</v>
      </c>
      <c r="AB93" s="21">
        <f>IF($N$82&lt;0,(IF(2050-AA$80&lt;=0,0,(2/(2050-AA$80+1))*(1-(SUM($E93:AA93)/$N$82))*$N$82*'Fixed Data'!Y$52)),0)</f>
        <v>0</v>
      </c>
      <c r="AC93" s="21">
        <f>IF($N$82&lt;0,(IF(2050-AB$80&lt;=0,0,(2/(2050-AB$80+1))*(1-(SUM($E93:AB93)/$N$82))*$N$82*'Fixed Data'!Z$52)),0)</f>
        <v>0</v>
      </c>
      <c r="AD93" s="21">
        <f>IF($N$82&lt;0,(IF(2050-AC$80&lt;=0,0,(2/(2050-AC$80+1))*(1-(SUM($E93:AC93)/$N$82))*$N$82*'Fixed Data'!AA$52)),0)</f>
        <v>0</v>
      </c>
      <c r="AE93" s="21">
        <f>IF($N$82&lt;0,(IF(2050-AD$80&lt;=0,0,(2/(2050-AD$80+1))*(1-(SUM($E93:AD93)/$N$82))*$N$82*'Fixed Data'!AB$52)),0)</f>
        <v>0</v>
      </c>
      <c r="AF93" s="21">
        <f>IF($N$82&lt;0,(IF(2050-AE$80&lt;=0,0,(2/(2050-AE$80+1))*(1-(SUM($E93:AE93)/$N$82))*$N$82*'Fixed Data'!AC$52)),0)</f>
        <v>0</v>
      </c>
      <c r="AG93" s="21">
        <f>IF($N$82&lt;0,(IF(2050-AF$80&lt;=0,0,(2/(2050-AF$80+1))*(1-(SUM($E93:AF93)/$N$82))*$N$82*'Fixed Data'!AD$52)),0)</f>
        <v>0</v>
      </c>
      <c r="AH93" s="21">
        <f>IF($N$82&lt;0,(IF(2050-AG$80&lt;=0,0,(2/(2050-AG$80+1))*(1-(SUM($E93:AG93)/$N$82))*$N$82*'Fixed Data'!AE$52)),0)</f>
        <v>0</v>
      </c>
      <c r="AI93" s="21">
        <f>IF($N$82&lt;0,(IF(2050-AH$80&lt;=0,0,(2/(2050-AH$80+1))*(1-(SUM($E93:AH93)/$N$82))*$N$82*'Fixed Data'!AF$52)),0)</f>
        <v>0</v>
      </c>
      <c r="AJ93" s="21">
        <f>IF($N$82&lt;0,(IF(2050-AI$80&lt;=0,0,(2/(2050-AI$80+1))*(1-(SUM($E93:AI93)/$N$82))*$N$82*'Fixed Data'!AG$52)),0)</f>
        <v>0</v>
      </c>
      <c r="AK93" s="21">
        <f>IF($N$82&lt;0,(IF(2050-AJ$80&lt;=0,0,(2/(2050-AJ$80+1))*(1-(SUM($E93:AJ93)/$N$82))*$N$82*'Fixed Data'!AH$52)),0)</f>
        <v>0</v>
      </c>
      <c r="AL93" s="21">
        <f>IF($N$82&lt;0,(IF(2050-AK$80&lt;=0,0,(2/(2050-AK$80+1))*(1-(SUM($E93:AK93)/$N$82))*$N$82*'Fixed Data'!AI$52)),0)</f>
        <v>0</v>
      </c>
      <c r="AM93" s="21">
        <f>IF($N$82&lt;0,(IF(2050-AL$80&lt;=0,0,(2/(2050-AL$80+1))*(1-(SUM($E93:AL93)/$N$82))*$N$82*'Fixed Data'!AJ$52)),0)</f>
        <v>0</v>
      </c>
      <c r="AN93" s="21">
        <f>IF($N$82&lt;0,(IF(2050-AM$80&lt;=0,0,(2/(2050-AM$80+1))*(1-(SUM($E93:AM93)/$N$82))*$N$82*'Fixed Data'!AK$52)),0)</f>
        <v>0</v>
      </c>
      <c r="AO93" s="21">
        <f>IF($N$82&lt;0,(IF(2050-AN$80&lt;=0,0,(2/(2050-AN$80+1))*(1-(SUM($E93:AN93)/$N$82))*$N$82*'Fixed Data'!AL$52)),0)</f>
        <v>0</v>
      </c>
      <c r="AP93" s="21">
        <f>IF($N$82&lt;0,(IF(2050-AO$80&lt;=0,0,(2/(2050-AO$80+1))*(1-(SUM($E93:AO93)/$N$82))*$N$82*'Fixed Data'!AM$52)),0)</f>
        <v>0</v>
      </c>
      <c r="AQ93" s="21">
        <f>IF($N$82&lt;0,(IF(2050-AP$80&lt;=0,0,(2/(2050-AP$80+1))*(1-(SUM($E93:AP93)/$N$82))*$N$82*'Fixed Data'!AN$52)),0)</f>
        <v>0</v>
      </c>
      <c r="AR93" s="21">
        <f>IF($N$82&lt;0,(IF(2050-AQ$80&lt;=0,0,(2/(2050-AQ$80+1))*(1-(SUM($E93:AQ93)/$N$82))*$N$82*'Fixed Data'!AO$52)),0)</f>
        <v>0</v>
      </c>
      <c r="AS93" s="21">
        <f>IF($N$82&lt;0,(IF(2050-AR$80&lt;=0,0,(2/(2050-AR$80+1))*(1-(SUM($E93:AR93)/$N$82))*$N$82*'Fixed Data'!AP$52)),0)</f>
        <v>0</v>
      </c>
      <c r="AT93" s="21">
        <f>IF($N$82&lt;0,(IF(2050-AS$80&lt;=0,0,(2/(2050-AS$80+1))*(1-(SUM($E93:AS93)/$N$82))*$N$82*'Fixed Data'!AQ$52)),0)</f>
        <v>0</v>
      </c>
      <c r="AU93" s="21">
        <f>IF($N$82&lt;0,(IF(2050-AT$80&lt;=0,0,(2/(2050-AT$80+1))*(1-(SUM($E93:AT93)/$N$82))*$N$82*'Fixed Data'!AR$52)),0)</f>
        <v>0</v>
      </c>
      <c r="AV93" s="21">
        <f>IF($N$82&lt;0,(IF(2050-AU$80&lt;=0,0,(2/(2050-AU$80+1))*(1-(SUM($E93:AU93)/$N$82))*$N$82*'Fixed Data'!AS$52)),0)</f>
        <v>0</v>
      </c>
      <c r="AW93" s="21">
        <f>IF($N$82&lt;0,(IF(2050-AV$80&lt;=0,0,(2/(2050-AV$80+1))*(1-(SUM($E93:AV93)/$N$82))*$N$82*'Fixed Data'!AT$52)),0)</f>
        <v>0</v>
      </c>
      <c r="AX93" s="21">
        <f>IF($N$82&lt;0,(IF(2050-AW$80&lt;=0,0,(2/(2050-AW$80+1))*(1-(SUM($E93:AW93)/$N$82))*$N$82*'Fixed Data'!AU$52)),0)</f>
        <v>0</v>
      </c>
      <c r="AY93" s="21">
        <f>IF($N$82&lt;0,(IF(2050-AX$80&lt;=0,0,(2/(2050-AX$80+1))*(1-(SUM($E93:AX93)/$N$82))*$N$82*'Fixed Data'!AV$52)),0)</f>
        <v>0</v>
      </c>
      <c r="AZ93" s="21">
        <f>IF($N$82&lt;0,(IF(2050-AY$80&lt;=0,0,(2/(2050-AY$80+1))*(1-(SUM($E93:AY93)/$N$82))*$N$82*'Fixed Data'!AW$52)),0)</f>
        <v>0</v>
      </c>
      <c r="BA93" s="21">
        <f>IF($N$82&lt;0,(IF(2050-AZ$80&lt;=0,0,(2/(2050-AZ$80+1))*(1-(SUM($E93:AZ93)/$N$82))*$N$82*'Fixed Data'!AX$52)),0)</f>
        <v>0</v>
      </c>
      <c r="BB93" s="21">
        <f>IF($N$82&lt;0,(IF(2050-BA$80&lt;=0,0,(2/(2050-BA$80+1))*(1-(SUM($E93:BA93)/$N$82))*$N$82*'Fixed Data'!AY$52)),0)</f>
        <v>0</v>
      </c>
    </row>
    <row r="94" spans="1:54" ht="15" hidden="1" customHeight="1" outlineLevel="3">
      <c r="A94" s="8"/>
      <c r="B94" t="s">
        <v>415</v>
      </c>
      <c r="C94" t="s">
        <v>416</v>
      </c>
      <c r="D94" t="s">
        <v>379</v>
      </c>
      <c r="E94" s="18"/>
      <c r="F94" s="18"/>
      <c r="G94" s="18"/>
      <c r="H94" s="18"/>
      <c r="I94" s="18"/>
      <c r="J94" s="18"/>
      <c r="K94" s="18"/>
      <c r="L94" s="18"/>
      <c r="M94" s="18"/>
      <c r="N94" s="18"/>
      <c r="O94" s="18"/>
      <c r="P94" s="21">
        <f>IF($O$82&lt;0,(IF(2050-O$80&lt;=0,0,(2/(2050-O$80+1))*(1-(SUM($E94:O94)/$O$82))*$O$82*'Fixed Data'!M$52)),0)</f>
        <v>0</v>
      </c>
      <c r="Q94" s="21">
        <f>IF($O$82&lt;0,(IF(2050-P$80&lt;=0,0,(2/(2050-P$80+1))*(1-(SUM($E94:P94)/$O$82))*$O$82*'Fixed Data'!N$52)),0)</f>
        <v>0</v>
      </c>
      <c r="R94" s="21">
        <f>IF($O$82&lt;0,(IF(2050-Q$80&lt;=0,0,(2/(2050-Q$80+1))*(1-(SUM($E94:Q94)/$O$82))*$O$82*'Fixed Data'!O$52)),0)</f>
        <v>0</v>
      </c>
      <c r="S94" s="21">
        <f>IF($O$82&lt;0,(IF(2050-R$80&lt;=0,0,(2/(2050-R$80+1))*(1-(SUM($E94:R94)/$O$82))*$O$82*'Fixed Data'!P$52)),0)</f>
        <v>0</v>
      </c>
      <c r="T94" s="21">
        <f>IF($O$82&lt;0,(IF(2050-S$80&lt;=0,0,(2/(2050-S$80+1))*(1-(SUM($E94:S94)/$O$82))*$O$82*'Fixed Data'!Q$52)),0)</f>
        <v>0</v>
      </c>
      <c r="U94" s="21">
        <f>IF($O$82&lt;0,(IF(2050-T$80&lt;=0,0,(2/(2050-T$80+1))*(1-(SUM($E94:T94)/$O$82))*$O$82*'Fixed Data'!R$52)),0)</f>
        <v>0</v>
      </c>
      <c r="V94" s="21">
        <f>IF($O$82&lt;0,(IF(2050-U$80&lt;=0,0,(2/(2050-U$80+1))*(1-(SUM($E94:U94)/$O$82))*$O$82*'Fixed Data'!S$52)),0)</f>
        <v>0</v>
      </c>
      <c r="W94" s="21">
        <f>IF($O$82&lt;0,(IF(2050-V$80&lt;=0,0,(2/(2050-V$80+1))*(1-(SUM($E94:V94)/$O$82))*$O$82*'Fixed Data'!T$52)),0)</f>
        <v>0</v>
      </c>
      <c r="X94" s="21">
        <f>IF($O$82&lt;0,(IF(2050-W$80&lt;=0,0,(2/(2050-W$80+1))*(1-(SUM($E94:W94)/$O$82))*$O$82*'Fixed Data'!U$52)),0)</f>
        <v>0</v>
      </c>
      <c r="Y94" s="21">
        <f>IF($O$82&lt;0,(IF(2050-X$80&lt;=0,0,(2/(2050-X$80+1))*(1-(SUM($E94:X94)/$O$82))*$O$82*'Fixed Data'!V$52)),0)</f>
        <v>0</v>
      </c>
      <c r="Z94" s="21">
        <f>IF($O$82&lt;0,(IF(2050-Y$80&lt;=0,0,(2/(2050-Y$80+1))*(1-(SUM($E94:Y94)/$O$82))*$O$82*'Fixed Data'!W$52)),0)</f>
        <v>0</v>
      </c>
      <c r="AA94" s="21">
        <f>IF($O$82&lt;0,(IF(2050-Z$80&lt;=0,0,(2/(2050-Z$80+1))*(1-(SUM($E94:Z94)/$O$82))*$O$82*'Fixed Data'!X$52)),0)</f>
        <v>0</v>
      </c>
      <c r="AB94" s="21">
        <f>IF($O$82&lt;0,(IF(2050-AA$80&lt;=0,0,(2/(2050-AA$80+1))*(1-(SUM($E94:AA94)/$O$82))*$O$82*'Fixed Data'!Y$52)),0)</f>
        <v>0</v>
      </c>
      <c r="AC94" s="21">
        <f>IF($O$82&lt;0,(IF(2050-AB$80&lt;=0,0,(2/(2050-AB$80+1))*(1-(SUM($E94:AB94)/$O$82))*$O$82*'Fixed Data'!Z$52)),0)</f>
        <v>0</v>
      </c>
      <c r="AD94" s="21">
        <f>IF($O$82&lt;0,(IF(2050-AC$80&lt;=0,0,(2/(2050-AC$80+1))*(1-(SUM($E94:AC94)/$O$82))*$O$82*'Fixed Data'!AA$52)),0)</f>
        <v>0</v>
      </c>
      <c r="AE94" s="21">
        <f>IF($O$82&lt;0,(IF(2050-AD$80&lt;=0,0,(2/(2050-AD$80+1))*(1-(SUM($E94:AD94)/$O$82))*$O$82*'Fixed Data'!AB$52)),0)</f>
        <v>0</v>
      </c>
      <c r="AF94" s="21">
        <f>IF($O$82&lt;0,(IF(2050-AE$80&lt;=0,0,(2/(2050-AE$80+1))*(1-(SUM($E94:AE94)/$O$82))*$O$82*'Fixed Data'!AC$52)),0)</f>
        <v>0</v>
      </c>
      <c r="AG94" s="21">
        <f>IF($O$82&lt;0,(IF(2050-AF$80&lt;=0,0,(2/(2050-AF$80+1))*(1-(SUM($E94:AF94)/$O$82))*$O$82*'Fixed Data'!AD$52)),0)</f>
        <v>0</v>
      </c>
      <c r="AH94" s="21">
        <f>IF($O$82&lt;0,(IF(2050-AG$80&lt;=0,0,(2/(2050-AG$80+1))*(1-(SUM($E94:AG94)/$O$82))*$O$82*'Fixed Data'!AE$52)),0)</f>
        <v>0</v>
      </c>
      <c r="AI94" s="21">
        <f>IF($O$82&lt;0,(IF(2050-AH$80&lt;=0,0,(2/(2050-AH$80+1))*(1-(SUM($E94:AH94)/$O$82))*$O$82*'Fixed Data'!AF$52)),0)</f>
        <v>0</v>
      </c>
      <c r="AJ94" s="21">
        <f>IF($O$82&lt;0,(IF(2050-AI$80&lt;=0,0,(2/(2050-AI$80+1))*(1-(SUM($E94:AI94)/$O$82))*$O$82*'Fixed Data'!AG$52)),0)</f>
        <v>0</v>
      </c>
      <c r="AK94" s="21">
        <f>IF($O$82&lt;0,(IF(2050-AJ$80&lt;=0,0,(2/(2050-AJ$80+1))*(1-(SUM($E94:AJ94)/$O$82))*$O$82*'Fixed Data'!AH$52)),0)</f>
        <v>0</v>
      </c>
      <c r="AL94" s="21">
        <f>IF($O$82&lt;0,(IF(2050-AK$80&lt;=0,0,(2/(2050-AK$80+1))*(1-(SUM($E94:AK94)/$O$82))*$O$82*'Fixed Data'!AI$52)),0)</f>
        <v>0</v>
      </c>
      <c r="AM94" s="21">
        <f>IF($O$82&lt;0,(IF(2050-AL$80&lt;=0,0,(2/(2050-AL$80+1))*(1-(SUM($E94:AL94)/$O$82))*$O$82*'Fixed Data'!AJ$52)),0)</f>
        <v>0</v>
      </c>
      <c r="AN94" s="21">
        <f>IF($O$82&lt;0,(IF(2050-AM$80&lt;=0,0,(2/(2050-AM$80+1))*(1-(SUM($E94:AM94)/$O$82))*$O$82*'Fixed Data'!AK$52)),0)</f>
        <v>0</v>
      </c>
      <c r="AO94" s="21">
        <f>IF($O$82&lt;0,(IF(2050-AN$80&lt;=0,0,(2/(2050-AN$80+1))*(1-(SUM($E94:AN94)/$O$82))*$O$82*'Fixed Data'!AL$52)),0)</f>
        <v>0</v>
      </c>
      <c r="AP94" s="21">
        <f>IF($O$82&lt;0,(IF(2050-AO$80&lt;=0,0,(2/(2050-AO$80+1))*(1-(SUM($E94:AO94)/$O$82))*$O$82*'Fixed Data'!AM$52)),0)</f>
        <v>0</v>
      </c>
      <c r="AQ94" s="21">
        <f>IF($O$82&lt;0,(IF(2050-AP$80&lt;=0,0,(2/(2050-AP$80+1))*(1-(SUM($E94:AP94)/$O$82))*$O$82*'Fixed Data'!AN$52)),0)</f>
        <v>0</v>
      </c>
      <c r="AR94" s="21">
        <f>IF($O$82&lt;0,(IF(2050-AQ$80&lt;=0,0,(2/(2050-AQ$80+1))*(1-(SUM($E94:AQ94)/$O$82))*$O$82*'Fixed Data'!AO$52)),0)</f>
        <v>0</v>
      </c>
      <c r="AS94" s="21">
        <f>IF($O$82&lt;0,(IF(2050-AR$80&lt;=0,0,(2/(2050-AR$80+1))*(1-(SUM($E94:AR94)/$O$82))*$O$82*'Fixed Data'!AP$52)),0)</f>
        <v>0</v>
      </c>
      <c r="AT94" s="21">
        <f>IF($O$82&lt;0,(IF(2050-AS$80&lt;=0,0,(2/(2050-AS$80+1))*(1-(SUM($E94:AS94)/$O$82))*$O$82*'Fixed Data'!AQ$52)),0)</f>
        <v>0</v>
      </c>
      <c r="AU94" s="21">
        <f>IF($O$82&lt;0,(IF(2050-AT$80&lt;=0,0,(2/(2050-AT$80+1))*(1-(SUM($E94:AT94)/$O$82))*$O$82*'Fixed Data'!AR$52)),0)</f>
        <v>0</v>
      </c>
      <c r="AV94" s="21">
        <f>IF($O$82&lt;0,(IF(2050-AU$80&lt;=0,0,(2/(2050-AU$80+1))*(1-(SUM($E94:AU94)/$O$82))*$O$82*'Fixed Data'!AS$52)),0)</f>
        <v>0</v>
      </c>
      <c r="AW94" s="21">
        <f>IF($O$82&lt;0,(IF(2050-AV$80&lt;=0,0,(2/(2050-AV$80+1))*(1-(SUM($E94:AV94)/$O$82))*$O$82*'Fixed Data'!AT$52)),0)</f>
        <v>0</v>
      </c>
      <c r="AX94" s="21">
        <f>IF($O$82&lt;0,(IF(2050-AW$80&lt;=0,0,(2/(2050-AW$80+1))*(1-(SUM($E94:AW94)/$O$82))*$O$82*'Fixed Data'!AU$52)),0)</f>
        <v>0</v>
      </c>
      <c r="AY94" s="21">
        <f>IF($O$82&lt;0,(IF(2050-AX$80&lt;=0,0,(2/(2050-AX$80+1))*(1-(SUM($E94:AX94)/$O$82))*$O$82*'Fixed Data'!AV$52)),0)</f>
        <v>0</v>
      </c>
      <c r="AZ94" s="21">
        <f>IF($O$82&lt;0,(IF(2050-AY$80&lt;=0,0,(2/(2050-AY$80+1))*(1-(SUM($E94:AY94)/$O$82))*$O$82*'Fixed Data'!AW$52)),0)</f>
        <v>0</v>
      </c>
      <c r="BA94" s="21">
        <f>IF($O$82&lt;0,(IF(2050-AZ$80&lt;=0,0,(2/(2050-AZ$80+1))*(1-(SUM($E94:AZ94)/$O$82))*$O$82*'Fixed Data'!AX$52)),0)</f>
        <v>0</v>
      </c>
      <c r="BB94" s="21">
        <f>IF($O$82&lt;0,(IF(2050-BA$80&lt;=0,0,(2/(2050-BA$80+1))*(1-(SUM($E94:BA94)/$O$82))*$O$82*'Fixed Data'!AY$52)),0)</f>
        <v>0</v>
      </c>
    </row>
    <row r="95" spans="1:54" ht="15" hidden="1" customHeight="1" outlineLevel="3">
      <c r="A95" s="8"/>
      <c r="B95" t="s">
        <v>417</v>
      </c>
      <c r="C95" t="s">
        <v>418</v>
      </c>
      <c r="D95" t="s">
        <v>379</v>
      </c>
      <c r="E95" s="18"/>
      <c r="F95" s="18"/>
      <c r="G95" s="18"/>
      <c r="H95" s="18"/>
      <c r="I95" s="18"/>
      <c r="J95" s="18"/>
      <c r="K95" s="18"/>
      <c r="L95" s="18"/>
      <c r="M95" s="18"/>
      <c r="N95" s="18"/>
      <c r="O95" s="18"/>
      <c r="P95" s="18"/>
      <c r="Q95" s="21">
        <f>IF($P$82&lt;0,(IF(2050-P$80&lt;=0,0,(2/(2050-P$80+1))*(1-(SUM($E95:P95)/$P$82))*$P$82*'Fixed Data'!N$52)),0)</f>
        <v>0</v>
      </c>
      <c r="R95" s="21">
        <f>IF($P$82&lt;0,(IF(2050-Q$80&lt;=0,0,(2/(2050-Q$80+1))*(1-(SUM($E95:Q95)/$P$82))*$P$82*'Fixed Data'!O$52)),0)</f>
        <v>0</v>
      </c>
      <c r="S95" s="21">
        <f>IF($P$82&lt;0,(IF(2050-R$80&lt;=0,0,(2/(2050-R$80+1))*(1-(SUM($E95:R95)/$P$82))*$P$82*'Fixed Data'!P$52)),0)</f>
        <v>0</v>
      </c>
      <c r="T95" s="21">
        <f>IF($P$82&lt;0,(IF(2050-S$80&lt;=0,0,(2/(2050-S$80+1))*(1-(SUM($E95:S95)/$P$82))*$P$82*'Fixed Data'!Q$52)),0)</f>
        <v>0</v>
      </c>
      <c r="U95" s="21">
        <f>IF($P$82&lt;0,(IF(2050-T$80&lt;=0,0,(2/(2050-T$80+1))*(1-(SUM($E95:T95)/$P$82))*$P$82*'Fixed Data'!R$52)),0)</f>
        <v>0</v>
      </c>
      <c r="V95" s="21">
        <f>IF($P$82&lt;0,(IF(2050-U$80&lt;=0,0,(2/(2050-U$80+1))*(1-(SUM($E95:U95)/$P$82))*$P$82*'Fixed Data'!S$52)),0)</f>
        <v>0</v>
      </c>
      <c r="W95" s="21">
        <f>IF($P$82&lt;0,(IF(2050-V$80&lt;=0,0,(2/(2050-V$80+1))*(1-(SUM($E95:V95)/$P$82))*$P$82*'Fixed Data'!T$52)),0)</f>
        <v>0</v>
      </c>
      <c r="X95" s="21">
        <f>IF($P$82&lt;0,(IF(2050-W$80&lt;=0,0,(2/(2050-W$80+1))*(1-(SUM($E95:W95)/$P$82))*$P$82*'Fixed Data'!U$52)),0)</f>
        <v>0</v>
      </c>
      <c r="Y95" s="21">
        <f>IF($P$82&lt;0,(IF(2050-X$80&lt;=0,0,(2/(2050-X$80+1))*(1-(SUM($E95:X95)/$P$82))*$P$82*'Fixed Data'!V$52)),0)</f>
        <v>0</v>
      </c>
      <c r="Z95" s="21">
        <f>IF($P$82&lt;0,(IF(2050-Y$80&lt;=0,0,(2/(2050-Y$80+1))*(1-(SUM($E95:Y95)/$P$82))*$P$82*'Fixed Data'!W$52)),0)</f>
        <v>0</v>
      </c>
      <c r="AA95" s="21">
        <f>IF($P$82&lt;0,(IF(2050-Z$80&lt;=0,0,(2/(2050-Z$80+1))*(1-(SUM($E95:Z95)/$P$82))*$P$82*'Fixed Data'!X$52)),0)</f>
        <v>0</v>
      </c>
      <c r="AB95" s="21">
        <f>IF($P$82&lt;0,(IF(2050-AA$80&lt;=0,0,(2/(2050-AA$80+1))*(1-(SUM($E95:AA95)/$P$82))*$P$82*'Fixed Data'!Y$52)),0)</f>
        <v>0</v>
      </c>
      <c r="AC95" s="21">
        <f>IF($P$82&lt;0,(IF(2050-AB$80&lt;=0,0,(2/(2050-AB$80+1))*(1-(SUM($E95:AB95)/$P$82))*$P$82*'Fixed Data'!Z$52)),0)</f>
        <v>0</v>
      </c>
      <c r="AD95" s="21">
        <f>IF($P$82&lt;0,(IF(2050-AC$80&lt;=0,0,(2/(2050-AC$80+1))*(1-(SUM($E95:AC95)/$P$82))*$P$82*'Fixed Data'!AA$52)),0)</f>
        <v>0</v>
      </c>
      <c r="AE95" s="21">
        <f>IF($P$82&lt;0,(IF(2050-AD$80&lt;=0,0,(2/(2050-AD$80+1))*(1-(SUM($E95:AD95)/$P$82))*$P$82*'Fixed Data'!AB$52)),0)</f>
        <v>0</v>
      </c>
      <c r="AF95" s="21">
        <f>IF($P$82&lt;0,(IF(2050-AE$80&lt;=0,0,(2/(2050-AE$80+1))*(1-(SUM($E95:AE95)/$P$82))*$P$82*'Fixed Data'!AC$52)),0)</f>
        <v>0</v>
      </c>
      <c r="AG95" s="21">
        <f>IF($P$82&lt;0,(IF(2050-AF$80&lt;=0,0,(2/(2050-AF$80+1))*(1-(SUM($E95:AF95)/$P$82))*$P$82*'Fixed Data'!AD$52)),0)</f>
        <v>0</v>
      </c>
      <c r="AH95" s="21">
        <f>IF($P$82&lt;0,(IF(2050-AG$80&lt;=0,0,(2/(2050-AG$80+1))*(1-(SUM($E95:AG95)/$P$82))*$P$82*'Fixed Data'!AE$52)),0)</f>
        <v>0</v>
      </c>
      <c r="AI95" s="21">
        <f>IF($P$82&lt;0,(IF(2050-AH$80&lt;=0,0,(2/(2050-AH$80+1))*(1-(SUM($E95:AH95)/$P$82))*$P$82*'Fixed Data'!AF$52)),0)</f>
        <v>0</v>
      </c>
      <c r="AJ95" s="21">
        <f>IF($P$82&lt;0,(IF(2050-AI$80&lt;=0,0,(2/(2050-AI$80+1))*(1-(SUM($E95:AI95)/$P$82))*$P$82*'Fixed Data'!AG$52)),0)</f>
        <v>0</v>
      </c>
      <c r="AK95" s="21">
        <f>IF($P$82&lt;0,(IF(2050-AJ$80&lt;=0,0,(2/(2050-AJ$80+1))*(1-(SUM($E95:AJ95)/$P$82))*$P$82*'Fixed Data'!AH$52)),0)</f>
        <v>0</v>
      </c>
      <c r="AL95" s="21">
        <f>IF($P$82&lt;0,(IF(2050-AK$80&lt;=0,0,(2/(2050-AK$80+1))*(1-(SUM($E95:AK95)/$P$82))*$P$82*'Fixed Data'!AI$52)),0)</f>
        <v>0</v>
      </c>
      <c r="AM95" s="21">
        <f>IF($P$82&lt;0,(IF(2050-AL$80&lt;=0,0,(2/(2050-AL$80+1))*(1-(SUM($E95:AL95)/$P$82))*$P$82*'Fixed Data'!AJ$52)),0)</f>
        <v>0</v>
      </c>
      <c r="AN95" s="21">
        <f>IF($P$82&lt;0,(IF(2050-AM$80&lt;=0,0,(2/(2050-AM$80+1))*(1-(SUM($E95:AM95)/$P$82))*$P$82*'Fixed Data'!AK$52)),0)</f>
        <v>0</v>
      </c>
      <c r="AO95" s="21">
        <f>IF($P$82&lt;0,(IF(2050-AN$80&lt;=0,0,(2/(2050-AN$80+1))*(1-(SUM($E95:AN95)/$P$82))*$P$82*'Fixed Data'!AL$52)),0)</f>
        <v>0</v>
      </c>
      <c r="AP95" s="21">
        <f>IF($P$82&lt;0,(IF(2050-AO$80&lt;=0,0,(2/(2050-AO$80+1))*(1-(SUM($E95:AO95)/$P$82))*$P$82*'Fixed Data'!AM$52)),0)</f>
        <v>0</v>
      </c>
      <c r="AQ95" s="21">
        <f>IF($P$82&lt;0,(IF(2050-AP$80&lt;=0,0,(2/(2050-AP$80+1))*(1-(SUM($E95:AP95)/$P$82))*$P$82*'Fixed Data'!AN$52)),0)</f>
        <v>0</v>
      </c>
      <c r="AR95" s="21">
        <f>IF($P$82&lt;0,(IF(2050-AQ$80&lt;=0,0,(2/(2050-AQ$80+1))*(1-(SUM($E95:AQ95)/$P$82))*$P$82*'Fixed Data'!AO$52)),0)</f>
        <v>0</v>
      </c>
      <c r="AS95" s="21">
        <f>IF($P$82&lt;0,(IF(2050-AR$80&lt;=0,0,(2/(2050-AR$80+1))*(1-(SUM($E95:AR95)/$P$82))*$P$82*'Fixed Data'!AP$52)),0)</f>
        <v>0</v>
      </c>
      <c r="AT95" s="21">
        <f>IF($P$82&lt;0,(IF(2050-AS$80&lt;=0,0,(2/(2050-AS$80+1))*(1-(SUM($E95:AS95)/$P$82))*$P$82*'Fixed Data'!AQ$52)),0)</f>
        <v>0</v>
      </c>
      <c r="AU95" s="21">
        <f>IF($P$82&lt;0,(IF(2050-AT$80&lt;=0,0,(2/(2050-AT$80+1))*(1-(SUM($E95:AT95)/$P$82))*$P$82*'Fixed Data'!AR$52)),0)</f>
        <v>0</v>
      </c>
      <c r="AV95" s="21">
        <f>IF($P$82&lt;0,(IF(2050-AU$80&lt;=0,0,(2/(2050-AU$80+1))*(1-(SUM($E95:AU95)/$P$82))*$P$82*'Fixed Data'!AS$52)),0)</f>
        <v>0</v>
      </c>
      <c r="AW95" s="21">
        <f>IF($P$82&lt;0,(IF(2050-AV$80&lt;=0,0,(2/(2050-AV$80+1))*(1-(SUM($E95:AV95)/$P$82))*$P$82*'Fixed Data'!AT$52)),0)</f>
        <v>0</v>
      </c>
      <c r="AX95" s="21">
        <f>IF($P$82&lt;0,(IF(2050-AW$80&lt;=0,0,(2/(2050-AW$80+1))*(1-(SUM($E95:AW95)/$P$82))*$P$82*'Fixed Data'!AU$52)),0)</f>
        <v>0</v>
      </c>
      <c r="AY95" s="21">
        <f>IF($P$82&lt;0,(IF(2050-AX$80&lt;=0,0,(2/(2050-AX$80+1))*(1-(SUM($E95:AX95)/$P$82))*$P$82*'Fixed Data'!AV$52)),0)</f>
        <v>0</v>
      </c>
      <c r="AZ95" s="21">
        <f>IF($P$82&lt;0,(IF(2050-AY$80&lt;=0,0,(2/(2050-AY$80+1))*(1-(SUM($E95:AY95)/$P$82))*$P$82*'Fixed Data'!AW$52)),0)</f>
        <v>0</v>
      </c>
      <c r="BA95" s="21">
        <f>IF($P$82&lt;0,(IF(2050-AZ$80&lt;=0,0,(2/(2050-AZ$80+1))*(1-(SUM($E95:AZ95)/$P$82))*$P$82*'Fixed Data'!AX$52)),0)</f>
        <v>0</v>
      </c>
      <c r="BB95" s="21">
        <f>IF($P$82&lt;0,(IF(2050-BA$80&lt;=0,0,(2/(2050-BA$80+1))*(1-(SUM($E95:BA95)/$P$82))*$P$82*'Fixed Data'!AY$52)),0)</f>
        <v>0</v>
      </c>
    </row>
    <row r="96" spans="1:54" ht="15" hidden="1" customHeight="1" outlineLevel="3">
      <c r="A96" s="8"/>
      <c r="B96" t="s">
        <v>419</v>
      </c>
      <c r="C96" t="s">
        <v>420</v>
      </c>
      <c r="D96" t="s">
        <v>379</v>
      </c>
      <c r="E96" s="18"/>
      <c r="F96" s="18"/>
      <c r="G96" s="18"/>
      <c r="H96" s="18"/>
      <c r="I96" s="18"/>
      <c r="J96" s="18"/>
      <c r="K96" s="18"/>
      <c r="L96" s="18"/>
      <c r="M96" s="18"/>
      <c r="N96" s="18"/>
      <c r="O96" s="18"/>
      <c r="P96" s="18"/>
      <c r="Q96" s="18"/>
      <c r="R96" s="21">
        <f>IF($Q$82&lt;0,(IF(2050-Q$80&lt;=0,0,(2/(2050-Q$80+1))*(1-(SUM($E96:Q96)/$Q$82))*$Q$82*'Fixed Data'!O$52)),0)</f>
        <v>0</v>
      </c>
      <c r="S96" s="21">
        <f>IF($Q$82&lt;0,(IF(2050-R$80&lt;=0,0,(2/(2050-R$80+1))*(1-(SUM($E96:R96)/$Q$82))*$Q$82*'Fixed Data'!P$52)),0)</f>
        <v>0</v>
      </c>
      <c r="T96" s="21">
        <f>IF($Q$82&lt;0,(IF(2050-S$80&lt;=0,0,(2/(2050-S$80+1))*(1-(SUM($E96:S96)/$Q$82))*$Q$82*'Fixed Data'!Q$52)),0)</f>
        <v>0</v>
      </c>
      <c r="U96" s="21">
        <f>IF($Q$82&lt;0,(IF(2050-T$80&lt;=0,0,(2/(2050-T$80+1))*(1-(SUM($E96:T96)/$Q$82))*$Q$82*'Fixed Data'!R$52)),0)</f>
        <v>0</v>
      </c>
      <c r="V96" s="21">
        <f>IF($Q$82&lt;0,(IF(2050-U$80&lt;=0,0,(2/(2050-U$80+1))*(1-(SUM($E96:U96)/$Q$82))*$Q$82*'Fixed Data'!S$52)),0)</f>
        <v>0</v>
      </c>
      <c r="W96" s="21">
        <f>IF($Q$82&lt;0,(IF(2050-V$80&lt;=0,0,(2/(2050-V$80+1))*(1-(SUM($E96:V96)/$Q$82))*$Q$82*'Fixed Data'!T$52)),0)</f>
        <v>0</v>
      </c>
      <c r="X96" s="21">
        <f>IF($Q$82&lt;0,(IF(2050-W$80&lt;=0,0,(2/(2050-W$80+1))*(1-(SUM($E96:W96)/$Q$82))*$Q$82*'Fixed Data'!U$52)),0)</f>
        <v>0</v>
      </c>
      <c r="Y96" s="21">
        <f>IF($Q$82&lt;0,(IF(2050-X$80&lt;=0,0,(2/(2050-X$80+1))*(1-(SUM($E96:X96)/$Q$82))*$Q$82*'Fixed Data'!V$52)),0)</f>
        <v>0</v>
      </c>
      <c r="Z96" s="21">
        <f>IF($Q$82&lt;0,(IF(2050-Y$80&lt;=0,0,(2/(2050-Y$80+1))*(1-(SUM($E96:Y96)/$Q$82))*$Q$82*'Fixed Data'!W$52)),0)</f>
        <v>0</v>
      </c>
      <c r="AA96" s="21">
        <f>IF($Q$82&lt;0,(IF(2050-Z$80&lt;=0,0,(2/(2050-Z$80+1))*(1-(SUM($E96:Z96)/$Q$82))*$Q$82*'Fixed Data'!X$52)),0)</f>
        <v>0</v>
      </c>
      <c r="AB96" s="21">
        <f>IF($Q$82&lt;0,(IF(2050-AA$80&lt;=0,0,(2/(2050-AA$80+1))*(1-(SUM($E96:AA96)/$Q$82))*$Q$82*'Fixed Data'!Y$52)),0)</f>
        <v>0</v>
      </c>
      <c r="AC96" s="21">
        <f>IF($Q$82&lt;0,(IF(2050-AB$80&lt;=0,0,(2/(2050-AB$80+1))*(1-(SUM($E96:AB96)/$Q$82))*$Q$82*'Fixed Data'!Z$52)),0)</f>
        <v>0</v>
      </c>
      <c r="AD96" s="21">
        <f>IF($Q$82&lt;0,(IF(2050-AC$80&lt;=0,0,(2/(2050-AC$80+1))*(1-(SUM($E96:AC96)/$Q$82))*$Q$82*'Fixed Data'!AA$52)),0)</f>
        <v>0</v>
      </c>
      <c r="AE96" s="21">
        <f>IF($Q$82&lt;0,(IF(2050-AD$80&lt;=0,0,(2/(2050-AD$80+1))*(1-(SUM($E96:AD96)/$Q$82))*$Q$82*'Fixed Data'!AB$52)),0)</f>
        <v>0</v>
      </c>
      <c r="AF96" s="21">
        <f>IF($Q$82&lt;0,(IF(2050-AE$80&lt;=0,0,(2/(2050-AE$80+1))*(1-(SUM($E96:AE96)/$Q$82))*$Q$82*'Fixed Data'!AC$52)),0)</f>
        <v>0</v>
      </c>
      <c r="AG96" s="21">
        <f>IF($Q$82&lt;0,(IF(2050-AF$80&lt;=0,0,(2/(2050-AF$80+1))*(1-(SUM($E96:AF96)/$Q$82))*$Q$82*'Fixed Data'!AD$52)),0)</f>
        <v>0</v>
      </c>
      <c r="AH96" s="21">
        <f>IF($Q$82&lt;0,(IF(2050-AG$80&lt;=0,0,(2/(2050-AG$80+1))*(1-(SUM($E96:AG96)/$Q$82))*$Q$82*'Fixed Data'!AE$52)),0)</f>
        <v>0</v>
      </c>
      <c r="AI96" s="21">
        <f>IF($Q$82&lt;0,(IF(2050-AH$80&lt;=0,0,(2/(2050-AH$80+1))*(1-(SUM($E96:AH96)/$Q$82))*$Q$82*'Fixed Data'!AF$52)),0)</f>
        <v>0</v>
      </c>
      <c r="AJ96" s="21">
        <f>IF($Q$82&lt;0,(IF(2050-AI$80&lt;=0,0,(2/(2050-AI$80+1))*(1-(SUM($E96:AI96)/$Q$82))*$Q$82*'Fixed Data'!AG$52)),0)</f>
        <v>0</v>
      </c>
      <c r="AK96" s="21">
        <f>IF($Q$82&lt;0,(IF(2050-AJ$80&lt;=0,0,(2/(2050-AJ$80+1))*(1-(SUM($E96:AJ96)/$Q$82))*$Q$82*'Fixed Data'!AH$52)),0)</f>
        <v>0</v>
      </c>
      <c r="AL96" s="21">
        <f>IF($Q$82&lt;0,(IF(2050-AK$80&lt;=0,0,(2/(2050-AK$80+1))*(1-(SUM($E96:AK96)/$Q$82))*$Q$82*'Fixed Data'!AI$52)),0)</f>
        <v>0</v>
      </c>
      <c r="AM96" s="21">
        <f>IF($Q$82&lt;0,(IF(2050-AL$80&lt;=0,0,(2/(2050-AL$80+1))*(1-(SUM($E96:AL96)/$Q$82))*$Q$82*'Fixed Data'!AJ$52)),0)</f>
        <v>0</v>
      </c>
      <c r="AN96" s="21">
        <f>IF($Q$82&lt;0,(IF(2050-AM$80&lt;=0,0,(2/(2050-AM$80+1))*(1-(SUM($E96:AM96)/$Q$82))*$Q$82*'Fixed Data'!AK$52)),0)</f>
        <v>0</v>
      </c>
      <c r="AO96" s="21">
        <f>IF($Q$82&lt;0,(IF(2050-AN$80&lt;=0,0,(2/(2050-AN$80+1))*(1-(SUM($E96:AN96)/$Q$82))*$Q$82*'Fixed Data'!AL$52)),0)</f>
        <v>0</v>
      </c>
      <c r="AP96" s="21">
        <f>IF($Q$82&lt;0,(IF(2050-AO$80&lt;=0,0,(2/(2050-AO$80+1))*(1-(SUM($E96:AO96)/$Q$82))*$Q$82*'Fixed Data'!AM$52)),0)</f>
        <v>0</v>
      </c>
      <c r="AQ96" s="21">
        <f>IF($Q$82&lt;0,(IF(2050-AP$80&lt;=0,0,(2/(2050-AP$80+1))*(1-(SUM($E96:AP96)/$Q$82))*$Q$82*'Fixed Data'!AN$52)),0)</f>
        <v>0</v>
      </c>
      <c r="AR96" s="21">
        <f>IF($Q$82&lt;0,(IF(2050-AQ$80&lt;=0,0,(2/(2050-AQ$80+1))*(1-(SUM($E96:AQ96)/$Q$82))*$Q$82*'Fixed Data'!AO$52)),0)</f>
        <v>0</v>
      </c>
      <c r="AS96" s="21">
        <f>IF($Q$82&lt;0,(IF(2050-AR$80&lt;=0,0,(2/(2050-AR$80+1))*(1-(SUM($E96:AR96)/$Q$82))*$Q$82*'Fixed Data'!AP$52)),0)</f>
        <v>0</v>
      </c>
      <c r="AT96" s="21">
        <f>IF($Q$82&lt;0,(IF(2050-AS$80&lt;=0,0,(2/(2050-AS$80+1))*(1-(SUM($E96:AS96)/$Q$82))*$Q$82*'Fixed Data'!AQ$52)),0)</f>
        <v>0</v>
      </c>
      <c r="AU96" s="21">
        <f>IF($Q$82&lt;0,(IF(2050-AT$80&lt;=0,0,(2/(2050-AT$80+1))*(1-(SUM($E96:AT96)/$Q$82))*$Q$82*'Fixed Data'!AR$52)),0)</f>
        <v>0</v>
      </c>
      <c r="AV96" s="21">
        <f>IF($Q$82&lt;0,(IF(2050-AU$80&lt;=0,0,(2/(2050-AU$80+1))*(1-(SUM($E96:AU96)/$Q$82))*$Q$82*'Fixed Data'!AS$52)),0)</f>
        <v>0</v>
      </c>
      <c r="AW96" s="21">
        <f>IF($Q$82&lt;0,(IF(2050-AV$80&lt;=0,0,(2/(2050-AV$80+1))*(1-(SUM($E96:AV96)/$Q$82))*$Q$82*'Fixed Data'!AT$52)),0)</f>
        <v>0</v>
      </c>
      <c r="AX96" s="21">
        <f>IF($Q$82&lt;0,(IF(2050-AW$80&lt;=0,0,(2/(2050-AW$80+1))*(1-(SUM($E96:AW96)/$Q$82))*$Q$82*'Fixed Data'!AU$52)),0)</f>
        <v>0</v>
      </c>
      <c r="AY96" s="21">
        <f>IF($Q$82&lt;0,(IF(2050-AX$80&lt;=0,0,(2/(2050-AX$80+1))*(1-(SUM($E96:AX96)/$Q$82))*$Q$82*'Fixed Data'!AV$52)),0)</f>
        <v>0</v>
      </c>
      <c r="AZ96" s="21">
        <f>IF($Q$82&lt;0,(IF(2050-AY$80&lt;=0,0,(2/(2050-AY$80+1))*(1-(SUM($E96:AY96)/$Q$82))*$Q$82*'Fixed Data'!AW$52)),0)</f>
        <v>0</v>
      </c>
      <c r="BA96" s="21">
        <f>IF($Q$82&lt;0,(IF(2050-AZ$80&lt;=0,0,(2/(2050-AZ$80+1))*(1-(SUM($E96:AZ96)/$Q$82))*$Q$82*'Fixed Data'!AX$52)),0)</f>
        <v>0</v>
      </c>
      <c r="BB96" s="21">
        <f>IF($Q$82&lt;0,(IF(2050-BA$80&lt;=0,0,(2/(2050-BA$80+1))*(1-(SUM($E96:BA96)/$Q$82))*$Q$82*'Fixed Data'!AY$52)),0)</f>
        <v>0</v>
      </c>
    </row>
    <row r="97" spans="1:54" ht="15" hidden="1" customHeight="1" outlineLevel="3">
      <c r="A97" s="8"/>
      <c r="B97" t="s">
        <v>421</v>
      </c>
      <c r="C97" t="s">
        <v>422</v>
      </c>
      <c r="D97" t="s">
        <v>379</v>
      </c>
      <c r="E97" s="18"/>
      <c r="F97" s="18"/>
      <c r="G97" s="18"/>
      <c r="H97" s="18"/>
      <c r="I97" s="18"/>
      <c r="J97" s="18"/>
      <c r="K97" s="18"/>
      <c r="L97" s="18"/>
      <c r="M97" s="18"/>
      <c r="N97" s="18"/>
      <c r="O97" s="18"/>
      <c r="P97" s="18"/>
      <c r="Q97" s="18"/>
      <c r="R97" s="18"/>
      <c r="S97" s="21">
        <f>IF($R$82&lt;0,(IF(2050-R$80&lt;=0,0,(2/(2050-R$80+1))*(1-(SUM($E97:R97)/$R$82))*$R$82*'Fixed Data'!P$52)),0)</f>
        <v>0</v>
      </c>
      <c r="T97" s="21">
        <f>IF($R$82&lt;0,(IF(2050-S$80&lt;=0,0,(2/(2050-S$80+1))*(1-(SUM($E97:S97)/$R$82))*$R$82*'Fixed Data'!Q$52)),0)</f>
        <v>0</v>
      </c>
      <c r="U97" s="21">
        <f>IF($R$82&lt;0,(IF(2050-T$80&lt;=0,0,(2/(2050-T$80+1))*(1-(SUM($E97:T97)/$R$82))*$R$82*'Fixed Data'!R$52)),0)</f>
        <v>0</v>
      </c>
      <c r="V97" s="21">
        <f>IF($R$82&lt;0,(IF(2050-U$80&lt;=0,0,(2/(2050-U$80+1))*(1-(SUM($E97:U97)/$R$82))*$R$82*'Fixed Data'!S$52)),0)</f>
        <v>0</v>
      </c>
      <c r="W97" s="21">
        <f>IF($R$82&lt;0,(IF(2050-V$80&lt;=0,0,(2/(2050-V$80+1))*(1-(SUM($E97:V97)/$R$82))*$R$82*'Fixed Data'!T$52)),0)</f>
        <v>0</v>
      </c>
      <c r="X97" s="21">
        <f>IF($R$82&lt;0,(IF(2050-W$80&lt;=0,0,(2/(2050-W$80+1))*(1-(SUM($E97:W97)/$R$82))*$R$82*'Fixed Data'!U$52)),0)</f>
        <v>0</v>
      </c>
      <c r="Y97" s="21">
        <f>IF($R$82&lt;0,(IF(2050-X$80&lt;=0,0,(2/(2050-X$80+1))*(1-(SUM($E97:X97)/$R$82))*$R$82*'Fixed Data'!V$52)),0)</f>
        <v>0</v>
      </c>
      <c r="Z97" s="21">
        <f>IF($R$82&lt;0,(IF(2050-Y$80&lt;=0,0,(2/(2050-Y$80+1))*(1-(SUM($E97:Y97)/$R$82))*$R$82*'Fixed Data'!W$52)),0)</f>
        <v>0</v>
      </c>
      <c r="AA97" s="21">
        <f>IF($R$82&lt;0,(IF(2050-Z$80&lt;=0,0,(2/(2050-Z$80+1))*(1-(SUM($E97:Z97)/$R$82))*$R$82*'Fixed Data'!X$52)),0)</f>
        <v>0</v>
      </c>
      <c r="AB97" s="21">
        <f>IF($R$82&lt;0,(IF(2050-AA$80&lt;=0,0,(2/(2050-AA$80+1))*(1-(SUM($E97:AA97)/$R$82))*$R$82*'Fixed Data'!Y$52)),0)</f>
        <v>0</v>
      </c>
      <c r="AC97" s="21">
        <f>IF($R$82&lt;0,(IF(2050-AB$80&lt;=0,0,(2/(2050-AB$80+1))*(1-(SUM($E97:AB97)/$R$82))*$R$82*'Fixed Data'!Z$52)),0)</f>
        <v>0</v>
      </c>
      <c r="AD97" s="21">
        <f>IF($R$82&lt;0,(IF(2050-AC$80&lt;=0,0,(2/(2050-AC$80+1))*(1-(SUM($E97:AC97)/$R$82))*$R$82*'Fixed Data'!AA$52)),0)</f>
        <v>0</v>
      </c>
      <c r="AE97" s="21">
        <f>IF($R$82&lt;0,(IF(2050-AD$80&lt;=0,0,(2/(2050-AD$80+1))*(1-(SUM($E97:AD97)/$R$82))*$R$82*'Fixed Data'!AB$52)),0)</f>
        <v>0</v>
      </c>
      <c r="AF97" s="21">
        <f>IF($R$82&lt;0,(IF(2050-AE$80&lt;=0,0,(2/(2050-AE$80+1))*(1-(SUM($E97:AE97)/$R$82))*$R$82*'Fixed Data'!AC$52)),0)</f>
        <v>0</v>
      </c>
      <c r="AG97" s="21">
        <f>IF($R$82&lt;0,(IF(2050-AF$80&lt;=0,0,(2/(2050-AF$80+1))*(1-(SUM($E97:AF97)/$R$82))*$R$82*'Fixed Data'!AD$52)),0)</f>
        <v>0</v>
      </c>
      <c r="AH97" s="21">
        <f>IF($R$82&lt;0,(IF(2050-AG$80&lt;=0,0,(2/(2050-AG$80+1))*(1-(SUM($E97:AG97)/$R$82))*$R$82*'Fixed Data'!AE$52)),0)</f>
        <v>0</v>
      </c>
      <c r="AI97" s="21">
        <f>IF($R$82&lt;0,(IF(2050-AH$80&lt;=0,0,(2/(2050-AH$80+1))*(1-(SUM($E97:AH97)/$R$82))*$R$82*'Fixed Data'!AF$52)),0)</f>
        <v>0</v>
      </c>
      <c r="AJ97" s="21">
        <f>IF($R$82&lt;0,(IF(2050-AI$80&lt;=0,0,(2/(2050-AI$80+1))*(1-(SUM($E97:AI97)/$R$82))*$R$82*'Fixed Data'!AG$52)),0)</f>
        <v>0</v>
      </c>
      <c r="AK97" s="21">
        <f>IF($R$82&lt;0,(IF(2050-AJ$80&lt;=0,0,(2/(2050-AJ$80+1))*(1-(SUM($E97:AJ97)/$R$82))*$R$82*'Fixed Data'!AH$52)),0)</f>
        <v>0</v>
      </c>
      <c r="AL97" s="21">
        <f>IF($R$82&lt;0,(IF(2050-AK$80&lt;=0,0,(2/(2050-AK$80+1))*(1-(SUM($E97:AK97)/$R$82))*$R$82*'Fixed Data'!AI$52)),0)</f>
        <v>0</v>
      </c>
      <c r="AM97" s="21">
        <f>IF($R$82&lt;0,(IF(2050-AL$80&lt;=0,0,(2/(2050-AL$80+1))*(1-(SUM($E97:AL97)/$R$82))*$R$82*'Fixed Data'!AJ$52)),0)</f>
        <v>0</v>
      </c>
      <c r="AN97" s="21">
        <f>IF($R$82&lt;0,(IF(2050-AM$80&lt;=0,0,(2/(2050-AM$80+1))*(1-(SUM($E97:AM97)/$R$82))*$R$82*'Fixed Data'!AK$52)),0)</f>
        <v>0</v>
      </c>
      <c r="AO97" s="21">
        <f>IF($R$82&lt;0,(IF(2050-AN$80&lt;=0,0,(2/(2050-AN$80+1))*(1-(SUM($E97:AN97)/$R$82))*$R$82*'Fixed Data'!AL$52)),0)</f>
        <v>0</v>
      </c>
      <c r="AP97" s="21">
        <f>IF($R$82&lt;0,(IF(2050-AO$80&lt;=0,0,(2/(2050-AO$80+1))*(1-(SUM($E97:AO97)/$R$82))*$R$82*'Fixed Data'!AM$52)),0)</f>
        <v>0</v>
      </c>
      <c r="AQ97" s="21">
        <f>IF($R$82&lt;0,(IF(2050-AP$80&lt;=0,0,(2/(2050-AP$80+1))*(1-(SUM($E97:AP97)/$R$82))*$R$82*'Fixed Data'!AN$52)),0)</f>
        <v>0</v>
      </c>
      <c r="AR97" s="21">
        <f>IF($R$82&lt;0,(IF(2050-AQ$80&lt;=0,0,(2/(2050-AQ$80+1))*(1-(SUM($E97:AQ97)/$R$82))*$R$82*'Fixed Data'!AO$52)),0)</f>
        <v>0</v>
      </c>
      <c r="AS97" s="21">
        <f>IF($R$82&lt;0,(IF(2050-AR$80&lt;=0,0,(2/(2050-AR$80+1))*(1-(SUM($E97:AR97)/$R$82))*$R$82*'Fixed Data'!AP$52)),0)</f>
        <v>0</v>
      </c>
      <c r="AT97" s="21">
        <f>IF($R$82&lt;0,(IF(2050-AS$80&lt;=0,0,(2/(2050-AS$80+1))*(1-(SUM($E97:AS97)/$R$82))*$R$82*'Fixed Data'!AQ$52)),0)</f>
        <v>0</v>
      </c>
      <c r="AU97" s="21">
        <f>IF($R$82&lt;0,(IF(2050-AT$80&lt;=0,0,(2/(2050-AT$80+1))*(1-(SUM($E97:AT97)/$R$82))*$R$82*'Fixed Data'!AR$52)),0)</f>
        <v>0</v>
      </c>
      <c r="AV97" s="21">
        <f>IF($R$82&lt;0,(IF(2050-AU$80&lt;=0,0,(2/(2050-AU$80+1))*(1-(SUM($E97:AU97)/$R$82))*$R$82*'Fixed Data'!AS$52)),0)</f>
        <v>0</v>
      </c>
      <c r="AW97" s="21">
        <f>IF($R$82&lt;0,(IF(2050-AV$80&lt;=0,0,(2/(2050-AV$80+1))*(1-(SUM($E97:AV97)/$R$82))*$R$82*'Fixed Data'!AT$52)),0)</f>
        <v>0</v>
      </c>
      <c r="AX97" s="21">
        <f>IF($R$82&lt;0,(IF(2050-AW$80&lt;=0,0,(2/(2050-AW$80+1))*(1-(SUM($E97:AW97)/$R$82))*$R$82*'Fixed Data'!AU$52)),0)</f>
        <v>0</v>
      </c>
      <c r="AY97" s="21">
        <f>IF($R$82&lt;0,(IF(2050-AX$80&lt;=0,0,(2/(2050-AX$80+1))*(1-(SUM($E97:AX97)/$R$82))*$R$82*'Fixed Data'!AV$52)),0)</f>
        <v>0</v>
      </c>
      <c r="AZ97" s="21">
        <f>IF($R$82&lt;0,(IF(2050-AY$80&lt;=0,0,(2/(2050-AY$80+1))*(1-(SUM($E97:AY97)/$R$82))*$R$82*'Fixed Data'!AW$52)),0)</f>
        <v>0</v>
      </c>
      <c r="BA97" s="21">
        <f>IF($R$82&lt;0,(IF(2050-AZ$80&lt;=0,0,(2/(2050-AZ$80+1))*(1-(SUM($E97:AZ97)/$R$82))*$R$82*'Fixed Data'!AX$52)),0)</f>
        <v>0</v>
      </c>
      <c r="BB97" s="21">
        <f>IF($R$82&lt;0,(IF(2050-BA$80&lt;=0,0,(2/(2050-BA$80+1))*(1-(SUM($E97:BA97)/$R$82))*$R$82*'Fixed Data'!AY$52)),0)</f>
        <v>0</v>
      </c>
    </row>
    <row r="98" spans="1:54" ht="15" hidden="1" customHeight="1" outlineLevel="3">
      <c r="A98" s="8"/>
      <c r="B98" t="s">
        <v>423</v>
      </c>
      <c r="C98" t="s">
        <v>424</v>
      </c>
      <c r="D98" t="s">
        <v>379</v>
      </c>
      <c r="E98" s="18"/>
      <c r="F98" s="18"/>
      <c r="G98" s="18"/>
      <c r="H98" s="18"/>
      <c r="I98" s="18"/>
      <c r="J98" s="18"/>
      <c r="K98" s="18"/>
      <c r="L98" s="18"/>
      <c r="M98" s="18"/>
      <c r="N98" s="18"/>
      <c r="O98" s="18"/>
      <c r="P98" s="18"/>
      <c r="Q98" s="18"/>
      <c r="R98" s="18"/>
      <c r="S98" s="18"/>
      <c r="T98" s="21">
        <f>IF($S$82&lt;0,(IF(2050-S$80&lt;=0,0,(2/(2050-S$80+1))*(1-(SUM($E98:S98)/$S$82))*$S$82*'Fixed Data'!Q$52)),0)</f>
        <v>0</v>
      </c>
      <c r="U98" s="21">
        <f>IF($S$82&lt;0,(IF(2050-T$80&lt;=0,0,(2/(2050-T$80+1))*(1-(SUM($E98:T98)/$S$82))*$S$82*'Fixed Data'!R$52)),0)</f>
        <v>0</v>
      </c>
      <c r="V98" s="21">
        <f>IF($S$82&lt;0,(IF(2050-U$80&lt;=0,0,(2/(2050-U$80+1))*(1-(SUM($E98:U98)/$S$82))*$S$82*'Fixed Data'!S$52)),0)</f>
        <v>0</v>
      </c>
      <c r="W98" s="21">
        <f>IF($S$82&lt;0,(IF(2050-V$80&lt;=0,0,(2/(2050-V$80+1))*(1-(SUM($E98:V98)/$S$82))*$S$82*'Fixed Data'!T$52)),0)</f>
        <v>0</v>
      </c>
      <c r="X98" s="21">
        <f>IF($S$82&lt;0,(IF(2050-W$80&lt;=0,0,(2/(2050-W$80+1))*(1-(SUM($E98:W98)/$S$82))*$S$82*'Fixed Data'!U$52)),0)</f>
        <v>0</v>
      </c>
      <c r="Y98" s="21">
        <f>IF($S$82&lt;0,(IF(2050-X$80&lt;=0,0,(2/(2050-X$80+1))*(1-(SUM($E98:X98)/$S$82))*$S$82*'Fixed Data'!V$52)),0)</f>
        <v>0</v>
      </c>
      <c r="Z98" s="21">
        <f>IF($S$82&lt;0,(IF(2050-Y$80&lt;=0,0,(2/(2050-Y$80+1))*(1-(SUM($E98:Y98)/$S$82))*$S$82*'Fixed Data'!W$52)),0)</f>
        <v>0</v>
      </c>
      <c r="AA98" s="21">
        <f>IF($S$82&lt;0,(IF(2050-Z$80&lt;=0,0,(2/(2050-Z$80+1))*(1-(SUM($E98:Z98)/$S$82))*$S$82*'Fixed Data'!X$52)),0)</f>
        <v>0</v>
      </c>
      <c r="AB98" s="21">
        <f>IF($S$82&lt;0,(IF(2050-AA$80&lt;=0,0,(2/(2050-AA$80+1))*(1-(SUM($E98:AA98)/$S$82))*$S$82*'Fixed Data'!Y$52)),0)</f>
        <v>0</v>
      </c>
      <c r="AC98" s="21">
        <f>IF($S$82&lt;0,(IF(2050-AB$80&lt;=0,0,(2/(2050-AB$80+1))*(1-(SUM($E98:AB98)/$S$82))*$S$82*'Fixed Data'!Z$52)),0)</f>
        <v>0</v>
      </c>
      <c r="AD98" s="21">
        <f>IF($S$82&lt;0,(IF(2050-AC$80&lt;=0,0,(2/(2050-AC$80+1))*(1-(SUM($E98:AC98)/$S$82))*$S$82*'Fixed Data'!AA$52)),0)</f>
        <v>0</v>
      </c>
      <c r="AE98" s="21">
        <f>IF($S$82&lt;0,(IF(2050-AD$80&lt;=0,0,(2/(2050-AD$80+1))*(1-(SUM($E98:AD98)/$S$82))*$S$82*'Fixed Data'!AB$52)),0)</f>
        <v>0</v>
      </c>
      <c r="AF98" s="21">
        <f>IF($S$82&lt;0,(IF(2050-AE$80&lt;=0,0,(2/(2050-AE$80+1))*(1-(SUM($E98:AE98)/$S$82))*$S$82*'Fixed Data'!AC$52)),0)</f>
        <v>0</v>
      </c>
      <c r="AG98" s="21">
        <f>IF($S$82&lt;0,(IF(2050-AF$80&lt;=0,0,(2/(2050-AF$80+1))*(1-(SUM($E98:AF98)/$S$82))*$S$82*'Fixed Data'!AD$52)),0)</f>
        <v>0</v>
      </c>
      <c r="AH98" s="21">
        <f>IF($S$82&lt;0,(IF(2050-AG$80&lt;=0,0,(2/(2050-AG$80+1))*(1-(SUM($E98:AG98)/$S$82))*$S$82*'Fixed Data'!AE$52)),0)</f>
        <v>0</v>
      </c>
      <c r="AI98" s="21">
        <f>IF($S$82&lt;0,(IF(2050-AH$80&lt;=0,0,(2/(2050-AH$80+1))*(1-(SUM($E98:AH98)/$S$82))*$S$82*'Fixed Data'!AF$52)),0)</f>
        <v>0</v>
      </c>
      <c r="AJ98" s="21">
        <f>IF($S$82&lt;0,(IF(2050-AI$80&lt;=0,0,(2/(2050-AI$80+1))*(1-(SUM($E98:AI98)/$S$82))*$S$82*'Fixed Data'!AG$52)),0)</f>
        <v>0</v>
      </c>
      <c r="AK98" s="21">
        <f>IF($S$82&lt;0,(IF(2050-AJ$80&lt;=0,0,(2/(2050-AJ$80+1))*(1-(SUM($E98:AJ98)/$S$82))*$S$82*'Fixed Data'!AH$52)),0)</f>
        <v>0</v>
      </c>
      <c r="AL98" s="21">
        <f>IF($S$82&lt;0,(IF(2050-AK$80&lt;=0,0,(2/(2050-AK$80+1))*(1-(SUM($E98:AK98)/$S$82))*$S$82*'Fixed Data'!AI$52)),0)</f>
        <v>0</v>
      </c>
      <c r="AM98" s="21">
        <f>IF($S$82&lt;0,(IF(2050-AL$80&lt;=0,0,(2/(2050-AL$80+1))*(1-(SUM($E98:AL98)/$S$82))*$S$82*'Fixed Data'!AJ$52)),0)</f>
        <v>0</v>
      </c>
      <c r="AN98" s="21">
        <f>IF($S$82&lt;0,(IF(2050-AM$80&lt;=0,0,(2/(2050-AM$80+1))*(1-(SUM($E98:AM98)/$S$82))*$S$82*'Fixed Data'!AK$52)),0)</f>
        <v>0</v>
      </c>
      <c r="AO98" s="21">
        <f>IF($S$82&lt;0,(IF(2050-AN$80&lt;=0,0,(2/(2050-AN$80+1))*(1-(SUM($E98:AN98)/$S$82))*$S$82*'Fixed Data'!AL$52)),0)</f>
        <v>0</v>
      </c>
      <c r="AP98" s="21">
        <f>IF($S$82&lt;0,(IF(2050-AO$80&lt;=0,0,(2/(2050-AO$80+1))*(1-(SUM($E98:AO98)/$S$82))*$S$82*'Fixed Data'!AM$52)),0)</f>
        <v>0</v>
      </c>
      <c r="AQ98" s="21">
        <f>IF($S$82&lt;0,(IF(2050-AP$80&lt;=0,0,(2/(2050-AP$80+1))*(1-(SUM($E98:AP98)/$S$82))*$S$82*'Fixed Data'!AN$52)),0)</f>
        <v>0</v>
      </c>
      <c r="AR98" s="21">
        <f>IF($S$82&lt;0,(IF(2050-AQ$80&lt;=0,0,(2/(2050-AQ$80+1))*(1-(SUM($E98:AQ98)/$S$82))*$S$82*'Fixed Data'!AO$52)),0)</f>
        <v>0</v>
      </c>
      <c r="AS98" s="21">
        <f>IF($S$82&lt;0,(IF(2050-AR$80&lt;=0,0,(2/(2050-AR$80+1))*(1-(SUM($E98:AR98)/$S$82))*$S$82*'Fixed Data'!AP$52)),0)</f>
        <v>0</v>
      </c>
      <c r="AT98" s="21">
        <f>IF($S$82&lt;0,(IF(2050-AS$80&lt;=0,0,(2/(2050-AS$80+1))*(1-(SUM($E98:AS98)/$S$82))*$S$82*'Fixed Data'!AQ$52)),0)</f>
        <v>0</v>
      </c>
      <c r="AU98" s="21">
        <f>IF($S$82&lt;0,(IF(2050-AT$80&lt;=0,0,(2/(2050-AT$80+1))*(1-(SUM($E98:AT98)/$S$82))*$S$82*'Fixed Data'!AR$52)),0)</f>
        <v>0</v>
      </c>
      <c r="AV98" s="21">
        <f>IF($S$82&lt;0,(IF(2050-AU$80&lt;=0,0,(2/(2050-AU$80+1))*(1-(SUM($E98:AU98)/$S$82))*$S$82*'Fixed Data'!AS$52)),0)</f>
        <v>0</v>
      </c>
      <c r="AW98" s="21">
        <f>IF($S$82&lt;0,(IF(2050-AV$80&lt;=0,0,(2/(2050-AV$80+1))*(1-(SUM($E98:AV98)/$S$82))*$S$82*'Fixed Data'!AT$52)),0)</f>
        <v>0</v>
      </c>
      <c r="AX98" s="21">
        <f>IF($S$82&lt;0,(IF(2050-AW$80&lt;=0,0,(2/(2050-AW$80+1))*(1-(SUM($E98:AW98)/$S$82))*$S$82*'Fixed Data'!AU$52)),0)</f>
        <v>0</v>
      </c>
      <c r="AY98" s="21">
        <f>IF($S$82&lt;0,(IF(2050-AX$80&lt;=0,0,(2/(2050-AX$80+1))*(1-(SUM($E98:AX98)/$S$82))*$S$82*'Fixed Data'!AV$52)),0)</f>
        <v>0</v>
      </c>
      <c r="AZ98" s="21">
        <f>IF($S$82&lt;0,(IF(2050-AY$80&lt;=0,0,(2/(2050-AY$80+1))*(1-(SUM($E98:AY98)/$S$82))*$S$82*'Fixed Data'!AW$52)),0)</f>
        <v>0</v>
      </c>
      <c r="BA98" s="21">
        <f>IF($S$82&lt;0,(IF(2050-AZ$80&lt;=0,0,(2/(2050-AZ$80+1))*(1-(SUM($E98:AZ98)/$S$82))*$S$82*'Fixed Data'!AX$52)),0)</f>
        <v>0</v>
      </c>
      <c r="BB98" s="21">
        <f>IF($S$82&lt;0,(IF(2050-BA$80&lt;=0,0,(2/(2050-BA$80+1))*(1-(SUM($E98:BA98)/$S$82))*$S$82*'Fixed Data'!AY$52)),0)</f>
        <v>0</v>
      </c>
    </row>
    <row r="99" spans="1:54" ht="15" hidden="1" customHeight="1" outlineLevel="3">
      <c r="A99" s="8"/>
      <c r="B99" t="s">
        <v>425</v>
      </c>
      <c r="C99" t="s">
        <v>426</v>
      </c>
      <c r="D99" t="s">
        <v>379</v>
      </c>
      <c r="E99" s="18"/>
      <c r="F99" s="18"/>
      <c r="G99" s="18"/>
      <c r="H99" s="18"/>
      <c r="I99" s="18"/>
      <c r="J99" s="18"/>
      <c r="K99" s="18"/>
      <c r="L99" s="18"/>
      <c r="M99" s="18"/>
      <c r="N99" s="18"/>
      <c r="O99" s="18"/>
      <c r="P99" s="18"/>
      <c r="Q99" s="18"/>
      <c r="R99" s="18"/>
      <c r="S99" s="18"/>
      <c r="T99" s="18"/>
      <c r="U99" s="21">
        <f>IF($T$82&lt;0,(IF(2050-T$80&lt;=0,0,(2/(2050-T$80+1))*(1-(SUM($E99:T99)/$T$82))*$T$82*'Fixed Data'!R$52)),0)</f>
        <v>0</v>
      </c>
      <c r="V99" s="21">
        <f>IF($T$82&lt;0,(IF(2050-U$80&lt;=0,0,(2/(2050-U$80+1))*(1-(SUM($E99:U99)/$T$82))*$T$82*'Fixed Data'!S$52)),0)</f>
        <v>0</v>
      </c>
      <c r="W99" s="21">
        <f>IF($T$82&lt;0,(IF(2050-V$80&lt;=0,0,(2/(2050-V$80+1))*(1-(SUM($E99:V99)/$T$82))*$T$82*'Fixed Data'!T$52)),0)</f>
        <v>0</v>
      </c>
      <c r="X99" s="21">
        <f>IF($T$82&lt;0,(IF(2050-W$80&lt;=0,0,(2/(2050-W$80+1))*(1-(SUM($E99:W99)/$T$82))*$T$82*'Fixed Data'!U$52)),0)</f>
        <v>0</v>
      </c>
      <c r="Y99" s="21">
        <f>IF($T$82&lt;0,(IF(2050-X$80&lt;=0,0,(2/(2050-X$80+1))*(1-(SUM($E99:X99)/$T$82))*$T$82*'Fixed Data'!V$52)),0)</f>
        <v>0</v>
      </c>
      <c r="Z99" s="21">
        <f>IF($T$82&lt;0,(IF(2050-Y$80&lt;=0,0,(2/(2050-Y$80+1))*(1-(SUM($E99:Y99)/$T$82))*$T$82*'Fixed Data'!W$52)),0)</f>
        <v>0</v>
      </c>
      <c r="AA99" s="21">
        <f>IF($T$82&lt;0,(IF(2050-Z$80&lt;=0,0,(2/(2050-Z$80+1))*(1-(SUM($E99:Z99)/$T$82))*$T$82*'Fixed Data'!X$52)),0)</f>
        <v>0</v>
      </c>
      <c r="AB99" s="21">
        <f>IF($T$82&lt;0,(IF(2050-AA$80&lt;=0,0,(2/(2050-AA$80+1))*(1-(SUM($E99:AA99)/$T$82))*$T$82*'Fixed Data'!Y$52)),0)</f>
        <v>0</v>
      </c>
      <c r="AC99" s="21">
        <f>IF($T$82&lt;0,(IF(2050-AB$80&lt;=0,0,(2/(2050-AB$80+1))*(1-(SUM($E99:AB99)/$T$82))*$T$82*'Fixed Data'!Z$52)),0)</f>
        <v>0</v>
      </c>
      <c r="AD99" s="21">
        <f>IF($T$82&lt;0,(IF(2050-AC$80&lt;=0,0,(2/(2050-AC$80+1))*(1-(SUM($E99:AC99)/$T$82))*$T$82*'Fixed Data'!AA$52)),0)</f>
        <v>0</v>
      </c>
      <c r="AE99" s="21">
        <f>IF($T$82&lt;0,(IF(2050-AD$80&lt;=0,0,(2/(2050-AD$80+1))*(1-(SUM($E99:AD99)/$T$82))*$T$82*'Fixed Data'!AB$52)),0)</f>
        <v>0</v>
      </c>
      <c r="AF99" s="21">
        <f>IF($T$82&lt;0,(IF(2050-AE$80&lt;=0,0,(2/(2050-AE$80+1))*(1-(SUM($E99:AE99)/$T$82))*$T$82*'Fixed Data'!AC$52)),0)</f>
        <v>0</v>
      </c>
      <c r="AG99" s="21">
        <f>IF($T$82&lt;0,(IF(2050-AF$80&lt;=0,0,(2/(2050-AF$80+1))*(1-(SUM($E99:AF99)/$T$82))*$T$82*'Fixed Data'!AD$52)),0)</f>
        <v>0</v>
      </c>
      <c r="AH99" s="21">
        <f>IF($T$82&lt;0,(IF(2050-AG$80&lt;=0,0,(2/(2050-AG$80+1))*(1-(SUM($E99:AG99)/$T$82))*$T$82*'Fixed Data'!AE$52)),0)</f>
        <v>0</v>
      </c>
      <c r="AI99" s="21">
        <f>IF($T$82&lt;0,(IF(2050-AH$80&lt;=0,0,(2/(2050-AH$80+1))*(1-(SUM($E99:AH99)/$T$82))*$T$82*'Fixed Data'!AF$52)),0)</f>
        <v>0</v>
      </c>
      <c r="AJ99" s="21">
        <f>IF($T$82&lt;0,(IF(2050-AI$80&lt;=0,0,(2/(2050-AI$80+1))*(1-(SUM($E99:AI99)/$T$82))*$T$82*'Fixed Data'!AG$52)),0)</f>
        <v>0</v>
      </c>
      <c r="AK99" s="21">
        <f>IF($T$82&lt;0,(IF(2050-AJ$80&lt;=0,0,(2/(2050-AJ$80+1))*(1-(SUM($E99:AJ99)/$T$82))*$T$82*'Fixed Data'!AH$52)),0)</f>
        <v>0</v>
      </c>
      <c r="AL99" s="21">
        <f>IF($T$82&lt;0,(IF(2050-AK$80&lt;=0,0,(2/(2050-AK$80+1))*(1-(SUM($E99:AK99)/$T$82))*$T$82*'Fixed Data'!AI$52)),0)</f>
        <v>0</v>
      </c>
      <c r="AM99" s="21">
        <f>IF($T$82&lt;0,(IF(2050-AL$80&lt;=0,0,(2/(2050-AL$80+1))*(1-(SUM($E99:AL99)/$T$82))*$T$82*'Fixed Data'!AJ$52)),0)</f>
        <v>0</v>
      </c>
      <c r="AN99" s="21">
        <f>IF($T$82&lt;0,(IF(2050-AM$80&lt;=0,0,(2/(2050-AM$80+1))*(1-(SUM($E99:AM99)/$T$82))*$T$82*'Fixed Data'!AK$52)),0)</f>
        <v>0</v>
      </c>
      <c r="AO99" s="21">
        <f>IF($T$82&lt;0,(IF(2050-AN$80&lt;=0,0,(2/(2050-AN$80+1))*(1-(SUM($E99:AN99)/$T$82))*$T$82*'Fixed Data'!AL$52)),0)</f>
        <v>0</v>
      </c>
      <c r="AP99" s="21">
        <f>IF($T$82&lt;0,(IF(2050-AO$80&lt;=0,0,(2/(2050-AO$80+1))*(1-(SUM($E99:AO99)/$T$82))*$T$82*'Fixed Data'!AM$52)),0)</f>
        <v>0</v>
      </c>
      <c r="AQ99" s="21">
        <f>IF($T$82&lt;0,(IF(2050-AP$80&lt;=0,0,(2/(2050-AP$80+1))*(1-(SUM($E99:AP99)/$T$82))*$T$82*'Fixed Data'!AN$52)),0)</f>
        <v>0</v>
      </c>
      <c r="AR99" s="21">
        <f>IF($T$82&lt;0,(IF(2050-AQ$80&lt;=0,0,(2/(2050-AQ$80+1))*(1-(SUM($E99:AQ99)/$T$82))*$T$82*'Fixed Data'!AO$52)),0)</f>
        <v>0</v>
      </c>
      <c r="AS99" s="21">
        <f>IF($T$82&lt;0,(IF(2050-AR$80&lt;=0,0,(2/(2050-AR$80+1))*(1-(SUM($E99:AR99)/$T$82))*$T$82*'Fixed Data'!AP$52)),0)</f>
        <v>0</v>
      </c>
      <c r="AT99" s="21">
        <f>IF($T$82&lt;0,(IF(2050-AS$80&lt;=0,0,(2/(2050-AS$80+1))*(1-(SUM($E99:AS99)/$T$82))*$T$82*'Fixed Data'!AQ$52)),0)</f>
        <v>0</v>
      </c>
      <c r="AU99" s="21">
        <f>IF($T$82&lt;0,(IF(2050-AT$80&lt;=0,0,(2/(2050-AT$80+1))*(1-(SUM($E99:AT99)/$T$82))*$T$82*'Fixed Data'!AR$52)),0)</f>
        <v>0</v>
      </c>
      <c r="AV99" s="21">
        <f>IF($T$82&lt;0,(IF(2050-AU$80&lt;=0,0,(2/(2050-AU$80+1))*(1-(SUM($E99:AU99)/$T$82))*$T$82*'Fixed Data'!AS$52)),0)</f>
        <v>0</v>
      </c>
      <c r="AW99" s="21">
        <f>IF($T$82&lt;0,(IF(2050-AV$80&lt;=0,0,(2/(2050-AV$80+1))*(1-(SUM($E99:AV99)/$T$82))*$T$82*'Fixed Data'!AT$52)),0)</f>
        <v>0</v>
      </c>
      <c r="AX99" s="21">
        <f>IF($T$82&lt;0,(IF(2050-AW$80&lt;=0,0,(2/(2050-AW$80+1))*(1-(SUM($E99:AW99)/$T$82))*$T$82*'Fixed Data'!AU$52)),0)</f>
        <v>0</v>
      </c>
      <c r="AY99" s="21">
        <f>IF($T$82&lt;0,(IF(2050-AX$80&lt;=0,0,(2/(2050-AX$80+1))*(1-(SUM($E99:AX99)/$T$82))*$T$82*'Fixed Data'!AV$52)),0)</f>
        <v>0</v>
      </c>
      <c r="AZ99" s="21">
        <f>IF($T$82&lt;0,(IF(2050-AY$80&lt;=0,0,(2/(2050-AY$80+1))*(1-(SUM($E99:AY99)/$T$82))*$T$82*'Fixed Data'!AW$52)),0)</f>
        <v>0</v>
      </c>
      <c r="BA99" s="21">
        <f>IF($T$82&lt;0,(IF(2050-AZ$80&lt;=0,0,(2/(2050-AZ$80+1))*(1-(SUM($E99:AZ99)/$T$82))*$T$82*'Fixed Data'!AX$52)),0)</f>
        <v>0</v>
      </c>
      <c r="BB99" s="21">
        <f>IF($T$82&lt;0,(IF(2050-BA$80&lt;=0,0,(2/(2050-BA$80+1))*(1-(SUM($E99:BA99)/$T$82))*$T$82*'Fixed Data'!AY$52)),0)</f>
        <v>0</v>
      </c>
    </row>
    <row r="100" spans="1:54" ht="15" hidden="1" customHeight="1" outlineLevel="3">
      <c r="A100" s="8"/>
      <c r="B100" t="s">
        <v>427</v>
      </c>
      <c r="C100" t="s">
        <v>428</v>
      </c>
      <c r="D100" t="s">
        <v>379</v>
      </c>
      <c r="E100" s="18"/>
      <c r="F100" s="18"/>
      <c r="G100" s="18"/>
      <c r="H100" s="18"/>
      <c r="I100" s="18"/>
      <c r="J100" s="18"/>
      <c r="K100" s="18"/>
      <c r="L100" s="18"/>
      <c r="M100" s="18"/>
      <c r="N100" s="18"/>
      <c r="O100" s="18"/>
      <c r="P100" s="18"/>
      <c r="Q100" s="18"/>
      <c r="R100" s="18"/>
      <c r="S100" s="18"/>
      <c r="T100" s="18"/>
      <c r="U100" s="18"/>
      <c r="V100" s="21">
        <f>IF($U$82&lt;0,(IF(2050-U$80&lt;=0,0,(2/(2050-U$80+1))*(1-(SUM($E100:U100)/$U$82))*$U$82*'Fixed Data'!S$52)),0)</f>
        <v>0</v>
      </c>
      <c r="W100" s="21">
        <f>IF($U$82&lt;0,(IF(2050-V$80&lt;=0,0,(2/(2050-V$80+1))*(1-(SUM($E100:V100)/$U$82))*$U$82*'Fixed Data'!T$52)),0)</f>
        <v>0</v>
      </c>
      <c r="X100" s="21">
        <f>IF($U$82&lt;0,(IF(2050-W$80&lt;=0,0,(2/(2050-W$80+1))*(1-(SUM($E100:W100)/$U$82))*$U$82*'Fixed Data'!U$52)),0)</f>
        <v>0</v>
      </c>
      <c r="Y100" s="21">
        <f>IF($U$82&lt;0,(IF(2050-X$80&lt;=0,0,(2/(2050-X$80+1))*(1-(SUM($E100:X100)/$U$82))*$U$82*'Fixed Data'!V$52)),0)</f>
        <v>0</v>
      </c>
      <c r="Z100" s="21">
        <f>IF($U$82&lt;0,(IF(2050-Y$80&lt;=0,0,(2/(2050-Y$80+1))*(1-(SUM($E100:Y100)/$U$82))*$U$82*'Fixed Data'!W$52)),0)</f>
        <v>0</v>
      </c>
      <c r="AA100" s="21">
        <f>IF($U$82&lt;0,(IF(2050-Z$80&lt;=0,0,(2/(2050-Z$80+1))*(1-(SUM($E100:Z100)/$U$82))*$U$82*'Fixed Data'!X$52)),0)</f>
        <v>0</v>
      </c>
      <c r="AB100" s="21">
        <f>IF($U$82&lt;0,(IF(2050-AA$80&lt;=0,0,(2/(2050-AA$80+1))*(1-(SUM($E100:AA100)/$U$82))*$U$82*'Fixed Data'!Y$52)),0)</f>
        <v>0</v>
      </c>
      <c r="AC100" s="21">
        <f>IF($U$82&lt;0,(IF(2050-AB$80&lt;=0,0,(2/(2050-AB$80+1))*(1-(SUM($E100:AB100)/$U$82))*$U$82*'Fixed Data'!Z$52)),0)</f>
        <v>0</v>
      </c>
      <c r="AD100" s="21">
        <f>IF($U$82&lt;0,(IF(2050-AC$80&lt;=0,0,(2/(2050-AC$80+1))*(1-(SUM($E100:AC100)/$U$82))*$U$82*'Fixed Data'!AA$52)),0)</f>
        <v>0</v>
      </c>
      <c r="AE100" s="21">
        <f>IF($U$82&lt;0,(IF(2050-AD$80&lt;=0,0,(2/(2050-AD$80+1))*(1-(SUM($E100:AD100)/$U$82))*$U$82*'Fixed Data'!AB$52)),0)</f>
        <v>0</v>
      </c>
      <c r="AF100" s="21">
        <f>IF($U$82&lt;0,(IF(2050-AE$80&lt;=0,0,(2/(2050-AE$80+1))*(1-(SUM($E100:AE100)/$U$82))*$U$82*'Fixed Data'!AC$52)),0)</f>
        <v>0</v>
      </c>
      <c r="AG100" s="21">
        <f>IF($U$82&lt;0,(IF(2050-AF$80&lt;=0,0,(2/(2050-AF$80+1))*(1-(SUM($E100:AF100)/$U$82))*$U$82*'Fixed Data'!AD$52)),0)</f>
        <v>0</v>
      </c>
      <c r="AH100" s="21">
        <f>IF($U$82&lt;0,(IF(2050-AG$80&lt;=0,0,(2/(2050-AG$80+1))*(1-(SUM($E100:AG100)/$U$82))*$U$82*'Fixed Data'!AE$52)),0)</f>
        <v>0</v>
      </c>
      <c r="AI100" s="21">
        <f>IF($U$82&lt;0,(IF(2050-AH$80&lt;=0,0,(2/(2050-AH$80+1))*(1-(SUM($E100:AH100)/$U$82))*$U$82*'Fixed Data'!AF$52)),0)</f>
        <v>0</v>
      </c>
      <c r="AJ100" s="21">
        <f>IF($U$82&lt;0,(IF(2050-AI$80&lt;=0,0,(2/(2050-AI$80+1))*(1-(SUM($E100:AI100)/$U$82))*$U$82*'Fixed Data'!AG$52)),0)</f>
        <v>0</v>
      </c>
      <c r="AK100" s="21">
        <f>IF($U$82&lt;0,(IF(2050-AJ$80&lt;=0,0,(2/(2050-AJ$80+1))*(1-(SUM($E100:AJ100)/$U$82))*$U$82*'Fixed Data'!AH$52)),0)</f>
        <v>0</v>
      </c>
      <c r="AL100" s="21">
        <f>IF($U$82&lt;0,(IF(2050-AK$80&lt;=0,0,(2/(2050-AK$80+1))*(1-(SUM($E100:AK100)/$U$82))*$U$82*'Fixed Data'!AI$52)),0)</f>
        <v>0</v>
      </c>
      <c r="AM100" s="21">
        <f>IF($U$82&lt;0,(IF(2050-AL$80&lt;=0,0,(2/(2050-AL$80+1))*(1-(SUM($E100:AL100)/$U$82))*$U$82*'Fixed Data'!AJ$52)),0)</f>
        <v>0</v>
      </c>
      <c r="AN100" s="21">
        <f>IF($U$82&lt;0,(IF(2050-AM$80&lt;=0,0,(2/(2050-AM$80+1))*(1-(SUM($E100:AM100)/$U$82))*$U$82*'Fixed Data'!AK$52)),0)</f>
        <v>0</v>
      </c>
      <c r="AO100" s="21">
        <f>IF($U$82&lt;0,(IF(2050-AN$80&lt;=0,0,(2/(2050-AN$80+1))*(1-(SUM($E100:AN100)/$U$82))*$U$82*'Fixed Data'!AL$52)),0)</f>
        <v>0</v>
      </c>
      <c r="AP100" s="21">
        <f>IF($U$82&lt;0,(IF(2050-AO$80&lt;=0,0,(2/(2050-AO$80+1))*(1-(SUM($E100:AO100)/$U$82))*$U$82*'Fixed Data'!AM$52)),0)</f>
        <v>0</v>
      </c>
      <c r="AQ100" s="21">
        <f>IF($U$82&lt;0,(IF(2050-AP$80&lt;=0,0,(2/(2050-AP$80+1))*(1-(SUM($E100:AP100)/$U$82))*$U$82*'Fixed Data'!AN$52)),0)</f>
        <v>0</v>
      </c>
      <c r="AR100" s="21">
        <f>IF($U$82&lt;0,(IF(2050-AQ$80&lt;=0,0,(2/(2050-AQ$80+1))*(1-(SUM($E100:AQ100)/$U$82))*$U$82*'Fixed Data'!AO$52)),0)</f>
        <v>0</v>
      </c>
      <c r="AS100" s="21">
        <f>IF($U$82&lt;0,(IF(2050-AR$80&lt;=0,0,(2/(2050-AR$80+1))*(1-(SUM($E100:AR100)/$U$82))*$U$82*'Fixed Data'!AP$52)),0)</f>
        <v>0</v>
      </c>
      <c r="AT100" s="21">
        <f>IF($U$82&lt;0,(IF(2050-AS$80&lt;=0,0,(2/(2050-AS$80+1))*(1-(SUM($E100:AS100)/$U$82))*$U$82*'Fixed Data'!AQ$52)),0)</f>
        <v>0</v>
      </c>
      <c r="AU100" s="21">
        <f>IF($U$82&lt;0,(IF(2050-AT$80&lt;=0,0,(2/(2050-AT$80+1))*(1-(SUM($E100:AT100)/$U$82))*$U$82*'Fixed Data'!AR$52)),0)</f>
        <v>0</v>
      </c>
      <c r="AV100" s="21">
        <f>IF($U$82&lt;0,(IF(2050-AU$80&lt;=0,0,(2/(2050-AU$80+1))*(1-(SUM($E100:AU100)/$U$82))*$U$82*'Fixed Data'!AS$52)),0)</f>
        <v>0</v>
      </c>
      <c r="AW100" s="21">
        <f>IF($U$82&lt;0,(IF(2050-AV$80&lt;=0,0,(2/(2050-AV$80+1))*(1-(SUM($E100:AV100)/$U$82))*$U$82*'Fixed Data'!AT$52)),0)</f>
        <v>0</v>
      </c>
      <c r="AX100" s="21">
        <f>IF($U$82&lt;0,(IF(2050-AW$80&lt;=0,0,(2/(2050-AW$80+1))*(1-(SUM($E100:AW100)/$U$82))*$U$82*'Fixed Data'!AU$52)),0)</f>
        <v>0</v>
      </c>
      <c r="AY100" s="21">
        <f>IF($U$82&lt;0,(IF(2050-AX$80&lt;=0,0,(2/(2050-AX$80+1))*(1-(SUM($E100:AX100)/$U$82))*$U$82*'Fixed Data'!AV$52)),0)</f>
        <v>0</v>
      </c>
      <c r="AZ100" s="21">
        <f>IF($U$82&lt;0,(IF(2050-AY$80&lt;=0,0,(2/(2050-AY$80+1))*(1-(SUM($E100:AY100)/$U$82))*$U$82*'Fixed Data'!AW$52)),0)</f>
        <v>0</v>
      </c>
      <c r="BA100" s="21">
        <f>IF($U$82&lt;0,(IF(2050-AZ$80&lt;=0,0,(2/(2050-AZ$80+1))*(1-(SUM($E100:AZ100)/$U$82))*$U$82*'Fixed Data'!AX$52)),0)</f>
        <v>0</v>
      </c>
      <c r="BB100" s="21">
        <f>IF($U$82&lt;0,(IF(2050-BA$80&lt;=0,0,(2/(2050-BA$80+1))*(1-(SUM($E100:BA100)/$U$82))*$U$82*'Fixed Data'!AY$52)),0)</f>
        <v>0</v>
      </c>
    </row>
    <row r="101" spans="1:54" ht="15" hidden="1" customHeight="1" outlineLevel="3">
      <c r="A101" s="8"/>
      <c r="B101" t="s">
        <v>429</v>
      </c>
      <c r="C101" t="s">
        <v>430</v>
      </c>
      <c r="D101" t="s">
        <v>379</v>
      </c>
      <c r="E101" s="18"/>
      <c r="F101" s="18"/>
      <c r="G101" s="18"/>
      <c r="H101" s="18"/>
      <c r="I101" s="18"/>
      <c r="J101" s="18"/>
      <c r="K101" s="18"/>
      <c r="L101" s="18"/>
      <c r="M101" s="18"/>
      <c r="N101" s="18"/>
      <c r="O101" s="18"/>
      <c r="P101" s="18"/>
      <c r="Q101" s="18"/>
      <c r="R101" s="18"/>
      <c r="S101" s="18"/>
      <c r="T101" s="18"/>
      <c r="U101" s="18"/>
      <c r="V101" s="18"/>
      <c r="W101" s="21">
        <f>IF($V$82&lt;0,(IF(2050-V$80&lt;=0,0,(2/(2050-V$80+1))*(1-(SUM($E101:V101)/$V$82))*$V$82*'Fixed Data'!T$52)),0)</f>
        <v>0</v>
      </c>
      <c r="X101" s="21">
        <f>IF($V$82&lt;0,(IF(2050-W$80&lt;=0,0,(2/(2050-W$80+1))*(1-(SUM($E101:W101)/$V$82))*$V$82*'Fixed Data'!U$52)),0)</f>
        <v>0</v>
      </c>
      <c r="Y101" s="21">
        <f>IF($V$82&lt;0,(IF(2050-X$80&lt;=0,0,(2/(2050-X$80+1))*(1-(SUM($E101:X101)/$V$82))*$V$82*'Fixed Data'!V$52)),0)</f>
        <v>0</v>
      </c>
      <c r="Z101" s="21">
        <f>IF($V$82&lt;0,(IF(2050-Y$80&lt;=0,0,(2/(2050-Y$80+1))*(1-(SUM($E101:Y101)/$V$82))*$V$82*'Fixed Data'!W$52)),0)</f>
        <v>0</v>
      </c>
      <c r="AA101" s="21">
        <f>IF($V$82&lt;0,(IF(2050-Z$80&lt;=0,0,(2/(2050-Z$80+1))*(1-(SUM($E101:Z101)/$V$82))*$V$82*'Fixed Data'!X$52)),0)</f>
        <v>0</v>
      </c>
      <c r="AB101" s="21">
        <f>IF($V$82&lt;0,(IF(2050-AA$80&lt;=0,0,(2/(2050-AA$80+1))*(1-(SUM($E101:AA101)/$V$82))*$V$82*'Fixed Data'!Y$52)),0)</f>
        <v>0</v>
      </c>
      <c r="AC101" s="21">
        <f>IF($V$82&lt;0,(IF(2050-AB$80&lt;=0,0,(2/(2050-AB$80+1))*(1-(SUM($E101:AB101)/$V$82))*$V$82*'Fixed Data'!Z$52)),0)</f>
        <v>0</v>
      </c>
      <c r="AD101" s="21">
        <f>IF($V$82&lt;0,(IF(2050-AC$80&lt;=0,0,(2/(2050-AC$80+1))*(1-(SUM($E101:AC101)/$V$82))*$V$82*'Fixed Data'!AA$52)),0)</f>
        <v>0</v>
      </c>
      <c r="AE101" s="21">
        <f>IF($V$82&lt;0,(IF(2050-AD$80&lt;=0,0,(2/(2050-AD$80+1))*(1-(SUM($E101:AD101)/$V$82))*$V$82*'Fixed Data'!AB$52)),0)</f>
        <v>0</v>
      </c>
      <c r="AF101" s="21">
        <f>IF($V$82&lt;0,(IF(2050-AE$80&lt;=0,0,(2/(2050-AE$80+1))*(1-(SUM($E101:AE101)/$V$82))*$V$82*'Fixed Data'!AC$52)),0)</f>
        <v>0</v>
      </c>
      <c r="AG101" s="21">
        <f>IF($V$82&lt;0,(IF(2050-AF$80&lt;=0,0,(2/(2050-AF$80+1))*(1-(SUM($E101:AF101)/$V$82))*$V$82*'Fixed Data'!AD$52)),0)</f>
        <v>0</v>
      </c>
      <c r="AH101" s="21">
        <f>IF($V$82&lt;0,(IF(2050-AG$80&lt;=0,0,(2/(2050-AG$80+1))*(1-(SUM($E101:AG101)/$V$82))*$V$82*'Fixed Data'!AE$52)),0)</f>
        <v>0</v>
      </c>
      <c r="AI101" s="21">
        <f>IF($V$82&lt;0,(IF(2050-AH$80&lt;=0,0,(2/(2050-AH$80+1))*(1-(SUM($E101:AH101)/$V$82))*$V$82*'Fixed Data'!AF$52)),0)</f>
        <v>0</v>
      </c>
      <c r="AJ101" s="21">
        <f>IF($V$82&lt;0,(IF(2050-AI$80&lt;=0,0,(2/(2050-AI$80+1))*(1-(SUM($E101:AI101)/$V$82))*$V$82*'Fixed Data'!AG$52)),0)</f>
        <v>0</v>
      </c>
      <c r="AK101" s="21">
        <f>IF($V$82&lt;0,(IF(2050-AJ$80&lt;=0,0,(2/(2050-AJ$80+1))*(1-(SUM($E101:AJ101)/$V$82))*$V$82*'Fixed Data'!AH$52)),0)</f>
        <v>0</v>
      </c>
      <c r="AL101" s="21">
        <f>IF($V$82&lt;0,(IF(2050-AK$80&lt;=0,0,(2/(2050-AK$80+1))*(1-(SUM($E101:AK101)/$V$82))*$V$82*'Fixed Data'!AI$52)),0)</f>
        <v>0</v>
      </c>
      <c r="AM101" s="21">
        <f>IF($V$82&lt;0,(IF(2050-AL$80&lt;=0,0,(2/(2050-AL$80+1))*(1-(SUM($E101:AL101)/$V$82))*$V$82*'Fixed Data'!AJ$52)),0)</f>
        <v>0</v>
      </c>
      <c r="AN101" s="21">
        <f>IF($V$82&lt;0,(IF(2050-AM$80&lt;=0,0,(2/(2050-AM$80+1))*(1-(SUM($E101:AM101)/$V$82))*$V$82*'Fixed Data'!AK$52)),0)</f>
        <v>0</v>
      </c>
      <c r="AO101" s="21">
        <f>IF($V$82&lt;0,(IF(2050-AN$80&lt;=0,0,(2/(2050-AN$80+1))*(1-(SUM($E101:AN101)/$V$82))*$V$82*'Fixed Data'!AL$52)),0)</f>
        <v>0</v>
      </c>
      <c r="AP101" s="21">
        <f>IF($V$82&lt;0,(IF(2050-AO$80&lt;=0,0,(2/(2050-AO$80+1))*(1-(SUM($E101:AO101)/$V$82))*$V$82*'Fixed Data'!AM$52)),0)</f>
        <v>0</v>
      </c>
      <c r="AQ101" s="21">
        <f>IF($V$82&lt;0,(IF(2050-AP$80&lt;=0,0,(2/(2050-AP$80+1))*(1-(SUM($E101:AP101)/$V$82))*$V$82*'Fixed Data'!AN$52)),0)</f>
        <v>0</v>
      </c>
      <c r="AR101" s="21">
        <f>IF($V$82&lt;0,(IF(2050-AQ$80&lt;=0,0,(2/(2050-AQ$80+1))*(1-(SUM($E101:AQ101)/$V$82))*$V$82*'Fixed Data'!AO$52)),0)</f>
        <v>0</v>
      </c>
      <c r="AS101" s="21">
        <f>IF($V$82&lt;0,(IF(2050-AR$80&lt;=0,0,(2/(2050-AR$80+1))*(1-(SUM($E101:AR101)/$V$82))*$V$82*'Fixed Data'!AP$52)),0)</f>
        <v>0</v>
      </c>
      <c r="AT101" s="21">
        <f>IF($V$82&lt;0,(IF(2050-AS$80&lt;=0,0,(2/(2050-AS$80+1))*(1-(SUM($E101:AS101)/$V$82))*$V$82*'Fixed Data'!AQ$52)),0)</f>
        <v>0</v>
      </c>
      <c r="AU101" s="21">
        <f>IF($V$82&lt;0,(IF(2050-AT$80&lt;=0,0,(2/(2050-AT$80+1))*(1-(SUM($E101:AT101)/$V$82))*$V$82*'Fixed Data'!AR$52)),0)</f>
        <v>0</v>
      </c>
      <c r="AV101" s="21">
        <f>IF($V$82&lt;0,(IF(2050-AU$80&lt;=0,0,(2/(2050-AU$80+1))*(1-(SUM($E101:AU101)/$V$82))*$V$82*'Fixed Data'!AS$52)),0)</f>
        <v>0</v>
      </c>
      <c r="AW101" s="21">
        <f>IF($V$82&lt;0,(IF(2050-AV$80&lt;=0,0,(2/(2050-AV$80+1))*(1-(SUM($E101:AV101)/$V$82))*$V$82*'Fixed Data'!AT$52)),0)</f>
        <v>0</v>
      </c>
      <c r="AX101" s="21">
        <f>IF($V$82&lt;0,(IF(2050-AW$80&lt;=0,0,(2/(2050-AW$80+1))*(1-(SUM($E101:AW101)/$V$82))*$V$82*'Fixed Data'!AU$52)),0)</f>
        <v>0</v>
      </c>
      <c r="AY101" s="21">
        <f>IF($V$82&lt;0,(IF(2050-AX$80&lt;=0,0,(2/(2050-AX$80+1))*(1-(SUM($E101:AX101)/$V$82))*$V$82*'Fixed Data'!AV$52)),0)</f>
        <v>0</v>
      </c>
      <c r="AZ101" s="21">
        <f>IF($V$82&lt;0,(IF(2050-AY$80&lt;=0,0,(2/(2050-AY$80+1))*(1-(SUM($E101:AY101)/$V$82))*$V$82*'Fixed Data'!AW$52)),0)</f>
        <v>0</v>
      </c>
      <c r="BA101" s="21">
        <f>IF($V$82&lt;0,(IF(2050-AZ$80&lt;=0,0,(2/(2050-AZ$80+1))*(1-(SUM($E101:AZ101)/$V$82))*$V$82*'Fixed Data'!AX$52)),0)</f>
        <v>0</v>
      </c>
      <c r="BB101" s="21">
        <f>IF($V$82&lt;0,(IF(2050-BA$80&lt;=0,0,(2/(2050-BA$80+1))*(1-(SUM($E101:BA101)/$V$82))*$V$82*'Fixed Data'!AY$52)),0)</f>
        <v>0</v>
      </c>
    </row>
    <row r="102" spans="1:54" ht="15" hidden="1" customHeight="1" outlineLevel="3">
      <c r="A102" s="8"/>
      <c r="B102" t="s">
        <v>431</v>
      </c>
      <c r="C102" t="s">
        <v>432</v>
      </c>
      <c r="D102" t="s">
        <v>379</v>
      </c>
      <c r="E102" s="18"/>
      <c r="F102" s="18"/>
      <c r="G102" s="18"/>
      <c r="H102" s="18"/>
      <c r="I102" s="18"/>
      <c r="J102" s="18"/>
      <c r="K102" s="18"/>
      <c r="L102" s="18"/>
      <c r="M102" s="18"/>
      <c r="N102" s="18"/>
      <c r="O102" s="18"/>
      <c r="P102" s="18"/>
      <c r="Q102" s="18"/>
      <c r="R102" s="18"/>
      <c r="S102" s="18"/>
      <c r="T102" s="18"/>
      <c r="U102" s="18"/>
      <c r="V102" s="18"/>
      <c r="W102" s="18"/>
      <c r="X102" s="21">
        <f>IF($W$82&lt;0,(IF(2050-W$80&lt;=0,0,(2/(2050-W$80+1))*(1-(SUM($E102:W102)/$W$82))*$W$82*'Fixed Data'!U$52)),0)</f>
        <v>0</v>
      </c>
      <c r="Y102" s="21">
        <f>IF($W$82&lt;0,(IF(2050-X$80&lt;=0,0,(2/(2050-X$80+1))*(1-(SUM($E102:X102)/$W$82))*$W$82*'Fixed Data'!V$52)),0)</f>
        <v>0</v>
      </c>
      <c r="Z102" s="21">
        <f>IF($W$82&lt;0,(IF(2050-Y$80&lt;=0,0,(2/(2050-Y$80+1))*(1-(SUM($E102:Y102)/$W$82))*$W$82*'Fixed Data'!W$52)),0)</f>
        <v>0</v>
      </c>
      <c r="AA102" s="21">
        <f>IF($W$82&lt;0,(IF(2050-Z$80&lt;=0,0,(2/(2050-Z$80+1))*(1-(SUM($E102:Z102)/$W$82))*$W$82*'Fixed Data'!X$52)),0)</f>
        <v>0</v>
      </c>
      <c r="AB102" s="21">
        <f>IF($W$82&lt;0,(IF(2050-AA$80&lt;=0,0,(2/(2050-AA$80+1))*(1-(SUM($E102:AA102)/$W$82))*$W$82*'Fixed Data'!Y$52)),0)</f>
        <v>0</v>
      </c>
      <c r="AC102" s="21">
        <f>IF($W$82&lt;0,(IF(2050-AB$80&lt;=0,0,(2/(2050-AB$80+1))*(1-(SUM($E102:AB102)/$W$82))*$W$82*'Fixed Data'!Z$52)),0)</f>
        <v>0</v>
      </c>
      <c r="AD102" s="21">
        <f>IF($W$82&lt;0,(IF(2050-AC$80&lt;=0,0,(2/(2050-AC$80+1))*(1-(SUM($E102:AC102)/$W$82))*$W$82*'Fixed Data'!AA$52)),0)</f>
        <v>0</v>
      </c>
      <c r="AE102" s="21">
        <f>IF($W$82&lt;0,(IF(2050-AD$80&lt;=0,0,(2/(2050-AD$80+1))*(1-(SUM($E102:AD102)/$W$82))*$W$82*'Fixed Data'!AB$52)),0)</f>
        <v>0</v>
      </c>
      <c r="AF102" s="21">
        <f>IF($W$82&lt;0,(IF(2050-AE$80&lt;=0,0,(2/(2050-AE$80+1))*(1-(SUM($E102:AE102)/$W$82))*$W$82*'Fixed Data'!AC$52)),0)</f>
        <v>0</v>
      </c>
      <c r="AG102" s="21">
        <f>IF($W$82&lt;0,(IF(2050-AF$80&lt;=0,0,(2/(2050-AF$80+1))*(1-(SUM($E102:AF102)/$W$82))*$W$82*'Fixed Data'!AD$52)),0)</f>
        <v>0</v>
      </c>
      <c r="AH102" s="21">
        <f>IF($W$82&lt;0,(IF(2050-AG$80&lt;=0,0,(2/(2050-AG$80+1))*(1-(SUM($E102:AG102)/$W$82))*$W$82*'Fixed Data'!AE$52)),0)</f>
        <v>0</v>
      </c>
      <c r="AI102" s="21">
        <f>IF($W$82&lt;0,(IF(2050-AH$80&lt;=0,0,(2/(2050-AH$80+1))*(1-(SUM($E102:AH102)/$W$82))*$W$82*'Fixed Data'!AF$52)),0)</f>
        <v>0</v>
      </c>
      <c r="AJ102" s="21">
        <f>IF($W$82&lt;0,(IF(2050-AI$80&lt;=0,0,(2/(2050-AI$80+1))*(1-(SUM($E102:AI102)/$W$82))*$W$82*'Fixed Data'!AG$52)),0)</f>
        <v>0</v>
      </c>
      <c r="AK102" s="21">
        <f>IF($W$82&lt;0,(IF(2050-AJ$80&lt;=0,0,(2/(2050-AJ$80+1))*(1-(SUM($E102:AJ102)/$W$82))*$W$82*'Fixed Data'!AH$52)),0)</f>
        <v>0</v>
      </c>
      <c r="AL102" s="21">
        <f>IF($W$82&lt;0,(IF(2050-AK$80&lt;=0,0,(2/(2050-AK$80+1))*(1-(SUM($E102:AK102)/$W$82))*$W$82*'Fixed Data'!AI$52)),0)</f>
        <v>0</v>
      </c>
      <c r="AM102" s="21">
        <f>IF($W$82&lt;0,(IF(2050-AL$80&lt;=0,0,(2/(2050-AL$80+1))*(1-(SUM($E102:AL102)/$W$82))*$W$82*'Fixed Data'!AJ$52)),0)</f>
        <v>0</v>
      </c>
      <c r="AN102" s="21">
        <f>IF($W$82&lt;0,(IF(2050-AM$80&lt;=0,0,(2/(2050-AM$80+1))*(1-(SUM($E102:AM102)/$W$82))*$W$82*'Fixed Data'!AK$52)),0)</f>
        <v>0</v>
      </c>
      <c r="AO102" s="21">
        <f>IF($W$82&lt;0,(IF(2050-AN$80&lt;=0,0,(2/(2050-AN$80+1))*(1-(SUM($E102:AN102)/$W$82))*$W$82*'Fixed Data'!AL$52)),0)</f>
        <v>0</v>
      </c>
      <c r="AP102" s="21">
        <f>IF($W$82&lt;0,(IF(2050-AO$80&lt;=0,0,(2/(2050-AO$80+1))*(1-(SUM($E102:AO102)/$W$82))*$W$82*'Fixed Data'!AM$52)),0)</f>
        <v>0</v>
      </c>
      <c r="AQ102" s="21">
        <f>IF($W$82&lt;0,(IF(2050-AP$80&lt;=0,0,(2/(2050-AP$80+1))*(1-(SUM($E102:AP102)/$W$82))*$W$82*'Fixed Data'!AN$52)),0)</f>
        <v>0</v>
      </c>
      <c r="AR102" s="21">
        <f>IF($W$82&lt;0,(IF(2050-AQ$80&lt;=0,0,(2/(2050-AQ$80+1))*(1-(SUM($E102:AQ102)/$W$82))*$W$82*'Fixed Data'!AO$52)),0)</f>
        <v>0</v>
      </c>
      <c r="AS102" s="21">
        <f>IF($W$82&lt;0,(IF(2050-AR$80&lt;=0,0,(2/(2050-AR$80+1))*(1-(SUM($E102:AR102)/$W$82))*$W$82*'Fixed Data'!AP$52)),0)</f>
        <v>0</v>
      </c>
      <c r="AT102" s="21">
        <f>IF($W$82&lt;0,(IF(2050-AS$80&lt;=0,0,(2/(2050-AS$80+1))*(1-(SUM($E102:AS102)/$W$82))*$W$82*'Fixed Data'!AQ$52)),0)</f>
        <v>0</v>
      </c>
      <c r="AU102" s="21">
        <f>IF($W$82&lt;0,(IF(2050-AT$80&lt;=0,0,(2/(2050-AT$80+1))*(1-(SUM($E102:AT102)/$W$82))*$W$82*'Fixed Data'!AR$52)),0)</f>
        <v>0</v>
      </c>
      <c r="AV102" s="21">
        <f>IF($W$82&lt;0,(IF(2050-AU$80&lt;=0,0,(2/(2050-AU$80+1))*(1-(SUM($E102:AU102)/$W$82))*$W$82*'Fixed Data'!AS$52)),0)</f>
        <v>0</v>
      </c>
      <c r="AW102" s="21">
        <f>IF($W$82&lt;0,(IF(2050-AV$80&lt;=0,0,(2/(2050-AV$80+1))*(1-(SUM($E102:AV102)/$W$82))*$W$82*'Fixed Data'!AT$52)),0)</f>
        <v>0</v>
      </c>
      <c r="AX102" s="21">
        <f>IF($W$82&lt;0,(IF(2050-AW$80&lt;=0,0,(2/(2050-AW$80+1))*(1-(SUM($E102:AW102)/$W$82))*$W$82*'Fixed Data'!AU$52)),0)</f>
        <v>0</v>
      </c>
      <c r="AY102" s="21">
        <f>IF($W$82&lt;0,(IF(2050-AX$80&lt;=0,0,(2/(2050-AX$80+1))*(1-(SUM($E102:AX102)/$W$82))*$W$82*'Fixed Data'!AV$52)),0)</f>
        <v>0</v>
      </c>
      <c r="AZ102" s="21">
        <f>IF($W$82&lt;0,(IF(2050-AY$80&lt;=0,0,(2/(2050-AY$80+1))*(1-(SUM($E102:AY102)/$W$82))*$W$82*'Fixed Data'!AW$52)),0)</f>
        <v>0</v>
      </c>
      <c r="BA102" s="21">
        <f>IF($W$82&lt;0,(IF(2050-AZ$80&lt;=0,0,(2/(2050-AZ$80+1))*(1-(SUM($E102:AZ102)/$W$82))*$W$82*'Fixed Data'!AX$52)),0)</f>
        <v>0</v>
      </c>
      <c r="BB102" s="21">
        <f>IF($W$82&lt;0,(IF(2050-BA$80&lt;=0,0,(2/(2050-BA$80+1))*(1-(SUM($E102:BA102)/$W$82))*$W$82*'Fixed Data'!AY$52)),0)</f>
        <v>0</v>
      </c>
    </row>
    <row r="103" spans="1:54" ht="15" hidden="1" customHeight="1" outlineLevel="3">
      <c r="A103" s="8"/>
      <c r="B103" t="s">
        <v>433</v>
      </c>
      <c r="C103" t="s">
        <v>434</v>
      </c>
      <c r="D103" t="s">
        <v>379</v>
      </c>
      <c r="E103" s="18"/>
      <c r="F103" s="18"/>
      <c r="G103" s="18"/>
      <c r="H103" s="18"/>
      <c r="I103" s="18"/>
      <c r="J103" s="18"/>
      <c r="K103" s="18"/>
      <c r="L103" s="18"/>
      <c r="M103" s="18"/>
      <c r="N103" s="18"/>
      <c r="O103" s="18"/>
      <c r="P103" s="18"/>
      <c r="Q103" s="18"/>
      <c r="R103" s="18"/>
      <c r="S103" s="18"/>
      <c r="T103" s="18"/>
      <c r="U103" s="18"/>
      <c r="V103" s="18"/>
      <c r="W103" s="18"/>
      <c r="X103" s="18"/>
      <c r="Y103" s="21">
        <f>IF($X$82&lt;0,(IF(2050-X$80&lt;=0,0,(2/(2050-X$80+1))*(1-(SUM($E103:X103)/$X$82))*$X$82*'Fixed Data'!V$52)),0)</f>
        <v>0</v>
      </c>
      <c r="Z103" s="21">
        <f>IF($X$82&lt;0,(IF(2050-Y$80&lt;=0,0,(2/(2050-Y$80+1))*(1-(SUM($E103:Y103)/$X$82))*$X$82*'Fixed Data'!W$52)),0)</f>
        <v>0</v>
      </c>
      <c r="AA103" s="21">
        <f>IF($X$82&lt;0,(IF(2050-Z$80&lt;=0,0,(2/(2050-Z$80+1))*(1-(SUM($E103:Z103)/$X$82))*$X$82*'Fixed Data'!X$52)),0)</f>
        <v>0</v>
      </c>
      <c r="AB103" s="21">
        <f>IF($X$82&lt;0,(IF(2050-AA$80&lt;=0,0,(2/(2050-AA$80+1))*(1-(SUM($E103:AA103)/$X$82))*$X$82*'Fixed Data'!Y$52)),0)</f>
        <v>0</v>
      </c>
      <c r="AC103" s="21">
        <f>IF($X$82&lt;0,(IF(2050-AB$80&lt;=0,0,(2/(2050-AB$80+1))*(1-(SUM($E103:AB103)/$X$82))*$X$82*'Fixed Data'!Z$52)),0)</f>
        <v>0</v>
      </c>
      <c r="AD103" s="21">
        <f>IF($X$82&lt;0,(IF(2050-AC$80&lt;=0,0,(2/(2050-AC$80+1))*(1-(SUM($E103:AC103)/$X$82))*$X$82*'Fixed Data'!AA$52)),0)</f>
        <v>0</v>
      </c>
      <c r="AE103" s="21">
        <f>IF($X$82&lt;0,(IF(2050-AD$80&lt;=0,0,(2/(2050-AD$80+1))*(1-(SUM($E103:AD103)/$X$82))*$X$82*'Fixed Data'!AB$52)),0)</f>
        <v>0</v>
      </c>
      <c r="AF103" s="21">
        <f>IF($X$82&lt;0,(IF(2050-AE$80&lt;=0,0,(2/(2050-AE$80+1))*(1-(SUM($E103:AE103)/$X$82))*$X$82*'Fixed Data'!AC$52)),0)</f>
        <v>0</v>
      </c>
      <c r="AG103" s="21">
        <f>IF($X$82&lt;0,(IF(2050-AF$80&lt;=0,0,(2/(2050-AF$80+1))*(1-(SUM($E103:AF103)/$X$82))*$X$82*'Fixed Data'!AD$52)),0)</f>
        <v>0</v>
      </c>
      <c r="AH103" s="21">
        <f>IF($X$82&lt;0,(IF(2050-AG$80&lt;=0,0,(2/(2050-AG$80+1))*(1-(SUM($E103:AG103)/$X$82))*$X$82*'Fixed Data'!AE$52)),0)</f>
        <v>0</v>
      </c>
      <c r="AI103" s="21">
        <f>IF($X$82&lt;0,(IF(2050-AH$80&lt;=0,0,(2/(2050-AH$80+1))*(1-(SUM($E103:AH103)/$X$82))*$X$82*'Fixed Data'!AF$52)),0)</f>
        <v>0</v>
      </c>
      <c r="AJ103" s="21">
        <f>IF($X$82&lt;0,(IF(2050-AI$80&lt;=0,0,(2/(2050-AI$80+1))*(1-(SUM($E103:AI103)/$X$82))*$X$82*'Fixed Data'!AG$52)),0)</f>
        <v>0</v>
      </c>
      <c r="AK103" s="21">
        <f>IF($X$82&lt;0,(IF(2050-AJ$80&lt;=0,0,(2/(2050-AJ$80+1))*(1-(SUM($E103:AJ103)/$X$82))*$X$82*'Fixed Data'!AH$52)),0)</f>
        <v>0</v>
      </c>
      <c r="AL103" s="21">
        <f>IF($X$82&lt;0,(IF(2050-AK$80&lt;=0,0,(2/(2050-AK$80+1))*(1-(SUM($E103:AK103)/$X$82))*$X$82*'Fixed Data'!AI$52)),0)</f>
        <v>0</v>
      </c>
      <c r="AM103" s="21">
        <f>IF($X$82&lt;0,(IF(2050-AL$80&lt;=0,0,(2/(2050-AL$80+1))*(1-(SUM($E103:AL103)/$X$82))*$X$82*'Fixed Data'!AJ$52)),0)</f>
        <v>0</v>
      </c>
      <c r="AN103" s="21">
        <f>IF($X$82&lt;0,(IF(2050-AM$80&lt;=0,0,(2/(2050-AM$80+1))*(1-(SUM($E103:AM103)/$X$82))*$X$82*'Fixed Data'!AK$52)),0)</f>
        <v>0</v>
      </c>
      <c r="AO103" s="21">
        <f>IF($X$82&lt;0,(IF(2050-AN$80&lt;=0,0,(2/(2050-AN$80+1))*(1-(SUM($E103:AN103)/$X$82))*$X$82*'Fixed Data'!AL$52)),0)</f>
        <v>0</v>
      </c>
      <c r="AP103" s="21">
        <f>IF($X$82&lt;0,(IF(2050-AO$80&lt;=0,0,(2/(2050-AO$80+1))*(1-(SUM($E103:AO103)/$X$82))*$X$82*'Fixed Data'!AM$52)),0)</f>
        <v>0</v>
      </c>
      <c r="AQ103" s="21">
        <f>IF($X$82&lt;0,(IF(2050-AP$80&lt;=0,0,(2/(2050-AP$80+1))*(1-(SUM($E103:AP103)/$X$82))*$X$82*'Fixed Data'!AN$52)),0)</f>
        <v>0</v>
      </c>
      <c r="AR103" s="21">
        <f>IF($X$82&lt;0,(IF(2050-AQ$80&lt;=0,0,(2/(2050-AQ$80+1))*(1-(SUM($E103:AQ103)/$X$82))*$X$82*'Fixed Data'!AO$52)),0)</f>
        <v>0</v>
      </c>
      <c r="AS103" s="21">
        <f>IF($X$82&lt;0,(IF(2050-AR$80&lt;=0,0,(2/(2050-AR$80+1))*(1-(SUM($E103:AR103)/$X$82))*$X$82*'Fixed Data'!AP$52)),0)</f>
        <v>0</v>
      </c>
      <c r="AT103" s="21">
        <f>IF($X$82&lt;0,(IF(2050-AS$80&lt;=0,0,(2/(2050-AS$80+1))*(1-(SUM($E103:AS103)/$X$82))*$X$82*'Fixed Data'!AQ$52)),0)</f>
        <v>0</v>
      </c>
      <c r="AU103" s="21">
        <f>IF($X$82&lt;0,(IF(2050-AT$80&lt;=0,0,(2/(2050-AT$80+1))*(1-(SUM($E103:AT103)/$X$82))*$X$82*'Fixed Data'!AR$52)),0)</f>
        <v>0</v>
      </c>
      <c r="AV103" s="21">
        <f>IF($X$82&lt;0,(IF(2050-AU$80&lt;=0,0,(2/(2050-AU$80+1))*(1-(SUM($E103:AU103)/$X$82))*$X$82*'Fixed Data'!AS$52)),0)</f>
        <v>0</v>
      </c>
      <c r="AW103" s="21">
        <f>IF($X$82&lt;0,(IF(2050-AV$80&lt;=0,0,(2/(2050-AV$80+1))*(1-(SUM($E103:AV103)/$X$82))*$X$82*'Fixed Data'!AT$52)),0)</f>
        <v>0</v>
      </c>
      <c r="AX103" s="21">
        <f>IF($X$82&lt;0,(IF(2050-AW$80&lt;=0,0,(2/(2050-AW$80+1))*(1-(SUM($E103:AW103)/$X$82))*$X$82*'Fixed Data'!AU$52)),0)</f>
        <v>0</v>
      </c>
      <c r="AY103" s="21">
        <f>IF($X$82&lt;0,(IF(2050-AX$80&lt;=0,0,(2/(2050-AX$80+1))*(1-(SUM($E103:AX103)/$X$82))*$X$82*'Fixed Data'!AV$52)),0)</f>
        <v>0</v>
      </c>
      <c r="AZ103" s="21">
        <f>IF($X$82&lt;0,(IF(2050-AY$80&lt;=0,0,(2/(2050-AY$80+1))*(1-(SUM($E103:AY103)/$X$82))*$X$82*'Fixed Data'!AW$52)),0)</f>
        <v>0</v>
      </c>
      <c r="BA103" s="21">
        <f>IF($X$82&lt;0,(IF(2050-AZ$80&lt;=0,0,(2/(2050-AZ$80+1))*(1-(SUM($E103:AZ103)/$X$82))*$X$82*'Fixed Data'!AX$52)),0)</f>
        <v>0</v>
      </c>
      <c r="BB103" s="21">
        <f>IF($X$82&lt;0,(IF(2050-BA$80&lt;=0,0,(2/(2050-BA$80+1))*(1-(SUM($E103:BA103)/$X$82))*$X$82*'Fixed Data'!AY$52)),0)</f>
        <v>0</v>
      </c>
    </row>
    <row r="104" spans="1:54" ht="15" hidden="1" customHeight="1" outlineLevel="3">
      <c r="A104" s="8"/>
      <c r="B104" t="s">
        <v>435</v>
      </c>
      <c r="C104" t="s">
        <v>436</v>
      </c>
      <c r="D104" t="s">
        <v>379</v>
      </c>
      <c r="E104" s="18"/>
      <c r="F104" s="18"/>
      <c r="G104" s="18"/>
      <c r="H104" s="18"/>
      <c r="I104" s="18"/>
      <c r="J104" s="18"/>
      <c r="K104" s="18"/>
      <c r="L104" s="18"/>
      <c r="M104" s="18"/>
      <c r="N104" s="18"/>
      <c r="O104" s="18"/>
      <c r="P104" s="18"/>
      <c r="Q104" s="18"/>
      <c r="R104" s="18"/>
      <c r="S104" s="18"/>
      <c r="T104" s="18"/>
      <c r="U104" s="18"/>
      <c r="V104" s="18"/>
      <c r="W104" s="18"/>
      <c r="X104" s="18"/>
      <c r="Y104" s="18"/>
      <c r="Z104" s="21">
        <f>IF($Y$82&lt;0,(IF(2050-Y$80&lt;=0,0,(2/(2050-Y$80+1))*(1-(SUM($E104:Y104)/$Y$82))*$Y$82*'Fixed Data'!W$52)),0)</f>
        <v>0</v>
      </c>
      <c r="AA104" s="21">
        <f>IF($Y$82&lt;0,(IF(2050-Z$80&lt;=0,0,(2/(2050-Z$80+1))*(1-(SUM($E104:Z104)/$Y$82))*$Y$82*'Fixed Data'!X$52)),0)</f>
        <v>0</v>
      </c>
      <c r="AB104" s="21">
        <f>IF($Y$82&lt;0,(IF(2050-AA$80&lt;=0,0,(2/(2050-AA$80+1))*(1-(SUM($E104:AA104)/$Y$82))*$Y$82*'Fixed Data'!Y$52)),0)</f>
        <v>0</v>
      </c>
      <c r="AC104" s="21">
        <f>IF($Y$82&lt;0,(IF(2050-AB$80&lt;=0,0,(2/(2050-AB$80+1))*(1-(SUM($E104:AB104)/$Y$82))*$Y$82*'Fixed Data'!Z$52)),0)</f>
        <v>0</v>
      </c>
      <c r="AD104" s="21">
        <f>IF($Y$82&lt;0,(IF(2050-AC$80&lt;=0,0,(2/(2050-AC$80+1))*(1-(SUM($E104:AC104)/$Y$82))*$Y$82*'Fixed Data'!AA$52)),0)</f>
        <v>0</v>
      </c>
      <c r="AE104" s="21">
        <f>IF($Y$82&lt;0,(IF(2050-AD$80&lt;=0,0,(2/(2050-AD$80+1))*(1-(SUM($E104:AD104)/$Y$82))*$Y$82*'Fixed Data'!AB$52)),0)</f>
        <v>0</v>
      </c>
      <c r="AF104" s="21">
        <f>IF($Y$82&lt;0,(IF(2050-AE$80&lt;=0,0,(2/(2050-AE$80+1))*(1-(SUM($E104:AE104)/$Y$82))*$Y$82*'Fixed Data'!AC$52)),0)</f>
        <v>0</v>
      </c>
      <c r="AG104" s="21">
        <f>IF($Y$82&lt;0,(IF(2050-AF$80&lt;=0,0,(2/(2050-AF$80+1))*(1-(SUM($E104:AF104)/$Y$82))*$Y$82*'Fixed Data'!AD$52)),0)</f>
        <v>0</v>
      </c>
      <c r="AH104" s="21">
        <f>IF($Y$82&lt;0,(IF(2050-AG$80&lt;=0,0,(2/(2050-AG$80+1))*(1-(SUM($E104:AG104)/$Y$82))*$Y$82*'Fixed Data'!AE$52)),0)</f>
        <v>0</v>
      </c>
      <c r="AI104" s="21">
        <f>IF($Y$82&lt;0,(IF(2050-AH$80&lt;=0,0,(2/(2050-AH$80+1))*(1-(SUM($E104:AH104)/$Y$82))*$Y$82*'Fixed Data'!AF$52)),0)</f>
        <v>0</v>
      </c>
      <c r="AJ104" s="21">
        <f>IF($Y$82&lt;0,(IF(2050-AI$80&lt;=0,0,(2/(2050-AI$80+1))*(1-(SUM($E104:AI104)/$Y$82))*$Y$82*'Fixed Data'!AG$52)),0)</f>
        <v>0</v>
      </c>
      <c r="AK104" s="21">
        <f>IF($Y$82&lt;0,(IF(2050-AJ$80&lt;=0,0,(2/(2050-AJ$80+1))*(1-(SUM($E104:AJ104)/$Y$82))*$Y$82*'Fixed Data'!AH$52)),0)</f>
        <v>0</v>
      </c>
      <c r="AL104" s="21">
        <f>IF($Y$82&lt;0,(IF(2050-AK$80&lt;=0,0,(2/(2050-AK$80+1))*(1-(SUM($E104:AK104)/$Y$82))*$Y$82*'Fixed Data'!AI$52)),0)</f>
        <v>0</v>
      </c>
      <c r="AM104" s="21">
        <f>IF($Y$82&lt;0,(IF(2050-AL$80&lt;=0,0,(2/(2050-AL$80+1))*(1-(SUM($E104:AL104)/$Y$82))*$Y$82*'Fixed Data'!AJ$52)),0)</f>
        <v>0</v>
      </c>
      <c r="AN104" s="21">
        <f>IF($Y$82&lt;0,(IF(2050-AM$80&lt;=0,0,(2/(2050-AM$80+1))*(1-(SUM($E104:AM104)/$Y$82))*$Y$82*'Fixed Data'!AK$52)),0)</f>
        <v>0</v>
      </c>
      <c r="AO104" s="21">
        <f>IF($Y$82&lt;0,(IF(2050-AN$80&lt;=0,0,(2/(2050-AN$80+1))*(1-(SUM($E104:AN104)/$Y$82))*$Y$82*'Fixed Data'!AL$52)),0)</f>
        <v>0</v>
      </c>
      <c r="AP104" s="21">
        <f>IF($Y$82&lt;0,(IF(2050-AO$80&lt;=0,0,(2/(2050-AO$80+1))*(1-(SUM($E104:AO104)/$Y$82))*$Y$82*'Fixed Data'!AM$52)),0)</f>
        <v>0</v>
      </c>
      <c r="AQ104" s="21">
        <f>IF($Y$82&lt;0,(IF(2050-AP$80&lt;=0,0,(2/(2050-AP$80+1))*(1-(SUM($E104:AP104)/$Y$82))*$Y$82*'Fixed Data'!AN$52)),0)</f>
        <v>0</v>
      </c>
      <c r="AR104" s="21">
        <f>IF($Y$82&lt;0,(IF(2050-AQ$80&lt;=0,0,(2/(2050-AQ$80+1))*(1-(SUM($E104:AQ104)/$Y$82))*$Y$82*'Fixed Data'!AO$52)),0)</f>
        <v>0</v>
      </c>
      <c r="AS104" s="21">
        <f>IF($Y$82&lt;0,(IF(2050-AR$80&lt;=0,0,(2/(2050-AR$80+1))*(1-(SUM($E104:AR104)/$Y$82))*$Y$82*'Fixed Data'!AP$52)),0)</f>
        <v>0</v>
      </c>
      <c r="AT104" s="21">
        <f>IF($Y$82&lt;0,(IF(2050-AS$80&lt;=0,0,(2/(2050-AS$80+1))*(1-(SUM($E104:AS104)/$Y$82))*$Y$82*'Fixed Data'!AQ$52)),0)</f>
        <v>0</v>
      </c>
      <c r="AU104" s="21">
        <f>IF($Y$82&lt;0,(IF(2050-AT$80&lt;=0,0,(2/(2050-AT$80+1))*(1-(SUM($E104:AT104)/$Y$82))*$Y$82*'Fixed Data'!AR$52)),0)</f>
        <v>0</v>
      </c>
      <c r="AV104" s="21">
        <f>IF($Y$82&lt;0,(IF(2050-AU$80&lt;=0,0,(2/(2050-AU$80+1))*(1-(SUM($E104:AU104)/$Y$82))*$Y$82*'Fixed Data'!AS$52)),0)</f>
        <v>0</v>
      </c>
      <c r="AW104" s="21">
        <f>IF($Y$82&lt;0,(IF(2050-AV$80&lt;=0,0,(2/(2050-AV$80+1))*(1-(SUM($E104:AV104)/$Y$82))*$Y$82*'Fixed Data'!AT$52)),0)</f>
        <v>0</v>
      </c>
      <c r="AX104" s="21">
        <f>IF($Y$82&lt;0,(IF(2050-AW$80&lt;=0,0,(2/(2050-AW$80+1))*(1-(SUM($E104:AW104)/$Y$82))*$Y$82*'Fixed Data'!AU$52)),0)</f>
        <v>0</v>
      </c>
      <c r="AY104" s="21">
        <f>IF($Y$82&lt;0,(IF(2050-AX$80&lt;=0,0,(2/(2050-AX$80+1))*(1-(SUM($E104:AX104)/$Y$82))*$Y$82*'Fixed Data'!AV$52)),0)</f>
        <v>0</v>
      </c>
      <c r="AZ104" s="21">
        <f>IF($Y$82&lt;0,(IF(2050-AY$80&lt;=0,0,(2/(2050-AY$80+1))*(1-(SUM($E104:AY104)/$Y$82))*$Y$82*'Fixed Data'!AW$52)),0)</f>
        <v>0</v>
      </c>
      <c r="BA104" s="21">
        <f>IF($Y$82&lt;0,(IF(2050-AZ$80&lt;=0,0,(2/(2050-AZ$80+1))*(1-(SUM($E104:AZ104)/$Y$82))*$Y$82*'Fixed Data'!AX$52)),0)</f>
        <v>0</v>
      </c>
      <c r="BB104" s="21">
        <f>IF($Y$82&lt;0,(IF(2050-BA$80&lt;=0,0,(2/(2050-BA$80+1))*(1-(SUM($E104:BA104)/$Y$82))*$Y$82*'Fixed Data'!AY$52)),0)</f>
        <v>0</v>
      </c>
    </row>
    <row r="105" spans="1:54" ht="15" hidden="1" customHeight="1" outlineLevel="3">
      <c r="A105" s="8"/>
      <c r="B105" t="s">
        <v>437</v>
      </c>
      <c r="C105" t="s">
        <v>438</v>
      </c>
      <c r="D105" t="s">
        <v>379</v>
      </c>
      <c r="E105" s="18"/>
      <c r="F105" s="18"/>
      <c r="G105" s="18"/>
      <c r="H105" s="18"/>
      <c r="I105" s="18"/>
      <c r="J105" s="18"/>
      <c r="K105" s="18"/>
      <c r="L105" s="18"/>
      <c r="M105" s="18"/>
      <c r="N105" s="18"/>
      <c r="O105" s="18"/>
      <c r="P105" s="18"/>
      <c r="Q105" s="18"/>
      <c r="R105" s="18"/>
      <c r="S105" s="18"/>
      <c r="T105" s="18"/>
      <c r="U105" s="18"/>
      <c r="V105" s="18"/>
      <c r="W105" s="18"/>
      <c r="X105" s="18"/>
      <c r="Y105" s="18"/>
      <c r="Z105" s="18"/>
      <c r="AA105" s="21">
        <f>IF($Z$82&lt;0,(IF(2050-Z$80&lt;=0,0,(2/(2050-Z$80+1))*(1-(SUM($E105:Z105)/$Z$82))*$Z$82*'Fixed Data'!X$52)),0)</f>
        <v>0</v>
      </c>
      <c r="AB105" s="21">
        <f>IF($Z$82&lt;0,(IF(2050-AA$80&lt;=0,0,(2/(2050-AA$80+1))*(1-(SUM($E105:AA105)/$Z$82))*$Z$82*'Fixed Data'!Y$52)),0)</f>
        <v>0</v>
      </c>
      <c r="AC105" s="21">
        <f>IF($Z$82&lt;0,(IF(2050-AB$80&lt;=0,0,(2/(2050-AB$80+1))*(1-(SUM($E105:AB105)/$Z$82))*$Z$82*'Fixed Data'!Z$52)),0)</f>
        <v>0</v>
      </c>
      <c r="AD105" s="21">
        <f>IF($Z$82&lt;0,(IF(2050-AC$80&lt;=0,0,(2/(2050-AC$80+1))*(1-(SUM($E105:AC105)/$Z$82))*$Z$82*'Fixed Data'!AA$52)),0)</f>
        <v>0</v>
      </c>
      <c r="AE105" s="21">
        <f>IF($Z$82&lt;0,(IF(2050-AD$80&lt;=0,0,(2/(2050-AD$80+1))*(1-(SUM($E105:AD105)/$Z$82))*$Z$82*'Fixed Data'!AB$52)),0)</f>
        <v>0</v>
      </c>
      <c r="AF105" s="21">
        <f>IF($Z$82&lt;0,(IF(2050-AE$80&lt;=0,0,(2/(2050-AE$80+1))*(1-(SUM($E105:AE105)/$Z$82))*$Z$82*'Fixed Data'!AC$52)),0)</f>
        <v>0</v>
      </c>
      <c r="AG105" s="21">
        <f>IF($Z$82&lt;0,(IF(2050-AF$80&lt;=0,0,(2/(2050-AF$80+1))*(1-(SUM($E105:AF105)/$Z$82))*$Z$82*'Fixed Data'!AD$52)),0)</f>
        <v>0</v>
      </c>
      <c r="AH105" s="21">
        <f>IF($Z$82&lt;0,(IF(2050-AG$80&lt;=0,0,(2/(2050-AG$80+1))*(1-(SUM($E105:AG105)/$Z$82))*$Z$82*'Fixed Data'!AE$52)),0)</f>
        <v>0</v>
      </c>
      <c r="AI105" s="21">
        <f>IF($Z$82&lt;0,(IF(2050-AH$80&lt;=0,0,(2/(2050-AH$80+1))*(1-(SUM($E105:AH105)/$Z$82))*$Z$82*'Fixed Data'!AF$52)),0)</f>
        <v>0</v>
      </c>
      <c r="AJ105" s="21">
        <f>IF($Z$82&lt;0,(IF(2050-AI$80&lt;=0,0,(2/(2050-AI$80+1))*(1-(SUM($E105:AI105)/$Z$82))*$Z$82*'Fixed Data'!AG$52)),0)</f>
        <v>0</v>
      </c>
      <c r="AK105" s="21">
        <f>IF($Z$82&lt;0,(IF(2050-AJ$80&lt;=0,0,(2/(2050-AJ$80+1))*(1-(SUM($E105:AJ105)/$Z$82))*$Z$82*'Fixed Data'!AH$52)),0)</f>
        <v>0</v>
      </c>
      <c r="AL105" s="21">
        <f>IF($Z$82&lt;0,(IF(2050-AK$80&lt;=0,0,(2/(2050-AK$80+1))*(1-(SUM($E105:AK105)/$Z$82))*$Z$82*'Fixed Data'!AI$52)),0)</f>
        <v>0</v>
      </c>
      <c r="AM105" s="21">
        <f>IF($Z$82&lt;0,(IF(2050-AL$80&lt;=0,0,(2/(2050-AL$80+1))*(1-(SUM($E105:AL105)/$Z$82))*$Z$82*'Fixed Data'!AJ$52)),0)</f>
        <v>0</v>
      </c>
      <c r="AN105" s="21">
        <f>IF($Z$82&lt;0,(IF(2050-AM$80&lt;=0,0,(2/(2050-AM$80+1))*(1-(SUM($E105:AM105)/$Z$82))*$Z$82*'Fixed Data'!AK$52)),0)</f>
        <v>0</v>
      </c>
      <c r="AO105" s="21">
        <f>IF($Z$82&lt;0,(IF(2050-AN$80&lt;=0,0,(2/(2050-AN$80+1))*(1-(SUM($E105:AN105)/$Z$82))*$Z$82*'Fixed Data'!AL$52)),0)</f>
        <v>0</v>
      </c>
      <c r="AP105" s="21">
        <f>IF($Z$82&lt;0,(IF(2050-AO$80&lt;=0,0,(2/(2050-AO$80+1))*(1-(SUM($E105:AO105)/$Z$82))*$Z$82*'Fixed Data'!AM$52)),0)</f>
        <v>0</v>
      </c>
      <c r="AQ105" s="21">
        <f>IF($Z$82&lt;0,(IF(2050-AP$80&lt;=0,0,(2/(2050-AP$80+1))*(1-(SUM($E105:AP105)/$Z$82))*$Z$82*'Fixed Data'!AN$52)),0)</f>
        <v>0</v>
      </c>
      <c r="AR105" s="21">
        <f>IF($Z$82&lt;0,(IF(2050-AQ$80&lt;=0,0,(2/(2050-AQ$80+1))*(1-(SUM($E105:AQ105)/$Z$82))*$Z$82*'Fixed Data'!AO$52)),0)</f>
        <v>0</v>
      </c>
      <c r="AS105" s="21">
        <f>IF($Z$82&lt;0,(IF(2050-AR$80&lt;=0,0,(2/(2050-AR$80+1))*(1-(SUM($E105:AR105)/$Z$82))*$Z$82*'Fixed Data'!AP$52)),0)</f>
        <v>0</v>
      </c>
      <c r="AT105" s="21">
        <f>IF($Z$82&lt;0,(IF(2050-AS$80&lt;=0,0,(2/(2050-AS$80+1))*(1-(SUM($E105:AS105)/$Z$82))*$Z$82*'Fixed Data'!AQ$52)),0)</f>
        <v>0</v>
      </c>
      <c r="AU105" s="21">
        <f>IF($Z$82&lt;0,(IF(2050-AT$80&lt;=0,0,(2/(2050-AT$80+1))*(1-(SUM($E105:AT105)/$Z$82))*$Z$82*'Fixed Data'!AR$52)),0)</f>
        <v>0</v>
      </c>
      <c r="AV105" s="21">
        <f>IF($Z$82&lt;0,(IF(2050-AU$80&lt;=0,0,(2/(2050-AU$80+1))*(1-(SUM($E105:AU105)/$Z$82))*$Z$82*'Fixed Data'!AS$52)),0)</f>
        <v>0</v>
      </c>
      <c r="AW105" s="21">
        <f>IF($Z$82&lt;0,(IF(2050-AV$80&lt;=0,0,(2/(2050-AV$80+1))*(1-(SUM($E105:AV105)/$Z$82))*$Z$82*'Fixed Data'!AT$52)),0)</f>
        <v>0</v>
      </c>
      <c r="AX105" s="21">
        <f>IF($Z$82&lt;0,(IF(2050-AW$80&lt;=0,0,(2/(2050-AW$80+1))*(1-(SUM($E105:AW105)/$Z$82))*$Z$82*'Fixed Data'!AU$52)),0)</f>
        <v>0</v>
      </c>
      <c r="AY105" s="21">
        <f>IF($Z$82&lt;0,(IF(2050-AX$80&lt;=0,0,(2/(2050-AX$80+1))*(1-(SUM($E105:AX105)/$Z$82))*$Z$82*'Fixed Data'!AV$52)),0)</f>
        <v>0</v>
      </c>
      <c r="AZ105" s="21">
        <f>IF($Z$82&lt;0,(IF(2050-AY$80&lt;=0,0,(2/(2050-AY$80+1))*(1-(SUM($E105:AY105)/$Z$82))*$Z$82*'Fixed Data'!AW$52)),0)</f>
        <v>0</v>
      </c>
      <c r="BA105" s="21">
        <f>IF($Z$82&lt;0,(IF(2050-AZ$80&lt;=0,0,(2/(2050-AZ$80+1))*(1-(SUM($E105:AZ105)/$Z$82))*$Z$82*'Fixed Data'!AX$52)),0)</f>
        <v>0</v>
      </c>
      <c r="BB105" s="21">
        <f>IF($Z$82&lt;0,(IF(2050-BA$80&lt;=0,0,(2/(2050-BA$80+1))*(1-(SUM($E105:BA105)/$Z$82))*$Z$82*'Fixed Data'!AY$52)),0)</f>
        <v>0</v>
      </c>
    </row>
    <row r="106" spans="1:54" ht="15" hidden="1" customHeight="1" outlineLevel="3">
      <c r="A106" s="8"/>
      <c r="B106" t="s">
        <v>439</v>
      </c>
      <c r="C106" t="s">
        <v>440</v>
      </c>
      <c r="D106" t="s">
        <v>379</v>
      </c>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21">
        <f>IF($AA$82&lt;0,(IF(2050-AA$80&lt;=0,0,(2/(2050-AA$80+1))*(1-(SUM($E106:AA106)/$AA$82))*$AA$82*'Fixed Data'!Y$52)),0)</f>
        <v>0</v>
      </c>
      <c r="AC106" s="21">
        <f>IF($AA$82&lt;0,(IF(2050-AB$80&lt;=0,0,(2/(2050-AB$80+1))*(1-(SUM($E106:AB106)/$AA$82))*$AA$82*'Fixed Data'!Z$52)),0)</f>
        <v>0</v>
      </c>
      <c r="AD106" s="21">
        <f>IF($AA$82&lt;0,(IF(2050-AC$80&lt;=0,0,(2/(2050-AC$80+1))*(1-(SUM($E106:AC106)/$AA$82))*$AA$82*'Fixed Data'!AA$52)),0)</f>
        <v>0</v>
      </c>
      <c r="AE106" s="21">
        <f>IF($AA$82&lt;0,(IF(2050-AD$80&lt;=0,0,(2/(2050-AD$80+1))*(1-(SUM($E106:AD106)/$AA$82))*$AA$82*'Fixed Data'!AB$52)),0)</f>
        <v>0</v>
      </c>
      <c r="AF106" s="21">
        <f>IF($AA$82&lt;0,(IF(2050-AE$80&lt;=0,0,(2/(2050-AE$80+1))*(1-(SUM($E106:AE106)/$AA$82))*$AA$82*'Fixed Data'!AC$52)),0)</f>
        <v>0</v>
      </c>
      <c r="AG106" s="21">
        <f>IF($AA$82&lt;0,(IF(2050-AF$80&lt;=0,0,(2/(2050-AF$80+1))*(1-(SUM($E106:AF106)/$AA$82))*$AA$82*'Fixed Data'!AD$52)),0)</f>
        <v>0</v>
      </c>
      <c r="AH106" s="21">
        <f>IF($AA$82&lt;0,(IF(2050-AG$80&lt;=0,0,(2/(2050-AG$80+1))*(1-(SUM($E106:AG106)/$AA$82))*$AA$82*'Fixed Data'!AE$52)),0)</f>
        <v>0</v>
      </c>
      <c r="AI106" s="21">
        <f>IF($AA$82&lt;0,(IF(2050-AH$80&lt;=0,0,(2/(2050-AH$80+1))*(1-(SUM($E106:AH106)/$AA$82))*$AA$82*'Fixed Data'!AF$52)),0)</f>
        <v>0</v>
      </c>
      <c r="AJ106" s="21">
        <f>IF($AA$82&lt;0,(IF(2050-AI$80&lt;=0,0,(2/(2050-AI$80+1))*(1-(SUM($E106:AI106)/$AA$82))*$AA$82*'Fixed Data'!AG$52)),0)</f>
        <v>0</v>
      </c>
      <c r="AK106" s="21">
        <f>IF($AA$82&lt;0,(IF(2050-AJ$80&lt;=0,0,(2/(2050-AJ$80+1))*(1-(SUM($E106:AJ106)/$AA$82))*$AA$82*'Fixed Data'!AH$52)),0)</f>
        <v>0</v>
      </c>
      <c r="AL106" s="21">
        <f>IF($AA$82&lt;0,(IF(2050-AK$80&lt;=0,0,(2/(2050-AK$80+1))*(1-(SUM($E106:AK106)/$AA$82))*$AA$82*'Fixed Data'!AI$52)),0)</f>
        <v>0</v>
      </c>
      <c r="AM106" s="21">
        <f>IF($AA$82&lt;0,(IF(2050-AL$80&lt;=0,0,(2/(2050-AL$80+1))*(1-(SUM($E106:AL106)/$AA$82))*$AA$82*'Fixed Data'!AJ$52)),0)</f>
        <v>0</v>
      </c>
      <c r="AN106" s="21">
        <f>IF($AA$82&lt;0,(IF(2050-AM$80&lt;=0,0,(2/(2050-AM$80+1))*(1-(SUM($E106:AM106)/$AA$82))*$AA$82*'Fixed Data'!AK$52)),0)</f>
        <v>0</v>
      </c>
      <c r="AO106" s="21">
        <f>IF($AA$82&lt;0,(IF(2050-AN$80&lt;=0,0,(2/(2050-AN$80+1))*(1-(SUM($E106:AN106)/$AA$82))*$AA$82*'Fixed Data'!AL$52)),0)</f>
        <v>0</v>
      </c>
      <c r="AP106" s="21">
        <f>IF($AA$82&lt;0,(IF(2050-AO$80&lt;=0,0,(2/(2050-AO$80+1))*(1-(SUM($E106:AO106)/$AA$82))*$AA$82*'Fixed Data'!AM$52)),0)</f>
        <v>0</v>
      </c>
      <c r="AQ106" s="21">
        <f>IF($AA$82&lt;0,(IF(2050-AP$80&lt;=0,0,(2/(2050-AP$80+1))*(1-(SUM($E106:AP106)/$AA$82))*$AA$82*'Fixed Data'!AN$52)),0)</f>
        <v>0</v>
      </c>
      <c r="AR106" s="21">
        <f>IF($AA$82&lt;0,(IF(2050-AQ$80&lt;=0,0,(2/(2050-AQ$80+1))*(1-(SUM($E106:AQ106)/$AA$82))*$AA$82*'Fixed Data'!AO$52)),0)</f>
        <v>0</v>
      </c>
      <c r="AS106" s="21">
        <f>IF($AA$82&lt;0,(IF(2050-AR$80&lt;=0,0,(2/(2050-AR$80+1))*(1-(SUM($E106:AR106)/$AA$82))*$AA$82*'Fixed Data'!AP$52)),0)</f>
        <v>0</v>
      </c>
      <c r="AT106" s="21">
        <f>IF($AA$82&lt;0,(IF(2050-AS$80&lt;=0,0,(2/(2050-AS$80+1))*(1-(SUM($E106:AS106)/$AA$82))*$AA$82*'Fixed Data'!AQ$52)),0)</f>
        <v>0</v>
      </c>
      <c r="AU106" s="21">
        <f>IF($AA$82&lt;0,(IF(2050-AT$80&lt;=0,0,(2/(2050-AT$80+1))*(1-(SUM($E106:AT106)/$AA$82))*$AA$82*'Fixed Data'!AR$52)),0)</f>
        <v>0</v>
      </c>
      <c r="AV106" s="21">
        <f>IF($AA$82&lt;0,(IF(2050-AU$80&lt;=0,0,(2/(2050-AU$80+1))*(1-(SUM($E106:AU106)/$AA$82))*$AA$82*'Fixed Data'!AS$52)),0)</f>
        <v>0</v>
      </c>
      <c r="AW106" s="21">
        <f>IF($AA$82&lt;0,(IF(2050-AV$80&lt;=0,0,(2/(2050-AV$80+1))*(1-(SUM($E106:AV106)/$AA$82))*$AA$82*'Fixed Data'!AT$52)),0)</f>
        <v>0</v>
      </c>
      <c r="AX106" s="21">
        <f>IF($AA$82&lt;0,(IF(2050-AW$80&lt;=0,0,(2/(2050-AW$80+1))*(1-(SUM($E106:AW106)/$AA$82))*$AA$82*'Fixed Data'!AU$52)),0)</f>
        <v>0</v>
      </c>
      <c r="AY106" s="21">
        <f>IF($AA$82&lt;0,(IF(2050-AX$80&lt;=0,0,(2/(2050-AX$80+1))*(1-(SUM($E106:AX106)/$AA$82))*$AA$82*'Fixed Data'!AV$52)),0)</f>
        <v>0</v>
      </c>
      <c r="AZ106" s="21">
        <f>IF($AA$82&lt;0,(IF(2050-AY$80&lt;=0,0,(2/(2050-AY$80+1))*(1-(SUM($E106:AY106)/$AA$82))*$AA$82*'Fixed Data'!AW$52)),0)</f>
        <v>0</v>
      </c>
      <c r="BA106" s="21">
        <f>IF($AA$82&lt;0,(IF(2050-AZ$80&lt;=0,0,(2/(2050-AZ$80+1))*(1-(SUM($E106:AZ106)/$AA$82))*$AA$82*'Fixed Data'!AX$52)),0)</f>
        <v>0</v>
      </c>
      <c r="BB106" s="21">
        <f>IF($AA$82&lt;0,(IF(2050-BA$80&lt;=0,0,(2/(2050-BA$80+1))*(1-(SUM($E106:BA106)/$AA$82))*$AA$82*'Fixed Data'!AY$52)),0)</f>
        <v>0</v>
      </c>
    </row>
    <row r="107" spans="1:54" ht="15" hidden="1" customHeight="1" outlineLevel="3">
      <c r="A107" s="8"/>
      <c r="B107" t="s">
        <v>441</v>
      </c>
      <c r="C107" t="s">
        <v>442</v>
      </c>
      <c r="D107" t="s">
        <v>379</v>
      </c>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row>
    <row r="108" spans="1:54" ht="15" hidden="1" customHeight="1" outlineLevel="3">
      <c r="A108" s="8"/>
      <c r="B108" t="s">
        <v>515</v>
      </c>
      <c r="C108" t="s">
        <v>516</v>
      </c>
      <c r="D108" t="s">
        <v>379</v>
      </c>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row>
    <row r="109" spans="1:54" ht="15" hidden="1" customHeight="1" outlineLevel="3">
      <c r="A109" s="8"/>
      <c r="B109" t="s">
        <v>517</v>
      </c>
      <c r="C109" t="s">
        <v>518</v>
      </c>
      <c r="D109" t="s">
        <v>379</v>
      </c>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row>
    <row r="110" spans="1:54" ht="15" hidden="1" customHeight="1" outlineLevel="3">
      <c r="A110" s="8"/>
      <c r="B110" t="s">
        <v>519</v>
      </c>
      <c r="C110" t="s">
        <v>520</v>
      </c>
      <c r="D110" t="s">
        <v>379</v>
      </c>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row>
    <row r="111" spans="1:54" ht="15" hidden="1" customHeight="1" outlineLevel="3">
      <c r="A111" s="8"/>
      <c r="B111" t="s">
        <v>521</v>
      </c>
      <c r="C111" t="s">
        <v>522</v>
      </c>
      <c r="D111" t="s">
        <v>379</v>
      </c>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row>
    <row r="112" spans="1:54" ht="15" hidden="1" customHeight="1" outlineLevel="3">
      <c r="A112" s="8"/>
      <c r="B112" t="s">
        <v>523</v>
      </c>
      <c r="C112" t="s">
        <v>524</v>
      </c>
      <c r="D112" t="s">
        <v>379</v>
      </c>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21"/>
      <c r="AI112" s="21"/>
      <c r="AJ112" s="21"/>
      <c r="AK112" s="21"/>
      <c r="AL112" s="21"/>
      <c r="AM112" s="21"/>
      <c r="AN112" s="21"/>
      <c r="AO112" s="21"/>
      <c r="AP112" s="21"/>
      <c r="AQ112" s="21"/>
      <c r="AR112" s="21"/>
      <c r="AS112" s="21"/>
      <c r="AT112" s="21"/>
      <c r="AU112" s="21"/>
      <c r="AV112" s="21"/>
      <c r="AW112" s="21"/>
      <c r="AX112" s="21"/>
      <c r="AY112" s="21"/>
      <c r="AZ112" s="21"/>
      <c r="BA112" s="21"/>
      <c r="BB112" s="21"/>
    </row>
    <row r="113" spans="1:54" ht="15" hidden="1" customHeight="1" outlineLevel="3">
      <c r="A113" s="8"/>
      <c r="B113" t="s">
        <v>525</v>
      </c>
      <c r="C113" t="s">
        <v>526</v>
      </c>
      <c r="D113" t="s">
        <v>379</v>
      </c>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21"/>
      <c r="AJ113" s="21"/>
      <c r="AK113" s="21"/>
      <c r="AL113" s="21"/>
      <c r="AM113" s="21"/>
      <c r="AN113" s="21"/>
      <c r="AO113" s="21"/>
      <c r="AP113" s="21"/>
      <c r="AQ113" s="21"/>
      <c r="AR113" s="21"/>
      <c r="AS113" s="21"/>
      <c r="AT113" s="21"/>
      <c r="AU113" s="21"/>
      <c r="AV113" s="21"/>
      <c r="AW113" s="21"/>
      <c r="AX113" s="21"/>
      <c r="AY113" s="21"/>
      <c r="AZ113" s="21"/>
      <c r="BA113" s="21"/>
      <c r="BB113" s="21"/>
    </row>
    <row r="114" spans="1:54" ht="15" hidden="1" customHeight="1" outlineLevel="3">
      <c r="A114" s="8"/>
      <c r="B114" t="s">
        <v>527</v>
      </c>
      <c r="C114" t="s">
        <v>528</v>
      </c>
      <c r="D114" t="s">
        <v>379</v>
      </c>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21"/>
      <c r="AK114" s="21"/>
      <c r="AL114" s="21"/>
      <c r="AM114" s="21"/>
      <c r="AN114" s="21"/>
      <c r="AO114" s="21"/>
      <c r="AP114" s="21"/>
      <c r="AQ114" s="21"/>
      <c r="AR114" s="21"/>
      <c r="AS114" s="21"/>
      <c r="AT114" s="21"/>
      <c r="AU114" s="21"/>
      <c r="AV114" s="21"/>
      <c r="AW114" s="21"/>
      <c r="AX114" s="21"/>
      <c r="AY114" s="21"/>
      <c r="AZ114" s="21"/>
      <c r="BA114" s="21"/>
      <c r="BB114" s="21"/>
    </row>
    <row r="115" spans="1:54" ht="15" hidden="1" customHeight="1" outlineLevel="3">
      <c r="A115" s="8"/>
      <c r="B115" t="s">
        <v>529</v>
      </c>
      <c r="C115" t="s">
        <v>530</v>
      </c>
      <c r="D115" t="s">
        <v>379</v>
      </c>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21"/>
      <c r="AL115" s="21"/>
      <c r="AM115" s="21"/>
      <c r="AN115" s="21"/>
      <c r="AO115" s="21"/>
      <c r="AP115" s="21"/>
      <c r="AQ115" s="21"/>
      <c r="AR115" s="21"/>
      <c r="AS115" s="21"/>
      <c r="AT115" s="21"/>
      <c r="AU115" s="21"/>
      <c r="AV115" s="21"/>
      <c r="AW115" s="21"/>
      <c r="AX115" s="21"/>
      <c r="AY115" s="21"/>
      <c r="AZ115" s="21"/>
      <c r="BA115" s="21"/>
      <c r="BB115" s="21"/>
    </row>
    <row r="116" spans="1:54" ht="15" hidden="1" customHeight="1" outlineLevel="3">
      <c r="A116" s="8"/>
      <c r="B116" t="s">
        <v>531</v>
      </c>
      <c r="C116" t="s">
        <v>532</v>
      </c>
      <c r="D116" t="s">
        <v>379</v>
      </c>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21"/>
      <c r="AM116" s="21"/>
      <c r="AN116" s="21"/>
      <c r="AO116" s="21"/>
      <c r="AP116" s="21"/>
      <c r="AQ116" s="21"/>
      <c r="AR116" s="21"/>
      <c r="AS116" s="21"/>
      <c r="AT116" s="21"/>
      <c r="AU116" s="21"/>
      <c r="AV116" s="21"/>
      <c r="AW116" s="21"/>
      <c r="AX116" s="21"/>
      <c r="AY116" s="21"/>
      <c r="AZ116" s="21"/>
      <c r="BA116" s="21"/>
      <c r="BB116" s="21"/>
    </row>
    <row r="117" spans="1:54" ht="15" hidden="1" customHeight="1" outlineLevel="3">
      <c r="A117" s="8"/>
      <c r="B117" t="s">
        <v>533</v>
      </c>
      <c r="C117" t="s">
        <v>534</v>
      </c>
      <c r="D117" t="s">
        <v>379</v>
      </c>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21"/>
      <c r="AN117" s="21"/>
      <c r="AO117" s="21"/>
      <c r="AP117" s="21"/>
      <c r="AQ117" s="21"/>
      <c r="AR117" s="21"/>
      <c r="AS117" s="21"/>
      <c r="AT117" s="21"/>
      <c r="AU117" s="21"/>
      <c r="AV117" s="21"/>
      <c r="AW117" s="21"/>
      <c r="AX117" s="21"/>
      <c r="AY117" s="21"/>
      <c r="AZ117" s="21"/>
      <c r="BA117" s="21"/>
      <c r="BB117" s="21"/>
    </row>
    <row r="118" spans="1:54" ht="15" hidden="1" customHeight="1" outlineLevel="3">
      <c r="A118" s="8"/>
      <c r="B118" t="s">
        <v>535</v>
      </c>
      <c r="C118" t="s">
        <v>536</v>
      </c>
      <c r="D118" t="s">
        <v>379</v>
      </c>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21"/>
      <c r="AO118" s="21"/>
      <c r="AP118" s="21"/>
      <c r="AQ118" s="21"/>
      <c r="AR118" s="21"/>
      <c r="AS118" s="21"/>
      <c r="AT118" s="21"/>
      <c r="AU118" s="21"/>
      <c r="AV118" s="21"/>
      <c r="AW118" s="21"/>
      <c r="AX118" s="21"/>
      <c r="AY118" s="21"/>
      <c r="AZ118" s="21"/>
      <c r="BA118" s="21"/>
      <c r="BB118" s="21"/>
    </row>
    <row r="119" spans="1:54" ht="15" hidden="1" customHeight="1" outlineLevel="3">
      <c r="A119" s="8"/>
      <c r="B119" t="s">
        <v>537</v>
      </c>
      <c r="C119" t="s">
        <v>538</v>
      </c>
      <c r="D119" t="s">
        <v>379</v>
      </c>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21"/>
      <c r="AP119" s="21"/>
      <c r="AQ119" s="21"/>
      <c r="AR119" s="21"/>
      <c r="AS119" s="21"/>
      <c r="AT119" s="21"/>
      <c r="AU119" s="21"/>
      <c r="AV119" s="21"/>
      <c r="AW119" s="21"/>
      <c r="AX119" s="21"/>
      <c r="AY119" s="21"/>
      <c r="AZ119" s="21"/>
      <c r="BA119" s="21"/>
      <c r="BB119" s="21"/>
    </row>
    <row r="120" spans="1:54" ht="15" hidden="1" customHeight="1" outlineLevel="3">
      <c r="A120" s="8"/>
      <c r="B120" t="s">
        <v>539</v>
      </c>
      <c r="C120" t="s">
        <v>540</v>
      </c>
      <c r="D120" t="s">
        <v>379</v>
      </c>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21"/>
      <c r="AQ120" s="21"/>
      <c r="AR120" s="21"/>
      <c r="AS120" s="21"/>
      <c r="AT120" s="21"/>
      <c r="AU120" s="21"/>
      <c r="AV120" s="21"/>
      <c r="AW120" s="21"/>
      <c r="AX120" s="21"/>
      <c r="AY120" s="21"/>
      <c r="AZ120" s="21"/>
      <c r="BA120" s="21"/>
      <c r="BB120" s="21"/>
    </row>
    <row r="121" spans="1:54" ht="15" hidden="1" customHeight="1" outlineLevel="3">
      <c r="A121" s="8"/>
      <c r="B121" t="s">
        <v>541</v>
      </c>
      <c r="C121" t="s">
        <v>542</v>
      </c>
      <c r="D121" t="s">
        <v>379</v>
      </c>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21"/>
      <c r="AR121" s="21"/>
      <c r="AS121" s="21"/>
      <c r="AT121" s="21"/>
      <c r="AU121" s="21"/>
      <c r="AV121" s="21"/>
      <c r="AW121" s="21"/>
      <c r="AX121" s="21"/>
      <c r="AY121" s="21"/>
      <c r="AZ121" s="21"/>
      <c r="BA121" s="21"/>
      <c r="BB121" s="21"/>
    </row>
    <row r="122" spans="1:54" ht="15" hidden="1" customHeight="1" outlineLevel="3">
      <c r="A122" s="8"/>
      <c r="B122" t="s">
        <v>543</v>
      </c>
      <c r="C122" t="s">
        <v>544</v>
      </c>
      <c r="D122" t="s">
        <v>379</v>
      </c>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21"/>
      <c r="AS122" s="21"/>
      <c r="AT122" s="21"/>
      <c r="AU122" s="21"/>
      <c r="AV122" s="21"/>
      <c r="AW122" s="21"/>
      <c r="AX122" s="21"/>
      <c r="AY122" s="21"/>
      <c r="AZ122" s="21"/>
      <c r="BA122" s="21"/>
      <c r="BB122" s="21"/>
    </row>
    <row r="123" spans="1:54" ht="15" hidden="1" customHeight="1" outlineLevel="3">
      <c r="A123" s="8"/>
      <c r="B123" t="s">
        <v>545</v>
      </c>
      <c r="C123" t="s">
        <v>546</v>
      </c>
      <c r="D123" t="s">
        <v>379</v>
      </c>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21"/>
      <c r="AT123" s="21"/>
      <c r="AU123" s="21"/>
      <c r="AV123" s="21"/>
      <c r="AW123" s="21"/>
      <c r="AX123" s="21"/>
      <c r="AY123" s="21"/>
      <c r="AZ123" s="21"/>
      <c r="BA123" s="21"/>
      <c r="BB123" s="21"/>
    </row>
    <row r="124" spans="1:54" ht="15" hidden="1" customHeight="1" outlineLevel="3">
      <c r="A124" s="8"/>
      <c r="B124" t="s">
        <v>547</v>
      </c>
      <c r="C124" t="s">
        <v>548</v>
      </c>
      <c r="D124" t="s">
        <v>379</v>
      </c>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21"/>
      <c r="AU124" s="21"/>
      <c r="AV124" s="21"/>
      <c r="AW124" s="21"/>
      <c r="AX124" s="21"/>
      <c r="AY124" s="21"/>
      <c r="AZ124" s="21"/>
      <c r="BA124" s="21"/>
      <c r="BB124" s="21"/>
    </row>
    <row r="125" spans="1:54" ht="15" hidden="1" customHeight="1" outlineLevel="3">
      <c r="A125" s="8"/>
      <c r="B125" t="s">
        <v>549</v>
      </c>
      <c r="C125" t="s">
        <v>550</v>
      </c>
      <c r="D125" t="s">
        <v>379</v>
      </c>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21"/>
      <c r="AV125" s="21"/>
      <c r="AW125" s="21"/>
      <c r="AX125" s="21"/>
      <c r="AY125" s="21"/>
      <c r="AZ125" s="21"/>
      <c r="BA125" s="21"/>
      <c r="BB125" s="21"/>
    </row>
    <row r="126" spans="1:54" ht="15" hidden="1" customHeight="1" outlineLevel="3">
      <c r="A126" s="8"/>
      <c r="B126" t="s">
        <v>551</v>
      </c>
      <c r="C126" t="s">
        <v>552</v>
      </c>
      <c r="D126" t="s">
        <v>379</v>
      </c>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21"/>
      <c r="AW126" s="21"/>
      <c r="AX126" s="21"/>
      <c r="AY126" s="21"/>
      <c r="AZ126" s="21"/>
      <c r="BA126" s="21"/>
      <c r="BB126" s="21"/>
    </row>
    <row r="127" spans="1:54" ht="15" hidden="1" customHeight="1" outlineLevel="3">
      <c r="A127" s="8"/>
      <c r="B127" t="s">
        <v>553</v>
      </c>
      <c r="C127" t="s">
        <v>554</v>
      </c>
      <c r="D127" t="s">
        <v>379</v>
      </c>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21"/>
      <c r="AX127" s="21"/>
      <c r="AY127" s="21"/>
      <c r="AZ127" s="21"/>
      <c r="BA127" s="21"/>
      <c r="BB127" s="21"/>
    </row>
    <row r="128" spans="1:54" ht="15.5" outlineLevel="2" collapsed="1">
      <c r="A128" s="8"/>
      <c r="B128" t="s">
        <v>443</v>
      </c>
      <c r="C128" t="s">
        <v>444</v>
      </c>
      <c r="D128" t="s">
        <v>379</v>
      </c>
      <c r="E128" s="21">
        <f>SUM(E84:E127)</f>
        <v>0</v>
      </c>
      <c r="F128" s="21">
        <f t="shared" ref="F128:AW128" si="10">SUM(F84:F127)</f>
        <v>-1.9658333333333333E-2</v>
      </c>
      <c r="G128" s="21">
        <f t="shared" si="10"/>
        <v>-4.0781884057971014E-2</v>
      </c>
      <c r="H128" s="21">
        <f t="shared" si="10"/>
        <v>-6.1905434782608709E-2</v>
      </c>
      <c r="I128" s="21">
        <f t="shared" si="10"/>
        <v>-8.3028985507246383E-2</v>
      </c>
      <c r="J128" s="21">
        <f t="shared" si="10"/>
        <v>-0.10415253623188407</v>
      </c>
      <c r="K128" s="21">
        <f t="shared" si="10"/>
        <v>-9.8670823798627016E-2</v>
      </c>
      <c r="L128" s="21">
        <f t="shared" si="10"/>
        <v>-9.3189111365369948E-2</v>
      </c>
      <c r="M128" s="21">
        <f t="shared" si="10"/>
        <v>-8.7707398932112907E-2</v>
      </c>
      <c r="N128" s="21">
        <f t="shared" si="10"/>
        <v>-8.2225686498855852E-2</v>
      </c>
      <c r="O128" s="21">
        <f t="shared" si="10"/>
        <v>-7.6743974065598797E-2</v>
      </c>
      <c r="P128" s="21">
        <f t="shared" si="10"/>
        <v>-7.1262261632341728E-2</v>
      </c>
      <c r="Q128" s="21">
        <f t="shared" si="10"/>
        <v>-6.5780549199084673E-2</v>
      </c>
      <c r="R128" s="21">
        <f t="shared" si="10"/>
        <v>-6.0298836765827604E-2</v>
      </c>
      <c r="S128" s="21">
        <f t="shared" si="10"/>
        <v>-5.481712433257057E-2</v>
      </c>
      <c r="T128" s="21">
        <f t="shared" si="10"/>
        <v>-4.9335411899313508E-2</v>
      </c>
      <c r="U128" s="21">
        <f t="shared" si="10"/>
        <v>-4.3853699466056453E-2</v>
      </c>
      <c r="V128" s="21">
        <f t="shared" si="10"/>
        <v>-3.8371987032799398E-2</v>
      </c>
      <c r="W128" s="21">
        <f t="shared" si="10"/>
        <v>-3.2890274599542337E-2</v>
      </c>
      <c r="X128" s="21">
        <f t="shared" si="10"/>
        <v>-2.7408562166285282E-2</v>
      </c>
      <c r="Y128" s="21">
        <f t="shared" si="10"/>
        <v>-2.192684973302822E-2</v>
      </c>
      <c r="Z128" s="21">
        <f t="shared" si="10"/>
        <v>-1.6445137299771137E-2</v>
      </c>
      <c r="AA128" s="21">
        <f t="shared" si="10"/>
        <v>-1.0963424866514127E-2</v>
      </c>
      <c r="AB128" s="21">
        <f t="shared" si="10"/>
        <v>-5.4817124332570445E-3</v>
      </c>
      <c r="AC128" s="21">
        <f t="shared" si="10"/>
        <v>0</v>
      </c>
      <c r="AD128" s="21">
        <f t="shared" si="10"/>
        <v>0</v>
      </c>
      <c r="AE128" s="21">
        <f t="shared" si="10"/>
        <v>0</v>
      </c>
      <c r="AF128" s="21">
        <f t="shared" si="10"/>
        <v>0</v>
      </c>
      <c r="AG128" s="21">
        <f t="shared" si="10"/>
        <v>0</v>
      </c>
      <c r="AH128" s="21">
        <f t="shared" si="10"/>
        <v>0</v>
      </c>
      <c r="AI128" s="21">
        <f t="shared" si="10"/>
        <v>0</v>
      </c>
      <c r="AJ128" s="21">
        <f t="shared" si="10"/>
        <v>0</v>
      </c>
      <c r="AK128" s="21">
        <f t="shared" si="10"/>
        <v>0</v>
      </c>
      <c r="AL128" s="21">
        <f t="shared" si="10"/>
        <v>0</v>
      </c>
      <c r="AM128" s="21">
        <f t="shared" si="10"/>
        <v>0</v>
      </c>
      <c r="AN128" s="21">
        <f t="shared" si="10"/>
        <v>0</v>
      </c>
      <c r="AO128" s="21">
        <f t="shared" si="10"/>
        <v>0</v>
      </c>
      <c r="AP128" s="21">
        <f t="shared" si="10"/>
        <v>0</v>
      </c>
      <c r="AQ128" s="21">
        <f t="shared" si="10"/>
        <v>0</v>
      </c>
      <c r="AR128" s="21">
        <f t="shared" si="10"/>
        <v>0</v>
      </c>
      <c r="AS128" s="21">
        <f t="shared" si="10"/>
        <v>0</v>
      </c>
      <c r="AT128" s="21">
        <f t="shared" si="10"/>
        <v>0</v>
      </c>
      <c r="AU128" s="21">
        <f t="shared" si="10"/>
        <v>0</v>
      </c>
      <c r="AV128" s="21">
        <f t="shared" si="10"/>
        <v>0</v>
      </c>
      <c r="AW128" s="21">
        <f t="shared" si="10"/>
        <v>0</v>
      </c>
      <c r="AX128" s="21">
        <f>SUM(AX84:AX127)</f>
        <v>0</v>
      </c>
      <c r="AY128" s="21">
        <f>SUM(AY84:AY127)</f>
        <v>0</v>
      </c>
      <c r="AZ128" s="21">
        <f>SUM(AZ84:AZ127)</f>
        <v>0</v>
      </c>
      <c r="BA128" s="21">
        <f>SUM(BA84:BA127)</f>
        <v>0</v>
      </c>
      <c r="BB128" s="21">
        <f>SUM(BB84:BB127)</f>
        <v>0</v>
      </c>
    </row>
    <row r="129" spans="1:54" ht="15" customHeight="1" outlineLevel="2">
      <c r="A129" s="8"/>
      <c r="B129" t="s">
        <v>445</v>
      </c>
      <c r="C129" t="s">
        <v>446</v>
      </c>
      <c r="D129" t="s">
        <v>379</v>
      </c>
      <c r="E129" s="21">
        <v>0</v>
      </c>
      <c r="F129" s="21">
        <f>E131</f>
        <v>-0.2359</v>
      </c>
      <c r="G129" s="21">
        <f t="shared" ref="G129:AW129" si="11">F131</f>
        <v>-0.4689916666666667</v>
      </c>
      <c r="H129" s="21">
        <f t="shared" si="11"/>
        <v>-0.68095978260869572</v>
      </c>
      <c r="I129" s="21">
        <f t="shared" si="11"/>
        <v>-0.87180434782608707</v>
      </c>
      <c r="J129" s="21">
        <f t="shared" si="11"/>
        <v>-1.0415253623188407</v>
      </c>
      <c r="K129" s="21">
        <f t="shared" si="11"/>
        <v>-0.93737282608695671</v>
      </c>
      <c r="L129" s="21">
        <f t="shared" si="11"/>
        <v>-0.8387020022883297</v>
      </c>
      <c r="M129" s="21">
        <f t="shared" si="11"/>
        <v>-0.7455128909229598</v>
      </c>
      <c r="N129" s="21">
        <f t="shared" si="11"/>
        <v>-0.65780549199084692</v>
      </c>
      <c r="O129" s="21">
        <f t="shared" si="11"/>
        <v>-0.57557980549199106</v>
      </c>
      <c r="P129" s="21">
        <f t="shared" si="11"/>
        <v>-0.49883583142639226</v>
      </c>
      <c r="Q129" s="21">
        <f t="shared" si="11"/>
        <v>-0.42757356979405053</v>
      </c>
      <c r="R129" s="21">
        <f t="shared" si="11"/>
        <v>-0.36179302059496588</v>
      </c>
      <c r="S129" s="21">
        <f t="shared" si="11"/>
        <v>-0.30149418382913828</v>
      </c>
      <c r="T129" s="21">
        <f t="shared" si="11"/>
        <v>-0.24667705949656771</v>
      </c>
      <c r="U129" s="21">
        <f t="shared" si="11"/>
        <v>-0.1973416475972542</v>
      </c>
      <c r="V129" s="21">
        <f t="shared" si="11"/>
        <v>-0.15348794813119776</v>
      </c>
      <c r="W129" s="21">
        <f t="shared" si="11"/>
        <v>-0.11511596109839836</v>
      </c>
      <c r="X129" s="21">
        <f t="shared" si="11"/>
        <v>-8.2225686498856032E-2</v>
      </c>
      <c r="Y129" s="21">
        <f t="shared" si="11"/>
        <v>-5.4817124332570751E-2</v>
      </c>
      <c r="Z129" s="21">
        <f t="shared" si="11"/>
        <v>-3.2890274599542531E-2</v>
      </c>
      <c r="AA129" s="21">
        <f t="shared" si="11"/>
        <v>-1.6445137299771394E-2</v>
      </c>
      <c r="AB129" s="21">
        <f t="shared" si="11"/>
        <v>-5.4817124332572666E-3</v>
      </c>
      <c r="AC129" s="21">
        <f t="shared" si="11"/>
        <v>-2.2204460492503131E-16</v>
      </c>
      <c r="AD129" s="21">
        <f t="shared" si="11"/>
        <v>-2.2204460492503131E-16</v>
      </c>
      <c r="AE129" s="21">
        <f t="shared" si="11"/>
        <v>-2.2204460492503131E-16</v>
      </c>
      <c r="AF129" s="21">
        <f t="shared" si="11"/>
        <v>-2.2204460492503131E-16</v>
      </c>
      <c r="AG129" s="21">
        <f t="shared" si="11"/>
        <v>-2.2204460492503131E-16</v>
      </c>
      <c r="AH129" s="21">
        <f t="shared" si="11"/>
        <v>-2.2204460492503131E-16</v>
      </c>
      <c r="AI129" s="21">
        <f t="shared" si="11"/>
        <v>-2.2204460492503131E-16</v>
      </c>
      <c r="AJ129" s="21">
        <f t="shared" si="11"/>
        <v>-2.2204460492503131E-16</v>
      </c>
      <c r="AK129" s="21">
        <f t="shared" si="11"/>
        <v>-2.2204460492503131E-16</v>
      </c>
      <c r="AL129" s="21">
        <f t="shared" si="11"/>
        <v>-2.2204460492503131E-16</v>
      </c>
      <c r="AM129" s="21">
        <f t="shared" si="11"/>
        <v>-2.2204460492503131E-16</v>
      </c>
      <c r="AN129" s="21">
        <f t="shared" si="11"/>
        <v>-2.2204460492503131E-16</v>
      </c>
      <c r="AO129" s="21">
        <f t="shared" si="11"/>
        <v>-2.2204460492503131E-16</v>
      </c>
      <c r="AP129" s="21">
        <f t="shared" si="11"/>
        <v>-2.2204460492503131E-16</v>
      </c>
      <c r="AQ129" s="21">
        <f t="shared" si="11"/>
        <v>-2.2204460492503131E-16</v>
      </c>
      <c r="AR129" s="21">
        <f t="shared" si="11"/>
        <v>-2.2204460492503131E-16</v>
      </c>
      <c r="AS129" s="21">
        <f t="shared" si="11"/>
        <v>-2.2204460492503131E-16</v>
      </c>
      <c r="AT129" s="21">
        <f t="shared" si="11"/>
        <v>-2.2204460492503131E-16</v>
      </c>
      <c r="AU129" s="21">
        <f t="shared" si="11"/>
        <v>-2.2204460492503131E-16</v>
      </c>
      <c r="AV129" s="21">
        <f t="shared" si="11"/>
        <v>-2.2204460492503131E-16</v>
      </c>
      <c r="AW129" s="21">
        <f t="shared" si="11"/>
        <v>-2.2204460492503131E-16</v>
      </c>
      <c r="AX129" s="21">
        <f>AW131</f>
        <v>-2.2204460492503131E-16</v>
      </c>
      <c r="AY129" s="21">
        <f>AX131</f>
        <v>-2.2204460492503131E-16</v>
      </c>
      <c r="AZ129" s="21">
        <f>AY131</f>
        <v>-2.2204460492503131E-16</v>
      </c>
      <c r="BA129" s="21">
        <f>AZ131</f>
        <v>-2.2204460492503131E-16</v>
      </c>
      <c r="BB129" s="21">
        <f>BA131</f>
        <v>-2.2204460492503131E-16</v>
      </c>
    </row>
    <row r="130" spans="1:54" ht="15" customHeight="1" outlineLevel="2">
      <c r="A130" s="8"/>
      <c r="B130" t="s">
        <v>447</v>
      </c>
      <c r="C130" t="s">
        <v>448</v>
      </c>
      <c r="D130" t="s">
        <v>379</v>
      </c>
      <c r="E130" s="21">
        <f>E131*(1/(1+'Fixed Data'!$B$10))</f>
        <v>-0.22700153964588146</v>
      </c>
      <c r="F130" s="21">
        <f>F131*(1/(1+'Fixed Data'!$B$10))</f>
        <v>-0.45130068001026441</v>
      </c>
      <c r="G130" s="21">
        <f>G131*(1/(1+'Fixed Data'!$B$10))</f>
        <v>-0.65527307795294054</v>
      </c>
      <c r="H130" s="21">
        <f>H131*(1/(1+'Fixed Data'!$B$10))</f>
        <v>-0.83891873347390988</v>
      </c>
      <c r="I130" s="21">
        <f>I131*(1/(1+'Fixed Data'!$B$10))</f>
        <v>-1.0022376465731726</v>
      </c>
      <c r="J130" s="21">
        <f>J131*(1/(1+'Fixed Data'!$B$10))</f>
        <v>-0.9020138819158553</v>
      </c>
      <c r="K130" s="21">
        <f>K131*(1/(1+'Fixed Data'!$B$10))</f>
        <v>-0.80706505224050207</v>
      </c>
      <c r="L130" s="21">
        <f>L131*(1/(1+'Fixed Data'!$B$10))</f>
        <v>-0.71739115754711302</v>
      </c>
      <c r="M130" s="21">
        <f>M131*(1/(1+'Fixed Data'!$B$10))</f>
        <v>-0.63299219783568805</v>
      </c>
      <c r="N130" s="21">
        <f>N131*(1/(1+'Fixed Data'!$B$10))</f>
        <v>-0.55386817310622705</v>
      </c>
      <c r="O130" s="21">
        <f>O131*(1/(1+'Fixed Data'!$B$10))</f>
        <v>-0.48001908335873011</v>
      </c>
      <c r="P130" s="21">
        <f>P131*(1/(1+'Fixed Data'!$B$10))</f>
        <v>-0.41144492859319726</v>
      </c>
      <c r="Q130" s="21">
        <f>Q131*(1/(1+'Fixed Data'!$B$10))</f>
        <v>-0.34814570880962847</v>
      </c>
      <c r="R130" s="21">
        <f>R131*(1/(1+'Fixed Data'!$B$10))</f>
        <v>-0.29012142400802376</v>
      </c>
      <c r="S130" s="21">
        <f>S131*(1/(1+'Fixed Data'!$B$10))</f>
        <v>-0.23737207418838313</v>
      </c>
      <c r="T130" s="21">
        <f>T131*(1/(1+'Fixed Data'!$B$10))</f>
        <v>-0.18989765935070652</v>
      </c>
      <c r="U130" s="21">
        <f>U131*(1/(1+'Fixed Data'!$B$10))</f>
        <v>-0.147698179494994</v>
      </c>
      <c r="V130" s="21">
        <f>V131*(1/(1+'Fixed Data'!$B$10))</f>
        <v>-0.11077363462124555</v>
      </c>
      <c r="W130" s="21">
        <f>W131*(1/(1+'Fixed Data'!$B$10))</f>
        <v>-7.9124024729461159E-2</v>
      </c>
      <c r="X130" s="21">
        <f>X131*(1/(1+'Fixed Data'!$B$10))</f>
        <v>-5.2749349819640835E-2</v>
      </c>
      <c r="Y130" s="21">
        <f>Y131*(1/(1+'Fixed Data'!$B$10))</f>
        <v>-3.1649609891784579E-2</v>
      </c>
      <c r="Z130" s="21">
        <f>Z131*(1/(1+'Fixed Data'!$B$10))</f>
        <v>-1.5824804945892414E-2</v>
      </c>
      <c r="AA130" s="21">
        <f>AA131*(1/(1+'Fixed Data'!$B$10))</f>
        <v>-5.2749349819642679E-3</v>
      </c>
      <c r="AB130" s="21">
        <f>AB131*(1/(1+'Fixed Data'!$B$10))</f>
        <v>-2.1366878841900629E-16</v>
      </c>
      <c r="AC130" s="21">
        <f>AC131*(1/(1+'Fixed Data'!$B$10))</f>
        <v>-2.1366878841900629E-16</v>
      </c>
      <c r="AD130" s="21">
        <f>AD131*(1/(1+'Fixed Data'!$B$10))</f>
        <v>-2.1366878841900629E-16</v>
      </c>
      <c r="AE130" s="21">
        <f>AE131*(1/(1+'Fixed Data'!$B$10))</f>
        <v>-2.1366878841900629E-16</v>
      </c>
      <c r="AF130" s="21">
        <f>AF131*(1/(1+'Fixed Data'!$B$10))</f>
        <v>-2.1366878841900629E-16</v>
      </c>
      <c r="AG130" s="21">
        <f>AG131*(1/(1+'Fixed Data'!$B$10))</f>
        <v>-2.1366878841900629E-16</v>
      </c>
      <c r="AH130" s="21">
        <f>AH131*(1/(1+'Fixed Data'!$B$10))</f>
        <v>-2.1366878841900629E-16</v>
      </c>
      <c r="AI130" s="21">
        <f>AI131*(1/(1+'Fixed Data'!$B$10))</f>
        <v>-2.1366878841900629E-16</v>
      </c>
      <c r="AJ130" s="21">
        <f>AJ131*(1/(1+'Fixed Data'!$B$10))</f>
        <v>-2.1366878841900629E-16</v>
      </c>
      <c r="AK130" s="21">
        <f>AK131*(1/(1+'Fixed Data'!$B$10))</f>
        <v>-2.1366878841900629E-16</v>
      </c>
      <c r="AL130" s="21">
        <f>AL131*(1/(1+'Fixed Data'!$B$10))</f>
        <v>-2.1366878841900629E-16</v>
      </c>
      <c r="AM130" s="21">
        <f>AM131*(1/(1+'Fixed Data'!$B$10))</f>
        <v>-2.1366878841900629E-16</v>
      </c>
      <c r="AN130" s="21">
        <f>AN131*(1/(1+'Fixed Data'!$B$10))</f>
        <v>-2.1366878841900629E-16</v>
      </c>
      <c r="AO130" s="21">
        <f>AO131*(1/(1+'Fixed Data'!$B$10))</f>
        <v>-2.1366878841900629E-16</v>
      </c>
      <c r="AP130" s="21">
        <f>AP131*(1/(1+'Fixed Data'!$B$10))</f>
        <v>-2.1366878841900629E-16</v>
      </c>
      <c r="AQ130" s="21">
        <f>AQ131*(1/(1+'Fixed Data'!$B$10))</f>
        <v>-2.1366878841900629E-16</v>
      </c>
      <c r="AR130" s="21">
        <f>AR131*(1/(1+'Fixed Data'!$B$10))</f>
        <v>-2.1366878841900629E-16</v>
      </c>
      <c r="AS130" s="21">
        <f>AS131*(1/(1+'Fixed Data'!$B$10))</f>
        <v>-2.1366878841900629E-16</v>
      </c>
      <c r="AT130" s="21">
        <f>AT131*(1/(1+'Fixed Data'!$B$10))</f>
        <v>-2.1366878841900629E-16</v>
      </c>
      <c r="AU130" s="21">
        <f>AU131*(1/(1+'Fixed Data'!$B$10))</f>
        <v>-2.1366878841900629E-16</v>
      </c>
      <c r="AV130" s="21">
        <f>AV131*(1/(1+'Fixed Data'!$B$10))</f>
        <v>-2.1366878841900629E-16</v>
      </c>
      <c r="AW130" s="21">
        <f>AW131*(1/(1+'Fixed Data'!$B$10))</f>
        <v>-2.1366878841900629E-16</v>
      </c>
      <c r="AX130" s="21">
        <f>AX131*(1/(1+'Fixed Data'!$B$10))</f>
        <v>-2.1366878841900629E-16</v>
      </c>
      <c r="AY130" s="21">
        <f>AY131*(1/(1+'Fixed Data'!$B$10))</f>
        <v>-2.1366878841900629E-16</v>
      </c>
      <c r="AZ130" s="21">
        <f>AZ131*(1/(1+'Fixed Data'!$B$10))</f>
        <v>-2.1366878841900629E-16</v>
      </c>
      <c r="BA130" s="21">
        <f>BA131*(1/(1+'Fixed Data'!$B$10))</f>
        <v>-2.1366878841900629E-16</v>
      </c>
      <c r="BB130" s="21">
        <f>BB131*(1/(1+'Fixed Data'!$B$10))</f>
        <v>-2.1366878841900629E-16</v>
      </c>
    </row>
    <row r="131" spans="1:54" ht="13.9" customHeight="1" outlineLevel="2">
      <c r="A131" s="8"/>
      <c r="B131" t="s">
        <v>449</v>
      </c>
      <c r="C131" t="s">
        <v>450</v>
      </c>
      <c r="D131" t="s">
        <v>379</v>
      </c>
      <c r="E131" s="21">
        <f t="shared" ref="E131:BB131" si="12">E82-E128+E129</f>
        <v>-0.2359</v>
      </c>
      <c r="F131" s="21">
        <f t="shared" si="12"/>
        <v>-0.4689916666666667</v>
      </c>
      <c r="G131" s="21">
        <f t="shared" si="12"/>
        <v>-0.68095978260869572</v>
      </c>
      <c r="H131" s="21">
        <f t="shared" si="12"/>
        <v>-0.87180434782608707</v>
      </c>
      <c r="I131" s="21">
        <f t="shared" si="12"/>
        <v>-1.0415253623188407</v>
      </c>
      <c r="J131" s="21">
        <f t="shared" si="12"/>
        <v>-0.93737282608695671</v>
      </c>
      <c r="K131" s="21">
        <f t="shared" si="12"/>
        <v>-0.8387020022883297</v>
      </c>
      <c r="L131" s="21">
        <f t="shared" si="12"/>
        <v>-0.7455128909229598</v>
      </c>
      <c r="M131" s="21">
        <f t="shared" si="12"/>
        <v>-0.65780549199084692</v>
      </c>
      <c r="N131" s="21">
        <f t="shared" si="12"/>
        <v>-0.57557980549199106</v>
      </c>
      <c r="O131" s="21">
        <f t="shared" si="12"/>
        <v>-0.49883583142639226</v>
      </c>
      <c r="P131" s="21">
        <f t="shared" si="12"/>
        <v>-0.42757356979405053</v>
      </c>
      <c r="Q131" s="21">
        <f t="shared" si="12"/>
        <v>-0.36179302059496588</v>
      </c>
      <c r="R131" s="21">
        <f t="shared" si="12"/>
        <v>-0.30149418382913828</v>
      </c>
      <c r="S131" s="21">
        <f t="shared" si="12"/>
        <v>-0.24667705949656771</v>
      </c>
      <c r="T131" s="21">
        <f t="shared" si="12"/>
        <v>-0.1973416475972542</v>
      </c>
      <c r="U131" s="21">
        <f t="shared" si="12"/>
        <v>-0.15348794813119776</v>
      </c>
      <c r="V131" s="21">
        <f t="shared" si="12"/>
        <v>-0.11511596109839836</v>
      </c>
      <c r="W131" s="21">
        <f t="shared" si="12"/>
        <v>-8.2225686498856032E-2</v>
      </c>
      <c r="X131" s="21">
        <f t="shared" si="12"/>
        <v>-5.4817124332570751E-2</v>
      </c>
      <c r="Y131" s="21">
        <f t="shared" si="12"/>
        <v>-3.2890274599542531E-2</v>
      </c>
      <c r="Z131" s="21">
        <f t="shared" si="12"/>
        <v>-1.6445137299771394E-2</v>
      </c>
      <c r="AA131" s="21">
        <f t="shared" si="12"/>
        <v>-5.4817124332572666E-3</v>
      </c>
      <c r="AB131" s="21">
        <f t="shared" si="12"/>
        <v>-2.2204460492503131E-16</v>
      </c>
      <c r="AC131" s="21">
        <f t="shared" si="12"/>
        <v>-2.2204460492503131E-16</v>
      </c>
      <c r="AD131" s="21">
        <f t="shared" si="12"/>
        <v>-2.2204460492503131E-16</v>
      </c>
      <c r="AE131" s="21">
        <f t="shared" si="12"/>
        <v>-2.2204460492503131E-16</v>
      </c>
      <c r="AF131" s="21">
        <f t="shared" si="12"/>
        <v>-2.2204460492503131E-16</v>
      </c>
      <c r="AG131" s="21">
        <f t="shared" si="12"/>
        <v>-2.2204460492503131E-16</v>
      </c>
      <c r="AH131" s="21">
        <f t="shared" si="12"/>
        <v>-2.2204460492503131E-16</v>
      </c>
      <c r="AI131" s="21">
        <f t="shared" si="12"/>
        <v>-2.2204460492503131E-16</v>
      </c>
      <c r="AJ131" s="21">
        <f t="shared" si="12"/>
        <v>-2.2204460492503131E-16</v>
      </c>
      <c r="AK131" s="21">
        <f t="shared" si="12"/>
        <v>-2.2204460492503131E-16</v>
      </c>
      <c r="AL131" s="21">
        <f t="shared" si="12"/>
        <v>-2.2204460492503131E-16</v>
      </c>
      <c r="AM131" s="21">
        <f t="shared" si="12"/>
        <v>-2.2204460492503131E-16</v>
      </c>
      <c r="AN131" s="21">
        <f t="shared" si="12"/>
        <v>-2.2204460492503131E-16</v>
      </c>
      <c r="AO131" s="21">
        <f t="shared" si="12"/>
        <v>-2.2204460492503131E-16</v>
      </c>
      <c r="AP131" s="21">
        <f t="shared" si="12"/>
        <v>-2.2204460492503131E-16</v>
      </c>
      <c r="AQ131" s="21">
        <f t="shared" si="12"/>
        <v>-2.2204460492503131E-16</v>
      </c>
      <c r="AR131" s="21">
        <f t="shared" si="12"/>
        <v>-2.2204460492503131E-16</v>
      </c>
      <c r="AS131" s="21">
        <f t="shared" si="12"/>
        <v>-2.2204460492503131E-16</v>
      </c>
      <c r="AT131" s="21">
        <f t="shared" si="12"/>
        <v>-2.2204460492503131E-16</v>
      </c>
      <c r="AU131" s="21">
        <f t="shared" si="12"/>
        <v>-2.2204460492503131E-16</v>
      </c>
      <c r="AV131" s="21">
        <f t="shared" si="12"/>
        <v>-2.2204460492503131E-16</v>
      </c>
      <c r="AW131" s="21">
        <f t="shared" si="12"/>
        <v>-2.2204460492503131E-16</v>
      </c>
      <c r="AX131" s="21">
        <f t="shared" si="12"/>
        <v>-2.2204460492503131E-16</v>
      </c>
      <c r="AY131" s="21">
        <f t="shared" si="12"/>
        <v>-2.2204460492503131E-16</v>
      </c>
      <c r="AZ131" s="21">
        <f t="shared" si="12"/>
        <v>-2.2204460492503131E-16</v>
      </c>
      <c r="BA131" s="21">
        <f t="shared" si="12"/>
        <v>-2.2204460492503131E-16</v>
      </c>
      <c r="BB131" s="21">
        <f t="shared" si="12"/>
        <v>-2.2204460492503131E-16</v>
      </c>
    </row>
    <row r="132" spans="1:54" ht="14.5" outlineLevel="2">
      <c r="A132" s="8"/>
      <c r="B132" t="s">
        <v>451</v>
      </c>
      <c r="C132" t="s">
        <v>452</v>
      </c>
      <c r="D132" t="s">
        <v>379</v>
      </c>
      <c r="E132" s="21">
        <f>AVERAGE(E129:E130)*'Fixed Data'!$B$10</f>
        <v>-4.4492301770592763E-3</v>
      </c>
      <c r="F132" s="21">
        <f>AVERAGE(F129:F130)*'Fixed Data'!$B$10</f>
        <v>-1.3469133328201181E-2</v>
      </c>
      <c r="G132" s="21">
        <f>AVERAGE(G129:G130)*'Fixed Data'!$B$10</f>
        <v>-2.2035588994544303E-2</v>
      </c>
      <c r="H132" s="21">
        <f>AVERAGE(H129:H130)*'Fixed Data'!$B$10</f>
        <v>-2.9789618915219068E-2</v>
      </c>
      <c r="I132" s="21">
        <f>AVERAGE(I129:I130)*'Fixed Data'!$B$10</f>
        <v>-3.6731223090225487E-2</v>
      </c>
      <c r="J132" s="21">
        <f>AVERAGE(J129:J130)*'Fixed Data'!$B$10</f>
        <v>-3.8093369187000042E-2</v>
      </c>
      <c r="K132" s="21">
        <f>AVERAGE(K129:K130)*'Fixed Data'!$B$10</f>
        <v>-3.4190982415218188E-2</v>
      </c>
      <c r="L132" s="21">
        <f>AVERAGE(L129:L130)*'Fixed Data'!$B$10</f>
        <v>-3.0499425932774677E-2</v>
      </c>
      <c r="M132" s="21">
        <f>AVERAGE(M129:M130)*'Fixed Data'!$B$10</f>
        <v>-2.7018699739669496E-2</v>
      </c>
      <c r="N132" s="21">
        <f>AVERAGE(N129:N130)*'Fixed Data'!$B$10</f>
        <v>-2.3748803835902652E-2</v>
      </c>
      <c r="O132" s="21">
        <f>AVERAGE(O129:O130)*'Fixed Data'!$B$10</f>
        <v>-2.0689738221474137E-2</v>
      </c>
      <c r="P132" s="21">
        <f>AVERAGE(P129:P130)*'Fixed Data'!$B$10</f>
        <v>-1.7841502896383952E-2</v>
      </c>
      <c r="Q132" s="21">
        <f>AVERAGE(Q129:Q130)*'Fixed Data'!$B$10</f>
        <v>-1.5204097860632109E-2</v>
      </c>
      <c r="R132" s="21">
        <f>AVERAGE(R129:R130)*'Fixed Data'!$B$10</f>
        <v>-1.2777523114218597E-2</v>
      </c>
      <c r="S132" s="21">
        <f>AVERAGE(S129:S130)*'Fixed Data'!$B$10</f>
        <v>-1.0561778657143419E-2</v>
      </c>
      <c r="T132" s="21">
        <f>AVERAGE(T129:T130)*'Fixed Data'!$B$10</f>
        <v>-8.5568644894065751E-3</v>
      </c>
      <c r="U132" s="21">
        <f>AVERAGE(U129:U130)*'Fixed Data'!$B$10</f>
        <v>-6.7627806110080648E-3</v>
      </c>
      <c r="V132" s="21">
        <f>AVERAGE(V129:V130)*'Fixed Data'!$B$10</f>
        <v>-5.1795270219478894E-3</v>
      </c>
      <c r="W132" s="21">
        <f>AVERAGE(W129:W130)*'Fixed Data'!$B$10</f>
        <v>-3.8071037222260464E-3</v>
      </c>
      <c r="X132" s="21">
        <f>AVERAGE(X129:X130)*'Fixed Data'!$B$10</f>
        <v>-2.6455107118425383E-3</v>
      </c>
      <c r="Y132" s="21">
        <f>AVERAGE(Y129:Y130)*'Fixed Data'!$B$10</f>
        <v>-1.6947479907973644E-3</v>
      </c>
      <c r="Z132" s="21">
        <f>AVERAGE(Z129:Z130)*'Fixed Data'!$B$10</f>
        <v>-9.5481555909052488E-4</v>
      </c>
      <c r="AA132" s="21">
        <f>AVERAGE(AA129:AA130)*'Fixed Data'!$B$10</f>
        <v>-4.2571341672201896E-4</v>
      </c>
      <c r="AB132" s="21">
        <f>AVERAGE(AB129:AB130)*'Fixed Data'!$B$10</f>
        <v>-1.0744156369184661E-4</v>
      </c>
      <c r="AC132" s="21">
        <f>AVERAGE(AC129:AC130)*'Fixed Data'!$B$10</f>
        <v>-8.5399825095431363E-18</v>
      </c>
      <c r="AD132" s="21">
        <f>AVERAGE(AD129:AD130)*'Fixed Data'!$B$10</f>
        <v>-8.5399825095431363E-18</v>
      </c>
      <c r="AE132" s="21">
        <f>AVERAGE(AE129:AE130)*'Fixed Data'!$B$10</f>
        <v>-8.5399825095431363E-18</v>
      </c>
      <c r="AF132" s="21">
        <f>AVERAGE(AF129:AF130)*'Fixed Data'!$B$10</f>
        <v>-8.5399825095431363E-18</v>
      </c>
      <c r="AG132" s="21">
        <f>AVERAGE(AG129:AG130)*'Fixed Data'!$B$10</f>
        <v>-8.5399825095431363E-18</v>
      </c>
      <c r="AH132" s="21">
        <f>AVERAGE(AH129:AH130)*'Fixed Data'!$B$10</f>
        <v>-8.5399825095431363E-18</v>
      </c>
      <c r="AI132" s="21">
        <f>AVERAGE(AI129:AI130)*'Fixed Data'!$B$10</f>
        <v>-8.5399825095431363E-18</v>
      </c>
      <c r="AJ132" s="21">
        <f>AVERAGE(AJ129:AJ130)*'Fixed Data'!$B$10</f>
        <v>-8.5399825095431363E-18</v>
      </c>
      <c r="AK132" s="21">
        <f>AVERAGE(AK129:AK130)*'Fixed Data'!$B$10</f>
        <v>-8.5399825095431363E-18</v>
      </c>
      <c r="AL132" s="21">
        <f>AVERAGE(AL129:AL130)*'Fixed Data'!$B$10</f>
        <v>-8.5399825095431363E-18</v>
      </c>
      <c r="AM132" s="21">
        <f>AVERAGE(AM129:AM130)*'Fixed Data'!$B$10</f>
        <v>-8.5399825095431363E-18</v>
      </c>
      <c r="AN132" s="21">
        <f>AVERAGE(AN129:AN130)*'Fixed Data'!$B$10</f>
        <v>-8.5399825095431363E-18</v>
      </c>
      <c r="AO132" s="21">
        <f>AVERAGE(AO129:AO130)*'Fixed Data'!$B$10</f>
        <v>-8.5399825095431363E-18</v>
      </c>
      <c r="AP132" s="21">
        <f>AVERAGE(AP129:AP130)*'Fixed Data'!$B$10</f>
        <v>-8.5399825095431363E-18</v>
      </c>
      <c r="AQ132" s="21">
        <f>AVERAGE(AQ129:AQ130)*'Fixed Data'!$B$10</f>
        <v>-8.5399825095431363E-18</v>
      </c>
      <c r="AR132" s="21">
        <f>AVERAGE(AR129:AR130)*'Fixed Data'!$B$10</f>
        <v>-8.5399825095431363E-18</v>
      </c>
      <c r="AS132" s="21">
        <f>AVERAGE(AS129:AS130)*'Fixed Data'!$B$10</f>
        <v>-8.5399825095431363E-18</v>
      </c>
      <c r="AT132" s="21">
        <f>AVERAGE(AT129:AT130)*'Fixed Data'!$B$10</f>
        <v>-8.5399825095431363E-18</v>
      </c>
      <c r="AU132" s="21">
        <f>AVERAGE(AU129:AU130)*'Fixed Data'!$B$10</f>
        <v>-8.5399825095431363E-18</v>
      </c>
      <c r="AV132" s="21">
        <f>AVERAGE(AV129:AV130)*'Fixed Data'!$B$10</f>
        <v>-8.5399825095431363E-18</v>
      </c>
      <c r="AW132" s="21">
        <f>AVERAGE(AW129:AW130)*'Fixed Data'!$B$10</f>
        <v>-8.5399825095431363E-18</v>
      </c>
      <c r="AX132" s="21">
        <f>AVERAGE(AX129:AX130)*'Fixed Data'!$B$10</f>
        <v>-8.5399825095431363E-18</v>
      </c>
      <c r="AY132" s="21">
        <f>AVERAGE(AY129:AY130)*'Fixed Data'!$B$10</f>
        <v>-8.5399825095431363E-18</v>
      </c>
      <c r="AZ132" s="21">
        <f>AVERAGE(AZ129:AZ130)*'Fixed Data'!$B$10</f>
        <v>-8.5399825095431363E-18</v>
      </c>
      <c r="BA132" s="21">
        <f>AVERAGE(BA129:BA130)*'Fixed Data'!$B$10</f>
        <v>-8.5399825095431363E-18</v>
      </c>
      <c r="BB132" s="21">
        <f>AVERAGE(BB129:BB130)*'Fixed Data'!$B$10</f>
        <v>-8.5399825095431363E-18</v>
      </c>
    </row>
    <row r="133" spans="1:54" ht="14" outlineLevel="2" thickBot="1">
      <c r="A133" s="9"/>
      <c r="B133" s="3" t="s">
        <v>453</v>
      </c>
      <c r="C133" s="7" t="s">
        <v>454</v>
      </c>
      <c r="D133" s="7" t="s">
        <v>379</v>
      </c>
      <c r="E133" s="21">
        <f>E128+E132</f>
        <v>-4.4492301770592763E-3</v>
      </c>
      <c r="F133" s="21">
        <f t="shared" ref="F133:BB133" si="13">F128+F132</f>
        <v>-3.3127466661534516E-2</v>
      </c>
      <c r="G133" s="21">
        <f t="shared" si="13"/>
        <v>-6.281747305251531E-2</v>
      </c>
      <c r="H133" s="21">
        <f t="shared" si="13"/>
        <v>-9.169505369782778E-2</v>
      </c>
      <c r="I133" s="21">
        <f t="shared" si="13"/>
        <v>-0.11976020859747187</v>
      </c>
      <c r="J133" s="21">
        <f t="shared" si="13"/>
        <v>-0.1422459054188841</v>
      </c>
      <c r="K133" s="21">
        <f t="shared" si="13"/>
        <v>-0.13286180621384519</v>
      </c>
      <c r="L133" s="21">
        <f t="shared" si="13"/>
        <v>-0.12368853729814462</v>
      </c>
      <c r="M133" s="21">
        <f t="shared" si="13"/>
        <v>-0.11472609867178241</v>
      </c>
      <c r="N133" s="21">
        <f t="shared" si="13"/>
        <v>-0.1059744903347585</v>
      </c>
      <c r="O133" s="21">
        <f t="shared" si="13"/>
        <v>-9.7433712287072927E-2</v>
      </c>
      <c r="P133" s="21">
        <f t="shared" si="13"/>
        <v>-8.9103764528725676E-2</v>
      </c>
      <c r="Q133" s="21">
        <f t="shared" si="13"/>
        <v>-8.098464705971678E-2</v>
      </c>
      <c r="R133" s="21">
        <f t="shared" si="13"/>
        <v>-7.3076359880046196E-2</v>
      </c>
      <c r="S133" s="21">
        <f t="shared" si="13"/>
        <v>-6.5378902989713994E-2</v>
      </c>
      <c r="T133" s="21">
        <f t="shared" si="13"/>
        <v>-5.7892276388720083E-2</v>
      </c>
      <c r="U133" s="21">
        <f t="shared" si="13"/>
        <v>-5.061648007706452E-2</v>
      </c>
      <c r="V133" s="21">
        <f t="shared" si="13"/>
        <v>-4.355151405474729E-2</v>
      </c>
      <c r="W133" s="21">
        <f t="shared" si="13"/>
        <v>-3.6697378321768385E-2</v>
      </c>
      <c r="X133" s="21">
        <f t="shared" si="13"/>
        <v>-3.0054072878127822E-2</v>
      </c>
      <c r="Y133" s="21">
        <f t="shared" si="13"/>
        <v>-2.3621597723825584E-2</v>
      </c>
      <c r="Z133" s="21">
        <f t="shared" si="13"/>
        <v>-1.7399952858861662E-2</v>
      </c>
      <c r="AA133" s="21">
        <f t="shared" si="13"/>
        <v>-1.1389138283236146E-2</v>
      </c>
      <c r="AB133" s="21">
        <f t="shared" si="13"/>
        <v>-5.589153996948891E-3</v>
      </c>
      <c r="AC133" s="21">
        <f t="shared" si="13"/>
        <v>-8.5399825095431363E-18</v>
      </c>
      <c r="AD133" s="21">
        <f t="shared" si="13"/>
        <v>-8.5399825095431363E-18</v>
      </c>
      <c r="AE133" s="21">
        <f t="shared" si="13"/>
        <v>-8.5399825095431363E-18</v>
      </c>
      <c r="AF133" s="21">
        <f t="shared" si="13"/>
        <v>-8.5399825095431363E-18</v>
      </c>
      <c r="AG133" s="21">
        <f t="shared" si="13"/>
        <v>-8.5399825095431363E-18</v>
      </c>
      <c r="AH133" s="21">
        <f t="shared" si="13"/>
        <v>-8.5399825095431363E-18</v>
      </c>
      <c r="AI133" s="21">
        <f t="shared" si="13"/>
        <v>-8.5399825095431363E-18</v>
      </c>
      <c r="AJ133" s="21">
        <f t="shared" si="13"/>
        <v>-8.5399825095431363E-18</v>
      </c>
      <c r="AK133" s="21">
        <f t="shared" si="13"/>
        <v>-8.5399825095431363E-18</v>
      </c>
      <c r="AL133" s="21">
        <f t="shared" si="13"/>
        <v>-8.5399825095431363E-18</v>
      </c>
      <c r="AM133" s="21">
        <f t="shared" si="13"/>
        <v>-8.5399825095431363E-18</v>
      </c>
      <c r="AN133" s="21">
        <f t="shared" si="13"/>
        <v>-8.5399825095431363E-18</v>
      </c>
      <c r="AO133" s="21">
        <f t="shared" si="13"/>
        <v>-8.5399825095431363E-18</v>
      </c>
      <c r="AP133" s="21">
        <f t="shared" si="13"/>
        <v>-8.5399825095431363E-18</v>
      </c>
      <c r="AQ133" s="21">
        <f t="shared" si="13"/>
        <v>-8.5399825095431363E-18</v>
      </c>
      <c r="AR133" s="21">
        <f t="shared" si="13"/>
        <v>-8.5399825095431363E-18</v>
      </c>
      <c r="AS133" s="21">
        <f t="shared" si="13"/>
        <v>-8.5399825095431363E-18</v>
      </c>
      <c r="AT133" s="21">
        <f t="shared" si="13"/>
        <v>-8.5399825095431363E-18</v>
      </c>
      <c r="AU133" s="21">
        <f t="shared" si="13"/>
        <v>-8.5399825095431363E-18</v>
      </c>
      <c r="AV133" s="21">
        <f t="shared" si="13"/>
        <v>-8.5399825095431363E-18</v>
      </c>
      <c r="AW133" s="21">
        <f t="shared" si="13"/>
        <v>-8.5399825095431363E-18</v>
      </c>
      <c r="AX133" s="21">
        <f t="shared" si="13"/>
        <v>-8.5399825095431363E-18</v>
      </c>
      <c r="AY133" s="21">
        <f t="shared" si="13"/>
        <v>-8.5399825095431363E-18</v>
      </c>
      <c r="AZ133" s="21">
        <f t="shared" si="13"/>
        <v>-8.5399825095431363E-18</v>
      </c>
      <c r="BA133" s="21">
        <f t="shared" si="13"/>
        <v>-8.5399825095431363E-18</v>
      </c>
      <c r="BB133" s="21">
        <f t="shared" si="13"/>
        <v>-8.5399825095431363E-18</v>
      </c>
    </row>
    <row r="134" spans="1:54" ht="14" outlineLevel="2" thickBot="1">
      <c r="A134" s="139"/>
      <c r="B134" s="142" t="s">
        <v>455</v>
      </c>
      <c r="C134" s="143"/>
      <c r="D134" s="243"/>
      <c r="E134" s="245">
        <f t="shared" ref="E134:AJ134" si="14">E83+E77+E71</f>
        <v>-0.46430618493184461</v>
      </c>
      <c r="F134" s="245">
        <f t="shared" si="14"/>
        <v>-0.49746077684572676</v>
      </c>
      <c r="G134" s="245">
        <f t="shared" si="14"/>
        <v>-0.49744344017863912</v>
      </c>
      <c r="H134" s="245">
        <f t="shared" si="14"/>
        <v>-0.49742911702838</v>
      </c>
      <c r="I134" s="245">
        <f t="shared" si="14"/>
        <v>-0.49741371779695281</v>
      </c>
      <c r="J134" s="245">
        <f t="shared" si="14"/>
        <v>-1.4661962077083357E-4</v>
      </c>
      <c r="K134" s="245">
        <f t="shared" si="14"/>
        <v>-1.528131767813247E-4</v>
      </c>
      <c r="L134" s="245">
        <f t="shared" si="14"/>
        <v>-1.5933190167529061E-4</v>
      </c>
      <c r="M134" s="245">
        <f t="shared" si="14"/>
        <v>-1.6623462278160924E-4</v>
      </c>
      <c r="N134" s="245">
        <f t="shared" si="14"/>
        <v>-1.7354150034738533E-4</v>
      </c>
      <c r="O134" s="245">
        <f t="shared" si="14"/>
        <v>-1.8127278199599707E-4</v>
      </c>
      <c r="P134" s="245">
        <f t="shared" si="14"/>
        <v>-1.8945074943467753E-4</v>
      </c>
      <c r="Q134" s="245">
        <f t="shared" si="14"/>
        <v>-1.9805806966142095E-4</v>
      </c>
      <c r="R134" s="245">
        <f t="shared" si="14"/>
        <v>-2.071172841962321E-4</v>
      </c>
      <c r="S134" s="245">
        <f t="shared" si="14"/>
        <v>-2.1665211801509491E-4</v>
      </c>
      <c r="T134" s="245">
        <f t="shared" si="14"/>
        <v>-2.2668754168278515E-4</v>
      </c>
      <c r="U134" s="245">
        <f t="shared" si="14"/>
        <v>-2.3724983674772965E-4</v>
      </c>
      <c r="V134" s="245">
        <f t="shared" si="14"/>
        <v>-2.4836666457016916E-4</v>
      </c>
      <c r="W134" s="245">
        <f t="shared" si="14"/>
        <v>-2.6006713876388249E-4</v>
      </c>
      <c r="X134" s="245">
        <f t="shared" si="14"/>
        <v>-2.7238190144118275E-4</v>
      </c>
      <c r="Y134" s="245">
        <f t="shared" si="14"/>
        <v>-2.8534320346086569E-4</v>
      </c>
      <c r="Z134" s="245">
        <f t="shared" si="14"/>
        <v>-2.9898498888926911E-4</v>
      </c>
      <c r="AA134" s="245">
        <f t="shared" si="14"/>
        <v>-3.1334298389563422E-4</v>
      </c>
      <c r="AB134" s="245">
        <f t="shared" si="14"/>
        <v>-3.2845479031457832E-4</v>
      </c>
      <c r="AC134" s="245">
        <f t="shared" si="14"/>
        <v>-3.7225356904440872E-4</v>
      </c>
      <c r="AD134" s="245">
        <f t="shared" si="14"/>
        <v>-3.9045824959982995E-4</v>
      </c>
      <c r="AE134" s="245">
        <f t="shared" si="14"/>
        <v>-4.0961869702652774E-4</v>
      </c>
      <c r="AF134" s="245">
        <f t="shared" si="14"/>
        <v>-4.2978509019522902E-4</v>
      </c>
      <c r="AG134" s="245">
        <f t="shared" si="14"/>
        <v>-4.5101024242565069E-4</v>
      </c>
      <c r="AH134" s="245">
        <f t="shared" si="14"/>
        <v>-4.7334973979812914E-4</v>
      </c>
      <c r="AI134" s="245">
        <f t="shared" si="14"/>
        <v>-4.9686208672677392E-4</v>
      </c>
      <c r="AJ134" s="245">
        <f t="shared" si="14"/>
        <v>-5.2160885917537951E-4</v>
      </c>
      <c r="AK134" s="245">
        <f t="shared" ref="AK134:BB134" si="15">AK83+AK77+AK71</f>
        <v>-5.4765486591735199E-4</v>
      </c>
      <c r="AL134" s="245">
        <f t="shared" si="15"/>
        <v>-5.7506831826196602E-4</v>
      </c>
      <c r="AM134" s="245">
        <f t="shared" si="15"/>
        <v>-6.039210086914525E-4</v>
      </c>
      <c r="AN134" s="245">
        <f t="shared" si="15"/>
        <v>-6.3428849887673441E-4</v>
      </c>
      <c r="AO134" s="245">
        <f t="shared" si="15"/>
        <v>-6.6625031756421306E-4</v>
      </c>
      <c r="AP134" s="245">
        <f t="shared" si="15"/>
        <v>-6.9989016885183691E-4</v>
      </c>
      <c r="AQ134" s="245">
        <f t="shared" si="15"/>
        <v>-7.3529615139990745E-4</v>
      </c>
      <c r="AR134" s="245">
        <f t="shared" si="15"/>
        <v>-7.7256098915070496E-4</v>
      </c>
      <c r="AS134" s="245">
        <f t="shared" si="15"/>
        <v>-8.1178227416116506E-4</v>
      </c>
      <c r="AT134" s="245">
        <f t="shared" si="15"/>
        <v>-8.5306272218455242E-4</v>
      </c>
      <c r="AU134" s="245">
        <f t="shared" si="15"/>
        <v>-8.9651044167046723E-4</v>
      </c>
      <c r="AV134" s="245">
        <f t="shared" si="15"/>
        <v>-9.4223921688766602E-4</v>
      </c>
      <c r="AW134" s="245">
        <f t="shared" si="15"/>
        <v>-9.9036880591115892E-4</v>
      </c>
      <c r="AX134" s="245">
        <f t="shared" si="15"/>
        <v>-1.0410252542539765E-3</v>
      </c>
      <c r="AY134" s="245">
        <f t="shared" si="15"/>
        <v>-1.0943412249649663E-3</v>
      </c>
      <c r="AZ134" s="245">
        <f t="shared" si="15"/>
        <v>-1.1504563460571103E-3</v>
      </c>
      <c r="BA134" s="245">
        <f t="shared" si="15"/>
        <v>-1.2095175761762291E-3</v>
      </c>
      <c r="BB134" s="245">
        <f t="shared" si="15"/>
        <v>-1.2716108456379432E-3</v>
      </c>
    </row>
    <row r="135" spans="1:54" ht="14" outlineLevel="2" thickBot="1">
      <c r="A135" s="138"/>
      <c r="B135" s="140" t="s">
        <v>456</v>
      </c>
      <c r="C135" s="141"/>
      <c r="D135" s="244"/>
      <c r="E135" s="245">
        <f>E133+E134</f>
        <v>-0.46875541510890389</v>
      </c>
      <c r="F135" s="245">
        <f t="shared" ref="F135:AW135" si="16">F133+F134</f>
        <v>-0.5305882435072613</v>
      </c>
      <c r="G135" s="245">
        <f t="shared" si="16"/>
        <v>-0.56026091323115446</v>
      </c>
      <c r="H135" s="245">
        <f t="shared" si="16"/>
        <v>-0.58912417072620782</v>
      </c>
      <c r="I135" s="245">
        <f t="shared" si="16"/>
        <v>-0.6171739263944247</v>
      </c>
      <c r="J135" s="245">
        <f t="shared" si="16"/>
        <v>-0.14239252503965494</v>
      </c>
      <c r="K135" s="245">
        <f t="shared" si="16"/>
        <v>-0.1330146193906265</v>
      </c>
      <c r="L135" s="245">
        <f t="shared" si="16"/>
        <v>-0.12384786919981991</v>
      </c>
      <c r="M135" s="245">
        <f t="shared" si="16"/>
        <v>-0.11489233329456401</v>
      </c>
      <c r="N135" s="245">
        <f t="shared" si="16"/>
        <v>-0.10614803183510589</v>
      </c>
      <c r="O135" s="245">
        <f t="shared" si="16"/>
        <v>-9.7614985069068919E-2</v>
      </c>
      <c r="P135" s="245">
        <f t="shared" si="16"/>
        <v>-8.9293215278160351E-2</v>
      </c>
      <c r="Q135" s="245">
        <f t="shared" si="16"/>
        <v>-8.1182705129378196E-2</v>
      </c>
      <c r="R135" s="245">
        <f t="shared" si="16"/>
        <v>-7.3283477164242425E-2</v>
      </c>
      <c r="S135" s="245">
        <f t="shared" si="16"/>
        <v>-6.5595555107729089E-2</v>
      </c>
      <c r="T135" s="245">
        <f t="shared" si="16"/>
        <v>-5.8118963930402869E-2</v>
      </c>
      <c r="U135" s="245">
        <f t="shared" si="16"/>
        <v>-5.0853729913812248E-2</v>
      </c>
      <c r="V135" s="245">
        <f t="shared" si="16"/>
        <v>-4.3799880719317459E-2</v>
      </c>
      <c r="W135" s="245">
        <f t="shared" si="16"/>
        <v>-3.6957445460532271E-2</v>
      </c>
      <c r="X135" s="245">
        <f t="shared" si="16"/>
        <v>-3.0326454779569006E-2</v>
      </c>
      <c r="Y135" s="245">
        <f t="shared" si="16"/>
        <v>-2.3906940927286451E-2</v>
      </c>
      <c r="Z135" s="245">
        <f t="shared" si="16"/>
        <v>-1.769893784775093E-2</v>
      </c>
      <c r="AA135" s="245">
        <f t="shared" si="16"/>
        <v>-1.1702481267131781E-2</v>
      </c>
      <c r="AB135" s="245">
        <f t="shared" si="16"/>
        <v>-5.9176087872634692E-3</v>
      </c>
      <c r="AC135" s="245">
        <f t="shared" si="16"/>
        <v>-3.7225356904441729E-4</v>
      </c>
      <c r="AD135" s="245">
        <f t="shared" si="16"/>
        <v>-3.9045824959983851E-4</v>
      </c>
      <c r="AE135" s="245">
        <f t="shared" si="16"/>
        <v>-4.0961869702653631E-4</v>
      </c>
      <c r="AF135" s="245">
        <f t="shared" si="16"/>
        <v>-4.2978509019523758E-4</v>
      </c>
      <c r="AG135" s="245">
        <f t="shared" si="16"/>
        <v>-4.5101024242565925E-4</v>
      </c>
      <c r="AH135" s="245">
        <f t="shared" si="16"/>
        <v>-4.7334973979813771E-4</v>
      </c>
      <c r="AI135" s="245">
        <f t="shared" si="16"/>
        <v>-4.9686208672678248E-4</v>
      </c>
      <c r="AJ135" s="245">
        <f t="shared" si="16"/>
        <v>-5.2160885917538807E-4</v>
      </c>
      <c r="AK135" s="245">
        <f t="shared" si="16"/>
        <v>-5.4765486591736056E-4</v>
      </c>
      <c r="AL135" s="245">
        <f t="shared" si="16"/>
        <v>-5.7506831826197459E-4</v>
      </c>
      <c r="AM135" s="245">
        <f t="shared" si="16"/>
        <v>-6.0392100869146106E-4</v>
      </c>
      <c r="AN135" s="245">
        <f t="shared" si="16"/>
        <v>-6.3428849887674297E-4</v>
      </c>
      <c r="AO135" s="245">
        <f t="shared" si="16"/>
        <v>-6.6625031756422162E-4</v>
      </c>
      <c r="AP135" s="245">
        <f t="shared" si="16"/>
        <v>-6.9989016885184548E-4</v>
      </c>
      <c r="AQ135" s="245">
        <f t="shared" si="16"/>
        <v>-7.3529615139991602E-4</v>
      </c>
      <c r="AR135" s="245">
        <f t="shared" si="16"/>
        <v>-7.7256098915071353E-4</v>
      </c>
      <c r="AS135" s="245">
        <f t="shared" si="16"/>
        <v>-8.1178227416117362E-4</v>
      </c>
      <c r="AT135" s="245">
        <f t="shared" si="16"/>
        <v>-8.5306272218456099E-4</v>
      </c>
      <c r="AU135" s="245">
        <f t="shared" si="16"/>
        <v>-8.9651044167047579E-4</v>
      </c>
      <c r="AV135" s="245">
        <f t="shared" si="16"/>
        <v>-9.4223921688767458E-4</v>
      </c>
      <c r="AW135" s="245">
        <f t="shared" si="16"/>
        <v>-9.9036880591116738E-4</v>
      </c>
      <c r="AX135" s="245">
        <f>AX133+AX134</f>
        <v>-1.0410252542539849E-3</v>
      </c>
      <c r="AY135" s="245">
        <f>AY133+AY134</f>
        <v>-1.0943412249649748E-3</v>
      </c>
      <c r="AZ135" s="245">
        <f>AZ133+AZ134</f>
        <v>-1.1504563460571187E-3</v>
      </c>
      <c r="BA135" s="245">
        <f>BA133+BA134</f>
        <v>-1.2095175761762376E-3</v>
      </c>
      <c r="BB135" s="245">
        <f>BB133+BB134</f>
        <v>-1.2716108456379516E-3</v>
      </c>
    </row>
    <row r="136" spans="1:54" outlineLevel="1">
      <c r="A136" s="133"/>
      <c r="B136" s="134"/>
      <c r="C136" s="135"/>
      <c r="D136" s="135"/>
      <c r="E136" s="136"/>
      <c r="F136" s="137"/>
      <c r="G136" s="137"/>
      <c r="H136" s="137"/>
      <c r="I136" s="137"/>
      <c r="J136" s="137"/>
      <c r="K136" s="137"/>
      <c r="L136" s="137"/>
      <c r="M136" s="137"/>
      <c r="N136" s="137"/>
      <c r="O136" s="137"/>
      <c r="P136" s="137"/>
      <c r="Q136" s="137"/>
      <c r="R136" s="137"/>
      <c r="S136" s="137"/>
      <c r="T136" s="137"/>
      <c r="U136" s="137"/>
      <c r="V136" s="137"/>
      <c r="W136" s="137"/>
      <c r="X136" s="137"/>
      <c r="Y136" s="137"/>
      <c r="Z136" s="137"/>
      <c r="AA136" s="137"/>
      <c r="AB136" s="137"/>
      <c r="AC136" s="137"/>
      <c r="AD136" s="137"/>
      <c r="AE136" s="137"/>
      <c r="AF136" s="137"/>
      <c r="AG136" s="137"/>
      <c r="AH136" s="137"/>
      <c r="AI136" s="137"/>
      <c r="AJ136" s="137"/>
      <c r="AK136" s="137"/>
      <c r="AL136" s="137"/>
      <c r="AM136" s="137"/>
      <c r="AN136" s="137"/>
      <c r="AO136" s="137"/>
      <c r="AP136" s="137"/>
      <c r="AQ136" s="137"/>
      <c r="AR136" s="137"/>
      <c r="AS136" s="137"/>
      <c r="AT136" s="137"/>
      <c r="AU136" s="137"/>
      <c r="AV136" s="137"/>
      <c r="AW136" s="137"/>
      <c r="AX136" s="137"/>
      <c r="AY136" s="137"/>
      <c r="AZ136" s="137"/>
      <c r="BA136" s="137"/>
      <c r="BB136" s="137"/>
    </row>
    <row r="137" spans="1:54" outlineLevel="1">
      <c r="A137" s="133"/>
      <c r="B137" s="134"/>
      <c r="C137" s="135"/>
      <c r="D137" s="135"/>
      <c r="E137" s="136"/>
      <c r="F137" s="137"/>
      <c r="G137" s="137"/>
      <c r="H137" s="137"/>
      <c r="I137" s="137"/>
      <c r="J137" s="137"/>
      <c r="K137" s="137"/>
      <c r="L137" s="137"/>
      <c r="M137" s="137"/>
      <c r="N137" s="137"/>
      <c r="O137" s="137"/>
      <c r="P137" s="137"/>
      <c r="Q137" s="137"/>
      <c r="R137" s="137"/>
      <c r="S137" s="137"/>
      <c r="T137" s="137"/>
      <c r="U137" s="137"/>
      <c r="V137" s="137"/>
      <c r="W137" s="137"/>
      <c r="X137" s="137"/>
      <c r="Y137" s="137"/>
      <c r="Z137" s="137"/>
      <c r="AA137" s="137"/>
      <c r="AB137" s="137"/>
      <c r="AC137" s="137"/>
      <c r="AD137" s="137"/>
      <c r="AE137" s="137"/>
      <c r="AF137" s="137"/>
      <c r="AG137" s="137"/>
      <c r="AH137" s="137"/>
      <c r="AI137" s="137"/>
      <c r="AJ137" s="137"/>
      <c r="AK137" s="137"/>
      <c r="AL137" s="137"/>
      <c r="AM137" s="137"/>
      <c r="AN137" s="137"/>
      <c r="AO137" s="137"/>
      <c r="AP137" s="137"/>
      <c r="AQ137" s="137"/>
      <c r="AR137" s="137"/>
      <c r="AS137" s="137"/>
      <c r="AT137" s="137"/>
      <c r="AU137" s="137"/>
      <c r="AV137" s="137"/>
      <c r="AW137" s="137"/>
      <c r="AX137" s="137"/>
      <c r="AY137" s="137"/>
      <c r="AZ137" s="137"/>
      <c r="BA137" s="137"/>
      <c r="BB137" s="137"/>
    </row>
    <row r="138" spans="1:54">
      <c r="A138" s="133"/>
      <c r="B138" s="134"/>
      <c r="C138" s="135"/>
      <c r="D138" s="135"/>
      <c r="E138" s="136"/>
      <c r="F138" s="137"/>
      <c r="G138" s="137"/>
      <c r="H138" s="137"/>
      <c r="I138" s="137"/>
      <c r="J138" s="137"/>
      <c r="K138" s="137"/>
      <c r="L138" s="137"/>
      <c r="M138" s="137"/>
      <c r="N138" s="137"/>
      <c r="O138" s="137"/>
      <c r="P138" s="137"/>
      <c r="Q138" s="137"/>
      <c r="R138" s="137"/>
      <c r="S138" s="137"/>
      <c r="T138" s="137"/>
      <c r="U138" s="137"/>
      <c r="V138" s="137"/>
      <c r="W138" s="137"/>
      <c r="X138" s="137"/>
      <c r="Y138" s="137"/>
      <c r="Z138" s="137"/>
      <c r="AA138" s="137"/>
      <c r="AB138" s="137"/>
      <c r="AC138" s="137"/>
      <c r="AD138" s="137"/>
      <c r="AE138" s="137"/>
      <c r="AF138" s="137"/>
      <c r="AG138" s="137"/>
      <c r="AH138" s="137"/>
      <c r="AI138" s="137"/>
      <c r="AJ138" s="137"/>
      <c r="AK138" s="137"/>
      <c r="AL138" s="137"/>
      <c r="AM138" s="137"/>
      <c r="AN138" s="137"/>
      <c r="AO138" s="137"/>
      <c r="AP138" s="137"/>
      <c r="AQ138" s="137"/>
      <c r="AR138" s="137"/>
      <c r="AS138" s="137"/>
      <c r="AT138" s="137"/>
      <c r="AU138" s="137"/>
      <c r="AV138" s="137"/>
      <c r="AW138" s="137"/>
      <c r="AX138" s="137"/>
      <c r="AY138" s="137"/>
      <c r="AZ138" s="137"/>
      <c r="BA138" s="137"/>
      <c r="BB138" s="137"/>
    </row>
    <row r="139" spans="1:54" ht="15">
      <c r="A139" s="240" t="s">
        <v>457</v>
      </c>
      <c r="B139" s="134"/>
      <c r="C139" s="135"/>
      <c r="D139" s="135"/>
      <c r="E139" s="136"/>
      <c r="F139" s="137"/>
      <c r="G139" s="137"/>
      <c r="H139" s="137"/>
      <c r="I139" s="137"/>
      <c r="J139" s="137"/>
      <c r="K139" s="137"/>
      <c r="L139" s="137"/>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c r="AH139" s="137"/>
      <c r="AI139" s="137"/>
      <c r="AJ139" s="137"/>
      <c r="AK139" s="137"/>
      <c r="AL139" s="137"/>
      <c r="AM139" s="137"/>
      <c r="AN139" s="137"/>
      <c r="AO139" s="137"/>
      <c r="AP139" s="137"/>
      <c r="AQ139" s="137"/>
      <c r="AR139" s="137"/>
      <c r="AS139" s="137"/>
      <c r="AT139" s="137"/>
      <c r="AU139" s="137"/>
      <c r="AV139" s="137"/>
      <c r="AW139" s="137"/>
      <c r="AX139" s="137"/>
      <c r="AY139" s="137"/>
      <c r="AZ139" s="137"/>
      <c r="BA139" s="137"/>
      <c r="BB139" s="137"/>
    </row>
    <row r="140" spans="1:54" outlineLevel="1">
      <c r="A140" s="239"/>
      <c r="B140" s="134"/>
      <c r="C140" s="135"/>
      <c r="D140" s="135"/>
      <c r="E140" s="136"/>
      <c r="F140" s="137"/>
      <c r="G140" s="137"/>
      <c r="H140" s="137"/>
      <c r="I140" s="137"/>
      <c r="J140" s="137"/>
      <c r="K140" s="137"/>
      <c r="L140" s="137"/>
      <c r="M140" s="137"/>
      <c r="N140" s="137"/>
      <c r="O140" s="137"/>
      <c r="P140" s="137"/>
      <c r="Q140" s="137"/>
      <c r="R140" s="137"/>
      <c r="S140" s="137"/>
      <c r="T140" s="137"/>
      <c r="U140" s="137"/>
      <c r="V140" s="137"/>
      <c r="W140" s="137"/>
      <c r="X140" s="137"/>
      <c r="Y140" s="137"/>
      <c r="Z140" s="137"/>
      <c r="AA140" s="137"/>
      <c r="AB140" s="137"/>
      <c r="AC140" s="137"/>
      <c r="AD140" s="137"/>
      <c r="AE140" s="137"/>
      <c r="AF140" s="137"/>
      <c r="AG140" s="137"/>
      <c r="AH140" s="137"/>
      <c r="AI140" s="137"/>
      <c r="AJ140" s="137"/>
      <c r="AK140" s="137"/>
      <c r="AL140" s="137"/>
      <c r="AM140" s="137"/>
      <c r="AN140" s="137"/>
      <c r="AO140" s="137"/>
      <c r="AP140" s="137"/>
      <c r="AQ140" s="137"/>
      <c r="AR140" s="137"/>
      <c r="AS140" s="137"/>
      <c r="AT140" s="137"/>
      <c r="AU140" s="137"/>
      <c r="AV140" s="137"/>
      <c r="AW140" s="137"/>
      <c r="AX140" s="137"/>
      <c r="AY140" s="137"/>
      <c r="AZ140" s="137"/>
      <c r="BA140" s="137"/>
      <c r="BB140" s="137"/>
    </row>
    <row r="141" spans="1:54" outlineLevel="1">
      <c r="A141" s="239" t="s">
        <v>458</v>
      </c>
      <c r="B141" s="134"/>
      <c r="C141" s="135"/>
      <c r="D141" s="135"/>
      <c r="E141" s="136"/>
      <c r="F141" s="137"/>
      <c r="G141" s="137"/>
      <c r="H141" s="137"/>
      <c r="I141" s="137"/>
      <c r="J141" s="137"/>
      <c r="K141" s="137"/>
      <c r="L141" s="137"/>
      <c r="M141" s="137"/>
      <c r="N141" s="137"/>
      <c r="O141" s="137"/>
      <c r="P141" s="137"/>
      <c r="Q141" s="137"/>
      <c r="R141" s="137"/>
      <c r="S141" s="137"/>
      <c r="T141" s="137"/>
      <c r="U141" s="137"/>
      <c r="V141" s="137"/>
      <c r="W141" s="137"/>
      <c r="X141" s="137"/>
      <c r="Y141" s="137"/>
      <c r="Z141" s="137"/>
      <c r="AA141" s="137"/>
      <c r="AB141" s="137"/>
      <c r="AC141" s="137"/>
      <c r="AD141" s="137"/>
      <c r="AE141" s="137"/>
      <c r="AF141" s="137"/>
      <c r="AG141" s="137"/>
      <c r="AH141" s="137"/>
      <c r="AI141" s="137"/>
      <c r="AJ141" s="137"/>
      <c r="AK141" s="137"/>
      <c r="AL141" s="137"/>
      <c r="AM141" s="137"/>
      <c r="AN141" s="137"/>
      <c r="AO141" s="137"/>
      <c r="AP141" s="137"/>
      <c r="AQ141" s="137"/>
      <c r="AR141" s="137"/>
      <c r="AS141" s="137"/>
      <c r="AT141" s="137"/>
      <c r="AU141" s="137"/>
      <c r="AV141" s="137"/>
      <c r="AW141" s="137"/>
      <c r="AX141" s="137"/>
      <c r="AY141" s="137"/>
      <c r="AZ141" s="137"/>
      <c r="BA141" s="137"/>
      <c r="BB141" s="137"/>
    </row>
    <row r="142" spans="1:54" outlineLevel="2">
      <c r="A142" s="133"/>
      <c r="B142" s="134" t="s">
        <v>459</v>
      </c>
      <c r="C142" s="134" t="s">
        <v>158</v>
      </c>
      <c r="D142" s="135"/>
      <c r="E142" s="130">
        <v>2027</v>
      </c>
      <c r="F142" s="130">
        <v>2028</v>
      </c>
      <c r="G142" s="130">
        <v>2029</v>
      </c>
      <c r="H142" s="130">
        <v>2030</v>
      </c>
      <c r="I142" s="130">
        <v>2031</v>
      </c>
      <c r="J142" s="130">
        <v>2032</v>
      </c>
      <c r="K142" s="130">
        <v>2033</v>
      </c>
      <c r="L142" s="130">
        <v>2034</v>
      </c>
      <c r="M142" s="130">
        <v>2035</v>
      </c>
      <c r="N142" s="130">
        <v>2036</v>
      </c>
      <c r="O142" s="130">
        <v>2037</v>
      </c>
      <c r="P142" s="130">
        <v>2038</v>
      </c>
      <c r="Q142" s="130">
        <v>2039</v>
      </c>
      <c r="R142" s="130">
        <v>2040</v>
      </c>
      <c r="S142" s="130">
        <v>2041</v>
      </c>
      <c r="T142" s="130">
        <v>2042</v>
      </c>
      <c r="U142" s="130">
        <v>2043</v>
      </c>
      <c r="V142" s="130">
        <v>2044</v>
      </c>
      <c r="W142" s="130">
        <v>2045</v>
      </c>
      <c r="X142" s="130">
        <v>2046</v>
      </c>
      <c r="Y142" s="130">
        <v>2047</v>
      </c>
      <c r="Z142" s="130">
        <v>2048</v>
      </c>
      <c r="AA142" s="130">
        <v>2049</v>
      </c>
      <c r="AB142" s="130">
        <v>2050</v>
      </c>
      <c r="AC142" s="130">
        <v>2051</v>
      </c>
      <c r="AD142" s="130">
        <v>2052</v>
      </c>
      <c r="AE142" s="130">
        <v>2053</v>
      </c>
      <c r="AF142" s="130">
        <v>2054</v>
      </c>
      <c r="AG142" s="130">
        <v>2055</v>
      </c>
      <c r="AH142" s="130">
        <v>2056</v>
      </c>
      <c r="AI142" s="130">
        <v>2057</v>
      </c>
      <c r="AJ142" s="130">
        <v>2058</v>
      </c>
      <c r="AK142" s="130">
        <v>2059</v>
      </c>
      <c r="AL142" s="130">
        <v>2060</v>
      </c>
      <c r="AM142" s="130">
        <v>2061</v>
      </c>
      <c r="AN142" s="130">
        <v>2062</v>
      </c>
      <c r="AO142" s="130">
        <v>2063</v>
      </c>
      <c r="AP142" s="130">
        <v>2064</v>
      </c>
      <c r="AQ142" s="130">
        <v>2065</v>
      </c>
      <c r="AR142" s="130">
        <v>2066</v>
      </c>
      <c r="AS142" s="130">
        <v>2067</v>
      </c>
      <c r="AT142" s="130">
        <v>2068</v>
      </c>
      <c r="AU142" s="130">
        <v>2069</v>
      </c>
      <c r="AV142" s="130">
        <v>2070</v>
      </c>
      <c r="AW142" s="130">
        <v>2071</v>
      </c>
      <c r="AX142" s="130">
        <v>2072</v>
      </c>
      <c r="AY142" s="130">
        <v>2073</v>
      </c>
      <c r="AZ142" s="130">
        <v>2074</v>
      </c>
      <c r="BA142" s="130">
        <v>2075</v>
      </c>
      <c r="BB142" s="130">
        <v>2076</v>
      </c>
    </row>
    <row r="143" spans="1:54" ht="12.75" customHeight="1" outlineLevel="2">
      <c r="A143" s="423" t="s">
        <v>460</v>
      </c>
      <c r="B143" s="135" t="s">
        <v>282</v>
      </c>
      <c r="C143" s="135" t="s">
        <v>385</v>
      </c>
      <c r="D143" s="135" t="s">
        <v>379</v>
      </c>
      <c r="E143" s="21">
        <f>-(E$158*'Fixed Data'!$B$25*'Fixed Data'!E$47*'Fixed Data'!$B$24*'Fixed Data'!$B$23+E$158*'Fixed Data'!$B$26)*'Fixed Data'!L42/10^6</f>
        <v>-1.2293976841244911E-3</v>
      </c>
      <c r="F143" s="21">
        <f>-(F$158*'Fixed Data'!$B$25*'Fixed Data'!F$47*'Fixed Data'!$B$24*'Fixed Data'!$B$23+F$158*'Fixed Data'!$B$26)*'Fixed Data'!M42/10^6</f>
        <v>-1.2791400041729608E-3</v>
      </c>
      <c r="G143" s="21">
        <f>-(G$158*'Fixed Data'!$B$25*'Fixed Data'!G$47*'Fixed Data'!$B$24*'Fixed Data'!$B$23+G$158*'Fixed Data'!$B$26)*'Fixed Data'!N42/10^6</f>
        <v>-1.1903476797035727E-3</v>
      </c>
      <c r="H143" s="21">
        <f>-(H$158*'Fixed Data'!$B$25*'Fixed Data'!H$47*'Fixed Data'!$B$24*'Fixed Data'!$B$23+H$158*'Fixed Data'!$B$26)*'Fixed Data'!O42/10^6</f>
        <v>-1.1174120571212894E-3</v>
      </c>
      <c r="I143" s="21">
        <f>-(I$158*'Fixed Data'!$B$25*'Fixed Data'!I$47*'Fixed Data'!$B$24*'Fixed Data'!$B$23+I$158*'Fixed Data'!$B$26)*'Fixed Data'!P42/10^6</f>
        <v>-1.0387145797324283E-3</v>
      </c>
      <c r="J143" s="21">
        <f>-(J$158*'Fixed Data'!$B$25*'Fixed Data'!J$47*'Fixed Data'!$B$24*'Fixed Data'!$B$23+J$158*'Fixed Data'!$B$26)*'Fixed Data'!Q42/10^6</f>
        <v>-9.4579022845200586E-4</v>
      </c>
      <c r="K143" s="21">
        <f>-(K$158*'Fixed Data'!$B$25*'Fixed Data'!K$47*'Fixed Data'!$B$24*'Fixed Data'!$B$23+K$158*'Fixed Data'!$B$26)*'Fixed Data'!R42/10^6</f>
        <v>-9.9871291940359353E-4</v>
      </c>
      <c r="L143" s="21">
        <f>-(L$158*'Fixed Data'!$B$25*'Fixed Data'!L$47*'Fixed Data'!$B$24*'Fixed Data'!$B$23+L$158*'Fixed Data'!$B$26)*'Fixed Data'!S42/10^6</f>
        <v>-1.0582206313655364E-3</v>
      </c>
      <c r="M143" s="21">
        <f>-(M$158*'Fixed Data'!$B$25*'Fixed Data'!M$47*'Fixed Data'!$B$24*'Fixed Data'!$B$23+M$158*'Fixed Data'!$B$26)*'Fixed Data'!T42/10^6</f>
        <v>-1.1217026592831426E-3</v>
      </c>
      <c r="N143" s="21">
        <f>-(N$158*'Fixed Data'!$B$25*'Fixed Data'!N$47*'Fixed Data'!$B$24*'Fixed Data'!$B$23+N$158*'Fixed Data'!$B$26)*'Fixed Data'!U42/10^6</f>
        <v>-1.1857369859613852E-3</v>
      </c>
      <c r="O143" s="21">
        <f>-(O$158*'Fixed Data'!$B$25*'Fixed Data'!O$47*'Fixed Data'!$B$24*'Fixed Data'!$B$23+O$158*'Fixed Data'!$B$26)*'Fixed Data'!V42/10^6</f>
        <v>-1.2577939453592489E-3</v>
      </c>
      <c r="P143" s="21">
        <f>-(P$158*'Fixed Data'!$B$25*'Fixed Data'!P$47*'Fixed Data'!$B$24*'Fixed Data'!$B$23+P$158*'Fixed Data'!$B$26)*'Fixed Data'!W42/10^6</f>
        <v>-1.3346382230458951E-3</v>
      </c>
      <c r="Q143" s="21">
        <f>-(Q$158*'Fixed Data'!$B$25*'Fixed Data'!Q$47*'Fixed Data'!$B$24*'Fixed Data'!$B$23+Q$158*'Fixed Data'!$B$26)*'Fixed Data'!X42/10^6</f>
        <v>-1.416288047703006E-3</v>
      </c>
      <c r="R143" s="21">
        <f>-(R$158*'Fixed Data'!$B$25*'Fixed Data'!R$47*'Fixed Data'!$B$24*'Fixed Data'!$B$23+R$158*'Fixed Data'!$B$26)*'Fixed Data'!Y42/10^6</f>
        <v>-1.507438524825423E-3</v>
      </c>
      <c r="S143" s="21">
        <f>-(S$158*'Fixed Data'!$B$25*'Fixed Data'!S$47*'Fixed Data'!$B$24*'Fixed Data'!$B$23+S$158*'Fixed Data'!$B$26)*'Fixed Data'!Z42/10^6</f>
        <v>-1.5998207681344433E-3</v>
      </c>
      <c r="T143" s="21">
        <f>-(T$158*'Fixed Data'!$B$25*'Fixed Data'!T$47*'Fixed Data'!$B$24*'Fixed Data'!$B$23+T$158*'Fixed Data'!$B$26)*'Fixed Data'!AA42/10^6</f>
        <v>-1.6979758357660822E-3</v>
      </c>
      <c r="U143" s="21">
        <f>-(U$158*'Fixed Data'!$B$25*'Fixed Data'!U$47*'Fixed Data'!$B$24*'Fixed Data'!$B$23+U$158*'Fixed Data'!$B$26)*'Fixed Data'!AB42/10^6</f>
        <v>-1.8022627066674977E-3</v>
      </c>
      <c r="V143" s="21">
        <f>-(V$158*'Fixed Data'!$B$25*'Fixed Data'!V$47*'Fixed Data'!$B$24*'Fixed Data'!$B$23+V$158*'Fixed Data'!$B$26)*'Fixed Data'!AC42/10^6</f>
        <v>-1.918332284998206E-3</v>
      </c>
      <c r="W143" s="21">
        <f>-(W$158*'Fixed Data'!$B$25*'Fixed Data'!W$47*'Fixed Data'!$B$24*'Fixed Data'!$B$23+W$158*'Fixed Data'!$B$26)*'Fixed Data'!AD42/10^6</f>
        <v>-2.0362963979884776E-3</v>
      </c>
      <c r="X143" s="21">
        <f>-(X$158*'Fixed Data'!$B$25*'Fixed Data'!X$47*'Fixed Data'!$B$24*'Fixed Data'!$B$23+X$158*'Fixed Data'!$B$26)*'Fixed Data'!AE42/10^6</f>
        <v>-2.1673979699191677E-3</v>
      </c>
      <c r="Y143" s="21">
        <f>-(Y$158*'Fixed Data'!$B$25*'Fixed Data'!Y$47*'Fixed Data'!$B$24*'Fixed Data'!$B$23+Y$158*'Fixed Data'!$B$26)*'Fixed Data'!AF42/10^6</f>
        <v>-2.3008074581836973E-3</v>
      </c>
      <c r="Z143" s="21">
        <f>-(Z$158*'Fixed Data'!$B$25*'Fixed Data'!Z$47*'Fixed Data'!$B$24*'Fixed Data'!$B$23+Z$158*'Fixed Data'!$B$26)*'Fixed Data'!AG42/10^6</f>
        <v>-2.4488705937961153E-3</v>
      </c>
      <c r="AA143" s="21">
        <f>-(AA$158*'Fixed Data'!$B$25*'Fixed Data'!AA$47*'Fixed Data'!$B$24*'Fixed Data'!$B$23+AA$158*'Fixed Data'!$B$26)*'Fixed Data'!AH42/10^6</f>
        <v>-2.6063647243076611E-3</v>
      </c>
      <c r="AB143" s="21">
        <f>-(AB$158*'Fixed Data'!$B$25*'Fixed Data'!AB$47*'Fixed Data'!$B$24*'Fixed Data'!$B$23+AB$158*'Fixed Data'!$B$26)*'Fixed Data'!AI42/10^6</f>
        <v>-2.7738809595852011E-3</v>
      </c>
      <c r="AC143" s="21">
        <f>-(AC$158*'Fixed Data'!$B$25*'Fixed Data'!AC$47*'Fixed Data'!$B$24*'Fixed Data'!$B$23+AC$158*'Fixed Data'!$B$26)*'Fixed Data'!AJ42/10^6</f>
        <v>-3.1893604321478531E-3</v>
      </c>
      <c r="AD143" s="21">
        <f>-(AD$158*'Fixed Data'!$B$25*'Fixed Data'!AD$47*'Fixed Data'!$B$24*'Fixed Data'!$B$23+AD$158*'Fixed Data'!$B$26)*'Fixed Data'!AK42/10^6</f>
        <v>-3.3935899929217451E-3</v>
      </c>
      <c r="AE143" s="21">
        <f>-(AE$158*'Fixed Data'!$B$25*'Fixed Data'!AE$47*'Fixed Data'!$B$24*'Fixed Data'!$B$23+AE$158*'Fixed Data'!$B$26)*'Fixed Data'!AL42/10^6</f>
        <v>-3.6115978736556077E-3</v>
      </c>
      <c r="AF143" s="21">
        <f>-(AF$158*'Fixed Data'!$B$25*'Fixed Data'!AF$47*'Fixed Data'!$B$24*'Fixed Data'!$B$23+AF$158*'Fixed Data'!$B$26)*'Fixed Data'!AM42/10^6</f>
        <v>-3.8431200565025312E-3</v>
      </c>
      <c r="AG143" s="21">
        <f>-(AG$158*'Fixed Data'!$B$25*'Fixed Data'!AG$47*'Fixed Data'!$B$24*'Fixed Data'!$B$23+AG$158*'Fixed Data'!$B$26)*'Fixed Data'!AN42/10^6</f>
        <v>-4.089083618742979E-3</v>
      </c>
      <c r="AH143" s="21">
        <f>-(AH$158*'Fixed Data'!$B$25*'Fixed Data'!AH$47*'Fixed Data'!$B$24*'Fixed Data'!$B$23+AH$158*'Fixed Data'!$B$26)*'Fixed Data'!AO42/10^6</f>
        <v>-4.3505186612102769E-3</v>
      </c>
      <c r="AI143" s="21">
        <f>-(AI$158*'Fixed Data'!$B$25*'Fixed Data'!AI$47*'Fixed Data'!$B$24*'Fixed Data'!$B$23+AI$158*'Fixed Data'!$B$26)*'Fixed Data'!AP42/10^6</f>
        <v>-4.6286074939847349E-3</v>
      </c>
      <c r="AJ143" s="21">
        <f>-(AJ$158*'Fixed Data'!$B$25*'Fixed Data'!AJ$47*'Fixed Data'!$B$24*'Fixed Data'!$B$23+AJ$158*'Fixed Data'!$B$26)*'Fixed Data'!AQ42/10^6</f>
        <v>-4.9242411260259269E-3</v>
      </c>
      <c r="AK143" s="21">
        <f>-(AK$158*'Fixed Data'!$B$25*'Fixed Data'!AK$47*'Fixed Data'!$B$24*'Fixed Data'!$B$23+AK$158*'Fixed Data'!$B$26)*'Fixed Data'!AR42/10^6</f>
        <v>-5.2383993184055531E-3</v>
      </c>
      <c r="AL143" s="21">
        <f>-(AL$158*'Fixed Data'!$B$25*'Fixed Data'!AL$47*'Fixed Data'!$B$24*'Fixed Data'!$B$23+AL$158*'Fixed Data'!$B$26)*'Fixed Data'!AS42/10^6</f>
        <v>-5.572293982215099E-3</v>
      </c>
      <c r="AM143" s="21">
        <f>-(AM$158*'Fixed Data'!$B$25*'Fixed Data'!AM$47*'Fixed Data'!$B$24*'Fixed Data'!$B$23+AM$158*'Fixed Data'!$B$26)*'Fixed Data'!AT42/10^6</f>
        <v>-5.9271705481396238E-3</v>
      </c>
      <c r="AN143" s="21">
        <f>-(AN$158*'Fixed Data'!$B$25*'Fixed Data'!AN$47*'Fixed Data'!$B$24*'Fixed Data'!$B$23+AN$158*'Fixed Data'!$B$26)*'Fixed Data'!AU42/10^6</f>
        <v>-6.3043132157846295E-3</v>
      </c>
      <c r="AO143" s="21">
        <f>-(AO$158*'Fixed Data'!$B$25*'Fixed Data'!AO$47*'Fixed Data'!$B$24*'Fixed Data'!$B$23+AO$158*'Fixed Data'!$B$26)*'Fixed Data'!AV42/10^6</f>
        <v>-6.7050631103700801E-3</v>
      </c>
      <c r="AP143" s="21">
        <f>-(AP$158*'Fixed Data'!$B$25*'Fixed Data'!AP$47*'Fixed Data'!$B$24*'Fixed Data'!$B$23+AP$158*'Fixed Data'!$B$26)*'Fixed Data'!AW42/10^6</f>
        <v>-7.1308724307117943E-3</v>
      </c>
      <c r="AQ143" s="21">
        <f>-(AQ$158*'Fixed Data'!$B$25*'Fixed Data'!AQ$47*'Fixed Data'!$B$24*'Fixed Data'!$B$23+AQ$158*'Fixed Data'!$B$26)*'Fixed Data'!AX42/10^6</f>
        <v>-7.5832898332590139E-3</v>
      </c>
      <c r="AR143" s="21">
        <f>-(AR$158*'Fixed Data'!$B$25*'Fixed Data'!AR$47*'Fixed Data'!$B$24*'Fixed Data'!$B$23+AR$158*'Fixed Data'!$B$26)*'Fixed Data'!AY42/10^6</f>
        <v>-8.0639426279713843E-3</v>
      </c>
      <c r="AS143" s="21">
        <f>-(AS$158*'Fixed Data'!$B$25*'Fixed Data'!AS$47*'Fixed Data'!$B$24*'Fixed Data'!$B$23+AS$158*'Fixed Data'!$B$26)*'Fixed Data'!AZ42/10^6</f>
        <v>-8.5745526655029262E-3</v>
      </c>
      <c r="AT143" s="21">
        <f>-(AT$158*'Fixed Data'!$B$25*'Fixed Data'!AT$47*'Fixed Data'!$B$24*'Fixed Data'!$B$23+AT$158*'Fixed Data'!$B$26)*'Fixed Data'!BA42/10^6</f>
        <v>-9.1169483867880336E-3</v>
      </c>
      <c r="AU143" s="21">
        <f>-(AU$158*'Fixed Data'!$B$25*'Fixed Data'!AU$47*'Fixed Data'!$B$24*'Fixed Data'!$B$23+AU$158*'Fixed Data'!$B$26)*'Fixed Data'!BB42/10^6</f>
        <v>-9.6930713008944978E-3</v>
      </c>
      <c r="AV143" s="21">
        <f>-(AV$158*'Fixed Data'!$B$25*'Fixed Data'!AV$47*'Fixed Data'!$B$24*'Fixed Data'!$B$23+AV$158*'Fixed Data'!$B$26)*'Fixed Data'!BC42/10^6</f>
        <v>-1.0304977247214899E-2</v>
      </c>
      <c r="AW143" s="21">
        <f>-(AW$158*'Fixed Data'!$B$25*'Fixed Data'!AW$47*'Fixed Data'!$B$24*'Fixed Data'!$B$23+AW$158*'Fixed Data'!$B$26)*'Fixed Data'!BD42/10^6</f>
        <v>-1.0954843124807476E-2</v>
      </c>
      <c r="AX143" s="21">
        <f>-(AX$158*'Fixed Data'!$B$25*'Fixed Data'!AX$47*'Fixed Data'!$B$24*'Fixed Data'!$B$23+AX$158*'Fixed Data'!$B$26)*'Fixed Data'!BE42/10^6</f>
        <v>-1.1644976569430429E-2</v>
      </c>
      <c r="AY143" s="21">
        <f>-(AY$158*'Fixed Data'!$B$25*'Fixed Data'!AY$47*'Fixed Data'!$B$24*'Fixed Data'!$B$23+AY$158*'Fixed Data'!$B$26)*'Fixed Data'!BF42/10^6</f>
        <v>-1.2377823652848324E-2</v>
      </c>
      <c r="AZ143" s="21">
        <f>-(AZ$158*'Fixed Data'!$B$25*'Fixed Data'!AZ$47*'Fixed Data'!$B$24*'Fixed Data'!$B$23+AZ$158*'Fixed Data'!$B$26)*'Fixed Data'!BG42/10^6</f>
        <v>-1.3155976194528933E-2</v>
      </c>
      <c r="BA143" s="21">
        <f>-(BA$158*'Fixed Data'!$B$25*'Fixed Data'!BA$47*'Fixed Data'!$B$24*'Fixed Data'!$B$23+BA$158*'Fixed Data'!$B$26)*'Fixed Data'!BH42/10^6</f>
        <v>-1.3982179972494161E-2</v>
      </c>
      <c r="BB143" s="21">
        <f>-(BB$158*'Fixed Data'!$B$25*'Fixed Data'!BB$47*'Fixed Data'!$B$24*'Fixed Data'!$B$23+BB$158*'Fixed Data'!$B$26)*'Fixed Data'!BI42/10^6</f>
        <v>-1.4858540954890932E-2</v>
      </c>
    </row>
    <row r="144" spans="1:54" outlineLevel="2">
      <c r="A144" s="424"/>
      <c r="B144" s="135" t="s">
        <v>282</v>
      </c>
      <c r="C144" s="135"/>
      <c r="D144" s="135" t="s">
        <v>379</v>
      </c>
      <c r="E144" s="279"/>
      <c r="F144" s="279"/>
      <c r="G144" s="279"/>
      <c r="H144" s="279"/>
      <c r="I144" s="279"/>
      <c r="J144" s="279"/>
      <c r="K144" s="279"/>
      <c r="L144" s="279"/>
      <c r="M144" s="279"/>
      <c r="N144" s="279"/>
      <c r="O144" s="279"/>
      <c r="P144" s="279"/>
      <c r="Q144" s="279"/>
      <c r="R144" s="279"/>
      <c r="S144" s="279"/>
      <c r="T144" s="279"/>
      <c r="U144" s="279"/>
      <c r="V144" s="279"/>
      <c r="W144" s="279"/>
      <c r="X144" s="279"/>
      <c r="Y144" s="279"/>
      <c r="Z144" s="279"/>
      <c r="AA144" s="279"/>
      <c r="AB144" s="279"/>
      <c r="AC144" s="279"/>
      <c r="AD144" s="279"/>
      <c r="AE144" s="279"/>
      <c r="AF144" s="279"/>
      <c r="AG144" s="279"/>
      <c r="AH144" s="279"/>
      <c r="AI144" s="279"/>
      <c r="AJ144" s="279"/>
      <c r="AK144" s="279"/>
      <c r="AL144" s="279"/>
      <c r="AM144" s="279"/>
      <c r="AN144" s="279"/>
      <c r="AO144" s="279"/>
      <c r="AP144" s="279"/>
      <c r="AQ144" s="279"/>
      <c r="AR144" s="279"/>
      <c r="AS144" s="279"/>
      <c r="AT144" s="279"/>
      <c r="AU144" s="279"/>
      <c r="AV144" s="279"/>
      <c r="AW144" s="279"/>
      <c r="AX144" s="279"/>
      <c r="AY144" s="279"/>
      <c r="AZ144" s="279"/>
      <c r="BA144" s="279"/>
      <c r="BB144" s="279"/>
    </row>
    <row r="145" spans="1:54" outlineLevel="2">
      <c r="A145" s="424"/>
      <c r="B145" s="135" t="s">
        <v>282</v>
      </c>
      <c r="C145" s="135"/>
      <c r="D145" s="135" t="s">
        <v>379</v>
      </c>
      <c r="E145" s="279"/>
      <c r="F145" s="279"/>
      <c r="G145" s="279"/>
      <c r="H145" s="279"/>
      <c r="I145" s="279"/>
      <c r="J145" s="279"/>
      <c r="K145" s="279"/>
      <c r="L145" s="279"/>
      <c r="M145" s="279"/>
      <c r="N145" s="279"/>
      <c r="O145" s="279"/>
      <c r="P145" s="279"/>
      <c r="Q145" s="279"/>
      <c r="R145" s="279"/>
      <c r="S145" s="279"/>
      <c r="T145" s="279"/>
      <c r="U145" s="279"/>
      <c r="V145" s="279"/>
      <c r="W145" s="279"/>
      <c r="X145" s="279"/>
      <c r="Y145" s="279"/>
      <c r="Z145" s="279"/>
      <c r="AA145" s="279"/>
      <c r="AB145" s="279"/>
      <c r="AC145" s="279"/>
      <c r="AD145" s="279"/>
      <c r="AE145" s="279"/>
      <c r="AF145" s="279"/>
      <c r="AG145" s="279"/>
      <c r="AH145" s="279"/>
      <c r="AI145" s="279"/>
      <c r="AJ145" s="279"/>
      <c r="AK145" s="279"/>
      <c r="AL145" s="279"/>
      <c r="AM145" s="279"/>
      <c r="AN145" s="279"/>
      <c r="AO145" s="279"/>
      <c r="AP145" s="279"/>
      <c r="AQ145" s="279"/>
      <c r="AR145" s="279"/>
      <c r="AS145" s="279"/>
      <c r="AT145" s="279"/>
      <c r="AU145" s="279"/>
      <c r="AV145" s="279"/>
      <c r="AW145" s="279"/>
      <c r="AX145" s="279"/>
      <c r="AY145" s="279"/>
      <c r="AZ145" s="279"/>
      <c r="BA145" s="279"/>
      <c r="BB145" s="279"/>
    </row>
    <row r="146" spans="1:54" outlineLevel="2">
      <c r="A146" s="424"/>
      <c r="B146" s="135" t="s">
        <v>285</v>
      </c>
      <c r="C146" s="135" t="s">
        <v>461</v>
      </c>
      <c r="D146" s="135" t="s">
        <v>379</v>
      </c>
      <c r="E146" s="21">
        <f>-E$161*'Fixed Data'!$B$20*'Fixed Data'!$B$22</f>
        <v>-0.42421391604525371</v>
      </c>
      <c r="F146" s="21">
        <f>-F$161*'Fixed Data'!$B$20*'Fixed Data'!$B$22</f>
        <v>-0.42786696968886401</v>
      </c>
      <c r="G146" s="21">
        <f>-G$161*'Fixed Data'!$B$20*'Fixed Data'!$B$22</f>
        <v>-0.42662388488868463</v>
      </c>
      <c r="H146" s="21">
        <f>-H$161*'Fixed Data'!$B$20*'Fixed Data'!$B$22</f>
        <v>-0.43171719402305886</v>
      </c>
      <c r="I146" s="21">
        <f>-I$161*'Fixed Data'!$B$20*'Fixed Data'!$B$22</f>
        <v>-0.40990879268471991</v>
      </c>
      <c r="J146" s="21">
        <f>-J$161*'Fixed Data'!$B$20*'Fixed Data'!$B$22</f>
        <v>-0.41416009516473373</v>
      </c>
      <c r="K146" s="21">
        <f>-K$161*'Fixed Data'!$B$20*'Fixed Data'!$B$22</f>
        <v>-0.42403566773028262</v>
      </c>
      <c r="L146" s="21">
        <f>-L$161*'Fixed Data'!$B$20*'Fixed Data'!$B$22</f>
        <v>-0.42965006008714662</v>
      </c>
      <c r="M146" s="21">
        <f>-M$161*'Fixed Data'!$B$20*'Fixed Data'!$B$22</f>
        <v>-0.43556789622510006</v>
      </c>
      <c r="N146" s="21">
        <f>-N$161*'Fixed Data'!$B$20*'Fixed Data'!$B$22</f>
        <v>-0.44181549417610388</v>
      </c>
      <c r="O146" s="21">
        <f>-O$161*'Fixed Data'!$B$20*'Fixed Data'!$B$22</f>
        <v>-0.44840359912528271</v>
      </c>
      <c r="P146" s="21">
        <f>-P$161*'Fixed Data'!$B$20*'Fixed Data'!$B$22</f>
        <v>-0.45536023080929522</v>
      </c>
      <c r="Q146" s="21">
        <f>-Q$161*'Fixed Data'!$B$20*'Fixed Data'!$B$22</f>
        <v>-0.46268209921258546</v>
      </c>
      <c r="R146" s="21">
        <f>-R$161*'Fixed Data'!$B$20*'Fixed Data'!$B$22</f>
        <v>-0.47038837997629507</v>
      </c>
      <c r="S146" s="21">
        <f>-S$161*'Fixed Data'!$B$20*'Fixed Data'!$B$22</f>
        <v>-0.4784992555002674</v>
      </c>
      <c r="T146" s="21">
        <f>-T$161*'Fixed Data'!$B$20*'Fixed Data'!$B$22</f>
        <v>-0.48703596779985536</v>
      </c>
      <c r="U146" s="21">
        <f>-U$161*'Fixed Data'!$B$20*'Fixed Data'!$B$22</f>
        <v>-0.49602087413781548</v>
      </c>
      <c r="V146" s="21">
        <f>-V$161*'Fixed Data'!$B$20*'Fixed Data'!$B$22</f>
        <v>-0.50547750557698534</v>
      </c>
      <c r="W146" s="21">
        <f>-W$161*'Fixed Data'!$B$20*'Fixed Data'!$B$22</f>
        <v>-0.51543062860709243</v>
      </c>
      <c r="X146" s="21">
        <f>-X$161*'Fixed Data'!$B$20*'Fixed Data'!$B$22</f>
        <v>-0.52590631000709087</v>
      </c>
      <c r="Y146" s="21">
        <f>-Y$161*'Fixed Data'!$B$20*'Fixed Data'!$B$22</f>
        <v>-0.53330023457588549</v>
      </c>
      <c r="Z146" s="21">
        <f>-Z$161*'Fixed Data'!$B$20*'Fixed Data'!$B$22</f>
        <v>-0.54032312166002749</v>
      </c>
      <c r="AA146" s="21">
        <f>-AA$161*'Fixed Data'!$B$20*'Fixed Data'!$B$22</f>
        <v>-0.54680803475471085</v>
      </c>
      <c r="AB146" s="21">
        <f>-AB$161*'Fixed Data'!$B$20*'Fixed Data'!$B$22</f>
        <v>-0.55157979430883886</v>
      </c>
      <c r="AC146" s="21">
        <f>-AC$161*'Fixed Data'!$B$20*'Fixed Data'!$B$22</f>
        <v>-5.1460009457091163</v>
      </c>
      <c r="AD146" s="21">
        <f>-AD$161*'Fixed Data'!$B$20*'Fixed Data'!$B$22</f>
        <v>-5.1652610020795633</v>
      </c>
      <c r="AE146" s="21">
        <f>-AE$161*'Fixed Data'!$B$20*'Fixed Data'!$B$22</f>
        <v>-5.1855323460032787</v>
      </c>
      <c r="AF146" s="21">
        <f>-AF$161*'Fixed Data'!$B$20*'Fixed Data'!$B$22</f>
        <v>-5.2068680771775835</v>
      </c>
      <c r="AG146" s="21">
        <f>-AG$161*'Fixed Data'!$B$20*'Fixed Data'!$B$22</f>
        <v>-5.2293240834085246</v>
      </c>
      <c r="AH146" s="21">
        <f>-AH$161*'Fixed Data'!$B$20*'Fixed Data'!$B$22</f>
        <v>-5.2529591870063461</v>
      </c>
      <c r="AI146" s="21">
        <f>-AI$161*'Fixed Data'!$B$20*'Fixed Data'!$B$22</f>
        <v>-5.277835298867771</v>
      </c>
      <c r="AJ146" s="21">
        <f>-AJ$161*'Fixed Data'!$B$20*'Fixed Data'!$B$22</f>
        <v>-5.2919361025423042</v>
      </c>
      <c r="AK146" s="21">
        <f>-AK$161*'Fixed Data'!$B$20*'Fixed Data'!$B$22</f>
        <v>-5.3055177488312113</v>
      </c>
      <c r="AL146" s="21">
        <f>-AL$161*'Fixed Data'!$B$20*'Fixed Data'!$B$22</f>
        <v>-5.3105748321532324</v>
      </c>
      <c r="AM146" s="21">
        <f>-AM$161*'Fixed Data'!$B$20*'Fixed Data'!$B$22</f>
        <v>-5.3149344541202534</v>
      </c>
      <c r="AN146" s="21">
        <f>-AN$161*'Fixed Data'!$B$20*'Fixed Data'!$B$22</f>
        <v>-5.3195231396367841</v>
      </c>
      <c r="AO146" s="21">
        <f>-AO$161*'Fixed Data'!$B$20*'Fixed Data'!$B$22</f>
        <v>-5.3243529242224064</v>
      </c>
      <c r="AP146" s="21">
        <f>-AP$161*'Fixed Data'!$B$20*'Fixed Data'!$B$22</f>
        <v>-5.3294364757727761</v>
      </c>
      <c r="AQ146" s="21">
        <f>-AQ$161*'Fixed Data'!$B$20*'Fixed Data'!$B$22</f>
        <v>-5.3347871277863144</v>
      </c>
      <c r="AR146" s="21">
        <f>-AR$161*'Fixed Data'!$B$20*'Fixed Data'!$B$22</f>
        <v>-5.3404189143368095</v>
      </c>
      <c r="AS146" s="21">
        <f>-AS$161*'Fixed Data'!$B$20*'Fixed Data'!$B$22</f>
        <v>-5.3463466068835377</v>
      </c>
      <c r="AT146" s="21">
        <f>-AT$161*'Fixed Data'!$B$20*'Fixed Data'!$B$22</f>
        <v>-5.3525857530154797</v>
      </c>
      <c r="AU146" s="21">
        <f>-AU$161*'Fixed Data'!$B$20*'Fixed Data'!$B$22</f>
        <v>-5.3591527172313205</v>
      </c>
      <c r="AV146" s="21">
        <f>-AV$161*'Fixed Data'!$B$20*'Fixed Data'!$B$22</f>
        <v>-5.3660647238621113</v>
      </c>
      <c r="AW146" s="21">
        <f>-AW$161*'Fixed Data'!$B$20*'Fixed Data'!$B$22</f>
        <v>-5.3733399022492279</v>
      </c>
      <c r="AX146" s="21">
        <f>-AX$161*'Fixed Data'!$B$20*'Fixed Data'!$B$22</f>
        <v>-5.3809973342961168</v>
      </c>
      <c r="AY146" s="21">
        <f>-AY$161*'Fixed Data'!$B$20*'Fixed Data'!$B$22</f>
        <v>-5.3890571045185407</v>
      </c>
      <c r="AZ146" s="21">
        <f>-AZ$161*'Fixed Data'!$B$20*'Fixed Data'!$B$22</f>
        <v>-5.3975403527246177</v>
      </c>
      <c r="BA146" s="21">
        <f>-BA$161*'Fixed Data'!$B$20*'Fixed Data'!$B$22</f>
        <v>-5.4064693294628441</v>
      </c>
      <c r="BB146" s="21">
        <f>-BB$161*'Fixed Data'!$B$20*'Fixed Data'!$B$22</f>
        <v>-5.4154130771190037</v>
      </c>
    </row>
    <row r="147" spans="1:54" outlineLevel="2">
      <c r="A147" s="424"/>
      <c r="B147" s="135" t="s">
        <v>285</v>
      </c>
      <c r="C147" s="135" t="s">
        <v>462</v>
      </c>
      <c r="D147" s="135" t="s">
        <v>379</v>
      </c>
      <c r="E147" s="21">
        <f>-E$162*'Fixed Data'!$B$21*'Fixed Data'!$B$22</f>
        <v>-6.3405798272614432E-3</v>
      </c>
      <c r="F147" s="21">
        <f>-F$162*'Fixed Data'!$B$21*'Fixed Data'!$B$22</f>
        <v>-6.3951807664680439E-3</v>
      </c>
      <c r="G147" s="21">
        <f>-G$162*'Fixed Data'!$B$21*'Fixed Data'!$B$22</f>
        <v>-6.3766008045444203E-3</v>
      </c>
      <c r="H147" s="21">
        <f>-H$162*'Fixed Data'!$B$21*'Fixed Data'!$B$22</f>
        <v>-6.4527287483244957E-3</v>
      </c>
      <c r="I147" s="21">
        <f>-I$162*'Fixed Data'!$B$21*'Fixed Data'!$B$22</f>
        <v>-6.126766057426015E-3</v>
      </c>
      <c r="J147" s="21">
        <f>-J$162*'Fixed Data'!$B$21*'Fixed Data'!$B$22</f>
        <v>-6.1903088166915671E-3</v>
      </c>
      <c r="K147" s="21">
        <f>-K$162*'Fixed Data'!$B$21*'Fixed Data'!$B$22</f>
        <v>-6.3379156108663622E-3</v>
      </c>
      <c r="L147" s="21">
        <f>-L$162*'Fixed Data'!$B$21*'Fixed Data'!$B$22</f>
        <v>-6.4218320067548637E-3</v>
      </c>
      <c r="M147" s="21">
        <f>-M$162*'Fixed Data'!$B$21*'Fixed Data'!$B$22</f>
        <v>-6.5102838727076591E-3</v>
      </c>
      <c r="N147" s="21">
        <f>-N$162*'Fixed Data'!$B$21*'Fixed Data'!$B$22</f>
        <v>-6.6036645753170262E-3</v>
      </c>
      <c r="O147" s="21">
        <f>-O$162*'Fixed Data'!$B$21*'Fixed Data'!$B$22</f>
        <v>-6.7021347191776213E-3</v>
      </c>
      <c r="P147" s="21">
        <f>-P$162*'Fixed Data'!$B$21*'Fixed Data'!$B$22</f>
        <v>-6.8061131056778744E-3</v>
      </c>
      <c r="Q147" s="21">
        <f>-Q$162*'Fixed Data'!$B$21*'Fixed Data'!$B$22</f>
        <v>-6.9155505600842744E-3</v>
      </c>
      <c r="R147" s="21">
        <f>-R$162*'Fixed Data'!$B$21*'Fixed Data'!$B$22</f>
        <v>-7.0307336941245503E-3</v>
      </c>
      <c r="S147" s="21">
        <f>-S$162*'Fixed Data'!$B$21*'Fixed Data'!$B$22</f>
        <v>-7.1519641672032359E-3</v>
      </c>
      <c r="T147" s="21">
        <f>-T$162*'Fixed Data'!$B$21*'Fixed Data'!$B$22</f>
        <v>-7.2795594764342702E-3</v>
      </c>
      <c r="U147" s="21">
        <f>-U$162*'Fixed Data'!$B$21*'Fixed Data'!$B$22</f>
        <v>-7.4138537881518222E-3</v>
      </c>
      <c r="V147" s="21">
        <f>-V$162*'Fixed Data'!$B$21*'Fixed Data'!$B$22</f>
        <v>-7.5551988130770518E-3</v>
      </c>
      <c r="W147" s="21">
        <f>-W$162*'Fixed Data'!$B$21*'Fixed Data'!$B$22</f>
        <v>-7.7039647274329036E-3</v>
      </c>
      <c r="X147" s="21">
        <f>-X$162*'Fixed Data'!$B$21*'Fixed Data'!$B$22</f>
        <v>-7.8605411424191654E-3</v>
      </c>
      <c r="Y147" s="21">
        <f>-Y$162*'Fixed Data'!$B$21*'Fixed Data'!$B$22</f>
        <v>-7.9710555956041245E-3</v>
      </c>
      <c r="Z147" s="21">
        <f>-Z$162*'Fixed Data'!$B$21*'Fixed Data'!$B$22</f>
        <v>-8.0760242788334973E-3</v>
      </c>
      <c r="AA147" s="21">
        <f>-AA$162*'Fixed Data'!$B$21*'Fixed Data'!$B$22</f>
        <v>-8.1729520494569045E-3</v>
      </c>
      <c r="AB147" s="21">
        <f>-AB$162*'Fixed Data'!$B$21*'Fixed Data'!$B$22</f>
        <v>-8.2442739020059837E-3</v>
      </c>
      <c r="AC147" s="21">
        <f>-AC$162*'Fixed Data'!$B$21*'Fixed Data'!$B$22</f>
        <v>-7.6915510202052922E-2</v>
      </c>
      <c r="AD147" s="21">
        <f>-AD$162*'Fixed Data'!$B$21*'Fixed Data'!$B$22</f>
        <v>-7.7203383655222169E-2</v>
      </c>
      <c r="AE147" s="21">
        <f>-AE$162*'Fixed Data'!$B$21*'Fixed Data'!$B$22</f>
        <v>-7.7506372476410346E-2</v>
      </c>
      <c r="AF147" s="21">
        <f>-AF$162*'Fixed Data'!$B$21*'Fixed Data'!$B$22</f>
        <v>-7.7825270328571436E-2</v>
      </c>
      <c r="AG147" s="21">
        <f>-AG$162*'Fixed Data'!$B$21*'Fixed Data'!$B$22</f>
        <v>-7.8160912547563549E-2</v>
      </c>
      <c r="AH147" s="21">
        <f>-AH$162*'Fixed Data'!$B$21*'Fixed Data'!$B$22</f>
        <v>-7.8514178330272161E-2</v>
      </c>
      <c r="AI147" s="21">
        <f>-AI$162*'Fixed Data'!$B$21*'Fixed Data'!$B$22</f>
        <v>-7.8885993037624697E-2</v>
      </c>
      <c r="AJ147" s="21">
        <f>-AJ$162*'Fixed Data'!$B$21*'Fixed Data'!$B$22</f>
        <v>-7.9096752911229085E-2</v>
      </c>
      <c r="AK147" s="21">
        <f>-AK$162*'Fixed Data'!$B$21*'Fixed Data'!$B$22</f>
        <v>-7.9299753117547722E-2</v>
      </c>
      <c r="AL147" s="21">
        <f>-AL$162*'Fixed Data'!$B$21*'Fixed Data'!$B$22</f>
        <v>-7.9375339606542E-2</v>
      </c>
      <c r="AM147" s="21">
        <f>-AM$162*'Fixed Data'!$B$21*'Fixed Data'!$B$22</f>
        <v>-7.9440501380008285E-2</v>
      </c>
      <c r="AN147" s="21">
        <f>-AN$162*'Fixed Data'!$B$21*'Fixed Data'!$B$22</f>
        <v>-7.950908688774222E-2</v>
      </c>
      <c r="AO147" s="21">
        <f>-AO$162*'Fixed Data'!$B$21*'Fixed Data'!$B$22</f>
        <v>-7.9581276020524838E-2</v>
      </c>
      <c r="AP147" s="21">
        <f>-AP$162*'Fixed Data'!$B$21*'Fixed Data'!$B$22</f>
        <v>-7.965725812104528E-2</v>
      </c>
      <c r="AQ147" s="21">
        <f>-AQ$162*'Fixed Data'!$B$21*'Fixed Data'!$B$22</f>
        <v>-7.9737232480528844E-2</v>
      </c>
      <c r="AR147" s="21">
        <f>-AR$162*'Fixed Data'!$B$21*'Fixed Data'!$B$22</f>
        <v>-7.9821408861460455E-2</v>
      </c>
      <c r="AS147" s="21">
        <f>-AS$162*'Fixed Data'!$B$21*'Fixed Data'!$B$22</f>
        <v>-7.9910008047772818E-2</v>
      </c>
      <c r="AT147" s="21">
        <f>-AT$162*'Fixed Data'!$B$21*'Fixed Data'!$B$22</f>
        <v>-8.0003262423942997E-2</v>
      </c>
      <c r="AU147" s="21">
        <f>-AU$162*'Fixed Data'!$B$21*'Fixed Data'!$B$22</f>
        <v>-8.0101416584517221E-2</v>
      </c>
      <c r="AV147" s="21">
        <f>-AV$162*'Fixed Data'!$B$21*'Fixed Data'!$B$22</f>
        <v>-8.020472797566075E-2</v>
      </c>
      <c r="AW147" s="21">
        <f>-AW$162*'Fixed Data'!$B$21*'Fixed Data'!$B$22</f>
        <v>-8.0313467570417824E-2</v>
      </c>
      <c r="AX147" s="21">
        <f>-AX$162*'Fixed Data'!$B$21*'Fixed Data'!$B$22</f>
        <v>-8.0427920579451015E-2</v>
      </c>
      <c r="AY147" s="21">
        <f>-AY$162*'Fixed Data'!$B$21*'Fixed Data'!$B$22</f>
        <v>-8.0548387199125049E-2</v>
      </c>
      <c r="AZ147" s="21">
        <f>-AZ$162*'Fixed Data'!$B$21*'Fixed Data'!$B$22</f>
        <v>-8.0675183398897496E-2</v>
      </c>
      <c r="BA147" s="21">
        <f>-BA$162*'Fixed Data'!$B$21*'Fixed Data'!$B$22</f>
        <v>-8.080864175008097E-2</v>
      </c>
      <c r="BB147" s="21">
        <f>-BB$162*'Fixed Data'!$B$21*'Fixed Data'!$B$22</f>
        <v>-8.09423208771059E-2</v>
      </c>
    </row>
    <row r="148" spans="1:54" outlineLevel="2">
      <c r="A148" s="424"/>
      <c r="B148" s="135" t="s">
        <v>285</v>
      </c>
      <c r="C148" s="135"/>
      <c r="D148" s="135" t="s">
        <v>379</v>
      </c>
      <c r="E148" s="279"/>
      <c r="F148" s="279"/>
      <c r="G148" s="279"/>
      <c r="H148" s="279"/>
      <c r="I148" s="279"/>
      <c r="J148" s="279"/>
      <c r="K148" s="279"/>
      <c r="L148" s="279"/>
      <c r="M148" s="279"/>
      <c r="N148" s="279"/>
      <c r="O148" s="279"/>
      <c r="P148" s="279"/>
      <c r="Q148" s="279"/>
      <c r="R148" s="279"/>
      <c r="S148" s="279"/>
      <c r="T148" s="279"/>
      <c r="U148" s="279"/>
      <c r="V148" s="279"/>
      <c r="W148" s="279"/>
      <c r="X148" s="279"/>
      <c r="Y148" s="279"/>
      <c r="Z148" s="279"/>
      <c r="AA148" s="279"/>
      <c r="AB148" s="279"/>
      <c r="AC148" s="279"/>
      <c r="AD148" s="279"/>
      <c r="AE148" s="279"/>
      <c r="AF148" s="279"/>
      <c r="AG148" s="279"/>
      <c r="AH148" s="279"/>
      <c r="AI148" s="279"/>
      <c r="AJ148" s="279"/>
      <c r="AK148" s="279"/>
      <c r="AL148" s="279"/>
      <c r="AM148" s="279"/>
      <c r="AN148" s="279"/>
      <c r="AO148" s="279"/>
      <c r="AP148" s="279"/>
      <c r="AQ148" s="279"/>
      <c r="AR148" s="279"/>
      <c r="AS148" s="279"/>
      <c r="AT148" s="279"/>
      <c r="AU148" s="279"/>
      <c r="AV148" s="279"/>
      <c r="AW148" s="279"/>
      <c r="AX148" s="279"/>
      <c r="AY148" s="279"/>
      <c r="AZ148" s="279"/>
      <c r="BA148" s="279"/>
      <c r="BB148" s="279"/>
    </row>
    <row r="149" spans="1:54" outlineLevel="2">
      <c r="A149" s="424"/>
      <c r="B149" s="135" t="s">
        <v>285</v>
      </c>
      <c r="C149" s="135"/>
      <c r="D149" s="135" t="s">
        <v>379</v>
      </c>
      <c r="E149" s="279"/>
      <c r="F149" s="279"/>
      <c r="G149" s="279"/>
      <c r="H149" s="279"/>
      <c r="I149" s="279"/>
      <c r="J149" s="279"/>
      <c r="K149" s="279"/>
      <c r="L149" s="279"/>
      <c r="M149" s="279"/>
      <c r="N149" s="279"/>
      <c r="O149" s="279"/>
      <c r="P149" s="279"/>
      <c r="Q149" s="279"/>
      <c r="R149" s="279"/>
      <c r="S149" s="279"/>
      <c r="T149" s="279"/>
      <c r="U149" s="279"/>
      <c r="V149" s="279"/>
      <c r="W149" s="279"/>
      <c r="X149" s="279"/>
      <c r="Y149" s="279"/>
      <c r="Z149" s="279"/>
      <c r="AA149" s="279"/>
      <c r="AB149" s="279"/>
      <c r="AC149" s="279"/>
      <c r="AD149" s="279"/>
      <c r="AE149" s="279"/>
      <c r="AF149" s="279"/>
      <c r="AG149" s="279"/>
      <c r="AH149" s="279"/>
      <c r="AI149" s="279"/>
      <c r="AJ149" s="279"/>
      <c r="AK149" s="279"/>
      <c r="AL149" s="279"/>
      <c r="AM149" s="279"/>
      <c r="AN149" s="279"/>
      <c r="AO149" s="279"/>
      <c r="AP149" s="279"/>
      <c r="AQ149" s="279"/>
      <c r="AR149" s="279"/>
      <c r="AS149" s="279"/>
      <c r="AT149" s="279"/>
      <c r="AU149" s="279"/>
      <c r="AV149" s="279"/>
      <c r="AW149" s="279"/>
      <c r="AX149" s="279"/>
      <c r="AY149" s="279"/>
      <c r="AZ149" s="279"/>
      <c r="BA149" s="279"/>
      <c r="BB149" s="279"/>
    </row>
    <row r="150" spans="1:54" outlineLevel="2">
      <c r="A150" s="424"/>
      <c r="B150" s="135" t="s">
        <v>288</v>
      </c>
      <c r="C150" s="135" t="s">
        <v>463</v>
      </c>
      <c r="D150" s="135" t="s">
        <v>379</v>
      </c>
      <c r="E150" s="279">
        <v>-1.7026156150024709</v>
      </c>
      <c r="F150" s="279">
        <v>-1.7196206642564695</v>
      </c>
      <c r="G150" s="279">
        <v>-1.7224985619844608</v>
      </c>
      <c r="H150" s="279">
        <v>-1.7307876362618817</v>
      </c>
      <c r="I150" s="279">
        <v>-1.6472941722652721</v>
      </c>
      <c r="J150" s="279">
        <v>-1.6609025194781741</v>
      </c>
      <c r="K150" s="279">
        <v>-1.7467562726673298</v>
      </c>
      <c r="L150" s="279">
        <v>-1.8370455057041006</v>
      </c>
      <c r="M150" s="279">
        <v>-1.9320995514235491</v>
      </c>
      <c r="N150" s="279">
        <v>-2.0321821842976577</v>
      </c>
      <c r="O150" s="279">
        <v>-2.1375616385458991</v>
      </c>
      <c r="P150" s="279">
        <v>-2.2485563084519211</v>
      </c>
      <c r="Q150" s="279">
        <v>-2.3653785551346256</v>
      </c>
      <c r="R150" s="279">
        <v>-2.4883343451669364</v>
      </c>
      <c r="S150" s="279">
        <v>-2.6177457093571439</v>
      </c>
      <c r="T150" s="279">
        <v>-2.7539515861734687</v>
      </c>
      <c r="U150" s="279">
        <v>-2.8972937663504399</v>
      </c>
      <c r="V150" s="279">
        <v>-3.0481471724480267</v>
      </c>
      <c r="W150" s="279">
        <v>-3.206920867630231</v>
      </c>
      <c r="X150" s="279">
        <v>-3.3740161776736985</v>
      </c>
      <c r="Y150" s="279">
        <v>-3.5498203079802368</v>
      </c>
      <c r="Z150" s="279">
        <v>-3.7348490831441903</v>
      </c>
      <c r="AA150" s="279">
        <v>-3.9295771231688277</v>
      </c>
      <c r="AB150" s="279">
        <v>-4.1344815715864254</v>
      </c>
      <c r="AC150" s="279">
        <v>-42.48932940764039</v>
      </c>
      <c r="AD150" s="279">
        <v>-44.718698973040347</v>
      </c>
      <c r="AE150" s="279">
        <v>-47.065117066534334</v>
      </c>
      <c r="AF150" s="279">
        <v>-49.534729084954172</v>
      </c>
      <c r="AG150" s="279">
        <v>-52.134003076859223</v>
      </c>
      <c r="AH150" s="279">
        <v>-54.869746682721384</v>
      </c>
      <c r="AI150" s="279">
        <v>-57.749124964520611</v>
      </c>
      <c r="AJ150" s="279">
        <v>-60.77965232757127</v>
      </c>
      <c r="AK150" s="279">
        <v>-63.969288595025937</v>
      </c>
      <c r="AL150" s="279">
        <v>-67.326360729917909</v>
      </c>
      <c r="AM150" s="279">
        <v>-70.859686064990896</v>
      </c>
      <c r="AN150" s="279">
        <v>-74.578493933030174</v>
      </c>
      <c r="AO150" s="279">
        <v>-78.49254524486652</v>
      </c>
      <c r="AP150" s="279">
        <v>-82.612042028652226</v>
      </c>
      <c r="AQ150" s="279">
        <v>-86.947760931691718</v>
      </c>
      <c r="AR150" s="279">
        <v>-91.511055514613375</v>
      </c>
      <c r="AS150" s="279">
        <v>-96.313874410233623</v>
      </c>
      <c r="AT150" s="279">
        <v>-101.36884598593367</v>
      </c>
      <c r="AU150" s="279">
        <v>-106.68921863639916</v>
      </c>
      <c r="AV150" s="279">
        <v>-112.2889267119147</v>
      </c>
      <c r="AW150" s="279">
        <v>-118.18263615798256</v>
      </c>
      <c r="AX150" s="279">
        <v>-124.38578292627516</v>
      </c>
      <c r="AY150" s="279">
        <v>-130.91461340227934</v>
      </c>
      <c r="AZ150" s="279">
        <v>-137.78622695551368</v>
      </c>
      <c r="BA150" s="279">
        <v>-144.99867587585038</v>
      </c>
      <c r="BB150" s="279">
        <v>-152.58866194614663</v>
      </c>
    </row>
    <row r="151" spans="1:54" outlineLevel="2">
      <c r="A151" s="424"/>
      <c r="B151" s="135" t="s">
        <v>288</v>
      </c>
      <c r="C151" s="135" t="s">
        <v>464</v>
      </c>
      <c r="D151" s="135" t="s">
        <v>379</v>
      </c>
      <c r="E151" s="279">
        <v>-2.8916364058888084</v>
      </c>
      <c r="F151" s="279">
        <v>-2.9615220064794352</v>
      </c>
      <c r="G151" s="279">
        <v>-2.9669698956051516</v>
      </c>
      <c r="H151" s="279">
        <v>-2.979832435785907</v>
      </c>
      <c r="I151" s="279">
        <v>-2.9384637736278161</v>
      </c>
      <c r="J151" s="279">
        <v>-2.9752692822579174</v>
      </c>
      <c r="K151" s="279">
        <v>-3.0860244334956399</v>
      </c>
      <c r="L151" s="279">
        <v>-3.1837730604763657</v>
      </c>
      <c r="M151" s="279">
        <v>-3.2866622097501148</v>
      </c>
      <c r="N151" s="279">
        <v>-3.3950094851354682</v>
      </c>
      <c r="O151" s="279">
        <v>-3.5090728964069537</v>
      </c>
      <c r="P151" s="279">
        <v>-3.6292730325320051</v>
      </c>
      <c r="Q151" s="279">
        <v>-3.7557840207438455</v>
      </c>
      <c r="R151" s="279">
        <v>-3.8889371989498152</v>
      </c>
      <c r="S151" s="279">
        <v>-4.0290813012548092</v>
      </c>
      <c r="T151" s="279">
        <v>-4.1765833713120886</v>
      </c>
      <c r="U151" s="279">
        <v>-4.3318297236276679</v>
      </c>
      <c r="V151" s="279">
        <v>-4.4952269553359958</v>
      </c>
      <c r="W151" s="279">
        <v>-4.6672030110967588</v>
      </c>
      <c r="X151" s="279">
        <v>-4.8482083039019397</v>
      </c>
      <c r="Y151" s="279">
        <v>-5.0364625031134347</v>
      </c>
      <c r="Z151" s="279">
        <v>-5.2341293007511318</v>
      </c>
      <c r="AA151" s="279">
        <v>-5.4416113540413926</v>
      </c>
      <c r="AB151" s="279">
        <v>-5.6561674870592498</v>
      </c>
      <c r="AC151" s="279">
        <v>-57.995327206245598</v>
      </c>
      <c r="AD151" s="279">
        <v>-60.290429237148167</v>
      </c>
      <c r="AE151" s="279">
        <v>-62.706030997172753</v>
      </c>
      <c r="AF151" s="279">
        <v>-65.248459084203589</v>
      </c>
      <c r="AG151" s="279">
        <v>-67.924372261593035</v>
      </c>
      <c r="AH151" s="279">
        <v>-70.740778897853673</v>
      </c>
      <c r="AI151" s="279">
        <v>-73.705055321987928</v>
      </c>
      <c r="AJ151" s="279">
        <v>-76.749970104864374</v>
      </c>
      <c r="AK151" s="279">
        <v>-79.946933172336699</v>
      </c>
      <c r="AL151" s="279">
        <v>-83.306012154117084</v>
      </c>
      <c r="AM151" s="279">
        <v>-86.840855164023964</v>
      </c>
      <c r="AN151" s="279">
        <v>-90.561288222419492</v>
      </c>
      <c r="AO151" s="279">
        <v>-94.477055375413016</v>
      </c>
      <c r="AP151" s="279">
        <v>-98.598412261493394</v>
      </c>
      <c r="AQ151" s="279">
        <v>-102.93615297170722</v>
      </c>
      <c r="AR151" s="279">
        <v>-107.50163832008005</v>
      </c>
      <c r="AS151" s="279">
        <v>-112.30682559832195</v>
      </c>
      <c r="AT151" s="279">
        <v>-117.36429989274765</v>
      </c>
      <c r="AU151" s="279">
        <v>-122.68730704543177</v>
      </c>
      <c r="AV151" s="279">
        <v>-128.28978834592667</v>
      </c>
      <c r="AW151" s="279">
        <v>-134.18641704440341</v>
      </c>
      <c r="AX151" s="279">
        <v>-140.39263678184565</v>
      </c>
      <c r="AY151" s="279">
        <v>-146.92470203794809</v>
      </c>
      <c r="AZ151" s="279">
        <v>-153.7997207026545</v>
      </c>
      <c r="BA151" s="279">
        <v>-161.01575496788257</v>
      </c>
      <c r="BB151" s="279">
        <v>-168.57035389551089</v>
      </c>
    </row>
    <row r="152" spans="1:54" outlineLevel="2">
      <c r="A152" s="424"/>
      <c r="B152" s="135" t="s">
        <v>288</v>
      </c>
      <c r="C152" s="135" t="s">
        <v>465</v>
      </c>
      <c r="D152" s="135" t="s">
        <v>379</v>
      </c>
      <c r="E152" s="279">
        <v>-1.2851228602555385</v>
      </c>
      <c r="F152" s="279">
        <v>-1.2958965768540893</v>
      </c>
      <c r="G152" s="279">
        <v>-1.2927079481031123</v>
      </c>
      <c r="H152" s="279">
        <v>-1.307071256496829</v>
      </c>
      <c r="I152" s="279">
        <v>-1.2473790186175675</v>
      </c>
      <c r="J152" s="279">
        <v>-1.2594351087032312</v>
      </c>
      <c r="K152" s="279">
        <v>-1.2875737009800279</v>
      </c>
      <c r="L152" s="279">
        <v>-1.3040307500040214</v>
      </c>
      <c r="M152" s="279">
        <v>-1.3213779835857009</v>
      </c>
      <c r="N152" s="279">
        <v>-1.3396907476132947</v>
      </c>
      <c r="O152" s="279">
        <v>-1.3590016192548817</v>
      </c>
      <c r="P152" s="279">
        <v>-1.3793909397554611</v>
      </c>
      <c r="Q152" s="279">
        <v>-1.4008510541126789</v>
      </c>
      <c r="R152" s="279">
        <v>-1.4234381977188004</v>
      </c>
      <c r="S152" s="279">
        <v>-1.4472115593120967</v>
      </c>
      <c r="T152" s="279">
        <v>-1.4722334360796523</v>
      </c>
      <c r="U152" s="279">
        <v>-1.4985693969058431</v>
      </c>
      <c r="V152" s="279">
        <v>-1.5262884541942334</v>
      </c>
      <c r="W152" s="279">
        <v>-1.555463244713188</v>
      </c>
      <c r="X152" s="279">
        <v>-1.5861702199390944</v>
      </c>
      <c r="Y152" s="279">
        <v>-1.6084911096286492</v>
      </c>
      <c r="Z152" s="279">
        <v>-1.6298941112079364</v>
      </c>
      <c r="AA152" s="279">
        <v>-1.6499250915272403</v>
      </c>
      <c r="AB152" s="279">
        <v>-1.6653543663142458</v>
      </c>
      <c r="AC152" s="279">
        <v>-14.316876012145972</v>
      </c>
      <c r="AD152" s="279">
        <v>-14.37244188047838</v>
      </c>
      <c r="AE152" s="279">
        <v>-14.43092597942274</v>
      </c>
      <c r="AF152" s="279">
        <v>-14.4924815700639</v>
      </c>
      <c r="AG152" s="279">
        <v>-14.557269962543099</v>
      </c>
      <c r="AH152" s="279">
        <v>-14.625460938783808</v>
      </c>
      <c r="AI152" s="279">
        <v>-14.697233197418683</v>
      </c>
      <c r="AJ152" s="279">
        <v>-14.739512757931593</v>
      </c>
      <c r="AK152" s="279">
        <v>-14.78054543554339</v>
      </c>
      <c r="AL152" s="279">
        <v>-14.798300810447572</v>
      </c>
      <c r="AM152" s="279">
        <v>-14.81433816269781</v>
      </c>
      <c r="AN152" s="279">
        <v>-14.831219016867841</v>
      </c>
      <c r="AO152" s="279">
        <v>-14.848987738176094</v>
      </c>
      <c r="AP152" s="279">
        <v>-14.867691025311512</v>
      </c>
      <c r="AQ152" s="279">
        <v>-14.887378033167639</v>
      </c>
      <c r="AR152" s="279">
        <v>-14.908100502032271</v>
      </c>
      <c r="AS152" s="279">
        <v>-14.929912893572043</v>
      </c>
      <c r="AT152" s="279">
        <v>-14.952872533969627</v>
      </c>
      <c r="AU152" s="279">
        <v>-14.97703976458954</v>
      </c>
      <c r="AV152" s="279">
        <v>-15.002478100568599</v>
      </c>
      <c r="AW152" s="279">
        <v>-15.029254397747991</v>
      </c>
      <c r="AX152" s="279">
        <v>-15.057439028385431</v>
      </c>
      <c r="AY152" s="279">
        <v>-15.087106066109484</v>
      </c>
      <c r="AZ152" s="279">
        <v>-15.118333480602066</v>
      </c>
      <c r="BA152" s="279">
        <v>-15.151203342520773</v>
      </c>
      <c r="BB152" s="279">
        <v>-15.184144669182862</v>
      </c>
    </row>
    <row r="153" spans="1:54" outlineLevel="2">
      <c r="A153" s="424"/>
      <c r="B153" s="135" t="s">
        <v>466</v>
      </c>
      <c r="C153" s="135"/>
      <c r="D153" s="135" t="s">
        <v>379</v>
      </c>
      <c r="E153" s="279"/>
      <c r="F153" s="279"/>
      <c r="G153" s="279"/>
      <c r="H153" s="279"/>
      <c r="I153" s="279"/>
      <c r="J153" s="279"/>
      <c r="K153" s="279"/>
      <c r="L153" s="279"/>
      <c r="M153" s="279"/>
      <c r="N153" s="279"/>
      <c r="O153" s="279"/>
      <c r="P153" s="279"/>
      <c r="Q153" s="279"/>
      <c r="R153" s="279"/>
      <c r="S153" s="279"/>
      <c r="T153" s="279"/>
      <c r="U153" s="279"/>
      <c r="V153" s="279"/>
      <c r="W153" s="279"/>
      <c r="X153" s="279"/>
      <c r="Y153" s="279"/>
      <c r="Z153" s="279"/>
      <c r="AA153" s="279"/>
      <c r="AB153" s="279"/>
      <c r="AC153" s="279"/>
      <c r="AD153" s="279"/>
      <c r="AE153" s="279"/>
      <c r="AF153" s="279"/>
      <c r="AG153" s="279"/>
      <c r="AH153" s="279"/>
      <c r="AI153" s="279"/>
      <c r="AJ153" s="279"/>
      <c r="AK153" s="279"/>
      <c r="AL153" s="279"/>
      <c r="AM153" s="279"/>
      <c r="AN153" s="279"/>
      <c r="AO153" s="279"/>
      <c r="AP153" s="279"/>
      <c r="AQ153" s="279"/>
      <c r="AR153" s="279"/>
      <c r="AS153" s="279"/>
      <c r="AT153" s="279"/>
      <c r="AU153" s="279"/>
      <c r="AV153" s="279"/>
      <c r="AW153" s="279"/>
      <c r="AX153" s="279"/>
      <c r="AY153" s="279"/>
      <c r="AZ153" s="279"/>
      <c r="BA153" s="279"/>
      <c r="BB153" s="279"/>
    </row>
    <row r="154" spans="1:54" outlineLevel="2">
      <c r="A154" s="425"/>
      <c r="B154" s="135" t="s">
        <v>466</v>
      </c>
      <c r="C154" s="135"/>
      <c r="D154" s="135" t="s">
        <v>379</v>
      </c>
      <c r="E154" s="279"/>
      <c r="F154" s="279"/>
      <c r="G154" s="279"/>
      <c r="H154" s="279"/>
      <c r="I154" s="279"/>
      <c r="J154" s="279"/>
      <c r="K154" s="279"/>
      <c r="L154" s="279"/>
      <c r="M154" s="279"/>
      <c r="N154" s="279"/>
      <c r="O154" s="279"/>
      <c r="P154" s="279"/>
      <c r="Q154" s="279"/>
      <c r="R154" s="279"/>
      <c r="S154" s="279"/>
      <c r="T154" s="279"/>
      <c r="U154" s="279"/>
      <c r="V154" s="279"/>
      <c r="W154" s="279"/>
      <c r="X154" s="279"/>
      <c r="Y154" s="279"/>
      <c r="Z154" s="279"/>
      <c r="AA154" s="279"/>
      <c r="AB154" s="279"/>
      <c r="AC154" s="279"/>
      <c r="AD154" s="279"/>
      <c r="AE154" s="279"/>
      <c r="AF154" s="279"/>
      <c r="AG154" s="279"/>
      <c r="AH154" s="279"/>
      <c r="AI154" s="279"/>
      <c r="AJ154" s="279"/>
      <c r="AK154" s="279"/>
      <c r="AL154" s="279"/>
      <c r="AM154" s="279"/>
      <c r="AN154" s="279"/>
      <c r="AO154" s="279"/>
      <c r="AP154" s="279"/>
      <c r="AQ154" s="279"/>
      <c r="AR154" s="279"/>
      <c r="AS154" s="279"/>
      <c r="AT154" s="279"/>
      <c r="AU154" s="279"/>
      <c r="AV154" s="279"/>
      <c r="AW154" s="279"/>
      <c r="AX154" s="279"/>
      <c r="AY154" s="279"/>
      <c r="AZ154" s="279"/>
      <c r="BA154" s="279"/>
      <c r="BB154" s="279"/>
    </row>
    <row r="155" spans="1:54" outlineLevel="1">
      <c r="A155" s="133"/>
      <c r="B155" s="134"/>
      <c r="C155" s="135"/>
      <c r="D155" s="135"/>
      <c r="E155" s="136"/>
      <c r="F155" s="136"/>
      <c r="G155" s="136"/>
      <c r="H155" s="136"/>
      <c r="I155" s="136"/>
      <c r="J155" s="136"/>
      <c r="K155" s="136"/>
      <c r="L155" s="136"/>
      <c r="M155" s="136"/>
      <c r="N155" s="136"/>
      <c r="O155" s="136"/>
      <c r="P155" s="136"/>
      <c r="Q155" s="136"/>
      <c r="R155" s="136"/>
      <c r="S155" s="136"/>
      <c r="T155" s="136"/>
      <c r="U155" s="136"/>
      <c r="V155" s="136"/>
      <c r="W155" s="136"/>
      <c r="X155" s="136"/>
      <c r="Y155" s="136"/>
      <c r="Z155" s="136"/>
      <c r="AA155" s="136"/>
      <c r="AB155" s="136"/>
      <c r="AC155" s="136"/>
      <c r="AD155" s="136"/>
      <c r="AE155" s="136"/>
      <c r="AF155" s="136"/>
      <c r="AG155" s="136"/>
      <c r="AH155" s="136"/>
      <c r="AI155" s="136"/>
      <c r="AJ155" s="136"/>
      <c r="AK155" s="136"/>
      <c r="AL155" s="136"/>
      <c r="AM155" s="136"/>
      <c r="AN155" s="136"/>
      <c r="AO155" s="136"/>
      <c r="AP155" s="136"/>
      <c r="AQ155" s="136"/>
      <c r="AR155" s="136"/>
      <c r="AS155" s="136"/>
      <c r="AT155" s="136"/>
      <c r="AU155" s="136"/>
      <c r="AV155" s="136"/>
      <c r="AW155" s="136"/>
      <c r="AX155" s="136"/>
      <c r="AY155" s="136"/>
      <c r="AZ155" s="136"/>
      <c r="BA155" s="136"/>
      <c r="BB155" s="136"/>
    </row>
    <row r="156" spans="1:54" outlineLevel="1">
      <c r="A156" s="134" t="s">
        <v>370</v>
      </c>
      <c r="B156" s="134"/>
      <c r="C156" s="135"/>
      <c r="D156" s="135"/>
      <c r="E156" s="136"/>
      <c r="F156" s="136"/>
      <c r="G156" s="136"/>
      <c r="H156" s="136"/>
      <c r="I156" s="136"/>
      <c r="J156" s="136"/>
      <c r="K156" s="136"/>
      <c r="L156" s="136"/>
      <c r="M156" s="136"/>
      <c r="N156" s="136"/>
      <c r="O156" s="136"/>
      <c r="P156" s="136"/>
      <c r="Q156" s="136"/>
      <c r="R156" s="136"/>
      <c r="S156" s="136"/>
      <c r="T156" s="136"/>
      <c r="U156" s="136"/>
      <c r="V156" s="136"/>
      <c r="W156" s="136"/>
      <c r="X156" s="136"/>
      <c r="Y156" s="136"/>
      <c r="Z156" s="136"/>
      <c r="AA156" s="136"/>
      <c r="AB156" s="136"/>
      <c r="AC156" s="136"/>
      <c r="AD156" s="136"/>
      <c r="AE156" s="136"/>
      <c r="AF156" s="136"/>
      <c r="AG156" s="136"/>
      <c r="AH156" s="136"/>
      <c r="AI156" s="136"/>
      <c r="AJ156" s="136"/>
      <c r="AK156" s="136"/>
      <c r="AL156" s="136"/>
      <c r="AM156" s="136"/>
      <c r="AN156" s="136"/>
      <c r="AO156" s="136"/>
      <c r="AP156" s="136"/>
      <c r="AQ156" s="136"/>
      <c r="AR156" s="136"/>
      <c r="AS156" s="136"/>
      <c r="AT156" s="136"/>
      <c r="AU156" s="136"/>
      <c r="AV156" s="136"/>
      <c r="AW156" s="136"/>
      <c r="AX156" s="136"/>
      <c r="AY156" s="136"/>
      <c r="AZ156" s="136"/>
      <c r="BA156" s="136"/>
      <c r="BB156" s="136"/>
    </row>
    <row r="157" spans="1:54" outlineLevel="2">
      <c r="A157" s="133"/>
      <c r="B157" s="134" t="s">
        <v>459</v>
      </c>
      <c r="C157" s="134" t="s">
        <v>158</v>
      </c>
      <c r="D157" s="135"/>
      <c r="E157" s="130">
        <v>2027</v>
      </c>
      <c r="F157" s="130">
        <v>2028</v>
      </c>
      <c r="G157" s="130">
        <v>2029</v>
      </c>
      <c r="H157" s="130">
        <v>2030</v>
      </c>
      <c r="I157" s="130">
        <v>2031</v>
      </c>
      <c r="J157" s="130">
        <v>2032</v>
      </c>
      <c r="K157" s="130">
        <v>2033</v>
      </c>
      <c r="L157" s="130">
        <v>2034</v>
      </c>
      <c r="M157" s="130">
        <v>2035</v>
      </c>
      <c r="N157" s="130">
        <v>2036</v>
      </c>
      <c r="O157" s="130">
        <v>2037</v>
      </c>
      <c r="P157" s="130">
        <v>2038</v>
      </c>
      <c r="Q157" s="130">
        <v>2039</v>
      </c>
      <c r="R157" s="130">
        <v>2040</v>
      </c>
      <c r="S157" s="130">
        <v>2041</v>
      </c>
      <c r="T157" s="130">
        <v>2042</v>
      </c>
      <c r="U157" s="130">
        <v>2043</v>
      </c>
      <c r="V157" s="130">
        <v>2044</v>
      </c>
      <c r="W157" s="130">
        <v>2045</v>
      </c>
      <c r="X157" s="130">
        <v>2046</v>
      </c>
      <c r="Y157" s="130">
        <v>2047</v>
      </c>
      <c r="Z157" s="130">
        <v>2048</v>
      </c>
      <c r="AA157" s="130">
        <v>2049</v>
      </c>
      <c r="AB157" s="130">
        <v>2050</v>
      </c>
      <c r="AC157" s="130">
        <v>2051</v>
      </c>
      <c r="AD157" s="130">
        <v>2052</v>
      </c>
      <c r="AE157" s="130">
        <v>2053</v>
      </c>
      <c r="AF157" s="130">
        <v>2054</v>
      </c>
      <c r="AG157" s="130">
        <v>2055</v>
      </c>
      <c r="AH157" s="130">
        <v>2056</v>
      </c>
      <c r="AI157" s="130">
        <v>2057</v>
      </c>
      <c r="AJ157" s="130">
        <v>2058</v>
      </c>
      <c r="AK157" s="130">
        <v>2059</v>
      </c>
      <c r="AL157" s="130">
        <v>2060</v>
      </c>
      <c r="AM157" s="130">
        <v>2061</v>
      </c>
      <c r="AN157" s="130">
        <v>2062</v>
      </c>
      <c r="AO157" s="130">
        <v>2063</v>
      </c>
      <c r="AP157" s="130">
        <v>2064</v>
      </c>
      <c r="AQ157" s="130">
        <v>2065</v>
      </c>
      <c r="AR157" s="130">
        <v>2066</v>
      </c>
      <c r="AS157" s="130">
        <v>2067</v>
      </c>
      <c r="AT157" s="130">
        <v>2068</v>
      </c>
      <c r="AU157" s="130">
        <v>2069</v>
      </c>
      <c r="AV157" s="130">
        <v>2070</v>
      </c>
      <c r="AW157" s="130">
        <v>2071</v>
      </c>
      <c r="AX157" s="130">
        <v>2072</v>
      </c>
      <c r="AY157" s="130">
        <v>2073</v>
      </c>
      <c r="AZ157" s="130">
        <v>2074</v>
      </c>
      <c r="BA157" s="130">
        <v>2075</v>
      </c>
      <c r="BB157" s="130">
        <v>2076</v>
      </c>
    </row>
    <row r="158" spans="1:54" ht="12.75" customHeight="1" outlineLevel="2">
      <c r="A158" s="423" t="s">
        <v>467</v>
      </c>
      <c r="B158" s="135" t="s">
        <v>282</v>
      </c>
      <c r="C158" s="135" t="s">
        <v>385</v>
      </c>
      <c r="D158" s="135" t="s">
        <v>468</v>
      </c>
      <c r="E158" s="321">
        <v>3.0188940561745713E-3</v>
      </c>
      <c r="F158" s="321">
        <v>3.0861273956880892E-3</v>
      </c>
      <c r="G158" s="321">
        <v>2.8322894417865548E-3</v>
      </c>
      <c r="H158" s="321">
        <v>2.6225744408105004E-3</v>
      </c>
      <c r="I158" s="321">
        <v>2.3971038023445795E-3</v>
      </c>
      <c r="J158" s="321">
        <v>2.146757756270603E-3</v>
      </c>
      <c r="K158" s="321">
        <v>2.2374418293470161E-3</v>
      </c>
      <c r="L158" s="321">
        <v>2.3328869215764412E-3</v>
      </c>
      <c r="M158" s="321">
        <v>2.433954363958683E-3</v>
      </c>
      <c r="N158" s="321">
        <v>2.5409393364063124E-3</v>
      </c>
      <c r="O158" s="321">
        <v>2.6541382981674481E-3</v>
      </c>
      <c r="P158" s="321">
        <v>2.7738774908977028E-3</v>
      </c>
      <c r="Q158" s="321">
        <v>2.8999031303061358E-3</v>
      </c>
      <c r="R158" s="321">
        <v>3.0325452621441547E-3</v>
      </c>
      <c r="S158" s="321">
        <v>3.1721512599484185E-3</v>
      </c>
      <c r="T158" s="321">
        <v>3.3190867347696793E-3</v>
      </c>
      <c r="U158" s="321">
        <v>3.4737364926634663E-3</v>
      </c>
      <c r="V158" s="321">
        <v>3.6365055424501121E-3</v>
      </c>
      <c r="W158" s="321">
        <v>3.8078201563833836E-3</v>
      </c>
      <c r="X158" s="321">
        <v>3.988128986505423E-3</v>
      </c>
      <c r="Y158" s="321">
        <v>4.1779042396116245E-3</v>
      </c>
      <c r="Z158" s="321">
        <v>4.3776429139025484E-3</v>
      </c>
      <c r="AA158" s="321">
        <v>4.5878681005614699E-3</v>
      </c>
      <c r="AB158" s="321">
        <v>4.8091303536662855E-3</v>
      </c>
      <c r="AC158" s="321">
        <v>5.4504181121471573E-3</v>
      </c>
      <c r="AD158" s="321">
        <v>5.7169652425879246E-3</v>
      </c>
      <c r="AE158" s="321">
        <v>5.9975064069329688E-3</v>
      </c>
      <c r="AF158" s="321">
        <v>6.2927763082143116E-3</v>
      </c>
      <c r="AG158" s="321">
        <v>6.6035482222264246E-3</v>
      </c>
      <c r="AH158" s="321">
        <v>6.9306360226410249E-3</v>
      </c>
      <c r="AI158" s="321">
        <v>7.2748963124427994E-3</v>
      </c>
      <c r="AJ158" s="321">
        <v>7.6372306672679458E-3</v>
      </c>
      <c r="AK158" s="321">
        <v>8.0185879965206271E-3</v>
      </c>
      <c r="AL158" s="321">
        <v>8.4199670284507214E-3</v>
      </c>
      <c r="AM158" s="321">
        <v>8.8424189257011333E-3</v>
      </c>
      <c r="AN158" s="321">
        <v>9.2870500381742726E-3</v>
      </c>
      <c r="AO158" s="321">
        <v>9.7550248004272967E-3</v>
      </c>
      <c r="AP158" s="321">
        <v>1.0247568781183942E-2</v>
      </c>
      <c r="AQ158" s="321">
        <v>1.0765971892949268E-2</v>
      </c>
      <c r="AR158" s="321">
        <v>1.1311591770132882E-2</v>
      </c>
      <c r="AS158" s="321">
        <v>1.1885857324527594E-2</v>
      </c>
      <c r="AT158" s="321">
        <v>1.2490272487454825E-2</v>
      </c>
      <c r="AU158" s="321">
        <v>1.3126420148376965E-2</v>
      </c>
      <c r="AV158" s="321">
        <v>1.3795966300291474E-2</v>
      </c>
      <c r="AW158" s="321">
        <v>1.4500664402762993E-2</v>
      </c>
      <c r="AX158" s="321">
        <v>1.5242359974019695E-2</v>
      </c>
      <c r="AY158" s="321">
        <v>1.6022995424140041E-2</v>
      </c>
      <c r="AZ158" s="321">
        <v>1.6844615141987433E-2</v>
      </c>
      <c r="BA158" s="321">
        <v>1.7709370849214874E-2</v>
      </c>
      <c r="BB158" s="321">
        <v>1.8618520710115702E-2</v>
      </c>
    </row>
    <row r="159" spans="1:54" outlineLevel="2">
      <c r="A159" s="424"/>
      <c r="B159" s="135" t="s">
        <v>282</v>
      </c>
      <c r="C159" s="135"/>
      <c r="D159" s="135"/>
      <c r="E159" s="238"/>
      <c r="F159" s="238"/>
      <c r="G159" s="238"/>
      <c r="H159" s="238"/>
      <c r="I159" s="238"/>
      <c r="J159" s="238"/>
      <c r="K159" s="238"/>
      <c r="L159" s="238"/>
      <c r="M159" s="238"/>
      <c r="N159" s="238"/>
      <c r="O159" s="238"/>
      <c r="P159" s="238"/>
      <c r="Q159" s="238"/>
      <c r="R159" s="238"/>
      <c r="S159" s="238"/>
      <c r="T159" s="238"/>
      <c r="U159" s="238"/>
      <c r="V159" s="238"/>
      <c r="W159" s="238"/>
      <c r="X159" s="238"/>
      <c r="Y159" s="238"/>
      <c r="Z159" s="238"/>
      <c r="AA159" s="238"/>
      <c r="AB159" s="238"/>
      <c r="AC159" s="238"/>
      <c r="AD159" s="238"/>
      <c r="AE159" s="238"/>
      <c r="AF159" s="238"/>
      <c r="AG159" s="238"/>
      <c r="AH159" s="238"/>
      <c r="AI159" s="238"/>
      <c r="AJ159" s="238"/>
      <c r="AK159" s="238"/>
      <c r="AL159" s="238"/>
      <c r="AM159" s="238"/>
      <c r="AN159" s="238"/>
      <c r="AO159" s="238"/>
      <c r="AP159" s="238"/>
      <c r="AQ159" s="238"/>
      <c r="AR159" s="238"/>
      <c r="AS159" s="238"/>
      <c r="AT159" s="238"/>
      <c r="AU159" s="238"/>
      <c r="AV159" s="238"/>
      <c r="AW159" s="238"/>
      <c r="AX159" s="238"/>
      <c r="AY159" s="238"/>
      <c r="AZ159" s="238"/>
      <c r="BA159" s="238"/>
      <c r="BB159" s="238"/>
    </row>
    <row r="160" spans="1:54" outlineLevel="2">
      <c r="A160" s="424"/>
      <c r="B160" s="135" t="s">
        <v>282</v>
      </c>
      <c r="C160" s="135"/>
      <c r="D160" s="135"/>
      <c r="E160" s="238"/>
      <c r="F160" s="238"/>
      <c r="G160" s="238"/>
      <c r="H160" s="238"/>
      <c r="I160" s="238"/>
      <c r="J160" s="238"/>
      <c r="K160" s="238"/>
      <c r="L160" s="238"/>
      <c r="M160" s="238"/>
      <c r="N160" s="238"/>
      <c r="O160" s="238"/>
      <c r="P160" s="238"/>
      <c r="Q160" s="238"/>
      <c r="R160" s="238"/>
      <c r="S160" s="238"/>
      <c r="T160" s="238"/>
      <c r="U160" s="238"/>
      <c r="V160" s="238"/>
      <c r="W160" s="238"/>
      <c r="X160" s="238"/>
      <c r="Y160" s="238"/>
      <c r="Z160" s="238"/>
      <c r="AA160" s="238"/>
      <c r="AB160" s="238"/>
      <c r="AC160" s="238"/>
      <c r="AD160" s="238"/>
      <c r="AE160" s="238"/>
      <c r="AF160" s="238"/>
      <c r="AG160" s="238"/>
      <c r="AH160" s="238"/>
      <c r="AI160" s="238"/>
      <c r="AJ160" s="238"/>
      <c r="AK160" s="238"/>
      <c r="AL160" s="238"/>
      <c r="AM160" s="238"/>
      <c r="AN160" s="238"/>
      <c r="AO160" s="238"/>
      <c r="AP160" s="238"/>
      <c r="AQ160" s="238"/>
      <c r="AR160" s="238"/>
      <c r="AS160" s="238"/>
      <c r="AT160" s="238"/>
      <c r="AU160" s="238"/>
      <c r="AV160" s="238"/>
      <c r="AW160" s="238"/>
      <c r="AX160" s="238"/>
      <c r="AY160" s="238"/>
      <c r="AZ160" s="238"/>
      <c r="BA160" s="238"/>
      <c r="BB160" s="238"/>
    </row>
    <row r="161" spans="1:54" outlineLevel="2">
      <c r="A161" s="424"/>
      <c r="B161" s="135" t="s">
        <v>285</v>
      </c>
      <c r="C161" s="135" t="s">
        <v>461</v>
      </c>
      <c r="D161" s="135"/>
      <c r="E161" s="321">
        <v>1.8936847692531535E-2</v>
      </c>
      <c r="F161" s="321">
        <v>1.9099919477414511E-2</v>
      </c>
      <c r="G161" s="321">
        <v>1.9044428352207324E-2</v>
      </c>
      <c r="H161" s="321">
        <v>1.927179293333138E-2</v>
      </c>
      <c r="I161" s="321">
        <v>1.8298269060253933E-2</v>
      </c>
      <c r="J161" s="321">
        <v>1.8488046586435596E-2</v>
      </c>
      <c r="K161" s="321">
        <v>1.8928890713600894E-2</v>
      </c>
      <c r="L161" s="321">
        <v>1.9179516374209123E-2</v>
      </c>
      <c r="M161" s="321">
        <v>1.9443687721199612E-2</v>
      </c>
      <c r="N161" s="321">
        <v>1.9722579587702432E-2</v>
      </c>
      <c r="O161" s="321">
        <v>2.0016671637223277E-2</v>
      </c>
      <c r="P161" s="321">
        <v>2.0327214666743153E-2</v>
      </c>
      <c r="Q161" s="321">
        <v>2.0654061810444765E-2</v>
      </c>
      <c r="R161" s="321">
        <v>2.0998069066167812E-2</v>
      </c>
      <c r="S161" s="321">
        <v>2.1360137373314436E-2</v>
      </c>
      <c r="T161" s="321">
        <v>2.1741214972369468E-2</v>
      </c>
      <c r="U161" s="321">
        <v>2.2142299888300094E-2</v>
      </c>
      <c r="V161" s="321">
        <v>2.2564442544338894E-2</v>
      </c>
      <c r="W161" s="321">
        <v>2.3008748512995659E-2</v>
      </c>
      <c r="X161" s="321">
        <v>2.3476381411502684E-2</v>
      </c>
      <c r="Y161" s="321">
        <v>2.3806445131982785E-2</v>
      </c>
      <c r="Z161" s="321">
        <v>2.4119945792956048E-2</v>
      </c>
      <c r="AA161" s="321">
        <v>2.4409431373057157E-2</v>
      </c>
      <c r="AB161" s="321">
        <v>2.4622442027550311E-2</v>
      </c>
      <c r="AC161" s="321">
        <v>0.2297167359406504</v>
      </c>
      <c r="AD161" s="321">
        <v>0.23057650206392347</v>
      </c>
      <c r="AE161" s="321">
        <v>0.23148141191691704</v>
      </c>
      <c r="AF161" s="321">
        <v>0.23243383586241886</v>
      </c>
      <c r="AG161" s="321">
        <v>0.23343626872398604</v>
      </c>
      <c r="AH161" s="321">
        <v>0.23449133632101749</v>
      </c>
      <c r="AI161" s="321">
        <v>0.23560180234696446</v>
      </c>
      <c r="AJ161" s="321">
        <v>0.23623126017808951</v>
      </c>
      <c r="AK161" s="321">
        <v>0.23683754289880873</v>
      </c>
      <c r="AL161" s="321">
        <v>0.23706329036492282</v>
      </c>
      <c r="AM161" s="321">
        <v>0.23725790325729598</v>
      </c>
      <c r="AN161" s="321">
        <v>0.23746274151330024</v>
      </c>
      <c r="AO161" s="321">
        <v>0.23767834239678454</v>
      </c>
      <c r="AP161" s="321">
        <v>0.23790527140077367</v>
      </c>
      <c r="AQ161" s="321">
        <v>0.23814412373070359</v>
      </c>
      <c r="AR161" s="321">
        <v>0.23839552586559304</v>
      </c>
      <c r="AS161" s="321">
        <v>0.2386601372012418</v>
      </c>
      <c r="AT161" s="321">
        <v>0.23893865177976742</v>
      </c>
      <c r="AU161" s="321">
        <v>0.23923180011001785</v>
      </c>
      <c r="AV161" s="321">
        <v>0.2395403510836335</v>
      </c>
      <c r="AW161" s="321">
        <v>0.23986511399178412</v>
      </c>
      <c r="AX161" s="321">
        <v>0.24020694064787237</v>
      </c>
      <c r="AY161" s="321">
        <v>0.24056672762176917</v>
      </c>
      <c r="AZ161" s="321">
        <v>0.24094541859144328</v>
      </c>
      <c r="BA161" s="321">
        <v>0.24134400681815271</v>
      </c>
      <c r="BB161" s="321">
        <v>0.24174325441649661</v>
      </c>
    </row>
    <row r="162" spans="1:54" outlineLevel="2">
      <c r="A162" s="424"/>
      <c r="B162" s="135" t="s">
        <v>285</v>
      </c>
      <c r="C162" s="135" t="s">
        <v>462</v>
      </c>
      <c r="D162" s="135"/>
      <c r="E162" s="321">
        <v>4.2081883761181174E-2</v>
      </c>
      <c r="F162" s="321">
        <v>4.2444265505365585E-2</v>
      </c>
      <c r="G162" s="321">
        <v>4.2320951893794062E-2</v>
      </c>
      <c r="H162" s="321">
        <v>4.2826206518514175E-2</v>
      </c>
      <c r="I162" s="321">
        <v>4.0662820133897638E-2</v>
      </c>
      <c r="J162" s="321">
        <v>4.1084547969856861E-2</v>
      </c>
      <c r="K162" s="321">
        <v>4.206420158577974E-2</v>
      </c>
      <c r="L162" s="321">
        <v>4.2621147498242508E-2</v>
      </c>
      <c r="M162" s="321">
        <v>4.3208194935999124E-2</v>
      </c>
      <c r="N162" s="321">
        <v>4.3827954639338758E-2</v>
      </c>
      <c r="O162" s="321">
        <v>4.4481492527162832E-2</v>
      </c>
      <c r="P162" s="321">
        <v>4.5171588148318141E-2</v>
      </c>
      <c r="Q162" s="321">
        <v>4.589791513432169E-2</v>
      </c>
      <c r="R162" s="321">
        <v>4.6662375702595141E-2</v>
      </c>
      <c r="S162" s="321">
        <v>4.7466971940698752E-2</v>
      </c>
      <c r="T162" s="321">
        <v>4.8313811049709936E-2</v>
      </c>
      <c r="U162" s="321">
        <v>4.9205110862889125E-2</v>
      </c>
      <c r="V162" s="321">
        <v>5.0143205654086441E-2</v>
      </c>
      <c r="W162" s="321">
        <v>5.1130552251101483E-2</v>
      </c>
      <c r="X162" s="321">
        <v>5.216973647000598E-2</v>
      </c>
      <c r="Y162" s="321">
        <v>5.2903211404406202E-2</v>
      </c>
      <c r="Z162" s="321">
        <v>5.3599879539902348E-2</v>
      </c>
      <c r="AA162" s="321">
        <v>5.42431808290159E-2</v>
      </c>
      <c r="AB162" s="321">
        <v>5.4716537839000712E-2</v>
      </c>
      <c r="AC162" s="321">
        <v>0.51048163542366731</v>
      </c>
      <c r="AD162" s="321">
        <v>0.51239222680871899</v>
      </c>
      <c r="AE162" s="321">
        <v>0.51440313759314882</v>
      </c>
      <c r="AF162" s="321">
        <v>0.5165196352498197</v>
      </c>
      <c r="AG162" s="321">
        <v>0.51874726383108016</v>
      </c>
      <c r="AH162" s="321">
        <v>0.52109185849115036</v>
      </c>
      <c r="AI162" s="321">
        <v>0.52355956077103238</v>
      </c>
      <c r="AJ162" s="321">
        <v>0.52495835595131035</v>
      </c>
      <c r="AK162" s="321">
        <v>0.52630565088624159</v>
      </c>
      <c r="AL162" s="321">
        <v>0.52680731192205055</v>
      </c>
      <c r="AM162" s="321">
        <v>0.52723978501621316</v>
      </c>
      <c r="AN162" s="321">
        <v>0.52769498114066715</v>
      </c>
      <c r="AO162" s="321">
        <v>0.52817409421507677</v>
      </c>
      <c r="AP162" s="321">
        <v>0.52867838089060826</v>
      </c>
      <c r="AQ162" s="321">
        <v>0.52920916384600802</v>
      </c>
      <c r="AR162" s="321">
        <v>0.52976783525687354</v>
      </c>
      <c r="AS162" s="321">
        <v>0.53035586044720406</v>
      </c>
      <c r="AT162" s="321">
        <v>0.5309747817328162</v>
      </c>
      <c r="AU162" s="321">
        <v>0.53162622246670643</v>
      </c>
      <c r="AV162" s="321">
        <v>0.53231189129696321</v>
      </c>
      <c r="AW162" s="321">
        <v>0.53303358664840894</v>
      </c>
      <c r="AX162" s="321">
        <v>0.5337932014397162</v>
      </c>
      <c r="AY162" s="321">
        <v>0.53459272804837565</v>
      </c>
      <c r="AZ162" s="321">
        <v>0.53543426353654067</v>
      </c>
      <c r="BA162" s="321">
        <v>0.53632001515145056</v>
      </c>
      <c r="BB162" s="321">
        <v>0.53720723203665921</v>
      </c>
    </row>
    <row r="163" spans="1:54" outlineLevel="2">
      <c r="A163" s="424"/>
      <c r="B163" s="135" t="s">
        <v>285</v>
      </c>
      <c r="C163" s="135"/>
      <c r="D163" s="135"/>
      <c r="E163" s="238"/>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row>
    <row r="164" spans="1:54" outlineLevel="2">
      <c r="A164" s="424"/>
      <c r="B164" s="135" t="s">
        <v>285</v>
      </c>
      <c r="C164" s="135"/>
      <c r="D164" s="135"/>
      <c r="E164" s="238"/>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row>
    <row r="165" spans="1:54" outlineLevel="2">
      <c r="A165" s="424"/>
      <c r="B165" s="135" t="s">
        <v>466</v>
      </c>
      <c r="C165" s="135"/>
      <c r="D165" s="135"/>
      <c r="E165" s="238"/>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row>
    <row r="166" spans="1:54" outlineLevel="2">
      <c r="A166" s="424"/>
      <c r="B166" s="135" t="s">
        <v>466</v>
      </c>
      <c r="C166" s="135"/>
      <c r="D166" s="135"/>
      <c r="E166" s="238"/>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row>
    <row r="167" spans="1:54" outlineLevel="2">
      <c r="A167" s="424"/>
      <c r="B167" s="135" t="s">
        <v>466</v>
      </c>
      <c r="C167" s="135"/>
      <c r="D167" s="135"/>
      <c r="E167" s="238"/>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row>
    <row r="168" spans="1:54" outlineLevel="2">
      <c r="A168" s="424"/>
      <c r="B168" s="135" t="s">
        <v>466</v>
      </c>
      <c r="C168" s="135"/>
      <c r="D168" s="135"/>
      <c r="E168" s="238"/>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row>
    <row r="169" spans="1:54" outlineLevel="2">
      <c r="A169" s="425"/>
      <c r="B169" s="135" t="s">
        <v>466</v>
      </c>
      <c r="C169" s="135"/>
      <c r="D169" s="135"/>
      <c r="E169" s="238"/>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row>
    <row r="170" spans="1:54" outlineLevel="1">
      <c r="B170" s="19"/>
      <c r="C170" s="19"/>
      <c r="D170" s="19"/>
      <c r="E170" s="15"/>
    </row>
    <row r="171" spans="1:54" outlineLevel="1">
      <c r="A171" s="4" t="s">
        <v>471</v>
      </c>
      <c r="B171" s="19"/>
      <c r="C171" s="19"/>
      <c r="D171" s="19"/>
      <c r="E171" s="130">
        <v>2027</v>
      </c>
      <c r="F171" s="130">
        <v>2028</v>
      </c>
      <c r="G171" s="130">
        <v>2029</v>
      </c>
      <c r="H171" s="130">
        <v>2030</v>
      </c>
      <c r="I171" s="130">
        <v>2031</v>
      </c>
      <c r="J171" s="130">
        <v>2032</v>
      </c>
      <c r="K171" s="130">
        <v>2033</v>
      </c>
      <c r="L171" s="130">
        <v>2034</v>
      </c>
      <c r="M171" s="130">
        <v>2035</v>
      </c>
      <c r="N171" s="130">
        <v>2036</v>
      </c>
      <c r="O171" s="130">
        <v>2037</v>
      </c>
      <c r="P171" s="130">
        <v>2038</v>
      </c>
      <c r="Q171" s="130">
        <v>2039</v>
      </c>
      <c r="R171" s="130">
        <v>2040</v>
      </c>
      <c r="S171" s="130">
        <v>2041</v>
      </c>
      <c r="T171" s="130">
        <v>2042</v>
      </c>
      <c r="U171" s="130">
        <v>2043</v>
      </c>
      <c r="V171" s="130">
        <v>2044</v>
      </c>
      <c r="W171" s="130">
        <v>2045</v>
      </c>
      <c r="X171" s="130">
        <v>2046</v>
      </c>
      <c r="Y171" s="130">
        <v>2047</v>
      </c>
      <c r="Z171" s="130">
        <v>2048</v>
      </c>
      <c r="AA171" s="130">
        <v>2049</v>
      </c>
      <c r="AB171" s="130">
        <v>2050</v>
      </c>
      <c r="AC171" s="130">
        <v>2051</v>
      </c>
      <c r="AD171" s="130">
        <v>2052</v>
      </c>
      <c r="AE171" s="130">
        <v>2053</v>
      </c>
      <c r="AF171" s="130">
        <v>2054</v>
      </c>
      <c r="AG171" s="130">
        <v>2055</v>
      </c>
      <c r="AH171" s="130">
        <v>2056</v>
      </c>
      <c r="AI171" s="130">
        <v>2057</v>
      </c>
      <c r="AJ171" s="130">
        <v>2058</v>
      </c>
      <c r="AK171" s="130">
        <v>2059</v>
      </c>
      <c r="AL171" s="130">
        <v>2060</v>
      </c>
      <c r="AM171" s="130">
        <v>2061</v>
      </c>
      <c r="AN171" s="130">
        <v>2062</v>
      </c>
      <c r="AO171" s="130">
        <v>2063</v>
      </c>
      <c r="AP171" s="130">
        <v>2064</v>
      </c>
      <c r="AQ171" s="130">
        <v>2065</v>
      </c>
      <c r="AR171" s="130">
        <v>2066</v>
      </c>
      <c r="AS171" s="130">
        <v>2067</v>
      </c>
      <c r="AT171" s="130">
        <v>2068</v>
      </c>
      <c r="AU171" s="130">
        <v>2069</v>
      </c>
      <c r="AV171" s="130">
        <v>2070</v>
      </c>
      <c r="AW171" s="130">
        <v>2071</v>
      </c>
      <c r="AX171" s="130">
        <v>2072</v>
      </c>
      <c r="AY171" s="130">
        <v>2073</v>
      </c>
      <c r="AZ171" s="130">
        <v>2074</v>
      </c>
      <c r="BA171" s="130">
        <v>2075</v>
      </c>
      <c r="BB171" s="130">
        <v>2076</v>
      </c>
    </row>
    <row r="172" spans="1:54" ht="12.75" customHeight="1" outlineLevel="2">
      <c r="A172" s="423" t="s">
        <v>472</v>
      </c>
      <c r="B172" s="135" t="s">
        <v>282</v>
      </c>
      <c r="C172" s="135" t="s">
        <v>385</v>
      </c>
      <c r="D172" s="135" t="s">
        <v>379</v>
      </c>
      <c r="E172" s="262">
        <f>-(E$158*'Fixed Data'!$B$25*'Fixed Data'!E$47*'Fixed Data'!$B$24*'Fixed Data'!$B$23+E$158*'Fixed Data'!$B$26)*'Fixed Data'!L44/10^6</f>
        <v>-6.1567168632509683E-4</v>
      </c>
      <c r="F172" s="262">
        <f>-(F$158*'Fixed Data'!$B$25*'Fixed Data'!F$47*'Fixed Data'!$B$24*'Fixed Data'!$B$23+F$158*'Fixed Data'!$B$26)*'Fixed Data'!M44/10^6</f>
        <v>-6.3896773466932684E-4</v>
      </c>
      <c r="G172" s="262">
        <f>-(G$158*'Fixed Data'!$B$25*'Fixed Data'!G$47*'Fixed Data'!$B$24*'Fixed Data'!$B$23+G$158*'Fixed Data'!$B$26)*'Fixed Data'!N44/10^6</f>
        <v>-5.9534194444529659E-4</v>
      </c>
      <c r="H172" s="262">
        <f>-(H$158*'Fixed Data'!$B$25*'Fixed Data'!H$47*'Fixed Data'!$B$24*'Fixed Data'!$B$23+H$158*'Fixed Data'!$B$26)*'Fixed Data'!O44/10^6</f>
        <v>-5.5965506942508541E-4</v>
      </c>
      <c r="I172" s="262">
        <f>-(I$158*'Fixed Data'!$B$25*'Fixed Data'!I$47*'Fixed Data'!$B$24*'Fixed Data'!$B$23+I$158*'Fixed Data'!$B$26)*'Fixed Data'!P44/10^6</f>
        <v>-5.1932978095226403E-4</v>
      </c>
      <c r="J172" s="262">
        <f>-(J$158*'Fixed Data'!$B$25*'Fixed Data'!J$47*'Fixed Data'!$B$24*'Fixed Data'!$B$23+J$158*'Fixed Data'!$B$26)*'Fixed Data'!Q44/10^6</f>
        <v>-4.7217522661584704E-4</v>
      </c>
      <c r="K172" s="262">
        <f>-(K$158*'Fixed Data'!$B$25*'Fixed Data'!K$47*'Fixed Data'!$B$24*'Fixed Data'!$B$23+K$158*'Fixed Data'!$B$26)*'Fixed Data'!R44/10^6</f>
        <v>-4.9961524210782881E-4</v>
      </c>
      <c r="L172" s="262">
        <f>-(L$158*'Fixed Data'!$B$25*'Fixed Data'!L$47*'Fixed Data'!$B$24*'Fixed Data'!$B$23+L$158*'Fixed Data'!$B$26)*'Fixed Data'!S44/10^6</f>
        <v>-5.2886080788136134E-4</v>
      </c>
      <c r="M172" s="262">
        <f>-(M$158*'Fixed Data'!$B$25*'Fixed Data'!M$47*'Fixed Data'!$B$24*'Fixed Data'!$B$23+M$158*'Fixed Data'!$B$26)*'Fixed Data'!T44/10^6</f>
        <v>-5.6017522371642505E-4</v>
      </c>
      <c r="N172" s="262">
        <f>-(N$158*'Fixed Data'!$B$25*'Fixed Data'!N$47*'Fixed Data'!$B$24*'Fixed Data'!$B$23+N$158*'Fixed Data'!$B$26)*'Fixed Data'!U44/10^6</f>
        <v>-5.9370339359171001E-4</v>
      </c>
      <c r="O172" s="262">
        <f>-(O$158*'Fixed Data'!$B$25*'Fixed Data'!O$47*'Fixed Data'!$B$24*'Fixed Data'!$B$23+O$158*'Fixed Data'!$B$26)*'Fixed Data'!V44/10^6</f>
        <v>-6.295968592348629E-4</v>
      </c>
      <c r="P172" s="262">
        <f>-(P$158*'Fixed Data'!$B$25*'Fixed Data'!P$47*'Fixed Data'!$B$24*'Fixed Data'!$B$23+P$158*'Fixed Data'!$B$26)*'Fixed Data'!W44/10^6</f>
        <v>-6.6802089967657799E-4</v>
      </c>
      <c r="Q172" s="262">
        <f>-(Q$158*'Fixed Data'!$B$25*'Fixed Data'!Q$47*'Fixed Data'!$B$24*'Fixed Data'!$B$23+Q$158*'Fixed Data'!$B$26)*'Fixed Data'!X44/10^6</f>
        <v>-7.0900620159831582E-4</v>
      </c>
      <c r="R172" s="262">
        <f>-(R$158*'Fixed Data'!$B$25*'Fixed Data'!R$47*'Fixed Data'!$B$24*'Fixed Data'!$B$23+R$158*'Fixed Data'!$B$26)*'Fixed Data'!Y44/10^6</f>
        <v>-7.5272719075033688E-4</v>
      </c>
      <c r="S172" s="262">
        <f>-(S$158*'Fixed Data'!$B$25*'Fixed Data'!S$47*'Fixed Data'!$B$24*'Fixed Data'!$B$23+S$158*'Fixed Data'!$B$26)*'Fixed Data'!Z44/10^6</f>
        <v>-7.9919037139868305E-4</v>
      </c>
      <c r="T172" s="262">
        <f>-(T$158*'Fixed Data'!$B$25*'Fixed Data'!T$47*'Fixed Data'!$B$24*'Fixed Data'!$B$23+T$158*'Fixed Data'!$B$26)*'Fixed Data'!AA44/10^6</f>
        <v>-8.4875236774851679E-4</v>
      </c>
      <c r="U172" s="262">
        <f>-(U$158*'Fixed Data'!$B$25*'Fixed Data'!U$47*'Fixed Data'!$B$24*'Fixed Data'!$B$23+U$158*'Fixed Data'!$B$26)*'Fixed Data'!AB44/10^6</f>
        <v>-9.0162368216952741E-4</v>
      </c>
      <c r="V172" s="262">
        <f>-(V$158*'Fixed Data'!$B$25*'Fixed Data'!V$47*'Fixed Data'!$B$24*'Fixed Data'!$B$23+V$158*'Fixed Data'!$B$26)*'Fixed Data'!AC44/10^6</f>
        <v>-9.5802917646658895E-4</v>
      </c>
      <c r="W172" s="262">
        <f>-(W$158*'Fixed Data'!$B$25*'Fixed Data'!W$47*'Fixed Data'!$B$24*'Fixed Data'!$B$23+W$158*'Fixed Data'!$B$26)*'Fixed Data'!AD44/10^6</f>
        <v>-1.0182090489386608E-3</v>
      </c>
      <c r="X172" s="262">
        <f>-(X$158*'Fixed Data'!$B$25*'Fixed Data'!X$47*'Fixed Data'!$B$24*'Fixed Data'!$B$23+X$158*'Fixed Data'!$B$26)*'Fixed Data'!AE44/10^6</f>
        <v>-1.0824198855110851E-3</v>
      </c>
      <c r="Y172" s="262">
        <f>-(Y$158*'Fixed Data'!$B$25*'Fixed Data'!Y$47*'Fixed Data'!$B$24*'Fixed Data'!$B$23+Y$158*'Fixed Data'!$B$26)*'Fixed Data'!AF44/10^6</f>
        <v>-1.1509357756796623E-3</v>
      </c>
      <c r="Z172" s="262">
        <f>-(Z$158*'Fixed Data'!$B$25*'Fixed Data'!Z$47*'Fixed Data'!$B$24*'Fixed Data'!$B$23+Z$158*'Fixed Data'!$B$26)*'Fixed Data'!AG44/10^6</f>
        <v>-1.2240495084227044E-3</v>
      </c>
      <c r="AA172" s="262">
        <f>-(AA$158*'Fixed Data'!$B$25*'Fixed Data'!AA$47*'Fixed Data'!$B$24*'Fixed Data'!$B$23+AA$158*'Fixed Data'!$B$26)*'Fixed Data'!AH44/10^6</f>
        <v>-1.3020738486410244E-3</v>
      </c>
      <c r="AB172" s="262">
        <f>-(AB$158*'Fixed Data'!$B$25*'Fixed Data'!AB$47*'Fixed Data'!$B$24*'Fixed Data'!$B$23+AB$158*'Fixed Data'!$B$26)*'Fixed Data'!AI44/10^6</f>
        <v>-1.3853429027803634E-3</v>
      </c>
      <c r="AC172" s="262">
        <f>-(AC$158*'Fixed Data'!$B$25*'Fixed Data'!AC$47*'Fixed Data'!$B$24*'Fixed Data'!$B$23+AC$158*'Fixed Data'!$B$26)*'Fixed Data'!AJ44/10^6</f>
        <v>-1.5926019066538142E-3</v>
      </c>
      <c r="AD172" s="262">
        <f>-(AD$158*'Fixed Data'!$B$25*'Fixed Data'!AD$47*'Fixed Data'!$B$24*'Fixed Data'!$B$23+AD$158*'Fixed Data'!$B$26)*'Fixed Data'!AK44/10^6</f>
        <v>-1.6943153088392325E-3</v>
      </c>
      <c r="AE172" s="262">
        <f>-(AE$158*'Fixed Data'!$B$25*'Fixed Data'!AE$47*'Fixed Data'!$B$24*'Fixed Data'!$B$23+AE$158*'Fixed Data'!$B$26)*'Fixed Data'!AL44/10^6</f>
        <v>-1.8025505932090374E-3</v>
      </c>
      <c r="AF172" s="262">
        <f>-(AF$158*'Fixed Data'!$B$25*'Fixed Data'!AF$47*'Fixed Data'!$B$24*'Fixed Data'!$B$23+AF$158*'Fixed Data'!$B$26)*'Fixed Data'!AM44/10^6</f>
        <v>-1.917631631609473E-3</v>
      </c>
      <c r="AG172" s="262">
        <f>-(AG$158*'Fixed Data'!$B$25*'Fixed Data'!AG$47*'Fixed Data'!$B$24*'Fixed Data'!$B$23+AG$158*'Fixed Data'!$B$26)*'Fixed Data'!AN44/10^6</f>
        <v>-2.0399299992375705E-3</v>
      </c>
      <c r="AH172" s="262">
        <f>-(AH$158*'Fixed Data'!$B$25*'Fixed Data'!AH$47*'Fixed Data'!$B$24*'Fixed Data'!$B$23+AH$158*'Fixed Data'!$B$26)*'Fixed Data'!AO44/10^6</f>
        <v>-2.169890837502666E-3</v>
      </c>
      <c r="AI172" s="262">
        <f>-(AI$158*'Fixed Data'!$B$25*'Fixed Data'!AI$47*'Fixed Data'!$B$24*'Fixed Data'!$B$23+AI$158*'Fixed Data'!$B$26)*'Fixed Data'!AP44/10^6</f>
        <v>-2.3080776516674925E-3</v>
      </c>
      <c r="AJ172" s="262">
        <f>-(AJ$158*'Fixed Data'!$B$25*'Fixed Data'!AJ$47*'Fixed Data'!$B$24*'Fixed Data'!$B$23+AJ$158*'Fixed Data'!$B$26)*'Fixed Data'!AQ44/10^6</f>
        <v>-2.4549551647836047E-3</v>
      </c>
      <c r="AK172" s="262">
        <f>-(AK$158*'Fixed Data'!$B$25*'Fixed Data'!AK$47*'Fixed Data'!$B$24*'Fixed Data'!$B$23+AK$158*'Fixed Data'!$B$26)*'Fixed Data'!AR44/10^6</f>
        <v>-2.6110455331174428E-3</v>
      </c>
      <c r="AL172" s="262">
        <f>-(AL$158*'Fixed Data'!$B$25*'Fixed Data'!AL$47*'Fixed Data'!$B$24*'Fixed Data'!$B$23+AL$158*'Fixed Data'!$B$26)*'Fixed Data'!AS44/10^6</f>
        <v>-2.7769197892507764E-3</v>
      </c>
      <c r="AM172" s="262">
        <f>-(AM$158*'Fixed Data'!$B$25*'Fixed Data'!AM$47*'Fixed Data'!$B$24*'Fixed Data'!$B$23+AM$158*'Fixed Data'!$B$26)*'Fixed Data'!AT44/10^6</f>
        <v>-2.9531885530973126E-3</v>
      </c>
      <c r="AN172" s="262">
        <f>-(AN$158*'Fixed Data'!$B$25*'Fixed Data'!AN$47*'Fixed Data'!$B$24*'Fixed Data'!$B$23+AN$158*'Fixed Data'!$B$26)*'Fixed Data'!AU44/10^6</f>
        <v>-3.1404928955454095E-3</v>
      </c>
      <c r="AO172" s="262">
        <f>-(AO$158*'Fixed Data'!$B$25*'Fixed Data'!AO$47*'Fixed Data'!$B$24*'Fixed Data'!$B$23+AO$158*'Fixed Data'!$B$26)*'Fixed Data'!AV44/10^6</f>
        <v>-3.339501925446498E-3</v>
      </c>
      <c r="AP172" s="262">
        <f>-(AP$158*'Fixed Data'!$B$25*'Fixed Data'!AP$47*'Fixed Data'!$B$24*'Fixed Data'!$B$23+AP$158*'Fixed Data'!$B$26)*'Fixed Data'!AW44/10^6</f>
        <v>-3.5509335072189704E-3</v>
      </c>
      <c r="AQ172" s="262">
        <f>-(AQ$158*'Fixed Data'!$B$25*'Fixed Data'!AQ$47*'Fixed Data'!$B$24*'Fixed Data'!$B$23+AQ$158*'Fixed Data'!$B$26)*'Fixed Data'!AX44/10^6</f>
        <v>-3.7755499678791644E-3</v>
      </c>
      <c r="AR172" s="262">
        <f>-(AR$158*'Fixed Data'!$B$25*'Fixed Data'!AR$47*'Fixed Data'!$B$24*'Fixed Data'!$B$23+AR$158*'Fixed Data'!$B$26)*'Fixed Data'!AY44/10^6</f>
        <v>-4.0141577813134644E-3</v>
      </c>
      <c r="AS172" s="262">
        <f>-(AS$158*'Fixed Data'!$B$25*'Fixed Data'!AS$47*'Fixed Data'!$B$24*'Fixed Data'!$B$23+AS$158*'Fixed Data'!$B$26)*'Fixed Data'!AZ44/10^6</f>
        <v>-4.2676103292679183E-3</v>
      </c>
      <c r="AT172" s="262">
        <f>-(AT$158*'Fixed Data'!$B$25*'Fixed Data'!AT$47*'Fixed Data'!$B$24*'Fixed Data'!$B$23+AT$158*'Fixed Data'!$B$26)*'Fixed Data'!BA44/10^6</f>
        <v>-4.5368123425319536E-3</v>
      </c>
      <c r="AU172" s="262">
        <f>-(AU$158*'Fixed Data'!$B$25*'Fixed Data'!AU$47*'Fixed Data'!$B$24*'Fixed Data'!$B$23+AU$158*'Fixed Data'!$B$26)*'Fixed Data'!BB44/10^6</f>
        <v>-4.8227238286691785E-3</v>
      </c>
      <c r="AV172" s="262">
        <f>-(AV$158*'Fixed Data'!$B$25*'Fixed Data'!AV$47*'Fixed Data'!$B$24*'Fixed Data'!$B$23+AV$158*'Fixed Data'!$B$26)*'Fixed Data'!BC44/10^6</f>
        <v>-5.1263618023053032E-3</v>
      </c>
      <c r="AW172" s="262">
        <f>-(AW$158*'Fixed Data'!$B$25*'Fixed Data'!AW$47*'Fixed Data'!$B$24*'Fixed Data'!$B$23+AW$158*'Fixed Data'!$B$26)*'Fixed Data'!BD44/10^6</f>
        <v>-5.4488036430368914E-3</v>
      </c>
      <c r="AX172" s="262">
        <f>-(AX$158*'Fixed Data'!$B$25*'Fixed Data'!AX$47*'Fixed Data'!$B$24*'Fixed Data'!$B$23+AX$158*'Fixed Data'!$B$26)*'Fixed Data'!BE44/10^6</f>
        <v>-5.7911910251418827E-3</v>
      </c>
      <c r="AY172" s="262">
        <f>-(AY$158*'Fixed Data'!$B$25*'Fixed Data'!AY$47*'Fixed Data'!$B$24*'Fixed Data'!$B$23+AY$158*'Fixed Data'!$B$26)*'Fixed Data'!BF44/10^6</f>
        <v>-6.1547338573473415E-3</v>
      </c>
      <c r="AZ172" s="262">
        <f>-(AZ$158*'Fixed Data'!$B$25*'Fixed Data'!AZ$47*'Fixed Data'!$B$24*'Fixed Data'!$B$23+AZ$158*'Fixed Data'!$B$26)*'Fixed Data'!BG44/10^6</f>
        <v>-6.5407141518223424E-3</v>
      </c>
      <c r="BA172" s="262">
        <f>-(BA$158*'Fixed Data'!$B$25*'Fixed Data'!BA$47*'Fixed Data'!$B$24*'Fixed Data'!$B$23+BA$158*'Fixed Data'!$B$26)*'Fixed Data'!BH44/10^6</f>
        <v>-6.9504901111852313E-3</v>
      </c>
      <c r="BB172" s="262">
        <f>-(BB$158*'Fixed Data'!$B$25*'Fixed Data'!BB$47*'Fixed Data'!$B$24*'Fixed Data'!$B$23+BB$158*'Fixed Data'!$B$26)*'Fixed Data'!BI44/10^6</f>
        <v>-7.3851014537951029E-3</v>
      </c>
    </row>
    <row r="173" spans="1:54" outlineLevel="2">
      <c r="A173" s="424"/>
      <c r="B173" s="135" t="s">
        <v>282</v>
      </c>
      <c r="C173" s="135"/>
      <c r="D173" s="135" t="s">
        <v>379</v>
      </c>
      <c r="E173" s="282"/>
      <c r="F173" s="279"/>
      <c r="G173" s="279"/>
      <c r="H173" s="279"/>
      <c r="I173" s="279"/>
      <c r="J173" s="279"/>
      <c r="K173" s="279"/>
      <c r="L173" s="279"/>
      <c r="M173" s="279"/>
      <c r="N173" s="279"/>
      <c r="O173" s="279"/>
      <c r="P173" s="279"/>
      <c r="Q173" s="279"/>
      <c r="R173" s="279"/>
      <c r="S173" s="279"/>
      <c r="T173" s="279"/>
      <c r="U173" s="279"/>
      <c r="V173" s="279"/>
      <c r="W173" s="279"/>
      <c r="X173" s="279"/>
      <c r="Y173" s="279"/>
      <c r="Z173" s="279"/>
      <c r="AA173" s="279"/>
      <c r="AB173" s="279"/>
      <c r="AC173" s="279"/>
      <c r="AD173" s="279"/>
      <c r="AE173" s="279"/>
      <c r="AF173" s="279"/>
      <c r="AG173" s="279"/>
      <c r="AH173" s="279"/>
      <c r="AI173" s="279"/>
      <c r="AJ173" s="279"/>
      <c r="AK173" s="279"/>
      <c r="AL173" s="279"/>
      <c r="AM173" s="279"/>
      <c r="AN173" s="279"/>
      <c r="AO173" s="279"/>
      <c r="AP173" s="279"/>
      <c r="AQ173" s="279"/>
      <c r="AR173" s="279"/>
      <c r="AS173" s="279"/>
      <c r="AT173" s="279"/>
      <c r="AU173" s="279"/>
      <c r="AV173" s="279"/>
      <c r="AW173" s="279"/>
      <c r="AX173" s="279"/>
      <c r="AY173" s="279"/>
      <c r="AZ173" s="279"/>
      <c r="BA173" s="279"/>
      <c r="BB173" s="279"/>
    </row>
    <row r="174" spans="1:54" outlineLevel="2">
      <c r="A174" s="425"/>
      <c r="B174" s="135" t="s">
        <v>282</v>
      </c>
      <c r="C174" s="135"/>
      <c r="D174" s="135" t="s">
        <v>379</v>
      </c>
      <c r="E174" s="282"/>
      <c r="F174" s="279"/>
      <c r="G174" s="279"/>
      <c r="H174" s="279"/>
      <c r="I174" s="279"/>
      <c r="J174" s="279"/>
      <c r="K174" s="279"/>
      <c r="L174" s="279"/>
      <c r="M174" s="279"/>
      <c r="N174" s="279"/>
      <c r="O174" s="279"/>
      <c r="P174" s="279"/>
      <c r="Q174" s="279"/>
      <c r="R174" s="279"/>
      <c r="S174" s="279"/>
      <c r="T174" s="279"/>
      <c r="U174" s="279"/>
      <c r="V174" s="279"/>
      <c r="W174" s="279"/>
      <c r="X174" s="279"/>
      <c r="Y174" s="279"/>
      <c r="Z174" s="279"/>
      <c r="AA174" s="279"/>
      <c r="AB174" s="279"/>
      <c r="AC174" s="279"/>
      <c r="AD174" s="279"/>
      <c r="AE174" s="279"/>
      <c r="AF174" s="279"/>
      <c r="AG174" s="279"/>
      <c r="AH174" s="279"/>
      <c r="AI174" s="279"/>
      <c r="AJ174" s="279"/>
      <c r="AK174" s="279"/>
      <c r="AL174" s="279"/>
      <c r="AM174" s="279"/>
      <c r="AN174" s="279"/>
      <c r="AO174" s="279"/>
      <c r="AP174" s="279"/>
      <c r="AQ174" s="279"/>
      <c r="AR174" s="279"/>
      <c r="AS174" s="279"/>
      <c r="AT174" s="279"/>
      <c r="AU174" s="279"/>
      <c r="AV174" s="279"/>
      <c r="AW174" s="279"/>
      <c r="AX174" s="279"/>
      <c r="AY174" s="279"/>
      <c r="AZ174" s="279"/>
      <c r="BA174" s="279"/>
      <c r="BB174" s="279"/>
    </row>
    <row r="175" spans="1:54" outlineLevel="2">
      <c r="B175" s="135"/>
      <c r="C175" s="135"/>
      <c r="D175" s="135"/>
      <c r="E175" s="263"/>
      <c r="F175" s="137"/>
      <c r="G175" s="137"/>
      <c r="H175" s="137"/>
      <c r="I175" s="137"/>
      <c r="J175" s="137"/>
      <c r="K175" s="137"/>
      <c r="L175" s="137"/>
      <c r="M175" s="137"/>
      <c r="N175" s="137"/>
      <c r="O175" s="137"/>
      <c r="P175" s="137"/>
      <c r="Q175" s="137"/>
      <c r="R175" s="137"/>
      <c r="S175" s="137"/>
      <c r="T175" s="137"/>
      <c r="U175" s="137"/>
      <c r="V175" s="137"/>
      <c r="W175" s="137"/>
      <c r="X175" s="137"/>
      <c r="Y175" s="137"/>
      <c r="Z175" s="137"/>
      <c r="AA175" s="137"/>
      <c r="AB175" s="137"/>
      <c r="AC175" s="137"/>
      <c r="AD175" s="137"/>
      <c r="AE175" s="137"/>
      <c r="AF175" s="137"/>
      <c r="AG175" s="137"/>
      <c r="AH175" s="137"/>
      <c r="AI175" s="137"/>
      <c r="AJ175" s="137"/>
      <c r="AK175" s="137"/>
      <c r="AL175" s="137"/>
      <c r="AM175" s="137"/>
      <c r="AN175" s="137"/>
      <c r="AO175" s="137"/>
      <c r="AP175" s="137"/>
      <c r="AQ175" s="137"/>
      <c r="AR175" s="137"/>
      <c r="AS175" s="137"/>
      <c r="AT175" s="137"/>
      <c r="AU175" s="137"/>
      <c r="AV175" s="137"/>
      <c r="AW175" s="137"/>
      <c r="AX175" s="137"/>
      <c r="AY175" s="137"/>
      <c r="AZ175" s="137"/>
      <c r="BA175" s="137"/>
      <c r="BB175" s="137"/>
    </row>
    <row r="176" spans="1:54" ht="12.75" customHeight="1" outlineLevel="2">
      <c r="A176" s="423" t="s">
        <v>473</v>
      </c>
      <c r="B176" s="135" t="s">
        <v>282</v>
      </c>
      <c r="C176" s="135" t="s">
        <v>385</v>
      </c>
      <c r="D176" s="135" t="s">
        <v>379</v>
      </c>
      <c r="E176" s="262">
        <f>-(E$158*'Fixed Data'!$B$25*'Fixed Data'!E$47*'Fixed Data'!$B$24*'Fixed Data'!$B$23+E$158*'Fixed Data'!$B$26)*'Fixed Data'!L46/10^6</f>
        <v>-1.8470150585377827E-3</v>
      </c>
      <c r="F176" s="262">
        <f>-(F$158*'Fixed Data'!$B$25*'Fixed Data'!F$47*'Fixed Data'!$B$24*'Fixed Data'!$B$23+F$158*'Fixed Data'!$B$26)*'Fixed Data'!M46/10^6</f>
        <v>-1.9169032035607288E-3</v>
      </c>
      <c r="G176" s="262">
        <f>-(G$158*'Fixed Data'!$B$25*'Fixed Data'!G$47*'Fixed Data'!$B$24*'Fixed Data'!$B$23+G$158*'Fixed Data'!$B$26)*'Fixed Data'!N46/10^6</f>
        <v>-1.78602583333589E-3</v>
      </c>
      <c r="H176" s="262">
        <f>-(H$158*'Fixed Data'!$B$25*'Fixed Data'!H$47*'Fixed Data'!$B$24*'Fixed Data'!$B$23+H$158*'Fixed Data'!$B$26)*'Fixed Data'!O46/10^6</f>
        <v>-1.6789652082752563E-3</v>
      </c>
      <c r="I176" s="262">
        <f>-(I$158*'Fixed Data'!$B$25*'Fixed Data'!I$47*'Fixed Data'!$B$24*'Fixed Data'!$B$23+I$158*'Fixed Data'!$B$26)*'Fixed Data'!P46/10^6</f>
        <v>-1.5579893428567923E-3</v>
      </c>
      <c r="J176" s="262">
        <f>-(J$158*'Fixed Data'!$B$25*'Fixed Data'!J$47*'Fixed Data'!$B$24*'Fixed Data'!$B$23+J$158*'Fixed Data'!$B$26)*'Fixed Data'!Q46/10^6</f>
        <v>-1.4165256795364259E-3</v>
      </c>
      <c r="K176" s="262">
        <f>-(K$158*'Fixed Data'!$B$25*'Fixed Data'!K$47*'Fixed Data'!$B$24*'Fixed Data'!$B$23+K$158*'Fixed Data'!$B$26)*'Fixed Data'!R46/10^6</f>
        <v>-1.4988457263234865E-3</v>
      </c>
      <c r="L176" s="262">
        <f>-(L$158*'Fixed Data'!$B$25*'Fixed Data'!L$47*'Fixed Data'!$B$24*'Fixed Data'!$B$23+L$158*'Fixed Data'!$B$26)*'Fixed Data'!S46/10^6</f>
        <v>-1.5865824236440838E-3</v>
      </c>
      <c r="M176" s="262">
        <f>-(M$158*'Fixed Data'!$B$25*'Fixed Data'!M$47*'Fixed Data'!$B$24*'Fixed Data'!$B$23+M$158*'Fixed Data'!$B$26)*'Fixed Data'!T46/10^6</f>
        <v>-1.6805256707965385E-3</v>
      </c>
      <c r="N176" s="262">
        <f>-(N$158*'Fixed Data'!$B$25*'Fixed Data'!N$47*'Fixed Data'!$B$24*'Fixed Data'!$B$23+N$158*'Fixed Data'!$B$26)*'Fixed Data'!U46/10^6</f>
        <v>-1.7811101804068882E-3</v>
      </c>
      <c r="O176" s="262">
        <f>-(O$158*'Fixed Data'!$B$25*'Fixed Data'!O$47*'Fixed Data'!$B$24*'Fixed Data'!$B$23+O$158*'Fixed Data'!$B$26)*'Fixed Data'!V46/10^6</f>
        <v>-1.888790577704589E-3</v>
      </c>
      <c r="P176" s="262">
        <f>-(P$158*'Fixed Data'!$B$25*'Fixed Data'!P$47*'Fixed Data'!$B$24*'Fixed Data'!$B$23+P$158*'Fixed Data'!$B$26)*'Fixed Data'!W46/10^6</f>
        <v>-2.004062699431733E-3</v>
      </c>
      <c r="Q176" s="262">
        <f>-(Q$158*'Fixed Data'!$B$25*'Fixed Data'!Q$47*'Fixed Data'!$B$24*'Fixed Data'!$B$23+Q$158*'Fixed Data'!$B$26)*'Fixed Data'!X46/10^6</f>
        <v>-2.1270186047949472E-3</v>
      </c>
      <c r="R176" s="262">
        <f>-(R$158*'Fixed Data'!$B$25*'Fixed Data'!R$47*'Fixed Data'!$B$24*'Fixed Data'!$B$23+R$158*'Fixed Data'!$B$26)*'Fixed Data'!Y46/10^6</f>
        <v>-2.2581815722510106E-3</v>
      </c>
      <c r="S176" s="262">
        <f>-(S$158*'Fixed Data'!$B$25*'Fixed Data'!S$47*'Fixed Data'!$B$24*'Fixed Data'!$B$23+S$158*'Fixed Data'!$B$26)*'Fixed Data'!Z46/10^6</f>
        <v>-2.3975711137363301E-3</v>
      </c>
      <c r="T176" s="262">
        <f>-(T$158*'Fixed Data'!$B$25*'Fixed Data'!T$47*'Fixed Data'!$B$24*'Fixed Data'!$B$23+T$158*'Fixed Data'!$B$26)*'Fixed Data'!AA46/10^6</f>
        <v>-2.5462571027645366E-3</v>
      </c>
      <c r="U176" s="262">
        <f>-(U$158*'Fixed Data'!$B$25*'Fixed Data'!U$47*'Fixed Data'!$B$24*'Fixed Data'!$B$23+U$158*'Fixed Data'!$B$26)*'Fixed Data'!AB46/10^6</f>
        <v>-2.7048710470120073E-3</v>
      </c>
      <c r="V176" s="262">
        <f>-(V$158*'Fixed Data'!$B$25*'Fixed Data'!V$47*'Fixed Data'!$B$24*'Fixed Data'!$B$23+V$158*'Fixed Data'!$B$26)*'Fixed Data'!AC46/10^6</f>
        <v>-2.8740875288727524E-3</v>
      </c>
      <c r="W176" s="262">
        <f>-(W$158*'Fixed Data'!$B$25*'Fixed Data'!W$47*'Fixed Data'!$B$24*'Fixed Data'!$B$23+W$158*'Fixed Data'!$B$26)*'Fixed Data'!AD46/10^6</f>
        <v>-3.0546271468159824E-3</v>
      </c>
      <c r="X176" s="262">
        <f>-(X$158*'Fixed Data'!$B$25*'Fixed Data'!X$47*'Fixed Data'!$B$24*'Fixed Data'!$B$23+X$158*'Fixed Data'!$B$26)*'Fixed Data'!AE46/10^6</f>
        <v>-3.247259656533255E-3</v>
      </c>
      <c r="Y176" s="262">
        <f>-(Y$158*'Fixed Data'!$B$25*'Fixed Data'!Y$47*'Fixed Data'!$B$24*'Fixed Data'!$B$23+Y$158*'Fixed Data'!$B$26)*'Fixed Data'!AF46/10^6</f>
        <v>-3.4528073270389875E-3</v>
      </c>
      <c r="Z176" s="262">
        <f>-(Z$158*'Fixed Data'!$B$25*'Fixed Data'!Z$47*'Fixed Data'!$B$24*'Fixed Data'!$B$23+Z$158*'Fixed Data'!$B$26)*'Fixed Data'!AG46/10^6</f>
        <v>-3.6721485246336912E-3</v>
      </c>
      <c r="AA176" s="262">
        <f>-(AA$158*'Fixed Data'!$B$25*'Fixed Data'!AA$47*'Fixed Data'!$B$24*'Fixed Data'!$B$23+AA$158*'Fixed Data'!$B$26)*'Fixed Data'!AH46/10^6</f>
        <v>-3.906221546587962E-3</v>
      </c>
      <c r="AB176" s="262">
        <f>-(AB$158*'Fixed Data'!$B$25*'Fixed Data'!AB$47*'Fixed Data'!$B$24*'Fixed Data'!$B$23+AB$158*'Fixed Data'!$B$26)*'Fixed Data'!AI46/10^6</f>
        <v>-4.1560287083410906E-3</v>
      </c>
      <c r="AC176" s="262">
        <f>-(AC$158*'Fixed Data'!$B$25*'Fixed Data'!AC$47*'Fixed Data'!$B$24*'Fixed Data'!$B$23+AC$158*'Fixed Data'!$B$26)*'Fixed Data'!AJ46/10^6</f>
        <v>-4.7778057200065808E-3</v>
      </c>
      <c r="AD176" s="262">
        <f>-(AD$158*'Fixed Data'!$B$25*'Fixed Data'!AD$47*'Fixed Data'!$B$24*'Fixed Data'!$B$23+AD$158*'Fixed Data'!$B$26)*'Fixed Data'!AK46/10^6</f>
        <v>-5.0829459266191488E-3</v>
      </c>
      <c r="AE176" s="262">
        <f>-(AE$158*'Fixed Data'!$B$25*'Fixed Data'!AE$47*'Fixed Data'!$B$24*'Fixed Data'!$B$23+AE$158*'Fixed Data'!$B$26)*'Fixed Data'!AL46/10^6</f>
        <v>-5.4076517798026707E-3</v>
      </c>
      <c r="AF176" s="262">
        <f>-(AF$158*'Fixed Data'!$B$25*'Fixed Data'!AF$47*'Fixed Data'!$B$24*'Fixed Data'!$B$23+AF$158*'Fixed Data'!$B$26)*'Fixed Data'!AM46/10^6</f>
        <v>-5.7528948951021085E-3</v>
      </c>
      <c r="AG176" s="262">
        <f>-(AG$158*'Fixed Data'!$B$25*'Fixed Data'!AG$47*'Fixed Data'!$B$24*'Fixed Data'!$B$23+AG$158*'Fixed Data'!$B$26)*'Fixed Data'!AN46/10^6</f>
        <v>-6.1197899979225853E-3</v>
      </c>
      <c r="AH176" s="262">
        <f>-(AH$158*'Fixed Data'!$B$25*'Fixed Data'!AH$47*'Fixed Data'!$B$24*'Fixed Data'!$B$23+AH$158*'Fixed Data'!$B$26)*'Fixed Data'!AO46/10^6</f>
        <v>-6.5096725127829335E-3</v>
      </c>
      <c r="AI176" s="262">
        <f>-(AI$158*'Fixed Data'!$B$25*'Fixed Data'!AI$47*'Fixed Data'!$B$24*'Fixed Data'!$B$23+AI$158*'Fixed Data'!$B$26)*'Fixed Data'!AP46/10^6</f>
        <v>-6.9242329553353965E-3</v>
      </c>
      <c r="AJ176" s="262">
        <f>-(AJ$158*'Fixed Data'!$B$25*'Fixed Data'!AJ$47*'Fixed Data'!$B$24*'Fixed Data'!$B$23+AJ$158*'Fixed Data'!$B$26)*'Fixed Data'!AQ46/10^6</f>
        <v>-7.3648654947351348E-3</v>
      </c>
      <c r="AK176" s="262">
        <f>-(AK$158*'Fixed Data'!$B$25*'Fixed Data'!AK$47*'Fixed Data'!$B$24*'Fixed Data'!$B$23+AK$158*'Fixed Data'!$B$26)*'Fixed Data'!AR46/10^6</f>
        <v>-7.8331365997833177E-3</v>
      </c>
      <c r="AL176" s="262">
        <f>-(AL$158*'Fixed Data'!$B$25*'Fixed Data'!AL$47*'Fixed Data'!$B$24*'Fixed Data'!$B$23+AL$158*'Fixed Data'!$B$26)*'Fixed Data'!AS46/10^6</f>
        <v>-8.3307593682320751E-3</v>
      </c>
      <c r="AM176" s="262">
        <f>-(AM$158*'Fixed Data'!$B$25*'Fixed Data'!AM$47*'Fixed Data'!$B$24*'Fixed Data'!$B$23+AM$158*'Fixed Data'!$B$26)*'Fixed Data'!AT46/10^6</f>
        <v>-8.8595656598394051E-3</v>
      </c>
      <c r="AN176" s="262">
        <f>-(AN$158*'Fixed Data'!$B$25*'Fixed Data'!AN$47*'Fixed Data'!$B$24*'Fixed Data'!$B$23+AN$158*'Fixed Data'!$B$26)*'Fixed Data'!AU46/10^6</f>
        <v>-9.4214786872505712E-3</v>
      </c>
      <c r="AO176" s="262">
        <f>-(AO$158*'Fixed Data'!$B$25*'Fixed Data'!AO$47*'Fixed Data'!$B$24*'Fixed Data'!$B$23+AO$158*'Fixed Data'!$B$26)*'Fixed Data'!AV46/10^6</f>
        <v>-1.0018505777023798E-2</v>
      </c>
      <c r="AP176" s="262">
        <f>-(AP$158*'Fixed Data'!$B$25*'Fixed Data'!AP$47*'Fixed Data'!$B$24*'Fixed Data'!$B$23+AP$158*'Fixed Data'!$B$26)*'Fixed Data'!AW46/10^6</f>
        <v>-1.0652800522417131E-2</v>
      </c>
      <c r="AQ176" s="262">
        <f>-(AQ$158*'Fixed Data'!$B$25*'Fixed Data'!AQ$47*'Fixed Data'!$B$24*'Fixed Data'!$B$23+AQ$158*'Fixed Data'!$B$26)*'Fixed Data'!AX46/10^6</f>
        <v>-1.1326649904481059E-2</v>
      </c>
      <c r="AR176" s="262">
        <f>-(AR$158*'Fixed Data'!$B$25*'Fixed Data'!AR$47*'Fixed Data'!$B$24*'Fixed Data'!$B$23+AR$158*'Fixed Data'!$B$26)*'Fixed Data'!AY46/10^6</f>
        <v>-1.2042473344874446E-2</v>
      </c>
      <c r="AS176" s="262">
        <f>-(AS$158*'Fixed Data'!$B$25*'Fixed Data'!AS$47*'Fixed Data'!$B$24*'Fixed Data'!$B$23+AS$158*'Fixed Data'!$B$26)*'Fixed Data'!AZ46/10^6</f>
        <v>-1.2802830988834113E-2</v>
      </c>
      <c r="AT176" s="262">
        <f>-(AT$158*'Fixed Data'!$B$25*'Fixed Data'!AT$47*'Fixed Data'!$B$24*'Fixed Data'!$B$23+AT$158*'Fixed Data'!$B$26)*'Fixed Data'!BA46/10^6</f>
        <v>-1.3610437028730054E-2</v>
      </c>
      <c r="AU176" s="262">
        <f>-(AU$158*'Fixed Data'!$B$25*'Fixed Data'!AU$47*'Fixed Data'!$B$24*'Fixed Data'!$B$23+AU$158*'Fixed Data'!$B$26)*'Fixed Data'!BB46/10^6</f>
        <v>-1.446817148725388E-2</v>
      </c>
      <c r="AV176" s="262">
        <f>-(AV$158*'Fixed Data'!$B$25*'Fixed Data'!AV$47*'Fixed Data'!$B$24*'Fixed Data'!$B$23+AV$158*'Fixed Data'!$B$26)*'Fixed Data'!BC46/10^6</f>
        <v>-1.537908540828309E-2</v>
      </c>
      <c r="AW176" s="262">
        <f>-(AW$158*'Fixed Data'!$B$25*'Fixed Data'!AW$47*'Fixed Data'!$B$24*'Fixed Data'!$B$23+AW$158*'Fixed Data'!$B$26)*'Fixed Data'!BD46/10^6</f>
        <v>-1.6346410930607753E-2</v>
      </c>
      <c r="AX176" s="262">
        <f>-(AX$158*'Fixed Data'!$B$25*'Fixed Data'!AX$47*'Fixed Data'!$B$24*'Fixed Data'!$B$23+AX$158*'Fixed Data'!$B$26)*'Fixed Data'!BE46/10^6</f>
        <v>-1.7373573077062322E-2</v>
      </c>
      <c r="AY176" s="262">
        <f>-(AY$158*'Fixed Data'!$B$25*'Fixed Data'!AY$47*'Fixed Data'!$B$24*'Fixed Data'!$B$23+AY$158*'Fixed Data'!$B$26)*'Fixed Data'!BF46/10^6</f>
        <v>-1.8464201573828859E-2</v>
      </c>
      <c r="AZ176" s="262">
        <f>-(AZ$158*'Fixed Data'!$B$25*'Fixed Data'!AZ$47*'Fixed Data'!$B$24*'Fixed Data'!$B$23+AZ$158*'Fixed Data'!$B$26)*'Fixed Data'!BG46/10^6</f>
        <v>-1.962214245741525E-2</v>
      </c>
      <c r="BA176" s="262">
        <f>-(BA$158*'Fixed Data'!$B$25*'Fixed Data'!BA$47*'Fixed Data'!$B$24*'Fixed Data'!$B$23+BA$158*'Fixed Data'!$B$26)*'Fixed Data'!BH46/10^6</f>
        <v>-2.0851470335677271E-2</v>
      </c>
      <c r="BB176" s="262">
        <f>-(BB$158*'Fixed Data'!$B$25*'Fixed Data'!BB$47*'Fixed Data'!$B$24*'Fixed Data'!$B$23+BB$158*'Fixed Data'!$B$26)*'Fixed Data'!BI46/10^6</f>
        <v>-2.2155304363692875E-2</v>
      </c>
    </row>
    <row r="177" spans="1:54" outlineLevel="2">
      <c r="A177" s="424"/>
      <c r="B177" s="135" t="s">
        <v>282</v>
      </c>
      <c r="C177" s="135"/>
      <c r="D177" s="135" t="s">
        <v>379</v>
      </c>
      <c r="E177" s="282"/>
      <c r="F177" s="279"/>
      <c r="G177" s="279"/>
      <c r="H177" s="279"/>
      <c r="I177" s="279"/>
      <c r="J177" s="279"/>
      <c r="K177" s="279"/>
      <c r="L177" s="279"/>
      <c r="M177" s="279"/>
      <c r="N177" s="279"/>
      <c r="O177" s="279"/>
      <c r="P177" s="279"/>
      <c r="Q177" s="279"/>
      <c r="R177" s="279"/>
      <c r="S177" s="279"/>
      <c r="T177" s="279"/>
      <c r="U177" s="279"/>
      <c r="V177" s="279"/>
      <c r="W177" s="279"/>
      <c r="X177" s="279"/>
      <c r="Y177" s="279"/>
      <c r="Z177" s="279"/>
      <c r="AA177" s="279"/>
      <c r="AB177" s="279"/>
      <c r="AC177" s="279"/>
      <c r="AD177" s="279"/>
      <c r="AE177" s="279"/>
      <c r="AF177" s="279"/>
      <c r="AG177" s="279"/>
      <c r="AH177" s="279"/>
      <c r="AI177" s="279"/>
      <c r="AJ177" s="279"/>
      <c r="AK177" s="279"/>
      <c r="AL177" s="279"/>
      <c r="AM177" s="279"/>
      <c r="AN177" s="279"/>
      <c r="AO177" s="279"/>
      <c r="AP177" s="279"/>
      <c r="AQ177" s="279"/>
      <c r="AR177" s="279"/>
      <c r="AS177" s="279"/>
      <c r="AT177" s="279"/>
      <c r="AU177" s="279"/>
      <c r="AV177" s="279"/>
      <c r="AW177" s="279"/>
      <c r="AX177" s="279"/>
      <c r="AY177" s="279"/>
      <c r="AZ177" s="279"/>
      <c r="BA177" s="279"/>
      <c r="BB177" s="279"/>
    </row>
    <row r="178" spans="1:54" outlineLevel="2">
      <c r="A178" s="425"/>
      <c r="B178" s="135" t="s">
        <v>282</v>
      </c>
      <c r="C178" s="135"/>
      <c r="D178" s="135" t="s">
        <v>379</v>
      </c>
      <c r="E178" s="282"/>
      <c r="F178" s="279"/>
      <c r="G178" s="279"/>
      <c r="H178" s="279"/>
      <c r="I178" s="279"/>
      <c r="J178" s="279"/>
      <c r="K178" s="279"/>
      <c r="L178" s="279"/>
      <c r="M178" s="279"/>
      <c r="N178" s="279"/>
      <c r="O178" s="279"/>
      <c r="P178" s="279"/>
      <c r="Q178" s="279"/>
      <c r="R178" s="279"/>
      <c r="S178" s="279"/>
      <c r="T178" s="279"/>
      <c r="U178" s="279"/>
      <c r="V178" s="279"/>
      <c r="W178" s="279"/>
      <c r="X178" s="279"/>
      <c r="Y178" s="279"/>
      <c r="Z178" s="279"/>
      <c r="AA178" s="279"/>
      <c r="AB178" s="279"/>
      <c r="AC178" s="279"/>
      <c r="AD178" s="279"/>
      <c r="AE178" s="279"/>
      <c r="AF178" s="279"/>
      <c r="AG178" s="279"/>
      <c r="AH178" s="279"/>
      <c r="AI178" s="279"/>
      <c r="AJ178" s="279"/>
      <c r="AK178" s="279"/>
      <c r="AL178" s="279"/>
      <c r="AM178" s="279"/>
      <c r="AN178" s="279"/>
      <c r="AO178" s="279"/>
      <c r="AP178" s="279"/>
      <c r="AQ178" s="279"/>
      <c r="AR178" s="279"/>
      <c r="AS178" s="279"/>
      <c r="AT178" s="279"/>
      <c r="AU178" s="279"/>
      <c r="AV178" s="279"/>
      <c r="AW178" s="279"/>
      <c r="AX178" s="279"/>
      <c r="AY178" s="279"/>
      <c r="AZ178" s="279"/>
      <c r="BA178" s="279"/>
      <c r="BB178" s="279"/>
    </row>
    <row r="179" spans="1:54" outlineLevel="1">
      <c r="B179" s="19"/>
      <c r="C179" s="19"/>
      <c r="D179" s="19"/>
      <c r="E179" s="15"/>
    </row>
    <row r="180" spans="1:54" outlineLevel="1">
      <c r="B180" s="19"/>
      <c r="C180" s="19"/>
      <c r="D180" s="19"/>
      <c r="E180" s="15"/>
    </row>
    <row r="181" spans="1:54">
      <c r="B181" s="19"/>
      <c r="C181" s="19"/>
      <c r="D181" s="19"/>
      <c r="E181" s="15"/>
    </row>
    <row r="182" spans="1:54" ht="15">
      <c r="A182" s="12" t="s">
        <v>474</v>
      </c>
      <c r="B182" s="19"/>
      <c r="C182" s="19"/>
      <c r="D182" s="19"/>
      <c r="E182" s="15"/>
    </row>
    <row r="183" spans="1:54" ht="15" outlineLevel="1">
      <c r="A183" s="12"/>
      <c r="B183" s="19"/>
      <c r="C183" s="19"/>
      <c r="D183" s="19"/>
      <c r="E183" s="15"/>
    </row>
    <row r="184" spans="1:54" s="4" customFormat="1" outlineLevel="1">
      <c r="A184" s="4" t="s">
        <v>475</v>
      </c>
      <c r="B184" s="151"/>
      <c r="C184" s="151"/>
      <c r="D184" s="151"/>
      <c r="E184" s="152"/>
    </row>
    <row r="185" spans="1:54" s="4" customFormat="1" outlineLevel="2">
      <c r="B185" s="151"/>
      <c r="C185" s="151"/>
      <c r="D185" s="151"/>
      <c r="E185" s="130">
        <v>2027</v>
      </c>
      <c r="F185" s="130">
        <v>2028</v>
      </c>
      <c r="G185" s="130">
        <v>2029</v>
      </c>
      <c r="H185" s="130">
        <v>2030</v>
      </c>
      <c r="I185" s="130">
        <v>2031</v>
      </c>
      <c r="J185" s="130">
        <v>2032</v>
      </c>
      <c r="K185" s="130">
        <v>2033</v>
      </c>
      <c r="L185" s="130">
        <v>2034</v>
      </c>
      <c r="M185" s="130">
        <v>2035</v>
      </c>
      <c r="N185" s="130">
        <v>2036</v>
      </c>
      <c r="O185" s="130">
        <v>2037</v>
      </c>
      <c r="P185" s="130">
        <v>2038</v>
      </c>
      <c r="Q185" s="130">
        <v>2039</v>
      </c>
      <c r="R185" s="130">
        <v>2040</v>
      </c>
      <c r="S185" s="130">
        <v>2041</v>
      </c>
      <c r="T185" s="130">
        <v>2042</v>
      </c>
      <c r="U185" s="130">
        <v>2043</v>
      </c>
      <c r="V185" s="130">
        <v>2044</v>
      </c>
      <c r="W185" s="130">
        <v>2045</v>
      </c>
      <c r="X185" s="130">
        <v>2046</v>
      </c>
      <c r="Y185" s="130">
        <v>2047</v>
      </c>
      <c r="Z185" s="130">
        <v>2048</v>
      </c>
      <c r="AA185" s="130">
        <v>2049</v>
      </c>
      <c r="AB185" s="130">
        <v>2050</v>
      </c>
      <c r="AC185" s="130">
        <v>2051</v>
      </c>
      <c r="AD185" s="130">
        <v>2052</v>
      </c>
      <c r="AE185" s="130">
        <v>2053</v>
      </c>
      <c r="AF185" s="130">
        <v>2054</v>
      </c>
      <c r="AG185" s="130">
        <v>2055</v>
      </c>
      <c r="AH185" s="130">
        <v>2056</v>
      </c>
      <c r="AI185" s="130">
        <v>2057</v>
      </c>
      <c r="AJ185" s="130">
        <v>2058</v>
      </c>
      <c r="AK185" s="130">
        <v>2059</v>
      </c>
      <c r="AL185" s="130">
        <v>2060</v>
      </c>
      <c r="AM185" s="130">
        <v>2061</v>
      </c>
      <c r="AN185" s="130">
        <v>2062</v>
      </c>
      <c r="AO185" s="130">
        <v>2063</v>
      </c>
      <c r="AP185" s="130">
        <v>2064</v>
      </c>
      <c r="AQ185" s="130">
        <v>2065</v>
      </c>
      <c r="AR185" s="130">
        <v>2066</v>
      </c>
      <c r="AS185" s="130">
        <v>2067</v>
      </c>
      <c r="AT185" s="130">
        <v>2068</v>
      </c>
      <c r="AU185" s="130">
        <v>2069</v>
      </c>
      <c r="AV185" s="130">
        <v>2070</v>
      </c>
      <c r="AW185" s="130">
        <v>2071</v>
      </c>
      <c r="AX185" s="130">
        <v>2072</v>
      </c>
      <c r="AY185" s="130">
        <v>2073</v>
      </c>
      <c r="AZ185" s="130">
        <v>2074</v>
      </c>
      <c r="BA185" s="130">
        <v>2075</v>
      </c>
      <c r="BB185" s="130">
        <v>2076</v>
      </c>
    </row>
    <row r="186" spans="1:54" outlineLevel="2">
      <c r="A186" s="430" t="s">
        <v>476</v>
      </c>
      <c r="B186" s="150" t="s">
        <v>477</v>
      </c>
      <c r="C186" s="6" t="s">
        <v>478</v>
      </c>
      <c r="D186" s="10" t="s">
        <v>390</v>
      </c>
      <c r="E186" s="129">
        <f>IF(E52&lt;($E$52),1,IF((E52-1)&gt;30,(D$186/(1+'Fixed Data'!$B$14)),(1/(1+'Fixed Data'!$B$13)^(E$52-$E$52))))</f>
        <v>1</v>
      </c>
      <c r="F186" s="129">
        <f>IF(F52&lt;($E$52),1,IF((F52-1)&gt;30,(E$186/(1+'Fixed Data'!$B$14)),(1/(1+'Fixed Data'!$B$13)^(F$52-$E$52))))</f>
        <v>0.96618357487922713</v>
      </c>
      <c r="G186" s="129">
        <f>IF(G52&lt;($E$52),1,IF((G52-1)&gt;30,(F$186/(1+'Fixed Data'!$B$14)),(1/(1+'Fixed Data'!$B$13)^(G$52-$E$52))))</f>
        <v>0.93351070036640305</v>
      </c>
      <c r="H186" s="129">
        <f>IF(H52&lt;($E$52),1,IF((H52-1)&gt;30,(G$186/(1+'Fixed Data'!$B$14)),(1/(1+'Fixed Data'!$B$13)^(H$52-$E$52))))</f>
        <v>0.90194270566802237</v>
      </c>
      <c r="I186" s="129">
        <f>IF(I52&lt;($E$52),1,IF((I52-1)&gt;30,(H$186/(1+'Fixed Data'!$B$14)),(1/(1+'Fixed Data'!$B$13)^(I$52-$E$52))))</f>
        <v>0.87144222769857238</v>
      </c>
      <c r="J186" s="129">
        <f>IF(J52&lt;($E$52),1,IF((J52-1)&gt;30,(I$186/(1+'Fixed Data'!$B$14)),(1/(1+'Fixed Data'!$B$13)^(J$52-$E$52))))</f>
        <v>0.84197316685852419</v>
      </c>
      <c r="K186" s="129">
        <f>IF(K52&lt;($E$52),1,IF((K52-1)&gt;30,(J$186/(1+'Fixed Data'!$B$14)),(1/(1+'Fixed Data'!$B$13)^(K$52-$E$52))))</f>
        <v>0.81350064430775282</v>
      </c>
      <c r="L186" s="129">
        <f>IF(L52&lt;($E$52),1,IF((L52-1)&gt;30,(K$186/(1+'Fixed Data'!$B$14)),(1/(1+'Fixed Data'!$B$13)^(L$52-$E$52))))</f>
        <v>0.78599096068381913</v>
      </c>
      <c r="M186" s="129">
        <f>IF(M52&lt;($E$52),1,IF((M52-1)&gt;30,(L$186/(1+'Fixed Data'!$B$14)),(1/(1+'Fixed Data'!$B$13)^(M$52-$E$52))))</f>
        <v>0.75941155621625056</v>
      </c>
      <c r="N186" s="129">
        <f>IF(N52&lt;($E$52),1,IF((N52-1)&gt;30,(M$186/(1+'Fixed Data'!$B$14)),(1/(1+'Fixed Data'!$B$13)^(N$52-$E$52))))</f>
        <v>0.73373097218961414</v>
      </c>
      <c r="O186" s="129">
        <f>IF(O52&lt;($E$52),1,IF((O52-1)&gt;30,(N$186/(1+'Fixed Data'!$B$14)),(1/(1+'Fixed Data'!$B$13)^(O$52-$E$52))))</f>
        <v>0.70891881370977217</v>
      </c>
      <c r="P186" s="129">
        <f>IF(P52&lt;($E$52),1,IF((P52-1)&gt;30,(O$186/(1+'Fixed Data'!$B$14)),(1/(1+'Fixed Data'!$B$13)^(P$52-$E$52))))</f>
        <v>0.68494571372924851</v>
      </c>
      <c r="Q186" s="129">
        <f>IF(Q52&lt;($E$52),1,IF((Q52-1)&gt;30,(P$186/(1+'Fixed Data'!$B$14)),(1/(1+'Fixed Data'!$B$13)^(Q$52-$E$52))))</f>
        <v>0.66178329828912896</v>
      </c>
      <c r="R186" s="129">
        <f>IF(R52&lt;($E$52),1,IF((R52-1)&gt;30,(Q$186/(1+'Fixed Data'!$B$14)),(1/(1+'Fixed Data'!$B$13)^(R$52-$E$52))))</f>
        <v>0.63940415293635666</v>
      </c>
      <c r="S186" s="129">
        <f>IF(S52&lt;($E$52),1,IF((S52-1)&gt;30,(R$186/(1+'Fixed Data'!$B$14)),(1/(1+'Fixed Data'!$B$13)^(S$52-$E$52))))</f>
        <v>0.61778179027667302</v>
      </c>
      <c r="T186" s="129">
        <f>IF(T52&lt;($E$52),1,IF((T52-1)&gt;30,(S$186/(1+'Fixed Data'!$B$14)),(1/(1+'Fixed Data'!$B$13)^(T$52-$E$52))))</f>
        <v>0.59689061862480497</v>
      </c>
      <c r="U186" s="129">
        <f>IF(U52&lt;($E$52),1,IF((U52-1)&gt;30,(T$186/(1+'Fixed Data'!$B$14)),(1/(1+'Fixed Data'!$B$13)^(U$52-$E$52))))</f>
        <v>0.57670591171478747</v>
      </c>
      <c r="V186" s="129">
        <f>IF(V52&lt;($E$52),1,IF((V52-1)&gt;30,(U$186/(1+'Fixed Data'!$B$14)),(1/(1+'Fixed Data'!$B$13)^(V$52-$E$52))))</f>
        <v>0.55720377943457733</v>
      </c>
      <c r="W186" s="129">
        <f>IF(W52&lt;($E$52),1,IF((W52-1)&gt;30,(V$186/(1+'Fixed Data'!$B$14)),(1/(1+'Fixed Data'!$B$13)^(W$52-$E$52))))</f>
        <v>0.53836113955031628</v>
      </c>
      <c r="X186" s="129">
        <f>IF(X52&lt;($E$52),1,IF((X52-1)&gt;30,(W$186/(1+'Fixed Data'!$B$14)),(1/(1+'Fixed Data'!$B$13)^(X$52-$E$52))))</f>
        <v>0.52015569038677911</v>
      </c>
      <c r="Y186" s="129">
        <f>IF(Y52&lt;($E$52),1,IF((Y52-1)&gt;30,(X$186/(1+'Fixed Data'!$B$14)),(1/(1+'Fixed Data'!$B$13)^(Y$52-$E$52))))</f>
        <v>0.50256588443167061</v>
      </c>
      <c r="Z186" s="129">
        <f>IF(Z52&lt;($E$52),1,IF((Z52-1)&gt;30,(Y$186/(1+'Fixed Data'!$B$14)),(1/(1+'Fixed Data'!$B$13)^(Z$52-$E$52))))</f>
        <v>0.48557090283253213</v>
      </c>
      <c r="AA186" s="129">
        <f>IF(AA52&lt;($E$52),1,IF((AA52-1)&gt;30,(Z$186/(1+'Fixed Data'!$B$14)),(1/(1+'Fixed Data'!$B$13)^(AA$52-$E$52))))</f>
        <v>0.46915063075606966</v>
      </c>
      <c r="AB186" s="129">
        <f>IF(AB52&lt;($E$52),1,IF((AB52-1)&gt;30,(AA$186/(1+'Fixed Data'!$B$14)),(1/(1+'Fixed Data'!$B$13)^(AB$52-$E$52))))</f>
        <v>0.45328563358074364</v>
      </c>
      <c r="AC186" s="129">
        <f>IF(AC52&lt;($E$52),1,IF((AC52-1)&gt;30,(AB$186/(1+'Fixed Data'!$B$14)),(1/(1+'Fixed Data'!$B$13)^(AC$52-$E$52))))</f>
        <v>0.43795713389443841</v>
      </c>
      <c r="AD186" s="129">
        <f>IF(AD52&lt;($E$52),1,IF((AD52-1)&gt;30,(AC$186/(1+'Fixed Data'!$B$14)),(1/(1+'Fixed Data'!$B$13)^(AD$52-$E$52))))</f>
        <v>0.42314698926998884</v>
      </c>
      <c r="AE186" s="129">
        <f>IF(AE52&lt;($E$52),1,IF((AE52-1)&gt;30,(AD$186/(1+'Fixed Data'!$B$14)),(1/(1+'Fixed Data'!$B$13)^(AE$52-$E$52))))</f>
        <v>0.40883767079225974</v>
      </c>
      <c r="AF186" s="129">
        <f>IF(AF52&lt;($E$52),1,IF((AF52-1)&gt;30,(AE$186/(1+'Fixed Data'!$B$14)),(1/(1+'Fixed Data'!$B$13)^(AF$52-$E$52))))</f>
        <v>0.39501224231136206</v>
      </c>
      <c r="AG186" s="129">
        <f>IF(AG52&lt;($E$52),1,IF((AG52-1)&gt;30,(AF$186/(1+'Fixed Data'!$B$14)),(1/(1+'Fixed Data'!$B$13)^(AG$52-$E$52))))</f>
        <v>0.38165434039745127</v>
      </c>
      <c r="AH186" s="129">
        <f>IF(AH52&lt;($E$52),1,IF((AH52-1)&gt;30,(AG$186/(1+'Fixed Data'!$B$14)),(1/(1+'Fixed Data'!$B$13)^(AH$52-$E$52))))</f>
        <v>0.36874815497338298</v>
      </c>
      <c r="AI186" s="129">
        <f>IF(AI52&lt;($E$52),1,IF((AI52-1)&gt;30,(AH$186/(1+'Fixed Data'!$B$14)),(1/(1+'Fixed Data'!$B$13)^(AI$52-$E$52))))</f>
        <v>0.35627841060230236</v>
      </c>
      <c r="AJ186" s="129">
        <f>IF(AJ52&lt;($E$52),1,IF((AJ52-1)&gt;30,(AI$186/(1+'Fixed Data'!$B$14)),(1/(1+'Fixed Data'!$B$13)^(AJ$52-$E$52))))</f>
        <v>0.3459013695167984</v>
      </c>
      <c r="AK186" s="129">
        <f>IF(AK52&lt;($E$52),1,IF((AK52-1)&gt;30,(AJ$186/(1+'Fixed Data'!$B$14)),(1/(1+'Fixed Data'!$B$13)^(AK$52-$E$52))))</f>
        <v>0.33582657234640623</v>
      </c>
      <c r="AL186" s="129">
        <f>IF(AL52&lt;($E$52),1,IF((AL52-1)&gt;30,(AK$186/(1+'Fixed Data'!$B$14)),(1/(1+'Fixed Data'!$B$13)^(AL$52-$E$52))))</f>
        <v>0.32604521587029728</v>
      </c>
      <c r="AM186" s="129">
        <f>IF(AM52&lt;($E$52),1,IF((AM52-1)&gt;30,(AL$186/(1+'Fixed Data'!$B$14)),(1/(1+'Fixed Data'!$B$13)^(AM$52-$E$52))))</f>
        <v>0.31654875327213328</v>
      </c>
      <c r="AN186" s="129">
        <f>IF(AN52&lt;($E$52),1,IF((AN52-1)&gt;30,(AM$186/(1+'Fixed Data'!$B$14)),(1/(1+'Fixed Data'!$B$13)^(AN$52-$E$52))))</f>
        <v>0.30732888667197406</v>
      </c>
      <c r="AO186" s="129">
        <f>IF(AO52&lt;($E$52),1,IF((AO52-1)&gt;30,(AN$186/(1+'Fixed Data'!$B$14)),(1/(1+'Fixed Data'!$B$13)^(AO$52-$E$52))))</f>
        <v>0.29837755987570297</v>
      </c>
      <c r="AP186" s="129">
        <f>IF(AP52&lt;($E$52),1,IF((AP52-1)&gt;30,(AO$186/(1+'Fixed Data'!$B$14)),(1/(1+'Fixed Data'!$B$13)^(AP$52-$E$52))))</f>
        <v>0.28968695133563394</v>
      </c>
      <c r="AQ186" s="129">
        <f>IF(AQ52&lt;($E$52),1,IF((AQ52-1)&gt;30,(AP$186/(1+'Fixed Data'!$B$14)),(1/(1+'Fixed Data'!$B$13)^(AQ$52-$E$52))))</f>
        <v>0.28124946731614947</v>
      </c>
      <c r="AR186" s="129">
        <f>IF(AR52&lt;($E$52),1,IF((AR52-1)&gt;30,(AQ$186/(1+'Fixed Data'!$B$14)),(1/(1+'Fixed Data'!$B$13)^(AR$52-$E$52))))</f>
        <v>0.27305773525839755</v>
      </c>
      <c r="AS186" s="129">
        <f>IF(AS52&lt;($E$52),1,IF((AS52-1)&gt;30,(AR$186/(1+'Fixed Data'!$B$14)),(1/(1+'Fixed Data'!$B$13)^(AS$52-$E$52))))</f>
        <v>0.26510459733825004</v>
      </c>
      <c r="AT186" s="129">
        <f>IF(AT52&lt;($E$52),1,IF((AT52-1)&gt;30,(AS$186/(1+'Fixed Data'!$B$14)),(1/(1+'Fixed Data'!$B$13)^(AT$52-$E$52))))</f>
        <v>0.25738310421189325</v>
      </c>
      <c r="AU186" s="129">
        <f>IF(AU52&lt;($E$52),1,IF((AU52-1)&gt;30,(AT$186/(1+'Fixed Data'!$B$14)),(1/(1+'Fixed Data'!$B$13)^(AU$52-$E$52))))</f>
        <v>0.24988650894358569</v>
      </c>
      <c r="AV186" s="129">
        <f>IF(AV52&lt;($E$52),1,IF((AV52-1)&gt;30,(AU$186/(1+'Fixed Data'!$B$14)),(1/(1+'Fixed Data'!$B$13)^(AV$52-$E$52))))</f>
        <v>0.24260826111027736</v>
      </c>
      <c r="AW186" s="129">
        <f>IF(AW52&lt;($E$52),1,IF((AW52-1)&gt;30,(AV$186/(1+'Fixed Data'!$B$14)),(1/(1+'Fixed Data'!$B$13)^(AW$52-$E$52))))</f>
        <v>0.23554200107793918</v>
      </c>
      <c r="AX186" s="129">
        <f>IF(AX52&lt;($E$52),1,IF((AX52-1)&gt;30,(AW$186/(1+'Fixed Data'!$B$14)),(1/(1+'Fixed Data'!$B$13)^(AX$52-$E$52))))</f>
        <v>0.22868155444460114</v>
      </c>
      <c r="AY186" s="129">
        <f>IF(AY52&lt;($E$52),1,IF((AY52-1)&gt;30,(AX$186/(1+'Fixed Data'!$B$14)),(1/(1+'Fixed Data'!$B$13)^(AY$52-$E$52))))</f>
        <v>0.22202092664524381</v>
      </c>
      <c r="AZ186" s="129">
        <f>IF(AZ52&lt;($E$52),1,IF((AZ52-1)&gt;30,(AY$186/(1+'Fixed Data'!$B$14)),(1/(1+'Fixed Data'!$B$13)^(AZ$52-$E$52))))</f>
        <v>0.21555429771382895</v>
      </c>
      <c r="BA186" s="129">
        <f>IF(BA52&lt;($E$52),1,IF((BA52-1)&gt;30,(AZ$186/(1+'Fixed Data'!$B$14)),(1/(1+'Fixed Data'!$B$13)^(BA$52-$E$52))))</f>
        <v>0.20927601719789218</v>
      </c>
      <c r="BB186" s="129">
        <f>IF(BB52&lt;($E$52),1,IF((BB52-1)&gt;30,(BA$186/(1+'Fixed Data'!$B$14)),(1/(1+'Fixed Data'!$B$13)^(BB$52-$E$52))))</f>
        <v>0.20318059922125453</v>
      </c>
    </row>
    <row r="187" spans="1:54" outlineLevel="2">
      <c r="A187" s="431"/>
      <c r="B187" s="150" t="s">
        <v>479</v>
      </c>
      <c r="C187" s="6" t="s">
        <v>480</v>
      </c>
      <c r="D187" s="10" t="s">
        <v>390</v>
      </c>
      <c r="E187" s="33">
        <f>IF(E52&lt;($E$52),1,IF((E52-1)&gt;30,(D$187/(1+'Fixed Data'!$B$16)),(1/(1+'Fixed Data'!$B$15)^(E$52-$E$52))))</f>
        <v>1</v>
      </c>
      <c r="F187" s="33">
        <f>IF(F52&lt;($E$52),1,IF((F52-1)&gt;30,(E$187/(1+'Fixed Data'!$B$16)),(1/(1+'Fixed Data'!$B$15)^(F$52-$E$52))))</f>
        <v>0.98522167487684742</v>
      </c>
      <c r="G187" s="33">
        <f>IF(G52&lt;($E$52),1,IF((G52-1)&gt;30,(F$187/(1+'Fixed Data'!$B$16)),(1/(1+'Fixed Data'!$B$15)^(G$52-$E$52))))</f>
        <v>0.9706617486471405</v>
      </c>
      <c r="H187" s="33">
        <f>IF(H52&lt;($E$52),1,IF((H52-1)&gt;30,(G$187/(1+'Fixed Data'!$B$16)),(1/(1+'Fixed Data'!$B$15)^(H$52-$E$52))))</f>
        <v>0.95631699374102519</v>
      </c>
      <c r="I187" s="33">
        <f>IF(I52&lt;($E$52),1,IF((I52-1)&gt;30,(H$187/(1+'Fixed Data'!$B$16)),(1/(1+'Fixed Data'!$B$15)^(I$52-$E$52))))</f>
        <v>0.94218423028672449</v>
      </c>
      <c r="J187" s="33">
        <f>IF(J52&lt;($E$52),1,IF((J52-1)&gt;30,(I$187/(1+'Fixed Data'!$B$16)),(1/(1+'Fixed Data'!$B$15)^(J$52-$E$52))))</f>
        <v>0.92826032540563996</v>
      </c>
      <c r="K187" s="33">
        <f>IF(K52&lt;($E$52),1,IF((K52-1)&gt;30,(J$187/(1+'Fixed Data'!$B$16)),(1/(1+'Fixed Data'!$B$15)^(K$52-$E$52))))</f>
        <v>0.91454219251787205</v>
      </c>
      <c r="L187" s="33">
        <f>IF(L52&lt;($E$52),1,IF((L52-1)&gt;30,(K$187/(1+'Fixed Data'!$B$16)),(1/(1+'Fixed Data'!$B$15)^(L$52-$E$52))))</f>
        <v>0.90102679065800217</v>
      </c>
      <c r="M187" s="33">
        <f>IF(M52&lt;($E$52),1,IF((M52-1)&gt;30,(L$187/(1+'Fixed Data'!$B$16)),(1/(1+'Fixed Data'!$B$15)^(M$52-$E$52))))</f>
        <v>0.88771112380098749</v>
      </c>
      <c r="N187" s="33">
        <f>IF(N52&lt;($E$52),1,IF((N52-1)&gt;30,(M$187/(1+'Fixed Data'!$B$16)),(1/(1+'Fixed Data'!$B$15)^(N$52-$E$52))))</f>
        <v>0.87459224019801729</v>
      </c>
      <c r="O187" s="33">
        <f>IF(O52&lt;($E$52),1,IF((O52-1)&gt;30,(N$187/(1+'Fixed Data'!$B$16)),(1/(1+'Fixed Data'!$B$15)^(O$52-$E$52))))</f>
        <v>0.86166723172218462</v>
      </c>
      <c r="P187" s="33">
        <f>IF(P52&lt;($E$52),1,IF((P52-1)&gt;30,(O$187/(1+'Fixed Data'!$B$16)),(1/(1+'Fixed Data'!$B$15)^(P$52-$E$52))))</f>
        <v>0.8489332332238273</v>
      </c>
      <c r="Q187" s="33">
        <f>IF(Q52&lt;($E$52),1,IF((Q52-1)&gt;30,(P$187/(1+'Fixed Data'!$B$16)),(1/(1+'Fixed Data'!$B$15)^(Q$52-$E$52))))</f>
        <v>0.83638742189539661</v>
      </c>
      <c r="R187" s="33">
        <f>IF(R52&lt;($E$52),1,IF((R52-1)&gt;30,(Q$187/(1+'Fixed Data'!$B$16)),(1/(1+'Fixed Data'!$B$15)^(R$52-$E$52))))</f>
        <v>0.82402701664571099</v>
      </c>
      <c r="S187" s="33">
        <f>IF(S52&lt;($E$52),1,IF((S52-1)&gt;30,(R$187/(1+'Fixed Data'!$B$16)),(1/(1+'Fixed Data'!$B$15)^(S$52-$E$52))))</f>
        <v>0.81184927748345925</v>
      </c>
      <c r="T187" s="33">
        <f>IF(T52&lt;($E$52),1,IF((T52-1)&gt;30,(S$187/(1+'Fixed Data'!$B$16)),(1/(1+'Fixed Data'!$B$15)^(T$52-$E$52))))</f>
        <v>0.79985150490981216</v>
      </c>
      <c r="U187" s="33">
        <f>IF(U52&lt;($E$52),1,IF((U52-1)&gt;30,(T$187/(1+'Fixed Data'!$B$16)),(1/(1+'Fixed Data'!$B$15)^(U$52-$E$52))))</f>
        <v>0.78803103932001206</v>
      </c>
      <c r="V187" s="33">
        <f>IF(V52&lt;($E$52),1,IF((V52-1)&gt;30,(U$187/(1+'Fixed Data'!$B$16)),(1/(1+'Fixed Data'!$B$15)^(V$52-$E$52))))</f>
        <v>0.77638526041380518</v>
      </c>
      <c r="W187" s="33">
        <f>IF(W52&lt;($E$52),1,IF((W52-1)&gt;30,(V$187/(1+'Fixed Data'!$B$16)),(1/(1+'Fixed Data'!$B$15)^(W$52-$E$52))))</f>
        <v>0.76491158661458636</v>
      </c>
      <c r="X187" s="33">
        <f>IF(X52&lt;($E$52),1,IF((X52-1)&gt;30,(W$187/(1+'Fixed Data'!$B$16)),(1/(1+'Fixed Data'!$B$15)^(X$52-$E$52))))</f>
        <v>0.7536074744971295</v>
      </c>
      <c r="Y187" s="33">
        <f>IF(Y52&lt;($E$52),1,IF((Y52-1)&gt;30,(X$187/(1+'Fixed Data'!$B$16)),(1/(1+'Fixed Data'!$B$15)^(Y$52-$E$52))))</f>
        <v>0.74247041822377313</v>
      </c>
      <c r="Z187" s="33">
        <f>IF(Z52&lt;($E$52),1,IF((Z52-1)&gt;30,(Y$187/(1+'Fixed Data'!$B$16)),(1/(1+'Fixed Data'!$B$15)^(Z$52-$E$52))))</f>
        <v>0.73149794898893916</v>
      </c>
      <c r="AA187" s="33">
        <f>IF(AA52&lt;($E$52),1,IF((AA52-1)&gt;30,(Z$187/(1+'Fixed Data'!$B$16)),(1/(1+'Fixed Data'!$B$15)^(AA$52-$E$52))))</f>
        <v>0.72068763447186135</v>
      </c>
      <c r="AB187" s="33">
        <f>IF(AB52&lt;($E$52),1,IF((AB52-1)&gt;30,(AA$187/(1+'Fixed Data'!$B$16)),(1/(1+'Fixed Data'!$B$15)^(AB$52-$E$52))))</f>
        <v>0.71003707829740037</v>
      </c>
      <c r="AC187" s="33">
        <f>IF(AC52&lt;($E$52),1,IF((AC52-1)&gt;30,(AB$187/(1+'Fixed Data'!$B$16)),(1/(1+'Fixed Data'!$B$15)^(AC$52-$E$52))))</f>
        <v>0.69954391950482808</v>
      </c>
      <c r="AD187" s="33">
        <f>IF(AD52&lt;($E$52),1,IF((AD52-1)&gt;30,(AC$187/(1+'Fixed Data'!$B$16)),(1/(1+'Fixed Data'!$B$15)^(AD$52-$E$52))))</f>
        <v>0.68920583202446117</v>
      </c>
      <c r="AE187" s="33">
        <f>IF(AE52&lt;($E$52),1,IF((AE52-1)&gt;30,(AD$187/(1+'Fixed Data'!$B$16)),(1/(1+'Fixed Data'!$B$15)^(AE$52-$E$52))))</f>
        <v>0.67902052416203085</v>
      </c>
      <c r="AF187" s="33">
        <f>IF(AF52&lt;($E$52),1,IF((AF52-1)&gt;30,(AE$187/(1+'Fixed Data'!$B$16)),(1/(1+'Fixed Data'!$B$15)^(AF$52-$E$52))))</f>
        <v>0.66898573809067086</v>
      </c>
      <c r="AG187" s="33">
        <f>IF(AG52&lt;($E$52),1,IF((AG52-1)&gt;30,(AF$187/(1+'Fixed Data'!$B$16)),(1/(1+'Fixed Data'!$B$15)^(AG$52-$E$52))))</f>
        <v>0.65909924935041486</v>
      </c>
      <c r="AH187" s="33">
        <f>IF(AH52&lt;($E$52),1,IF((AH52-1)&gt;30,(AG$187/(1+'Fixed Data'!$B$16)),(1/(1+'Fixed Data'!$B$15)^(AH$52-$E$52))))</f>
        <v>0.64935886635508844</v>
      </c>
      <c r="AI187" s="33">
        <f>IF(AI52&lt;($E$52),1,IF((AI52-1)&gt;30,(AH$187/(1+'Fixed Data'!$B$16)),(1/(1+'Fixed Data'!$B$15)^(AI$52-$E$52))))</f>
        <v>0.63976242990649135</v>
      </c>
      <c r="AJ187" s="33">
        <f>IF(AJ52&lt;($E$52),1,IF((AJ52-1)&gt;30,(AI$187/(1+'Fixed Data'!$B$16)),(1/(1+'Fixed Data'!$B$15)^(AJ$52-$E$52))))</f>
        <v>0.63163954535324851</v>
      </c>
      <c r="AK187" s="33">
        <f>IF(AK52&lt;($E$52),1,IF((AK52-1)&gt;30,(AJ$187/(1+'Fixed Data'!$B$16)),(1/(1+'Fixed Data'!$B$15)^(AK$52-$E$52))))</f>
        <v>0.62361979479222052</v>
      </c>
      <c r="AL187" s="33">
        <f>IF(AL52&lt;($E$52),1,IF((AL52-1)&gt;30,(AK$187/(1+'Fixed Data'!$B$16)),(1/(1+'Fixed Data'!$B$15)^(AL$52-$E$52))))</f>
        <v>0.61570186875996724</v>
      </c>
      <c r="AM187" s="33">
        <f>IF(AM52&lt;($E$52),1,IF((AM52-1)&gt;30,(AL$187/(1+'Fixed Data'!$B$16)),(1/(1+'Fixed Data'!$B$15)^(AM$52-$E$52))))</f>
        <v>0.60788447441893967</v>
      </c>
      <c r="AN187" s="33">
        <f>IF(AN52&lt;($E$52),1,IF((AN52-1)&gt;30,(AM$187/(1+'Fixed Data'!$B$16)),(1/(1+'Fixed Data'!$B$15)^(AN$52-$E$52))))</f>
        <v>0.60016633534638508</v>
      </c>
      <c r="AO187" s="33">
        <f>IF(AO52&lt;($E$52),1,IF((AO52-1)&gt;30,(AN$187/(1+'Fixed Data'!$B$16)),(1/(1+'Fixed Data'!$B$15)^(AO$52-$E$52))))</f>
        <v>0.59254619132593356</v>
      </c>
      <c r="AP187" s="33">
        <f>IF(AP52&lt;($E$52),1,IF((AP52-1)&gt;30,(AO$187/(1+'Fixed Data'!$B$16)),(1/(1+'Fixed Data'!$B$15)^(AP$52-$E$52))))</f>
        <v>0.58502279814182956</v>
      </c>
      <c r="AQ187" s="33">
        <f>IF(AQ52&lt;($E$52),1,IF((AQ52-1)&gt;30,(AP$187/(1+'Fixed Data'!$B$16)),(1/(1+'Fixed Data'!$B$15)^(AQ$52-$E$52))))</f>
        <v>0.577594927375777</v>
      </c>
      <c r="AR187" s="33">
        <f>IF(AR52&lt;($E$52),1,IF((AR52-1)&gt;30,(AQ$187/(1+'Fixed Data'!$B$16)),(1/(1+'Fixed Data'!$B$15)^(AR$52-$E$52))))</f>
        <v>0.57026136620636314</v>
      </c>
      <c r="AS187" s="33">
        <f>IF(AS52&lt;($E$52),1,IF((AS52-1)&gt;30,(AR$187/(1+'Fixed Data'!$B$16)),(1/(1+'Fixed Data'!$B$15)^(AS$52-$E$52))))</f>
        <v>0.5630209172110292</v>
      </c>
      <c r="AT187" s="33">
        <f>IF(AT52&lt;($E$52),1,IF((AT52-1)&gt;30,(AS$187/(1+'Fixed Data'!$B$16)),(1/(1+'Fixed Data'!$B$15)^(AT$52-$E$52))))</f>
        <v>0.55587239817055578</v>
      </c>
      <c r="AU187" s="33">
        <f>IF(AU52&lt;($E$52),1,IF((AU52-1)&gt;30,(AT$187/(1+'Fixed Data'!$B$16)),(1/(1+'Fixed Data'!$B$15)^(AU$52-$E$52))))</f>
        <v>0.54881464187603002</v>
      </c>
      <c r="AV187" s="33">
        <f>IF(AV52&lt;($E$52),1,IF((AV52-1)&gt;30,(AU$187/(1+'Fixed Data'!$B$16)),(1/(1+'Fixed Data'!$B$15)^(AV$52-$E$52))))</f>
        <v>0.54184649593826384</v>
      </c>
      <c r="AW187" s="33">
        <f>IF(AW52&lt;($E$52),1,IF((AW52-1)&gt;30,(AV$187/(1+'Fixed Data'!$B$16)),(1/(1+'Fixed Data'!$B$15)^(AW$52-$E$52))))</f>
        <v>0.53496682259963246</v>
      </c>
      <c r="AX187" s="33">
        <f>IF(AX52&lt;($E$52),1,IF((AX52-1)&gt;30,(AW$187/(1+'Fixed Data'!$B$16)),(1/(1+'Fixed Data'!$B$15)^(AX$52-$E$52))))</f>
        <v>0.52817449854830123</v>
      </c>
      <c r="AY187" s="33">
        <f>IF(AY52&lt;($E$52),1,IF((AY52-1)&gt;30,(AX$187/(1+'Fixed Data'!$B$16)),(1/(1+'Fixed Data'!$B$15)^(AY$52-$E$52))))</f>
        <v>0.52146841473481154</v>
      </c>
      <c r="AZ187" s="33">
        <f>IF(AZ52&lt;($E$52),1,IF((AZ52-1)&gt;30,(AY$187/(1+'Fixed Data'!$B$16)),(1/(1+'Fixed Data'!$B$15)^(AZ$52-$E$52))))</f>
        <v>0.51484747619099525</v>
      </c>
      <c r="BA187" s="33">
        <f>IF(BA52&lt;($E$52),1,IF((BA52-1)&gt;30,(AZ$187/(1+'Fixed Data'!$B$16)),(1/(1+'Fixed Data'!$B$15)^(BA$52-$E$52))))</f>
        <v>0.50831060185118893</v>
      </c>
      <c r="BB187" s="33">
        <f>IF(BB52&lt;($E$52),1,IF((BB52-1)&gt;30,(BA$187/(1+'Fixed Data'!$B$16)),(1/(1+'Fixed Data'!$B$15)^(BB$52-$E$52))))</f>
        <v>0.50185672437571716</v>
      </c>
    </row>
    <row r="188" spans="1:54" outlineLevel="2">
      <c r="B188" s="19"/>
      <c r="C188" s="19"/>
      <c r="D188" s="19"/>
      <c r="E188" s="15"/>
    </row>
    <row r="189" spans="1:54" outlineLevel="2">
      <c r="A189" s="10"/>
      <c r="B189" s="19"/>
      <c r="C189" s="19"/>
      <c r="D189" s="19"/>
      <c r="E189" s="15"/>
    </row>
    <row r="190" spans="1:54" ht="12.75" customHeight="1" outlineLevel="2">
      <c r="A190" s="423" t="s">
        <v>481</v>
      </c>
      <c r="B190" s="150" t="s">
        <v>340</v>
      </c>
      <c r="C190" s="19"/>
      <c r="D190" s="135" t="s">
        <v>379</v>
      </c>
      <c r="E190" s="21">
        <f>(E133+E83)*E186</f>
        <v>-0.46854923017705924</v>
      </c>
      <c r="F190" s="21">
        <f t="shared" ref="F190:BB190" si="17">(F133+F83)*F186</f>
        <v>-0.51244199677442948</v>
      </c>
      <c r="G190" s="21">
        <f t="shared" si="17"/>
        <v>-0.52282897902169512</v>
      </c>
      <c r="H190" s="21">
        <f t="shared" si="17"/>
        <v>-0.53119469522201757</v>
      </c>
      <c r="I190" s="21">
        <f t="shared" si="17"/>
        <v>-0.53768875069294164</v>
      </c>
      <c r="J190" s="21">
        <f t="shared" si="17"/>
        <v>-0.11976723545819595</v>
      </c>
      <c r="K190" s="21">
        <f t="shared" si="17"/>
        <v>-0.10808316495885487</v>
      </c>
      <c r="L190" s="21">
        <f t="shared" si="17"/>
        <v>-9.7218072256545079E-2</v>
      </c>
      <c r="M190" s="21">
        <f t="shared" si="17"/>
        <v>-8.71243251309574E-2</v>
      </c>
      <c r="N190" s="21">
        <f t="shared" si="17"/>
        <v>-7.7756765820621229E-2</v>
      </c>
      <c r="O190" s="21">
        <f t="shared" si="17"/>
        <v>-6.9072591729890997E-2</v>
      </c>
      <c r="P190" s="21">
        <f t="shared" si="17"/>
        <v>-6.1031241591090905E-2</v>
      </c>
      <c r="Q190" s="21">
        <f t="shared" si="17"/>
        <v>-5.3594286841960381E-2</v>
      </c>
      <c r="R190" s="21">
        <f t="shared" si="17"/>
        <v>-4.6725327988773296E-2</v>
      </c>
      <c r="S190" s="21">
        <f t="shared" si="17"/>
        <v>-4.038989573531044E-2</v>
      </c>
      <c r="T190" s="21">
        <f t="shared" si="17"/>
        <v>-3.4555356667261318E-2</v>
      </c>
      <c r="U190" s="21">
        <f t="shared" si="17"/>
        <v>-2.919082329063687E-2</v>
      </c>
      <c r="V190" s="21">
        <f t="shared" si="17"/>
        <v>-2.4267068231403302E-2</v>
      </c>
      <c r="W190" s="21">
        <f t="shared" si="17"/>
        <v>-1.9756442411816302E-2</v>
      </c>
      <c r="X190" s="21">
        <f t="shared" si="17"/>
        <v>-1.5632797026857152E-2</v>
      </c>
      <c r="Y190" s="21">
        <f t="shared" si="17"/>
        <v>-1.1871409151763542E-2</v>
      </c>
      <c r="Z190" s="21">
        <f t="shared" si="17"/>
        <v>-8.4489108189209558E-3</v>
      </c>
      <c r="AA190" s="21">
        <f t="shared" si="17"/>
        <v>-5.3432214093483386E-3</v>
      </c>
      <c r="AB190" s="21">
        <f t="shared" si="17"/>
        <v>-2.5334832106873239E-3</v>
      </c>
      <c r="AC190" s="21">
        <f t="shared" si="17"/>
        <v>-3.7401462633881451E-18</v>
      </c>
      <c r="AD190" s="21">
        <f t="shared" si="17"/>
        <v>-3.6136678873315418E-18</v>
      </c>
      <c r="AE190" s="21">
        <f t="shared" si="17"/>
        <v>-3.491466557808253E-18</v>
      </c>
      <c r="AF190" s="21">
        <f t="shared" si="17"/>
        <v>-3.3733976403944471E-18</v>
      </c>
      <c r="AG190" s="21">
        <f t="shared" si="17"/>
        <v>-3.2593213916854565E-18</v>
      </c>
      <c r="AH190" s="21">
        <f t="shared" si="17"/>
        <v>-3.1491027938989926E-18</v>
      </c>
      <c r="AI190" s="21">
        <f t="shared" si="17"/>
        <v>-3.0426113950714902E-18</v>
      </c>
      <c r="AJ190" s="21">
        <f t="shared" si="17"/>
        <v>-2.9539916457004758E-18</v>
      </c>
      <c r="AK190" s="21">
        <f t="shared" si="17"/>
        <v>-2.8679530540781317E-18</v>
      </c>
      <c r="AL190" s="21">
        <f t="shared" si="17"/>
        <v>-2.7844204408525548E-18</v>
      </c>
      <c r="AM190" s="21">
        <f t="shared" si="17"/>
        <v>-2.7033208163617037E-18</v>
      </c>
      <c r="AN190" s="21">
        <f t="shared" si="17"/>
        <v>-2.6245833168560229E-18</v>
      </c>
      <c r="AO190" s="21">
        <f t="shared" si="17"/>
        <v>-2.5481391425786632E-18</v>
      </c>
      <c r="AP190" s="21">
        <f t="shared" si="17"/>
        <v>-2.4739214976491875E-18</v>
      </c>
      <c r="AQ190" s="21">
        <f t="shared" si="17"/>
        <v>-2.4018655316982406E-18</v>
      </c>
      <c r="AR190" s="21">
        <f t="shared" si="17"/>
        <v>-2.3319082832021753E-18</v>
      </c>
      <c r="AS190" s="21">
        <f t="shared" si="17"/>
        <v>-2.2639886244681314E-18</v>
      </c>
      <c r="AT190" s="21">
        <f t="shared" si="17"/>
        <v>-2.1980472082214868E-18</v>
      </c>
      <c r="AU190" s="21">
        <f t="shared" si="17"/>
        <v>-2.1340264157490164E-18</v>
      </c>
      <c r="AV190" s="21">
        <f t="shared" si="17"/>
        <v>-2.071870306552443E-18</v>
      </c>
      <c r="AW190" s="21">
        <f t="shared" si="17"/>
        <v>-2.0115245694683913E-18</v>
      </c>
      <c r="AX190" s="21">
        <f t="shared" si="17"/>
        <v>-1.9529364752120303E-18</v>
      </c>
      <c r="AY190" s="21">
        <f t="shared" si="17"/>
        <v>-1.8960548303029417E-18</v>
      </c>
      <c r="AZ190" s="21">
        <f t="shared" si="17"/>
        <v>-1.8408299323329532E-18</v>
      </c>
      <c r="BA190" s="21">
        <f t="shared" si="17"/>
        <v>-1.7872135265368479E-18</v>
      </c>
      <c r="BB190" s="21">
        <f t="shared" si="17"/>
        <v>-1.7351587636280073E-18</v>
      </c>
    </row>
    <row r="191" spans="1:54" outlineLevel="2">
      <c r="A191" s="424"/>
      <c r="B191" s="150" t="s">
        <v>482</v>
      </c>
      <c r="C191" s="19"/>
      <c r="D191" s="135" t="s">
        <v>379</v>
      </c>
      <c r="E191" s="21">
        <f>E71*E186</f>
        <v>0</v>
      </c>
      <c r="F191" s="21">
        <f t="shared" ref="F191:BB191" si="18">F71*F186</f>
        <v>0</v>
      </c>
      <c r="G191" s="21">
        <f t="shared" si="18"/>
        <v>0</v>
      </c>
      <c r="H191" s="21">
        <f t="shared" si="18"/>
        <v>0</v>
      </c>
      <c r="I191" s="21">
        <f t="shared" si="18"/>
        <v>0</v>
      </c>
      <c r="J191" s="21">
        <f t="shared" si="18"/>
        <v>0</v>
      </c>
      <c r="K191" s="21">
        <f t="shared" si="18"/>
        <v>0</v>
      </c>
      <c r="L191" s="21">
        <f t="shared" si="18"/>
        <v>0</v>
      </c>
      <c r="M191" s="21">
        <f t="shared" si="18"/>
        <v>0</v>
      </c>
      <c r="N191" s="21">
        <f t="shared" si="18"/>
        <v>0</v>
      </c>
      <c r="O191" s="21">
        <f t="shared" si="18"/>
        <v>0</v>
      </c>
      <c r="P191" s="21">
        <f t="shared" si="18"/>
        <v>0</v>
      </c>
      <c r="Q191" s="21">
        <f t="shared" si="18"/>
        <v>0</v>
      </c>
      <c r="R191" s="21">
        <f t="shared" si="18"/>
        <v>0</v>
      </c>
      <c r="S191" s="21">
        <f t="shared" si="18"/>
        <v>0</v>
      </c>
      <c r="T191" s="21">
        <f t="shared" si="18"/>
        <v>0</v>
      </c>
      <c r="U191" s="21">
        <f t="shared" si="18"/>
        <v>0</v>
      </c>
      <c r="V191" s="21">
        <f t="shared" si="18"/>
        <v>0</v>
      </c>
      <c r="W191" s="21">
        <f t="shared" si="18"/>
        <v>0</v>
      </c>
      <c r="X191" s="21">
        <f t="shared" si="18"/>
        <v>0</v>
      </c>
      <c r="Y191" s="21">
        <f t="shared" si="18"/>
        <v>0</v>
      </c>
      <c r="Z191" s="21">
        <f t="shared" si="18"/>
        <v>0</v>
      </c>
      <c r="AA191" s="21">
        <f t="shared" si="18"/>
        <v>0</v>
      </c>
      <c r="AB191" s="21">
        <f t="shared" si="18"/>
        <v>0</v>
      </c>
      <c r="AC191" s="21">
        <f t="shared" si="18"/>
        <v>0</v>
      </c>
      <c r="AD191" s="21">
        <f t="shared" si="18"/>
        <v>0</v>
      </c>
      <c r="AE191" s="21">
        <f t="shared" si="18"/>
        <v>0</v>
      </c>
      <c r="AF191" s="21">
        <f t="shared" si="18"/>
        <v>0</v>
      </c>
      <c r="AG191" s="21">
        <f t="shared" si="18"/>
        <v>0</v>
      </c>
      <c r="AH191" s="21">
        <f t="shared" si="18"/>
        <v>0</v>
      </c>
      <c r="AI191" s="21">
        <f t="shared" si="18"/>
        <v>0</v>
      </c>
      <c r="AJ191" s="21">
        <f t="shared" si="18"/>
        <v>0</v>
      </c>
      <c r="AK191" s="21">
        <f t="shared" si="18"/>
        <v>0</v>
      </c>
      <c r="AL191" s="21">
        <f t="shared" si="18"/>
        <v>0</v>
      </c>
      <c r="AM191" s="21">
        <f t="shared" si="18"/>
        <v>0</v>
      </c>
      <c r="AN191" s="21">
        <f t="shared" si="18"/>
        <v>0</v>
      </c>
      <c r="AO191" s="21">
        <f t="shared" si="18"/>
        <v>0</v>
      </c>
      <c r="AP191" s="21">
        <f t="shared" si="18"/>
        <v>0</v>
      </c>
      <c r="AQ191" s="21">
        <f t="shared" si="18"/>
        <v>0</v>
      </c>
      <c r="AR191" s="21">
        <f t="shared" si="18"/>
        <v>0</v>
      </c>
      <c r="AS191" s="21">
        <f t="shared" si="18"/>
        <v>0</v>
      </c>
      <c r="AT191" s="21">
        <f t="shared" si="18"/>
        <v>0</v>
      </c>
      <c r="AU191" s="21">
        <f t="shared" si="18"/>
        <v>0</v>
      </c>
      <c r="AV191" s="21">
        <f t="shared" si="18"/>
        <v>0</v>
      </c>
      <c r="AW191" s="21">
        <f t="shared" si="18"/>
        <v>0</v>
      </c>
      <c r="AX191" s="21">
        <f t="shared" si="18"/>
        <v>0</v>
      </c>
      <c r="AY191" s="21">
        <f t="shared" si="18"/>
        <v>0</v>
      </c>
      <c r="AZ191" s="21">
        <f t="shared" si="18"/>
        <v>0</v>
      </c>
      <c r="BA191" s="21">
        <f t="shared" si="18"/>
        <v>0</v>
      </c>
      <c r="BB191" s="21">
        <f t="shared" si="18"/>
        <v>0</v>
      </c>
    </row>
    <row r="192" spans="1:54" outlineLevel="2">
      <c r="A192" s="424"/>
      <c r="B192" s="150" t="s">
        <v>557</v>
      </c>
      <c r="C192" s="19"/>
      <c r="D192" s="135" t="s">
        <v>379</v>
      </c>
      <c r="E192" s="21">
        <f>E77*E186</f>
        <v>-2.0618493184465522E-4</v>
      </c>
      <c r="F192" s="21">
        <f t="shared" ref="F192:BB192" si="19">F77*F186</f>
        <v>-2.036491263060904E-4</v>
      </c>
      <c r="G192" s="21">
        <f t="shared" si="19"/>
        <v>-1.8057847664044126E-4</v>
      </c>
      <c r="H192" s="21">
        <f t="shared" si="19"/>
        <v>-1.6155329720827727E-4</v>
      </c>
      <c r="I192" s="21">
        <f t="shared" si="19"/>
        <v>-1.4267060169050188E-4</v>
      </c>
      <c r="J192" s="21">
        <f t="shared" si="19"/>
        <v>-1.2344978642401459E-4</v>
      </c>
      <c r="K192" s="21">
        <f t="shared" si="19"/>
        <v>-1.2431361777032218E-4</v>
      </c>
      <c r="L192" s="21">
        <f t="shared" si="19"/>
        <v>-1.2523343446534148E-4</v>
      </c>
      <c r="M192" s="21">
        <f t="shared" si="19"/>
        <v>-1.2624049358360325E-4</v>
      </c>
      <c r="N192" s="21">
        <f t="shared" si="19"/>
        <v>-1.2733277376513131E-4</v>
      </c>
      <c r="O192" s="21">
        <f t="shared" si="19"/>
        <v>-1.2850768557047239E-4</v>
      </c>
      <c r="P192" s="21">
        <f t="shared" si="19"/>
        <v>-1.2976347878807624E-4</v>
      </c>
      <c r="Q192" s="21">
        <f t="shared" si="19"/>
        <v>-1.3107152259331323E-4</v>
      </c>
      <c r="R192" s="21">
        <f t="shared" si="19"/>
        <v>-1.3243165165997044E-4</v>
      </c>
      <c r="S192" s="21">
        <f t="shared" si="19"/>
        <v>-1.3384373333459837E-4</v>
      </c>
      <c r="T192" s="21">
        <f t="shared" si="19"/>
        <v>-1.3530766698957388E-4</v>
      </c>
      <c r="U192" s="21">
        <f t="shared" si="19"/>
        <v>-1.368233834057839E-4</v>
      </c>
      <c r="V192" s="21">
        <f t="shared" si="19"/>
        <v>-1.383908441840582E-4</v>
      </c>
      <c r="W192" s="21">
        <f t="shared" si="19"/>
        <v>-1.4001004118451401E-4</v>
      </c>
      <c r="X192" s="21">
        <f t="shared" si="19"/>
        <v>-1.4168099599300203E-4</v>
      </c>
      <c r="Y192" s="21">
        <f t="shared" si="19"/>
        <v>-1.4340375941387611E-4</v>
      </c>
      <c r="Z192" s="21">
        <f t="shared" si="19"/>
        <v>-1.4517841098833699E-4</v>
      </c>
      <c r="AA192" s="21">
        <f t="shared" si="19"/>
        <v>-1.4700505853762578E-4</v>
      </c>
      <c r="AB192" s="21">
        <f t="shared" si="19"/>
        <v>-1.4888383773037394E-4</v>
      </c>
      <c r="AC192" s="21">
        <f t="shared" si="19"/>
        <v>-1.6303110618066469E-4</v>
      </c>
      <c r="AD192" s="21">
        <f t="shared" si="19"/>
        <v>-1.6522123275379788E-4</v>
      </c>
      <c r="AE192" s="21">
        <f t="shared" si="19"/>
        <v>-1.6746755400528593E-4</v>
      </c>
      <c r="AF192" s="21">
        <f t="shared" si="19"/>
        <v>-1.6977037219000841E-4</v>
      </c>
      <c r="AG192" s="21">
        <f t="shared" si="19"/>
        <v>-1.7213001658545631E-4</v>
      </c>
      <c r="AH192" s="21">
        <f t="shared" si="19"/>
        <v>-1.7454684320769104E-4</v>
      </c>
      <c r="AI192" s="21">
        <f t="shared" si="19"/>
        <v>-1.7702123454755832E-4</v>
      </c>
      <c r="AJ192" s="21">
        <f t="shared" si="19"/>
        <v>-1.804252187408586E-4</v>
      </c>
      <c r="AK192" s="21">
        <f t="shared" si="19"/>
        <v>-1.8391705644985501E-4</v>
      </c>
      <c r="AL192" s="21">
        <f t="shared" si="19"/>
        <v>-1.8749827396789153E-4</v>
      </c>
      <c r="AM192" s="21">
        <f t="shared" si="19"/>
        <v>-1.9117044237612846E-4</v>
      </c>
      <c r="AN192" s="21">
        <f t="shared" si="19"/>
        <v>-1.9493517818862445E-4</v>
      </c>
      <c r="AO192" s="21">
        <f t="shared" si="19"/>
        <v>-1.9879414402122211E-4</v>
      </c>
      <c r="AP192" s="21">
        <f t="shared" si="19"/>
        <v>-2.0274904928447069E-4</v>
      </c>
      <c r="AQ192" s="21">
        <f t="shared" si="19"/>
        <v>-2.0680165090083876E-4</v>
      </c>
      <c r="AR192" s="21">
        <f t="shared" si="19"/>
        <v>-2.1095375404647893E-4</v>
      </c>
      <c r="AS192" s="21">
        <f t="shared" si="19"/>
        <v>-2.1520721291782457E-4</v>
      </c>
      <c r="AT192" s="21">
        <f t="shared" si="19"/>
        <v>-2.1956393152330799E-4</v>
      </c>
      <c r="AU192" s="21">
        <f t="shared" si="19"/>
        <v>-2.2402586450050516E-4</v>
      </c>
      <c r="AV192" s="21">
        <f t="shared" si="19"/>
        <v>-2.2859501795902614E-4</v>
      </c>
      <c r="AW192" s="21">
        <f t="shared" si="19"/>
        <v>-2.3327345034948355E-4</v>
      </c>
      <c r="AX192" s="21">
        <f t="shared" si="19"/>
        <v>-2.3806327335888547E-4</v>
      </c>
      <c r="AY192" s="21">
        <f t="shared" si="19"/>
        <v>-2.4296665283281304E-4</v>
      </c>
      <c r="AZ192" s="21">
        <f t="shared" si="19"/>
        <v>-2.4798580972475816E-4</v>
      </c>
      <c r="BA192" s="21">
        <f t="shared" si="19"/>
        <v>-2.5312302107300939E-4</v>
      </c>
      <c r="BB192" s="21">
        <f t="shared" si="19"/>
        <v>-2.583666535929635E-4</v>
      </c>
    </row>
    <row r="193" spans="1:54" outlineLevel="2">
      <c r="A193" s="424"/>
      <c r="B193" s="150" t="s">
        <v>483</v>
      </c>
      <c r="C193" s="19"/>
      <c r="D193" s="135" t="s">
        <v>379</v>
      </c>
      <c r="E193" s="21">
        <f t="shared" ref="E193:BB193" si="20">SUMIF($B$143:$B$154,"Environmental",E$143:E$154)*E186</f>
        <v>-1.2293976841244911E-3</v>
      </c>
      <c r="F193" s="21">
        <f t="shared" si="20"/>
        <v>-1.2358840620028608E-3</v>
      </c>
      <c r="G193" s="21">
        <f t="shared" si="20"/>
        <v>-1.111202296159605E-3</v>
      </c>
      <c r="H193" s="21">
        <f t="shared" si="20"/>
        <v>-1.0078416541460466E-3</v>
      </c>
      <c r="I193" s="21">
        <f t="shared" si="20"/>
        <v>-9.0517974730501376E-4</v>
      </c>
      <c r="J193" s="21">
        <f t="shared" si="20"/>
        <v>-7.963299938335824E-4</v>
      </c>
      <c r="K193" s="21">
        <f t="shared" si="20"/>
        <v>-8.124536034133001E-4</v>
      </c>
      <c r="L193" s="21">
        <f t="shared" si="20"/>
        <v>-8.317518506624355E-4</v>
      </c>
      <c r="M193" s="21">
        <f t="shared" si="20"/>
        <v>-8.5183396209811805E-4</v>
      </c>
      <c r="N193" s="21">
        <f t="shared" si="20"/>
        <v>-8.7001195147063E-4</v>
      </c>
      <c r="O193" s="21">
        <f t="shared" si="20"/>
        <v>-8.9167379163541277E-4</v>
      </c>
      <c r="P193" s="21">
        <f t="shared" si="20"/>
        <v>-9.1415473025450653E-4</v>
      </c>
      <c r="Q193" s="21">
        <f t="shared" si="20"/>
        <v>-9.3727577553636646E-4</v>
      </c>
      <c r="R193" s="21">
        <f t="shared" si="20"/>
        <v>-9.6386245306963065E-4</v>
      </c>
      <c r="S193" s="21">
        <f t="shared" si="20"/>
        <v>-9.8834013825989863E-4</v>
      </c>
      <c r="T193" s="21">
        <f t="shared" si="20"/>
        <v>-1.013505847020387E-3</v>
      </c>
      <c r="U193" s="21">
        <f t="shared" si="20"/>
        <v>-1.0393755573982399E-3</v>
      </c>
      <c r="V193" s="21">
        <f t="shared" si="20"/>
        <v>-1.0689019994123692E-3</v>
      </c>
      <c r="W193" s="21">
        <f t="shared" si="20"/>
        <v>-1.0962628492832813E-3</v>
      </c>
      <c r="X193" s="21">
        <f t="shared" si="20"/>
        <v>-1.1273843873862081E-3</v>
      </c>
      <c r="Y193" s="21">
        <f t="shared" si="20"/>
        <v>-1.1563073351290739E-3</v>
      </c>
      <c r="Z193" s="21">
        <f t="shared" si="20"/>
        <v>-1.1891003051496187E-3</v>
      </c>
      <c r="AA193" s="21">
        <f t="shared" si="20"/>
        <v>-1.2227776543893088E-3</v>
      </c>
      <c r="AB193" s="21">
        <f t="shared" si="20"/>
        <v>-1.2573603882431389E-3</v>
      </c>
      <c r="AC193" s="21">
        <f t="shared" si="20"/>
        <v>-1.3968031538198014E-3</v>
      </c>
      <c r="AD193" s="21">
        <f t="shared" si="20"/>
        <v>-1.4359873883215992E-3</v>
      </c>
      <c r="AE193" s="21">
        <f t="shared" si="20"/>
        <v>-1.4765572625036368E-3</v>
      </c>
      <c r="AF193" s="21">
        <f t="shared" si="20"/>
        <v>-1.5180794709908332E-3</v>
      </c>
      <c r="AG193" s="21">
        <f t="shared" si="20"/>
        <v>-1.5606165113413748E-3</v>
      </c>
      <c r="AH193" s="21">
        <f t="shared" si="20"/>
        <v>-1.6042457294985618E-3</v>
      </c>
      <c r="AI193" s="21">
        <f t="shared" si="20"/>
        <v>-1.6490729212587873E-3</v>
      </c>
      <c r="AJ193" s="21">
        <f t="shared" si="20"/>
        <v>-1.7033017493233095E-3</v>
      </c>
      <c r="AK193" s="21">
        <f t="shared" si="20"/>
        <v>-1.7591936876818876E-3</v>
      </c>
      <c r="AL193" s="21">
        <f t="shared" si="20"/>
        <v>-1.8168197943240804E-3</v>
      </c>
      <c r="AM193" s="21">
        <f t="shared" si="20"/>
        <v>-1.8762384474449048E-3</v>
      </c>
      <c r="AN193" s="21">
        <f t="shared" si="20"/>
        <v>-1.9374975618385026E-3</v>
      </c>
      <c r="AO193" s="21">
        <f t="shared" si="20"/>
        <v>-2.0006403696848159E-3</v>
      </c>
      <c r="AP193" s="21">
        <f t="shared" si="20"/>
        <v>-2.0657206948162211E-3</v>
      </c>
      <c r="AQ193" s="21">
        <f t="shared" si="20"/>
        <v>-2.1327962261080695E-3</v>
      </c>
      <c r="AR193" s="21">
        <f t="shared" si="20"/>
        <v>-2.201921911247517E-3</v>
      </c>
      <c r="AS193" s="21">
        <f t="shared" si="20"/>
        <v>-2.2731533317437718E-3</v>
      </c>
      <c r="AT193" s="21">
        <f t="shared" si="20"/>
        <v>-2.3465484767311163E-3</v>
      </c>
      <c r="AU193" s="21">
        <f t="shared" si="20"/>
        <v>-2.4221677483217867E-3</v>
      </c>
      <c r="AV193" s="21">
        <f t="shared" si="20"/>
        <v>-2.5000726107277794E-3</v>
      </c>
      <c r="AW193" s="21">
        <f t="shared" si="20"/>
        <v>-2.5803256711120571E-3</v>
      </c>
      <c r="AX193" s="21">
        <f t="shared" si="20"/>
        <v>-2.6629913433683094E-3</v>
      </c>
      <c r="AY193" s="21">
        <f t="shared" si="20"/>
        <v>-2.7481358772568016E-3</v>
      </c>
      <c r="AZ193" s="21">
        <f t="shared" si="20"/>
        <v>-2.8358272093515361E-3</v>
      </c>
      <c r="BA193" s="21">
        <f t="shared" si="20"/>
        <v>-2.9261349363877117E-3</v>
      </c>
      <c r="BB193" s="21">
        <f t="shared" si="20"/>
        <v>-3.0189672547682911E-3</v>
      </c>
    </row>
    <row r="194" spans="1:54" outlineLevel="2">
      <c r="A194" s="424"/>
      <c r="B194" s="150" t="s">
        <v>484</v>
      </c>
      <c r="C194" s="19"/>
      <c r="D194" s="135" t="s">
        <v>379</v>
      </c>
      <c r="E194" s="21">
        <f t="shared" ref="E194:BB194" si="21">SUM(E172:E174)*E186</f>
        <v>-6.1567168632509683E-4</v>
      </c>
      <c r="F194" s="21">
        <f t="shared" si="21"/>
        <v>-6.1736013011529165E-4</v>
      </c>
      <c r="G194" s="21">
        <f t="shared" si="21"/>
        <v>-5.5575807551662502E-4</v>
      </c>
      <c r="H194" s="21">
        <f t="shared" si="21"/>
        <v>-5.0477680755808645E-4</v>
      </c>
      <c r="I194" s="21">
        <f t="shared" si="21"/>
        <v>-4.5256590122325259E-4</v>
      </c>
      <c r="J194" s="21">
        <f t="shared" si="21"/>
        <v>-3.9755887086588608E-4</v>
      </c>
      <c r="K194" s="21">
        <f t="shared" si="21"/>
        <v>-4.0643732136069267E-4</v>
      </c>
      <c r="L194" s="21">
        <f t="shared" si="21"/>
        <v>-4.1567981445469191E-4</v>
      </c>
      <c r="M194" s="21">
        <f t="shared" si="21"/>
        <v>-4.2540353839627665E-4</v>
      </c>
      <c r="N194" s="21">
        <f t="shared" si="21"/>
        <v>-4.3561856817231852E-4</v>
      </c>
      <c r="O194" s="21">
        <f t="shared" si="21"/>
        <v>-4.4633305856417742E-4</v>
      </c>
      <c r="P194" s="21">
        <f t="shared" si="21"/>
        <v>-4.5755805191502843E-4</v>
      </c>
      <c r="Q194" s="21">
        <f t="shared" si="21"/>
        <v>-4.6920846260118054E-4</v>
      </c>
      <c r="R194" s="21">
        <f t="shared" si="21"/>
        <v>-4.8129689179388254E-4</v>
      </c>
      <c r="S194" s="21">
        <f t="shared" si="21"/>
        <v>-4.9372525841455764E-4</v>
      </c>
      <c r="T194" s="21">
        <f t="shared" si="21"/>
        <v>-5.0661232584468016E-4</v>
      </c>
      <c r="U194" s="21">
        <f t="shared" si="21"/>
        <v>-5.1997170764922105E-4</v>
      </c>
      <c r="V194" s="21">
        <f t="shared" si="21"/>
        <v>-5.3381747793577897E-4</v>
      </c>
      <c r="W194" s="21">
        <f t="shared" si="21"/>
        <v>-5.4816418388706114E-4</v>
      </c>
      <c r="X194" s="21">
        <f t="shared" si="21"/>
        <v>-5.6302686283639684E-4</v>
      </c>
      <c r="Y194" s="21">
        <f t="shared" si="21"/>
        <v>-5.7842105602850028E-4</v>
      </c>
      <c r="Z194" s="21">
        <f t="shared" si="21"/>
        <v>-5.943628249165297E-4</v>
      </c>
      <c r="AA194" s="21">
        <f t="shared" si="21"/>
        <v>-6.1086876738091975E-4</v>
      </c>
      <c r="AB194" s="21">
        <f t="shared" si="21"/>
        <v>-6.2795603541338353E-4</v>
      </c>
      <c r="AC194" s="21">
        <f t="shared" si="21"/>
        <v>-6.9749136647292238E-4</v>
      </c>
      <c r="AD194" s="21">
        <f t="shared" si="21"/>
        <v>-7.1694442180937254E-4</v>
      </c>
      <c r="AE194" s="21">
        <f t="shared" si="21"/>
        <v>-7.3695058601278896E-4</v>
      </c>
      <c r="AF194" s="21">
        <f t="shared" si="21"/>
        <v>-7.5748797072925375E-4</v>
      </c>
      <c r="AG194" s="21">
        <f t="shared" si="21"/>
        <v>-7.7854813831598822E-4</v>
      </c>
      <c r="AH194" s="21">
        <f t="shared" si="21"/>
        <v>-8.0014324282275692E-4</v>
      </c>
      <c r="AI194" s="21">
        <f t="shared" si="21"/>
        <v>-8.2231823728278874E-4</v>
      </c>
      <c r="AJ194" s="21">
        <f t="shared" si="21"/>
        <v>-8.4917235360098631E-4</v>
      </c>
      <c r="AK194" s="21">
        <f t="shared" si="21"/>
        <v>-8.7685847162722566E-4</v>
      </c>
      <c r="AL194" s="21">
        <f t="shared" si="21"/>
        <v>-9.0540141214076977E-4</v>
      </c>
      <c r="AM194" s="21">
        <f t="shared" si="21"/>
        <v>-9.3482815466048945E-4</v>
      </c>
      <c r="AN194" s="21">
        <f t="shared" si="21"/>
        <v>-9.6516418518921478E-4</v>
      </c>
      <c r="AO194" s="21">
        <f t="shared" si="21"/>
        <v>-9.9643243571493787E-4</v>
      </c>
      <c r="AP194" s="21">
        <f t="shared" si="21"/>
        <v>-1.0286591021018139E-3</v>
      </c>
      <c r="AQ194" s="21">
        <f t="shared" si="21"/>
        <v>-1.0618714172915202E-3</v>
      </c>
      <c r="AR194" s="21">
        <f t="shared" si="21"/>
        <v>-1.0960968327353284E-3</v>
      </c>
      <c r="AS194" s="21">
        <f t="shared" si="21"/>
        <v>-1.1313631179371282E-3</v>
      </c>
      <c r="AT194" s="21">
        <f t="shared" si="21"/>
        <v>-1.1676988439477053E-3</v>
      </c>
      <c r="AU194" s="21">
        <f t="shared" si="21"/>
        <v>-1.2051336211451845E-3</v>
      </c>
      <c r="AV194" s="21">
        <f t="shared" si="21"/>
        <v>-1.2436977226794371E-3</v>
      </c>
      <c r="AW194" s="21">
        <f t="shared" si="21"/>
        <v>-1.2834221135616744E-3</v>
      </c>
      <c r="AX194" s="21">
        <f t="shared" si="21"/>
        <v>-1.324338565715069E-3</v>
      </c>
      <c r="AY194" s="21">
        <f t="shared" si="21"/>
        <v>-1.3664797142631125E-3</v>
      </c>
      <c r="AZ194" s="21">
        <f t="shared" si="21"/>
        <v>-1.4098790455429674E-3</v>
      </c>
      <c r="BA194" s="21">
        <f t="shared" si="21"/>
        <v>-1.45457088804218E-3</v>
      </c>
      <c r="BB194" s="21">
        <f t="shared" si="21"/>
        <v>-1.5005093386918471E-3</v>
      </c>
    </row>
    <row r="195" spans="1:54" outlineLevel="2">
      <c r="A195" s="424"/>
      <c r="B195" s="150" t="s">
        <v>485</v>
      </c>
      <c r="C195" s="19"/>
      <c r="D195" s="135" t="s">
        <v>379</v>
      </c>
      <c r="E195" s="21">
        <f>SUM(E176:E178)*E186</f>
        <v>-1.8470150585377827E-3</v>
      </c>
      <c r="F195" s="21">
        <f t="shared" ref="F195:BB195" si="22">SUM(F176:F178)*F186</f>
        <v>-1.8520803899137479E-3</v>
      </c>
      <c r="G195" s="21">
        <f t="shared" si="22"/>
        <v>-1.6672742265498753E-3</v>
      </c>
      <c r="H195" s="21">
        <f t="shared" si="22"/>
        <v>-1.5143304226742595E-3</v>
      </c>
      <c r="I195" s="21">
        <f t="shared" si="22"/>
        <v>-1.357697703669758E-3</v>
      </c>
      <c r="J195" s="21">
        <f t="shared" si="22"/>
        <v>-1.1926766123357075E-3</v>
      </c>
      <c r="K195" s="21">
        <f t="shared" si="22"/>
        <v>-1.2193119640820781E-3</v>
      </c>
      <c r="L195" s="21">
        <f t="shared" si="22"/>
        <v>-1.2470394433640756E-3</v>
      </c>
      <c r="M195" s="21">
        <f t="shared" si="22"/>
        <v>-1.2762106149209577E-3</v>
      </c>
      <c r="N195" s="21">
        <f t="shared" si="22"/>
        <v>-1.3068557042467651E-3</v>
      </c>
      <c r="O195" s="21">
        <f t="shared" si="22"/>
        <v>-1.3389991756925326E-3</v>
      </c>
      <c r="P195" s="21">
        <f t="shared" si="22"/>
        <v>-1.3726741560204328E-3</v>
      </c>
      <c r="Q195" s="21">
        <f t="shared" si="22"/>
        <v>-1.4076253878035415E-3</v>
      </c>
      <c r="R195" s="21">
        <f t="shared" si="22"/>
        <v>-1.4438906753816475E-3</v>
      </c>
      <c r="S195" s="21">
        <f t="shared" si="22"/>
        <v>-1.4811757749596669E-3</v>
      </c>
      <c r="T195" s="21">
        <f t="shared" si="22"/>
        <v>-1.5198369772469278E-3</v>
      </c>
      <c r="U195" s="21">
        <f t="shared" si="22"/>
        <v>-1.5599151232379915E-3</v>
      </c>
      <c r="V195" s="21">
        <f t="shared" si="22"/>
        <v>-1.6014524335136826E-3</v>
      </c>
      <c r="W195" s="21">
        <f t="shared" si="22"/>
        <v>-1.6444925516611835E-3</v>
      </c>
      <c r="X195" s="21">
        <f t="shared" si="22"/>
        <v>-1.6890805885091905E-3</v>
      </c>
      <c r="Y195" s="21">
        <f t="shared" si="22"/>
        <v>-1.7352631680855014E-3</v>
      </c>
      <c r="Z195" s="21">
        <f t="shared" si="22"/>
        <v>-1.7830884744415322E-3</v>
      </c>
      <c r="AA195" s="21">
        <f t="shared" si="22"/>
        <v>-1.8326063024546924E-3</v>
      </c>
      <c r="AB195" s="21">
        <f t="shared" si="22"/>
        <v>-1.8838681062401509E-3</v>
      </c>
      <c r="AC195" s="21">
        <f t="shared" si="22"/>
        <v>-2.0924740994385359E-3</v>
      </c>
      <c r="AD195" s="21">
        <f t="shared" si="22"/>
        <v>-2.1508332654710466E-3</v>
      </c>
      <c r="AE195" s="21">
        <f t="shared" si="22"/>
        <v>-2.2108517581101417E-3</v>
      </c>
      <c r="AF195" s="21">
        <f t="shared" si="22"/>
        <v>-2.2724639122958718E-3</v>
      </c>
      <c r="AG195" s="21">
        <f t="shared" si="22"/>
        <v>-2.335644415028064E-3</v>
      </c>
      <c r="AH195" s="21">
        <f t="shared" si="22"/>
        <v>-2.4004297285696525E-3</v>
      </c>
      <c r="AI195" s="21">
        <f t="shared" si="22"/>
        <v>-2.4669547119669779E-3</v>
      </c>
      <c r="AJ195" s="21">
        <f t="shared" si="22"/>
        <v>-2.5475170609358961E-3</v>
      </c>
      <c r="AK195" s="21">
        <f t="shared" si="22"/>
        <v>-2.6305754150264147E-3</v>
      </c>
      <c r="AL195" s="21">
        <f t="shared" si="22"/>
        <v>-2.7162042365787282E-3</v>
      </c>
      <c r="AM195" s="21">
        <f t="shared" si="22"/>
        <v>-2.8044844641547683E-3</v>
      </c>
      <c r="AN195" s="21">
        <f t="shared" si="22"/>
        <v>-2.8954925557564495E-3</v>
      </c>
      <c r="AO195" s="21">
        <f t="shared" si="22"/>
        <v>-2.9892973073489945E-3</v>
      </c>
      <c r="AP195" s="21">
        <f t="shared" si="22"/>
        <v>-3.085977306525667E-3</v>
      </c>
      <c r="AQ195" s="21">
        <f t="shared" si="22"/>
        <v>-3.185614252111813E-3</v>
      </c>
      <c r="AR195" s="21">
        <f t="shared" si="22"/>
        <v>-3.2882904984610356E-3</v>
      </c>
      <c r="AS195" s="21">
        <f t="shared" si="22"/>
        <v>-3.3940893540845372E-3</v>
      </c>
      <c r="AT195" s="21">
        <f t="shared" si="22"/>
        <v>-3.5030965321350385E-3</v>
      </c>
      <c r="AU195" s="21">
        <f t="shared" si="22"/>
        <v>-3.6154008637469979E-3</v>
      </c>
      <c r="AV195" s="21">
        <f t="shared" si="22"/>
        <v>-3.7310931683700007E-3</v>
      </c>
      <c r="AW195" s="21">
        <f t="shared" si="22"/>
        <v>-3.850266341037648E-3</v>
      </c>
      <c r="AX195" s="21">
        <f t="shared" si="22"/>
        <v>-3.9730156975194839E-3</v>
      </c>
      <c r="AY195" s="21">
        <f t="shared" si="22"/>
        <v>-4.0994391431860523E-3</v>
      </c>
      <c r="AZ195" s="21">
        <f t="shared" si="22"/>
        <v>-4.2296371370488502E-3</v>
      </c>
      <c r="BA195" s="21">
        <f t="shared" si="22"/>
        <v>-4.3637126645705354E-3</v>
      </c>
      <c r="BB195" s="21">
        <f t="shared" si="22"/>
        <v>-4.5015280165443938E-3</v>
      </c>
    </row>
    <row r="196" spans="1:54" outlineLevel="2">
      <c r="A196" s="424"/>
      <c r="B196" s="150" t="s">
        <v>285</v>
      </c>
      <c r="C196" s="19"/>
      <c r="D196" s="135" t="s">
        <v>379</v>
      </c>
      <c r="E196" s="21">
        <f t="shared" ref="E196:BB196" si="23">SUMIF($B$143:$B$154,"Safety",E$143:E$154)*E187</f>
        <v>-0.43055449587251515</v>
      </c>
      <c r="F196" s="21">
        <f t="shared" si="23"/>
        <v>-0.42784448320722379</v>
      </c>
      <c r="G196" s="21">
        <f t="shared" si="23"/>
        <v>-0.42029700860805086</v>
      </c>
      <c r="H196" s="21">
        <f t="shared" si="23"/>
        <v>-0.41902934329246649</v>
      </c>
      <c r="I196" s="21">
        <f t="shared" si="23"/>
        <v>-0.39198214268537612</v>
      </c>
      <c r="J196" s="21">
        <f t="shared" si="23"/>
        <v>-0.3901946027841901</v>
      </c>
      <c r="K196" s="21">
        <f t="shared" si="23"/>
        <v>-0.39359480051058754</v>
      </c>
      <c r="L196" s="21">
        <f t="shared" si="23"/>
        <v>-0.39291245742953074</v>
      </c>
      <c r="M196" s="21">
        <f t="shared" si="23"/>
        <v>-0.3924377180625202</v>
      </c>
      <c r="N196" s="21">
        <f t="shared" si="23"/>
        <v>-0.39218391660011559</v>
      </c>
      <c r="O196" s="21">
        <f t="shared" si="23"/>
        <v>-0.39214969782264947</v>
      </c>
      <c r="P196" s="21">
        <f t="shared" si="23"/>
        <v>-0.39234836862697342</v>
      </c>
      <c r="Q196" s="21">
        <f t="shared" si="23"/>
        <v>-0.39276556762150061</v>
      </c>
      <c r="R196" s="21">
        <f t="shared" si="23"/>
        <v>-0.39340624792747547</v>
      </c>
      <c r="S196" s="21">
        <f t="shared" si="23"/>
        <v>-0.3942755917959968</v>
      </c>
      <c r="T196" s="21">
        <f t="shared" si="23"/>
        <v>-0.39537901839222755</v>
      </c>
      <c r="U196" s="21">
        <f t="shared" si="23"/>
        <v>-0.39672219187728752</v>
      </c>
      <c r="V196" s="21">
        <f t="shared" si="23"/>
        <v>-0.39831102979867733</v>
      </c>
      <c r="W196" s="21">
        <f t="shared" si="23"/>
        <v>-0.40015171180048825</v>
      </c>
      <c r="X196" s="21">
        <f t="shared" si="23"/>
        <v>-0.40225068866506752</v>
      </c>
      <c r="Y196" s="21">
        <f t="shared" si="23"/>
        <v>-0.40187792118614712</v>
      </c>
      <c r="Z196" s="21">
        <f t="shared" si="23"/>
        <v>-0.40115285048156274</v>
      </c>
      <c r="AA196" s="21">
        <f t="shared" si="23"/>
        <v>-0.39996793455675494</v>
      </c>
      <c r="AB196" s="21">
        <f t="shared" si="23"/>
        <v>-0.39749584575299285</v>
      </c>
      <c r="AC196" s="21">
        <f t="shared" si="23"/>
        <v>-3.6536594488143646</v>
      </c>
      <c r="AD196" s="21">
        <f t="shared" si="23"/>
        <v>-3.6131370288289486</v>
      </c>
      <c r="AE196" s="21">
        <f t="shared" si="23"/>
        <v>-3.5737113093071415</v>
      </c>
      <c r="AF196" s="21">
        <f t="shared" si="23"/>
        <v>-3.5353844796642635</v>
      </c>
      <c r="AG196" s="21">
        <f t="shared" si="23"/>
        <v>-3.4981593767732471</v>
      </c>
      <c r="AH196" s="21">
        <f t="shared" si="23"/>
        <v>-3.462039500517335</v>
      </c>
      <c r="AI196" s="21">
        <f t="shared" si="23"/>
        <v>-3.4270290300412358</v>
      </c>
      <c r="AJ196" s="21">
        <f t="shared" si="23"/>
        <v>-3.3925567508960301</v>
      </c>
      <c r="AK196" s="21">
        <f t="shared" si="23"/>
        <v>-3.3580787855588428</v>
      </c>
      <c r="AL196" s="21">
        <f t="shared" si="23"/>
        <v>-3.3186023932755995</v>
      </c>
      <c r="AM196" s="21">
        <f t="shared" si="23"/>
        <v>-3.2791567846429679</v>
      </c>
      <c r="AN196" s="21">
        <f t="shared" si="23"/>
        <v>-3.240317385810259</v>
      </c>
      <c r="AO196" s="21">
        <f t="shared" si="23"/>
        <v>-3.2020806285299037</v>
      </c>
      <c r="AP196" s="21">
        <f t="shared" si="23"/>
        <v>-3.1644431516140004</v>
      </c>
      <c r="AQ196" s="21">
        <f t="shared" si="23"/>
        <v>-3.1274018046427026</v>
      </c>
      <c r="AR196" s="21">
        <f t="shared" si="23"/>
        <v>-3.0909536518738645</v>
      </c>
      <c r="AS196" s="21">
        <f t="shared" si="23"/>
        <v>-3.055095976361041</v>
      </c>
      <c r="AT196" s="21">
        <f t="shared" si="23"/>
        <v>-3.0198262842873302</v>
      </c>
      <c r="AU196" s="21">
        <f t="shared" si="23"/>
        <v>-2.9851423095228546</v>
      </c>
      <c r="AV196" s="21">
        <f t="shared" si="23"/>
        <v>-2.9510420184139057</v>
      </c>
      <c r="AW196" s="21">
        <f t="shared" si="23"/>
        <v>-2.9175236148121946</v>
      </c>
      <c r="AX196" s="21">
        <f t="shared" si="23"/>
        <v>-2.8845855453529312</v>
      </c>
      <c r="AY196" s="21">
        <f t="shared" si="23"/>
        <v>-2.8522265049908304</v>
      </c>
      <c r="AZ196" s="21">
        <f t="shared" si="23"/>
        <v>-2.8204454428034915</v>
      </c>
      <c r="BA196" s="21">
        <f t="shared" si="23"/>
        <v>-2.7892415680720126</v>
      </c>
      <c r="BB196" s="21">
        <f t="shared" si="23"/>
        <v>-2.7583829160431188</v>
      </c>
    </row>
    <row r="197" spans="1:54" outlineLevel="2">
      <c r="A197" s="424"/>
      <c r="B197" s="150" t="s">
        <v>288</v>
      </c>
      <c r="C197" s="19"/>
      <c r="D197" s="135" t="s">
        <v>379</v>
      </c>
      <c r="E197" s="21">
        <f>SUMIF($B$143:$B$154,"Financial",E$143:E$154)*E186</f>
        <v>-5.8793748811468172</v>
      </c>
      <c r="F197" s="21">
        <f t="shared" ref="F197:BB197" si="24">SUMIF($B$143:$B$154,"Financial",F$143:F$154)*F186</f>
        <v>-5.7749171474299468</v>
      </c>
      <c r="G197" s="21">
        <f t="shared" si="24"/>
        <v>-5.5844256861935868</v>
      </c>
      <c r="H197" s="21">
        <f t="shared" si="24"/>
        <v>-5.427612798742528</v>
      </c>
      <c r="I197" s="21">
        <f t="shared" si="24"/>
        <v>-5.0832418708240539</v>
      </c>
      <c r="J197" s="21">
        <f t="shared" si="24"/>
        <v>-4.9639428209355962</v>
      </c>
      <c r="K197" s="21">
        <f t="shared" si="24"/>
        <v>-4.9789122536026227</v>
      </c>
      <c r="L197" s="21">
        <f t="shared" si="24"/>
        <v>-4.9712743902082419</v>
      </c>
      <c r="M197" s="21">
        <f t="shared" si="24"/>
        <v>-4.9666577014394608</v>
      </c>
      <c r="N197" s="21">
        <f t="shared" si="24"/>
        <v>-4.9650712145522764</v>
      </c>
      <c r="O197" s="21">
        <f t="shared" si="24"/>
        <v>-4.9664272717232372</v>
      </c>
      <c r="P197" s="21">
        <f t="shared" si="24"/>
        <v>-4.9708019248814166</v>
      </c>
      <c r="Q197" s="21">
        <f t="shared" si="24"/>
        <v>-4.9779429898313268</v>
      </c>
      <c r="R197" s="21">
        <f t="shared" si="24"/>
        <v>-4.987806204780747</v>
      </c>
      <c r="S197" s="21">
        <f t="shared" si="24"/>
        <v>-5.0003496382961226</v>
      </c>
      <c r="T197" s="21">
        <f t="shared" si="24"/>
        <v>-5.0155336245960962</v>
      </c>
      <c r="U197" s="21">
        <f t="shared" si="24"/>
        <v>-5.0333120834970737</v>
      </c>
      <c r="V197" s="21">
        <f t="shared" si="24"/>
        <v>-5.0536502688746516</v>
      </c>
      <c r="W197" s="21">
        <f t="shared" si="24"/>
        <v>-5.0765232692642437</v>
      </c>
      <c r="X197" s="21">
        <f t="shared" si="24"/>
        <v>-5.101892317552422</v>
      </c>
      <c r="Y197" s="21">
        <f t="shared" si="24"/>
        <v>-5.1235455720487426</v>
      </c>
      <c r="Z197" s="21">
        <f t="shared" si="24"/>
        <v>-5.1465040864541818</v>
      </c>
      <c r="AA197" s="21">
        <f t="shared" si="24"/>
        <v>-5.1705623824074571</v>
      </c>
      <c r="AB197" s="21">
        <f t="shared" si="24"/>
        <v>-5.192841770786127</v>
      </c>
      <c r="AC197" s="21">
        <f t="shared" si="24"/>
        <v>-50.278150195585816</v>
      </c>
      <c r="AD197" s="21">
        <f t="shared" si="24"/>
        <v>-50.515951958189845</v>
      </c>
      <c r="AE197" s="21">
        <f t="shared" si="24"/>
        <v>-50.778486659360979</v>
      </c>
      <c r="AF197" s="21">
        <f t="shared" si="24"/>
        <v>-51.065472179993037</v>
      </c>
      <c r="AG197" s="21">
        <f t="shared" si="24"/>
        <v>-51.376645314528645</v>
      </c>
      <c r="AH197" s="21">
        <f t="shared" si="24"/>
        <v>-51.711761289885793</v>
      </c>
      <c r="AI197" s="21">
        <f t="shared" si="24"/>
        <v>-52.070593303333496</v>
      </c>
      <c r="AJ197" s="21">
        <f t="shared" si="24"/>
        <v>-52.670102397486552</v>
      </c>
      <c r="AK197" s="21">
        <f t="shared" si="24"/>
        <v>-53.294591372207506</v>
      </c>
      <c r="AL197" s="21">
        <f t="shared" si="24"/>
        <v>-53.937879716286275</v>
      </c>
      <c r="AM197" s="21">
        <f t="shared" si="24"/>
        <v>-54.609369992339083</v>
      </c>
      <c r="AN197" s="21">
        <f t="shared" si="24"/>
        <v>-55.310287423528877</v>
      </c>
      <c r="AO197" s="21">
        <f t="shared" si="24"/>
        <v>-56.040852093695108</v>
      </c>
      <c r="AP197" s="21">
        <f t="shared" si="24"/>
        <v>-56.801280139980179</v>
      </c>
      <c r="AQ197" s="21">
        <f t="shared" si="24"/>
        <v>-57.591816778799078</v>
      </c>
      <c r="AR197" s="21">
        <f t="shared" si="24"/>
        <v>-58.412727626263759</v>
      </c>
      <c r="AS197" s="21">
        <f t="shared" si="24"/>
        <v>-59.264295218137541</v>
      </c>
      <c r="AT197" s="21">
        <f t="shared" si="24"/>
        <v>-60.146832829965753</v>
      </c>
      <c r="AU197" s="21">
        <f t="shared" si="24"/>
        <v>-61.060659417323997</v>
      </c>
      <c r="AV197" s="21">
        <f t="shared" si="24"/>
        <v>-62.006108844651756</v>
      </c>
      <c r="AW197" s="21">
        <f t="shared" si="24"/>
        <v>-62.98353245698987</v>
      </c>
      <c r="AX197" s="21">
        <f t="shared" si="24"/>
        <v>-63.993299165204064</v>
      </c>
      <c r="AY197" s="21">
        <f t="shared" si="24"/>
        <v>-65.03579554171219</v>
      </c>
      <c r="AZ197" s="21">
        <f t="shared" si="24"/>
        <v>-66.111425926692363</v>
      </c>
      <c r="BA197" s="21">
        <f t="shared" si="24"/>
        <v>-67.21226478333439</v>
      </c>
      <c r="BB197" s="21">
        <f t="shared" si="24"/>
        <v>-68.338404896563134</v>
      </c>
    </row>
    <row r="198" spans="1:54" outlineLevel="2">
      <c r="A198" s="425"/>
      <c r="B198" s="150" t="s">
        <v>466</v>
      </c>
      <c r="C198" s="19"/>
      <c r="D198" s="135" t="s">
        <v>379</v>
      </c>
      <c r="E198" s="21">
        <f>SUMIF($B$143:$B$154,"Other",E$143:E$154)*E186</f>
        <v>0</v>
      </c>
      <c r="F198" s="21">
        <f t="shared" ref="F198:BB198" si="25">SUMIF($B$143:$B$154,"Other",F$143:F$154)*F186</f>
        <v>0</v>
      </c>
      <c r="G198" s="21">
        <f t="shared" si="25"/>
        <v>0</v>
      </c>
      <c r="H198" s="21">
        <f t="shared" si="25"/>
        <v>0</v>
      </c>
      <c r="I198" s="21">
        <f t="shared" si="25"/>
        <v>0</v>
      </c>
      <c r="J198" s="21">
        <f t="shared" si="25"/>
        <v>0</v>
      </c>
      <c r="K198" s="21">
        <f t="shared" si="25"/>
        <v>0</v>
      </c>
      <c r="L198" s="21">
        <f t="shared" si="25"/>
        <v>0</v>
      </c>
      <c r="M198" s="21">
        <f t="shared" si="25"/>
        <v>0</v>
      </c>
      <c r="N198" s="21">
        <f t="shared" si="25"/>
        <v>0</v>
      </c>
      <c r="O198" s="21">
        <f t="shared" si="25"/>
        <v>0</v>
      </c>
      <c r="P198" s="21">
        <f t="shared" si="25"/>
        <v>0</v>
      </c>
      <c r="Q198" s="21">
        <f t="shared" si="25"/>
        <v>0</v>
      </c>
      <c r="R198" s="21">
        <f t="shared" si="25"/>
        <v>0</v>
      </c>
      <c r="S198" s="21">
        <f t="shared" si="25"/>
        <v>0</v>
      </c>
      <c r="T198" s="21">
        <f t="shared" si="25"/>
        <v>0</v>
      </c>
      <c r="U198" s="21">
        <f t="shared" si="25"/>
        <v>0</v>
      </c>
      <c r="V198" s="21">
        <f t="shared" si="25"/>
        <v>0</v>
      </c>
      <c r="W198" s="21">
        <f t="shared" si="25"/>
        <v>0</v>
      </c>
      <c r="X198" s="21">
        <f t="shared" si="25"/>
        <v>0</v>
      </c>
      <c r="Y198" s="21">
        <f t="shared" si="25"/>
        <v>0</v>
      </c>
      <c r="Z198" s="21">
        <f t="shared" si="25"/>
        <v>0</v>
      </c>
      <c r="AA198" s="21">
        <f t="shared" si="25"/>
        <v>0</v>
      </c>
      <c r="AB198" s="21">
        <f t="shared" si="25"/>
        <v>0</v>
      </c>
      <c r="AC198" s="21">
        <f t="shared" si="25"/>
        <v>0</v>
      </c>
      <c r="AD198" s="21">
        <f t="shared" si="25"/>
        <v>0</v>
      </c>
      <c r="AE198" s="21">
        <f t="shared" si="25"/>
        <v>0</v>
      </c>
      <c r="AF198" s="21">
        <f t="shared" si="25"/>
        <v>0</v>
      </c>
      <c r="AG198" s="21">
        <f t="shared" si="25"/>
        <v>0</v>
      </c>
      <c r="AH198" s="21">
        <f t="shared" si="25"/>
        <v>0</v>
      </c>
      <c r="AI198" s="21">
        <f t="shared" si="25"/>
        <v>0</v>
      </c>
      <c r="AJ198" s="21">
        <f t="shared" si="25"/>
        <v>0</v>
      </c>
      <c r="AK198" s="21">
        <f t="shared" si="25"/>
        <v>0</v>
      </c>
      <c r="AL198" s="21">
        <f t="shared" si="25"/>
        <v>0</v>
      </c>
      <c r="AM198" s="21">
        <f t="shared" si="25"/>
        <v>0</v>
      </c>
      <c r="AN198" s="21">
        <f t="shared" si="25"/>
        <v>0</v>
      </c>
      <c r="AO198" s="21">
        <f t="shared" si="25"/>
        <v>0</v>
      </c>
      <c r="AP198" s="21">
        <f t="shared" si="25"/>
        <v>0</v>
      </c>
      <c r="AQ198" s="21">
        <f t="shared" si="25"/>
        <v>0</v>
      </c>
      <c r="AR198" s="21">
        <f t="shared" si="25"/>
        <v>0</v>
      </c>
      <c r="AS198" s="21">
        <f t="shared" si="25"/>
        <v>0</v>
      </c>
      <c r="AT198" s="21">
        <f t="shared" si="25"/>
        <v>0</v>
      </c>
      <c r="AU198" s="21">
        <f t="shared" si="25"/>
        <v>0</v>
      </c>
      <c r="AV198" s="21">
        <f t="shared" si="25"/>
        <v>0</v>
      </c>
      <c r="AW198" s="21">
        <f t="shared" si="25"/>
        <v>0</v>
      </c>
      <c r="AX198" s="21">
        <f t="shared" si="25"/>
        <v>0</v>
      </c>
      <c r="AY198" s="21">
        <f t="shared" si="25"/>
        <v>0</v>
      </c>
      <c r="AZ198" s="21">
        <f t="shared" si="25"/>
        <v>0</v>
      </c>
      <c r="BA198" s="21">
        <f t="shared" si="25"/>
        <v>0</v>
      </c>
      <c r="BB198" s="21">
        <f t="shared" si="25"/>
        <v>0</v>
      </c>
    </row>
    <row r="199" spans="1:54" outlineLevel="2">
      <c r="A199" s="230"/>
      <c r="B199" s="150"/>
      <c r="C199" s="19"/>
      <c r="D199" s="19"/>
      <c r="E199" s="231"/>
      <c r="F199" s="231"/>
      <c r="G199" s="231"/>
      <c r="H199" s="231"/>
      <c r="I199" s="231"/>
      <c r="J199" s="231"/>
      <c r="K199" s="231"/>
      <c r="L199" s="231"/>
      <c r="M199" s="231"/>
      <c r="N199" s="231"/>
      <c r="O199" s="231"/>
      <c r="P199" s="231"/>
      <c r="Q199" s="231"/>
      <c r="R199" s="231"/>
      <c r="S199" s="231"/>
      <c r="T199" s="231"/>
      <c r="U199" s="231"/>
      <c r="V199" s="231"/>
      <c r="W199" s="231"/>
      <c r="X199" s="231"/>
      <c r="Y199" s="231"/>
      <c r="Z199" s="231"/>
      <c r="AA199" s="231"/>
      <c r="AB199" s="231"/>
      <c r="AC199" s="231"/>
      <c r="AD199" s="231"/>
      <c r="AE199" s="231"/>
      <c r="AF199" s="231"/>
      <c r="AG199" s="231"/>
      <c r="AH199" s="231"/>
      <c r="AI199" s="231"/>
      <c r="AJ199" s="231"/>
      <c r="AK199" s="231"/>
      <c r="AL199" s="231"/>
      <c r="AM199" s="231"/>
      <c r="AN199" s="231"/>
      <c r="AO199" s="231"/>
      <c r="AP199" s="231"/>
      <c r="AQ199" s="231"/>
      <c r="AR199" s="231"/>
      <c r="AS199" s="231"/>
      <c r="AT199" s="231"/>
      <c r="AU199" s="231"/>
      <c r="AV199" s="231"/>
      <c r="AW199" s="231"/>
      <c r="AX199" s="231"/>
      <c r="AY199" s="231"/>
      <c r="AZ199" s="231"/>
      <c r="BA199" s="231"/>
      <c r="BB199" s="231"/>
    </row>
    <row r="200" spans="1:54" outlineLevel="2">
      <c r="A200" s="423" t="s">
        <v>486</v>
      </c>
      <c r="B200" s="150" t="s">
        <v>487</v>
      </c>
      <c r="C200" s="19"/>
      <c r="D200" s="135" t="s">
        <v>379</v>
      </c>
      <c r="E200" s="21">
        <f>SUM(E190:E193,E196:E198)</f>
        <v>-6.7799141898123612</v>
      </c>
      <c r="F200" s="21">
        <f t="shared" ref="F200:BB200" si="26">SUM(F190:F193,F196:F198)</f>
        <v>-6.7166431605999088</v>
      </c>
      <c r="G200" s="21">
        <f t="shared" si="26"/>
        <v>-6.5288434545961325</v>
      </c>
      <c r="H200" s="21">
        <f t="shared" si="26"/>
        <v>-6.3790062322083667</v>
      </c>
      <c r="I200" s="21">
        <f t="shared" si="26"/>
        <v>-6.0139606145513671</v>
      </c>
      <c r="J200" s="21">
        <f t="shared" si="26"/>
        <v>-5.4748244389582403</v>
      </c>
      <c r="K200" s="21">
        <f t="shared" si="26"/>
        <v>-5.4815269862932485</v>
      </c>
      <c r="L200" s="21">
        <f t="shared" si="26"/>
        <v>-5.4623619051794456</v>
      </c>
      <c r="M200" s="21">
        <f t="shared" si="26"/>
        <v>-5.4471978190886201</v>
      </c>
      <c r="N200" s="21">
        <f t="shared" si="26"/>
        <v>-5.4360092416982493</v>
      </c>
      <c r="O200" s="21">
        <f t="shared" si="26"/>
        <v>-5.4286697427529838</v>
      </c>
      <c r="P200" s="21">
        <f t="shared" si="26"/>
        <v>-5.4252254533085233</v>
      </c>
      <c r="Q200" s="21">
        <f t="shared" si="26"/>
        <v>-5.4253711915929177</v>
      </c>
      <c r="R200" s="21">
        <f t="shared" si="26"/>
        <v>-5.4290340748017254</v>
      </c>
      <c r="S200" s="21">
        <f t="shared" si="26"/>
        <v>-5.4361373096990242</v>
      </c>
      <c r="T200" s="21">
        <f t="shared" si="26"/>
        <v>-5.4466168131695953</v>
      </c>
      <c r="U200" s="21">
        <f t="shared" si="26"/>
        <v>-5.4604012976058023</v>
      </c>
      <c r="V200" s="21">
        <f t="shared" si="26"/>
        <v>-5.4774356597483287</v>
      </c>
      <c r="W200" s="21">
        <f t="shared" si="26"/>
        <v>-5.4976676963670164</v>
      </c>
      <c r="X200" s="21">
        <f t="shared" si="26"/>
        <v>-5.521044868627726</v>
      </c>
      <c r="Y200" s="21">
        <f t="shared" si="26"/>
        <v>-5.5385946134811963</v>
      </c>
      <c r="Z200" s="21">
        <f t="shared" si="26"/>
        <v>-5.5574401264708033</v>
      </c>
      <c r="AA200" s="21">
        <f t="shared" si="26"/>
        <v>-5.5772433210864873</v>
      </c>
      <c r="AB200" s="21">
        <f t="shared" si="26"/>
        <v>-5.5942773439757802</v>
      </c>
      <c r="AC200" s="21">
        <f t="shared" si="26"/>
        <v>-53.933369478660182</v>
      </c>
      <c r="AD200" s="21">
        <f t="shared" si="26"/>
        <v>-54.130690195639872</v>
      </c>
      <c r="AE200" s="21">
        <f t="shared" si="26"/>
        <v>-54.353841993484629</v>
      </c>
      <c r="AF200" s="21">
        <f t="shared" si="26"/>
        <v>-54.602544509500483</v>
      </c>
      <c r="AG200" s="21">
        <f t="shared" si="26"/>
        <v>-54.876537437829818</v>
      </c>
      <c r="AH200" s="21">
        <f t="shared" si="26"/>
        <v>-55.175579582975836</v>
      </c>
      <c r="AI200" s="21">
        <f t="shared" si="26"/>
        <v>-55.499448427530538</v>
      </c>
      <c r="AJ200" s="21">
        <f t="shared" si="26"/>
        <v>-56.064542875350647</v>
      </c>
      <c r="AK200" s="21">
        <f t="shared" si="26"/>
        <v>-56.654613268510481</v>
      </c>
      <c r="AL200" s="21">
        <f t="shared" si="26"/>
        <v>-57.258486427630167</v>
      </c>
      <c r="AM200" s="21">
        <f t="shared" si="26"/>
        <v>-57.890594185871869</v>
      </c>
      <c r="AN200" s="21">
        <f t="shared" si="26"/>
        <v>-58.552737242079161</v>
      </c>
      <c r="AO200" s="21">
        <f t="shared" si="26"/>
        <v>-59.24513215673872</v>
      </c>
      <c r="AP200" s="21">
        <f t="shared" si="26"/>
        <v>-59.967991761338283</v>
      </c>
      <c r="AQ200" s="21">
        <f t="shared" si="26"/>
        <v>-60.721558181318791</v>
      </c>
      <c r="AR200" s="21">
        <f t="shared" si="26"/>
        <v>-61.50609415380292</v>
      </c>
      <c r="AS200" s="21">
        <f t="shared" si="26"/>
        <v>-62.321879555043246</v>
      </c>
      <c r="AT200" s="21">
        <f t="shared" si="26"/>
        <v>-63.169225226661339</v>
      </c>
      <c r="AU200" s="21">
        <f t="shared" si="26"/>
        <v>-64.048447920459679</v>
      </c>
      <c r="AV200" s="21">
        <f t="shared" si="26"/>
        <v>-64.959879530694352</v>
      </c>
      <c r="AW200" s="21">
        <f t="shared" si="26"/>
        <v>-65.903869670923527</v>
      </c>
      <c r="AX200" s="21">
        <f t="shared" si="26"/>
        <v>-66.880785765173727</v>
      </c>
      <c r="AY200" s="21">
        <f t="shared" si="26"/>
        <v>-67.891013149233103</v>
      </c>
      <c r="AZ200" s="21">
        <f t="shared" si="26"/>
        <v>-68.934955182514926</v>
      </c>
      <c r="BA200" s="21">
        <f t="shared" si="26"/>
        <v>-70.004685609363861</v>
      </c>
      <c r="BB200" s="21">
        <f t="shared" si="26"/>
        <v>-71.100065146514609</v>
      </c>
    </row>
    <row r="201" spans="1:54" outlineLevel="2">
      <c r="A201" s="424"/>
      <c r="B201" s="150" t="s">
        <v>488</v>
      </c>
      <c r="C201" s="19"/>
      <c r="D201" s="135" t="s">
        <v>379</v>
      </c>
      <c r="E201" s="21">
        <f>SUM(E190:E192,E194,E196:E198)</f>
        <v>-6.7793004638145611</v>
      </c>
      <c r="F201" s="21">
        <f t="shared" ref="F201:BB201" si="27">SUM(F190:F192,F194,F196:F198)</f>
        <v>-6.7160246366680214</v>
      </c>
      <c r="G201" s="21">
        <f t="shared" si="27"/>
        <v>-6.5282880103754897</v>
      </c>
      <c r="H201" s="21">
        <f t="shared" si="27"/>
        <v>-6.378503167361778</v>
      </c>
      <c r="I201" s="21">
        <f t="shared" si="27"/>
        <v>-6.0135080007052855</v>
      </c>
      <c r="J201" s="21">
        <f t="shared" si="27"/>
        <v>-5.4744256678352725</v>
      </c>
      <c r="K201" s="21">
        <f t="shared" si="27"/>
        <v>-5.4811209700111965</v>
      </c>
      <c r="L201" s="21">
        <f t="shared" si="27"/>
        <v>-5.461945833143238</v>
      </c>
      <c r="M201" s="21">
        <f t="shared" si="27"/>
        <v>-5.4467713886649181</v>
      </c>
      <c r="N201" s="21">
        <f t="shared" si="27"/>
        <v>-5.4355748483149506</v>
      </c>
      <c r="O201" s="21">
        <f t="shared" si="27"/>
        <v>-5.4282244020199126</v>
      </c>
      <c r="P201" s="21">
        <f t="shared" si="27"/>
        <v>-5.4247688566301839</v>
      </c>
      <c r="Q201" s="21">
        <f t="shared" si="27"/>
        <v>-5.4249031242799823</v>
      </c>
      <c r="R201" s="21">
        <f t="shared" si="27"/>
        <v>-5.4285515092404495</v>
      </c>
      <c r="S201" s="21">
        <f t="shared" si="27"/>
        <v>-5.4356426948191787</v>
      </c>
      <c r="T201" s="21">
        <f t="shared" si="27"/>
        <v>-5.4461099196484195</v>
      </c>
      <c r="U201" s="21">
        <f t="shared" si="27"/>
        <v>-5.4598818937560534</v>
      </c>
      <c r="V201" s="21">
        <f t="shared" si="27"/>
        <v>-5.4769005752268525</v>
      </c>
      <c r="W201" s="21">
        <f t="shared" si="27"/>
        <v>-5.4971195977016194</v>
      </c>
      <c r="X201" s="21">
        <f t="shared" si="27"/>
        <v>-5.5204805111031758</v>
      </c>
      <c r="Y201" s="21">
        <f t="shared" si="27"/>
        <v>-5.5380167272020957</v>
      </c>
      <c r="Z201" s="21">
        <f t="shared" si="27"/>
        <v>-5.5568453889905705</v>
      </c>
      <c r="AA201" s="21">
        <f t="shared" si="27"/>
        <v>-5.5766314121994789</v>
      </c>
      <c r="AB201" s="21">
        <f t="shared" si="27"/>
        <v>-5.5936479396229508</v>
      </c>
      <c r="AC201" s="21">
        <f t="shared" si="27"/>
        <v>-53.932670166872832</v>
      </c>
      <c r="AD201" s="21">
        <f t="shared" si="27"/>
        <v>-54.129971152673356</v>
      </c>
      <c r="AE201" s="21">
        <f t="shared" si="27"/>
        <v>-54.353102386808139</v>
      </c>
      <c r="AF201" s="21">
        <f t="shared" si="27"/>
        <v>-54.601783918000223</v>
      </c>
      <c r="AG201" s="21">
        <f t="shared" si="27"/>
        <v>-54.87575536945679</v>
      </c>
      <c r="AH201" s="21">
        <f t="shared" si="27"/>
        <v>-55.17477548048916</v>
      </c>
      <c r="AI201" s="21">
        <f t="shared" si="27"/>
        <v>-55.498621672846561</v>
      </c>
      <c r="AJ201" s="21">
        <f t="shared" si="27"/>
        <v>-56.063688745954927</v>
      </c>
      <c r="AK201" s="21">
        <f t="shared" si="27"/>
        <v>-56.653730933294426</v>
      </c>
      <c r="AL201" s="21">
        <f t="shared" si="27"/>
        <v>-57.257575009247986</v>
      </c>
      <c r="AM201" s="21">
        <f t="shared" si="27"/>
        <v>-57.889652775579087</v>
      </c>
      <c r="AN201" s="21">
        <f t="shared" si="27"/>
        <v>-58.551764908702516</v>
      </c>
      <c r="AO201" s="21">
        <f t="shared" si="27"/>
        <v>-59.244127948804746</v>
      </c>
      <c r="AP201" s="21">
        <f t="shared" si="27"/>
        <v>-59.966954699745564</v>
      </c>
      <c r="AQ201" s="21">
        <f t="shared" si="27"/>
        <v>-60.720487256509976</v>
      </c>
      <c r="AR201" s="21">
        <f t="shared" si="27"/>
        <v>-61.504988328724409</v>
      </c>
      <c r="AS201" s="21">
        <f t="shared" si="27"/>
        <v>-62.320737764829438</v>
      </c>
      <c r="AT201" s="21">
        <f t="shared" si="27"/>
        <v>-63.168046377028553</v>
      </c>
      <c r="AU201" s="21">
        <f t="shared" si="27"/>
        <v>-64.0472308863325</v>
      </c>
      <c r="AV201" s="21">
        <f t="shared" si="27"/>
        <v>-64.958623155806293</v>
      </c>
      <c r="AW201" s="21">
        <f t="shared" si="27"/>
        <v>-65.902572767365982</v>
      </c>
      <c r="AX201" s="21">
        <f t="shared" si="27"/>
        <v>-66.879447112396065</v>
      </c>
      <c r="AY201" s="21">
        <f t="shared" si="27"/>
        <v>-67.889631493070112</v>
      </c>
      <c r="AZ201" s="21">
        <f t="shared" si="27"/>
        <v>-68.933529234351127</v>
      </c>
      <c r="BA201" s="21">
        <f t="shared" si="27"/>
        <v>-70.003214045315517</v>
      </c>
      <c r="BB201" s="21">
        <f t="shared" si="27"/>
        <v>-71.098546688598532</v>
      </c>
    </row>
    <row r="202" spans="1:54" outlineLevel="2">
      <c r="A202" s="425"/>
      <c r="B202" s="150" t="s">
        <v>489</v>
      </c>
      <c r="C202" s="19"/>
      <c r="D202" s="135" t="s">
        <v>379</v>
      </c>
      <c r="E202" s="21">
        <f>SUM(E190:E192,E195:E198)</f>
        <v>-6.7805318071867742</v>
      </c>
      <c r="F202" s="21">
        <f t="shared" ref="F202:BB202" si="28">SUM(F190:F192,F195:F198)</f>
        <v>-6.7172593569278201</v>
      </c>
      <c r="G202" s="21">
        <f t="shared" si="28"/>
        <v>-6.5293995265265234</v>
      </c>
      <c r="H202" s="21">
        <f t="shared" si="28"/>
        <v>-6.3795127209768943</v>
      </c>
      <c r="I202" s="21">
        <f t="shared" si="28"/>
        <v>-6.0144131325077321</v>
      </c>
      <c r="J202" s="21">
        <f t="shared" si="28"/>
        <v>-5.4752207855767416</v>
      </c>
      <c r="K202" s="21">
        <f t="shared" si="28"/>
        <v>-5.4819338446539172</v>
      </c>
      <c r="L202" s="21">
        <f t="shared" si="28"/>
        <v>-5.4627771927721476</v>
      </c>
      <c r="M202" s="21">
        <f t="shared" si="28"/>
        <v>-5.4476221957414435</v>
      </c>
      <c r="N202" s="21">
        <f t="shared" si="28"/>
        <v>-5.436446085451025</v>
      </c>
      <c r="O202" s="21">
        <f t="shared" si="28"/>
        <v>-5.4291170681370406</v>
      </c>
      <c r="P202" s="21">
        <f t="shared" si="28"/>
        <v>-5.4256839727342898</v>
      </c>
      <c r="Q202" s="21">
        <f t="shared" si="28"/>
        <v>-5.4258415412051848</v>
      </c>
      <c r="R202" s="21">
        <f t="shared" si="28"/>
        <v>-5.4295141030240375</v>
      </c>
      <c r="S202" s="21">
        <f t="shared" si="28"/>
        <v>-5.436630145335724</v>
      </c>
      <c r="T202" s="21">
        <f t="shared" si="28"/>
        <v>-5.4471231442998214</v>
      </c>
      <c r="U202" s="21">
        <f t="shared" si="28"/>
        <v>-5.4609218371716421</v>
      </c>
      <c r="V202" s="21">
        <f t="shared" si="28"/>
        <v>-5.4779682101824303</v>
      </c>
      <c r="W202" s="21">
        <f t="shared" si="28"/>
        <v>-5.4982159260693937</v>
      </c>
      <c r="X202" s="21">
        <f t="shared" si="28"/>
        <v>-5.5216065648288488</v>
      </c>
      <c r="Y202" s="21">
        <f t="shared" si="28"/>
        <v>-5.5391735693141531</v>
      </c>
      <c r="Z202" s="21">
        <f t="shared" si="28"/>
        <v>-5.5580341146400958</v>
      </c>
      <c r="AA202" s="21">
        <f t="shared" si="28"/>
        <v>-5.5778531497345529</v>
      </c>
      <c r="AB202" s="21">
        <f t="shared" si="28"/>
        <v>-5.5949038516937772</v>
      </c>
      <c r="AC202" s="21">
        <f t="shared" si="28"/>
        <v>-53.9340651496058</v>
      </c>
      <c r="AD202" s="21">
        <f t="shared" si="28"/>
        <v>-54.13140504151702</v>
      </c>
      <c r="AE202" s="21">
        <f t="shared" si="28"/>
        <v>-54.354576287980237</v>
      </c>
      <c r="AF202" s="21">
        <f t="shared" si="28"/>
        <v>-54.603298893941783</v>
      </c>
      <c r="AG202" s="21">
        <f t="shared" si="28"/>
        <v>-54.877312465733503</v>
      </c>
      <c r="AH202" s="21">
        <f t="shared" si="28"/>
        <v>-55.176375766974907</v>
      </c>
      <c r="AI202" s="21">
        <f t="shared" si="28"/>
        <v>-55.500266309321248</v>
      </c>
      <c r="AJ202" s="21">
        <f t="shared" si="28"/>
        <v>-56.065387090662256</v>
      </c>
      <c r="AK202" s="21">
        <f t="shared" si="28"/>
        <v>-56.655484650237824</v>
      </c>
      <c r="AL202" s="21">
        <f t="shared" si="28"/>
        <v>-57.259385812072424</v>
      </c>
      <c r="AM202" s="21">
        <f t="shared" si="28"/>
        <v>-57.891522431888582</v>
      </c>
      <c r="AN202" s="21">
        <f t="shared" si="28"/>
        <v>-58.553695237073079</v>
      </c>
      <c r="AO202" s="21">
        <f t="shared" si="28"/>
        <v>-59.246120813676384</v>
      </c>
      <c r="AP202" s="21">
        <f t="shared" si="28"/>
        <v>-59.969012017949993</v>
      </c>
      <c r="AQ202" s="21">
        <f t="shared" si="28"/>
        <v>-60.722610999344795</v>
      </c>
      <c r="AR202" s="21">
        <f t="shared" si="28"/>
        <v>-61.507180522390129</v>
      </c>
      <c r="AS202" s="21">
        <f t="shared" si="28"/>
        <v>-62.323000491065585</v>
      </c>
      <c r="AT202" s="21">
        <f t="shared" si="28"/>
        <v>-63.170381774716745</v>
      </c>
      <c r="AU202" s="21">
        <f t="shared" si="28"/>
        <v>-64.049641153575095</v>
      </c>
      <c r="AV202" s="21">
        <f t="shared" si="28"/>
        <v>-64.961110551251991</v>
      </c>
      <c r="AW202" s="21">
        <f t="shared" si="28"/>
        <v>-65.905139611593455</v>
      </c>
      <c r="AX202" s="21">
        <f t="shared" si="28"/>
        <v>-66.882095789527881</v>
      </c>
      <c r="AY202" s="21">
        <f t="shared" si="28"/>
        <v>-67.892364452499038</v>
      </c>
      <c r="AZ202" s="21">
        <f t="shared" si="28"/>
        <v>-68.936348992442632</v>
      </c>
      <c r="BA202" s="21">
        <f t="shared" si="28"/>
        <v>-70.006123187092044</v>
      </c>
      <c r="BB202" s="21">
        <f t="shared" si="28"/>
        <v>-71.101547707276396</v>
      </c>
    </row>
    <row r="203" spans="1:54" outlineLevel="2">
      <c r="B203" s="150"/>
      <c r="C203" s="19"/>
      <c r="D203" s="19"/>
      <c r="E203" s="233"/>
      <c r="F203" s="234"/>
      <c r="G203" s="234"/>
      <c r="H203" s="234"/>
      <c r="I203" s="234"/>
      <c r="J203" s="234"/>
      <c r="K203" s="234"/>
      <c r="L203" s="234"/>
      <c r="M203" s="234"/>
      <c r="N203" s="234"/>
      <c r="O203" s="234"/>
      <c r="P203" s="234"/>
      <c r="Q203" s="234"/>
      <c r="R203" s="234"/>
      <c r="S203" s="234"/>
      <c r="T203" s="234"/>
      <c r="U203" s="234"/>
      <c r="V203" s="234"/>
      <c r="W203" s="234"/>
      <c r="X203" s="234"/>
      <c r="Y203" s="234"/>
      <c r="Z203" s="234"/>
      <c r="AA203" s="234"/>
      <c r="AB203" s="234"/>
      <c r="AC203" s="234"/>
      <c r="AD203" s="234"/>
      <c r="AE203" s="234"/>
      <c r="AF203" s="234"/>
      <c r="AG203" s="234"/>
      <c r="AH203" s="234"/>
      <c r="AI203" s="234"/>
      <c r="AJ203" s="234"/>
      <c r="AK203" s="234"/>
      <c r="AL203" s="234"/>
      <c r="AM203" s="234"/>
      <c r="AN203" s="234"/>
      <c r="AO203" s="234"/>
      <c r="AP203" s="234"/>
      <c r="AQ203" s="234"/>
      <c r="AR203" s="234"/>
      <c r="AS203" s="234"/>
      <c r="AT203" s="234"/>
      <c r="AU203" s="234"/>
      <c r="AV203" s="234"/>
      <c r="AW203" s="234"/>
      <c r="AX203" s="234"/>
      <c r="AY203" s="234"/>
      <c r="AZ203" s="234"/>
      <c r="BA203" s="234"/>
      <c r="BB203" s="234"/>
    </row>
    <row r="204" spans="1:54" outlineLevel="2">
      <c r="A204" s="423" t="s">
        <v>490</v>
      </c>
      <c r="B204" s="150" t="s">
        <v>491</v>
      </c>
      <c r="C204" s="19"/>
      <c r="D204" s="135" t="s">
        <v>379</v>
      </c>
      <c r="E204" s="21">
        <f>E200</f>
        <v>-6.7799141898123612</v>
      </c>
      <c r="F204" s="21">
        <f>F200+E204</f>
        <v>-13.496557350412271</v>
      </c>
      <c r="G204" s="21">
        <f t="shared" ref="G204:BB206" si="29">G200+F204</f>
        <v>-20.025400805008402</v>
      </c>
      <c r="H204" s="21">
        <f t="shared" si="29"/>
        <v>-26.404407037216771</v>
      </c>
      <c r="I204" s="21">
        <f t="shared" si="29"/>
        <v>-32.418367651768136</v>
      </c>
      <c r="J204" s="21">
        <f t="shared" si="29"/>
        <v>-37.893192090726373</v>
      </c>
      <c r="K204" s="21">
        <f t="shared" si="29"/>
        <v>-43.37471907701962</v>
      </c>
      <c r="L204" s="21">
        <f t="shared" si="29"/>
        <v>-48.837080982199069</v>
      </c>
      <c r="M204" s="21">
        <f t="shared" si="29"/>
        <v>-54.284278801287691</v>
      </c>
      <c r="N204" s="21">
        <f t="shared" si="29"/>
        <v>-59.720288042985942</v>
      </c>
      <c r="O204" s="21">
        <f t="shared" si="29"/>
        <v>-65.148957785738929</v>
      </c>
      <c r="P204" s="21">
        <f t="shared" si="29"/>
        <v>-70.574183239047457</v>
      </c>
      <c r="Q204" s="21">
        <f t="shared" si="29"/>
        <v>-75.999554430640373</v>
      </c>
      <c r="R204" s="21">
        <f t="shared" si="29"/>
        <v>-81.428588505442093</v>
      </c>
      <c r="S204" s="21">
        <f t="shared" si="29"/>
        <v>-86.864725815141114</v>
      </c>
      <c r="T204" s="21">
        <f t="shared" si="29"/>
        <v>-92.311342628310712</v>
      </c>
      <c r="U204" s="21">
        <f t="shared" si="29"/>
        <v>-97.77174392591651</v>
      </c>
      <c r="V204" s="21">
        <f t="shared" si="29"/>
        <v>-103.24917958566483</v>
      </c>
      <c r="W204" s="21">
        <f t="shared" si="29"/>
        <v>-108.74684728203185</v>
      </c>
      <c r="X204" s="21">
        <f t="shared" si="29"/>
        <v>-114.26789215065958</v>
      </c>
      <c r="Y204" s="21">
        <f t="shared" si="29"/>
        <v>-119.80648676414077</v>
      </c>
      <c r="Z204" s="21">
        <f t="shared" si="29"/>
        <v>-125.36392689061158</v>
      </c>
      <c r="AA204" s="21">
        <f t="shared" si="29"/>
        <v>-130.94117021169808</v>
      </c>
      <c r="AB204" s="21">
        <f t="shared" si="29"/>
        <v>-136.53544755567387</v>
      </c>
      <c r="AC204" s="21">
        <f t="shared" si="29"/>
        <v>-190.46881703433405</v>
      </c>
      <c r="AD204" s="21">
        <f t="shared" si="29"/>
        <v>-244.59950722997394</v>
      </c>
      <c r="AE204" s="21">
        <f t="shared" si="29"/>
        <v>-298.95334922345859</v>
      </c>
      <c r="AF204" s="21">
        <f t="shared" si="29"/>
        <v>-353.55589373295908</v>
      </c>
      <c r="AG204" s="21">
        <f t="shared" si="29"/>
        <v>-408.4324311707889</v>
      </c>
      <c r="AH204" s="21">
        <f t="shared" si="29"/>
        <v>-463.60801075376475</v>
      </c>
      <c r="AI204" s="21">
        <f t="shared" si="29"/>
        <v>-519.10745918129533</v>
      </c>
      <c r="AJ204" s="21">
        <f t="shared" si="29"/>
        <v>-575.17200205664597</v>
      </c>
      <c r="AK204" s="21">
        <f t="shared" si="29"/>
        <v>-631.82661532515647</v>
      </c>
      <c r="AL204" s="21">
        <f t="shared" si="29"/>
        <v>-689.08510175278661</v>
      </c>
      <c r="AM204" s="21">
        <f t="shared" si="29"/>
        <v>-746.97569593865853</v>
      </c>
      <c r="AN204" s="21">
        <f t="shared" si="29"/>
        <v>-805.52843318073769</v>
      </c>
      <c r="AO204" s="21">
        <f t="shared" si="29"/>
        <v>-864.77356533747638</v>
      </c>
      <c r="AP204" s="21">
        <f t="shared" si="29"/>
        <v>-924.74155709881461</v>
      </c>
      <c r="AQ204" s="21">
        <f t="shared" si="29"/>
        <v>-985.46311528013337</v>
      </c>
      <c r="AR204" s="21">
        <f t="shared" si="29"/>
        <v>-1046.9692094339364</v>
      </c>
      <c r="AS204" s="21">
        <f t="shared" si="29"/>
        <v>-1109.2910889889797</v>
      </c>
      <c r="AT204" s="21">
        <f t="shared" si="29"/>
        <v>-1172.4603142156411</v>
      </c>
      <c r="AU204" s="21">
        <f t="shared" si="29"/>
        <v>-1236.5087621361008</v>
      </c>
      <c r="AV204" s="21">
        <f t="shared" si="29"/>
        <v>-1301.4686416667951</v>
      </c>
      <c r="AW204" s="21">
        <f t="shared" si="29"/>
        <v>-1367.3725113377186</v>
      </c>
      <c r="AX204" s="21">
        <f t="shared" si="29"/>
        <v>-1434.2532971028922</v>
      </c>
      <c r="AY204" s="21">
        <f t="shared" si="29"/>
        <v>-1502.1443102521253</v>
      </c>
      <c r="AZ204" s="21">
        <f t="shared" si="29"/>
        <v>-1571.0792654346401</v>
      </c>
      <c r="BA204" s="21">
        <f t="shared" si="29"/>
        <v>-1641.0839510440039</v>
      </c>
      <c r="BB204" s="21">
        <f t="shared" si="29"/>
        <v>-1712.1840161905186</v>
      </c>
    </row>
    <row r="205" spans="1:54" outlineLevel="2">
      <c r="A205" s="424"/>
      <c r="B205" s="150" t="s">
        <v>492</v>
      </c>
      <c r="C205" s="19"/>
      <c r="D205" s="135" t="s">
        <v>379</v>
      </c>
      <c r="E205" s="21">
        <f>E201</f>
        <v>-6.7793004638145611</v>
      </c>
      <c r="F205" s="21">
        <f t="shared" ref="F205:U206" si="30">F201+E205</f>
        <v>-13.495325100482582</v>
      </c>
      <c r="G205" s="21">
        <f t="shared" si="30"/>
        <v>-20.023613110858072</v>
      </c>
      <c r="H205" s="21">
        <f t="shared" si="30"/>
        <v>-26.40211627821985</v>
      </c>
      <c r="I205" s="21">
        <f t="shared" si="30"/>
        <v>-32.415624278925137</v>
      </c>
      <c r="J205" s="21">
        <f t="shared" si="30"/>
        <v>-37.890049946760406</v>
      </c>
      <c r="K205" s="21">
        <f t="shared" si="30"/>
        <v>-43.371170916771604</v>
      </c>
      <c r="L205" s="21">
        <f t="shared" si="30"/>
        <v>-48.833116749914844</v>
      </c>
      <c r="M205" s="21">
        <f t="shared" si="30"/>
        <v>-54.279888138579764</v>
      </c>
      <c r="N205" s="21">
        <f t="shared" si="30"/>
        <v>-59.715462986894714</v>
      </c>
      <c r="O205" s="21">
        <f t="shared" si="30"/>
        <v>-65.143687388914628</v>
      </c>
      <c r="P205" s="21">
        <f t="shared" si="30"/>
        <v>-70.568456245544809</v>
      </c>
      <c r="Q205" s="21">
        <f t="shared" si="30"/>
        <v>-75.993359369824788</v>
      </c>
      <c r="R205" s="21">
        <f t="shared" si="30"/>
        <v>-81.421910879065237</v>
      </c>
      <c r="S205" s="21">
        <f t="shared" si="30"/>
        <v>-86.857553573884417</v>
      </c>
      <c r="T205" s="21">
        <f t="shared" si="30"/>
        <v>-92.303663493532838</v>
      </c>
      <c r="U205" s="21">
        <f t="shared" si="30"/>
        <v>-97.763545387288886</v>
      </c>
      <c r="V205" s="21">
        <f t="shared" si="29"/>
        <v>-103.24044596251574</v>
      </c>
      <c r="W205" s="21">
        <f t="shared" si="29"/>
        <v>-108.73756556021735</v>
      </c>
      <c r="X205" s="21">
        <f t="shared" si="29"/>
        <v>-114.25804607132052</v>
      </c>
      <c r="Y205" s="21">
        <f t="shared" si="29"/>
        <v>-119.79606279852261</v>
      </c>
      <c r="Z205" s="21">
        <f t="shared" si="29"/>
        <v>-125.35290818751318</v>
      </c>
      <c r="AA205" s="21">
        <f t="shared" si="29"/>
        <v>-130.92953959971265</v>
      </c>
      <c r="AB205" s="21">
        <f t="shared" si="29"/>
        <v>-136.52318753933559</v>
      </c>
      <c r="AC205" s="21">
        <f t="shared" si="29"/>
        <v>-190.45585770620843</v>
      </c>
      <c r="AD205" s="21">
        <f t="shared" si="29"/>
        <v>-244.5858288588818</v>
      </c>
      <c r="AE205" s="21">
        <f t="shared" si="29"/>
        <v>-298.93893124568996</v>
      </c>
      <c r="AF205" s="21">
        <f t="shared" si="29"/>
        <v>-353.54071516369015</v>
      </c>
      <c r="AG205" s="21">
        <f t="shared" si="29"/>
        <v>-408.41647053314693</v>
      </c>
      <c r="AH205" s="21">
        <f t="shared" si="29"/>
        <v>-463.59124601363612</v>
      </c>
      <c r="AI205" s="21">
        <f t="shared" si="29"/>
        <v>-519.08986768648265</v>
      </c>
      <c r="AJ205" s="21">
        <f t="shared" si="29"/>
        <v>-575.15355643243754</v>
      </c>
      <c r="AK205" s="21">
        <f t="shared" si="29"/>
        <v>-631.80728736573201</v>
      </c>
      <c r="AL205" s="21">
        <f t="shared" si="29"/>
        <v>-689.06486237497995</v>
      </c>
      <c r="AM205" s="21">
        <f t="shared" si="29"/>
        <v>-746.95451515055902</v>
      </c>
      <c r="AN205" s="21">
        <f t="shared" si="29"/>
        <v>-805.50628005926148</v>
      </c>
      <c r="AO205" s="21">
        <f t="shared" si="29"/>
        <v>-864.75040800806619</v>
      </c>
      <c r="AP205" s="21">
        <f t="shared" si="29"/>
        <v>-924.71736270781173</v>
      </c>
      <c r="AQ205" s="21">
        <f t="shared" si="29"/>
        <v>-985.43784996432169</v>
      </c>
      <c r="AR205" s="21">
        <f t="shared" si="29"/>
        <v>-1046.9428382930462</v>
      </c>
      <c r="AS205" s="21">
        <f t="shared" si="29"/>
        <v>-1109.2635760578755</v>
      </c>
      <c r="AT205" s="21">
        <f t="shared" si="29"/>
        <v>-1172.4316224349041</v>
      </c>
      <c r="AU205" s="21">
        <f t="shared" si="29"/>
        <v>-1236.4788533212366</v>
      </c>
      <c r="AV205" s="21">
        <f t="shared" si="29"/>
        <v>-1301.4374764770428</v>
      </c>
      <c r="AW205" s="21">
        <f t="shared" si="29"/>
        <v>-1367.3400492444086</v>
      </c>
      <c r="AX205" s="21">
        <f t="shared" si="29"/>
        <v>-1434.2194963568047</v>
      </c>
      <c r="AY205" s="21">
        <f t="shared" si="29"/>
        <v>-1502.1091278498748</v>
      </c>
      <c r="AZ205" s="21">
        <f t="shared" si="29"/>
        <v>-1571.042657084226</v>
      </c>
      <c r="BA205" s="21">
        <f t="shared" si="29"/>
        <v>-1641.0458711295414</v>
      </c>
      <c r="BB205" s="21">
        <f t="shared" si="29"/>
        <v>-1712.14441781814</v>
      </c>
    </row>
    <row r="206" spans="1:54" outlineLevel="2">
      <c r="A206" s="425"/>
      <c r="B206" s="150" t="s">
        <v>493</v>
      </c>
      <c r="C206" s="19"/>
      <c r="D206" s="135" t="s">
        <v>379</v>
      </c>
      <c r="E206" s="21">
        <f>E202</f>
        <v>-6.7805318071867742</v>
      </c>
      <c r="F206" s="21">
        <f t="shared" si="30"/>
        <v>-13.497791164114595</v>
      </c>
      <c r="G206" s="21">
        <f t="shared" si="29"/>
        <v>-20.02719069064112</v>
      </c>
      <c r="H206" s="21">
        <f t="shared" si="29"/>
        <v>-26.406703411618015</v>
      </c>
      <c r="I206" s="21">
        <f t="shared" si="29"/>
        <v>-32.421116544125745</v>
      </c>
      <c r="J206" s="21">
        <f t="shared" si="29"/>
        <v>-37.89633732970249</v>
      </c>
      <c r="K206" s="21">
        <f t="shared" si="29"/>
        <v>-43.378271174356406</v>
      </c>
      <c r="L206" s="21">
        <f t="shared" si="29"/>
        <v>-48.84104836712855</v>
      </c>
      <c r="M206" s="21">
        <f t="shared" si="29"/>
        <v>-54.288670562869996</v>
      </c>
      <c r="N206" s="21">
        <f t="shared" si="29"/>
        <v>-59.72511664832102</v>
      </c>
      <c r="O206" s="21">
        <f t="shared" si="29"/>
        <v>-65.154233716458066</v>
      </c>
      <c r="P206" s="21">
        <f t="shared" si="29"/>
        <v>-70.579917689192357</v>
      </c>
      <c r="Q206" s="21">
        <f t="shared" si="29"/>
        <v>-76.005759230397544</v>
      </c>
      <c r="R206" s="21">
        <f t="shared" si="29"/>
        <v>-81.435273333421577</v>
      </c>
      <c r="S206" s="21">
        <f t="shared" si="29"/>
        <v>-86.871903478757304</v>
      </c>
      <c r="T206" s="21">
        <f t="shared" si="29"/>
        <v>-92.319026623057127</v>
      </c>
      <c r="U206" s="21">
        <f t="shared" si="29"/>
        <v>-97.779948460228766</v>
      </c>
      <c r="V206" s="21">
        <f t="shared" si="29"/>
        <v>-103.25791667041119</v>
      </c>
      <c r="W206" s="21">
        <f t="shared" si="29"/>
        <v>-108.75613259648058</v>
      </c>
      <c r="X206" s="21">
        <f t="shared" si="29"/>
        <v>-114.27773916130943</v>
      </c>
      <c r="Y206" s="21">
        <f t="shared" si="29"/>
        <v>-119.81691273062359</v>
      </c>
      <c r="Z206" s="21">
        <f t="shared" si="29"/>
        <v>-125.37494684526368</v>
      </c>
      <c r="AA206" s="21">
        <f t="shared" si="29"/>
        <v>-130.95279999499823</v>
      </c>
      <c r="AB206" s="21">
        <f t="shared" si="29"/>
        <v>-136.547703846692</v>
      </c>
      <c r="AC206" s="21">
        <f t="shared" si="29"/>
        <v>-190.4817689962978</v>
      </c>
      <c r="AD206" s="21">
        <f t="shared" si="29"/>
        <v>-244.61317403781482</v>
      </c>
      <c r="AE206" s="21">
        <f t="shared" si="29"/>
        <v>-298.96775032579507</v>
      </c>
      <c r="AF206" s="21">
        <f t="shared" si="29"/>
        <v>-353.57104921973684</v>
      </c>
      <c r="AG206" s="21">
        <f t="shared" si="29"/>
        <v>-408.44836168547033</v>
      </c>
      <c r="AH206" s="21">
        <f t="shared" si="29"/>
        <v>-463.62473745244523</v>
      </c>
      <c r="AI206" s="21">
        <f t="shared" si="29"/>
        <v>-519.12500376176649</v>
      </c>
      <c r="AJ206" s="21">
        <f t="shared" si="29"/>
        <v>-575.19039085242878</v>
      </c>
      <c r="AK206" s="21">
        <f t="shared" si="29"/>
        <v>-631.84587550266656</v>
      </c>
      <c r="AL206" s="21">
        <f t="shared" si="29"/>
        <v>-689.10526131473898</v>
      </c>
      <c r="AM206" s="21">
        <f t="shared" si="29"/>
        <v>-746.99678374662756</v>
      </c>
      <c r="AN206" s="21">
        <f t="shared" si="29"/>
        <v>-805.5504789837006</v>
      </c>
      <c r="AO206" s="21">
        <f t="shared" si="29"/>
        <v>-864.79659979737698</v>
      </c>
      <c r="AP206" s="21">
        <f t="shared" si="29"/>
        <v>-924.76561181532702</v>
      </c>
      <c r="AQ206" s="21">
        <f t="shared" si="29"/>
        <v>-985.48822281467187</v>
      </c>
      <c r="AR206" s="21">
        <f t="shared" si="29"/>
        <v>-1046.995403337062</v>
      </c>
      <c r="AS206" s="21">
        <f t="shared" si="29"/>
        <v>-1109.3184038281277</v>
      </c>
      <c r="AT206" s="21">
        <f t="shared" si="29"/>
        <v>-1172.4887856028445</v>
      </c>
      <c r="AU206" s="21">
        <f t="shared" si="29"/>
        <v>-1236.5384267564195</v>
      </c>
      <c r="AV206" s="21">
        <f t="shared" si="29"/>
        <v>-1301.4995373076715</v>
      </c>
      <c r="AW206" s="21">
        <f t="shared" si="29"/>
        <v>-1367.4046769192651</v>
      </c>
      <c r="AX206" s="21">
        <f t="shared" si="29"/>
        <v>-1434.286772708793</v>
      </c>
      <c r="AY206" s="21">
        <f t="shared" si="29"/>
        <v>-1502.1791371612921</v>
      </c>
      <c r="AZ206" s="21">
        <f t="shared" si="29"/>
        <v>-1571.1154861537348</v>
      </c>
      <c r="BA206" s="21">
        <f t="shared" si="29"/>
        <v>-1641.1216093408268</v>
      </c>
      <c r="BB206" s="21">
        <f t="shared" si="29"/>
        <v>-1712.2231570481033</v>
      </c>
    </row>
    <row r="207" spans="1:54" outlineLevel="1">
      <c r="B207" s="150"/>
      <c r="C207" s="19"/>
      <c r="D207" s="19"/>
      <c r="E207" s="15"/>
    </row>
    <row r="208" spans="1:54" outlineLevel="1">
      <c r="A208" s="4" t="s">
        <v>558</v>
      </c>
      <c r="B208" s="150"/>
      <c r="C208" s="19"/>
      <c r="D208" s="19"/>
      <c r="E208" s="235"/>
      <c r="F208" s="236"/>
      <c r="G208" s="236"/>
      <c r="H208" s="236"/>
      <c r="I208" s="236"/>
      <c r="J208" s="236"/>
      <c r="K208" s="236"/>
      <c r="L208" s="236"/>
      <c r="M208" s="236"/>
      <c r="N208" s="236"/>
      <c r="O208" s="236"/>
      <c r="P208" s="236"/>
      <c r="Q208" s="236"/>
      <c r="R208" s="236"/>
      <c r="S208" s="236"/>
      <c r="T208" s="236"/>
      <c r="U208" s="236"/>
      <c r="V208" s="236"/>
      <c r="W208" s="236"/>
      <c r="X208" s="236"/>
      <c r="Y208" s="236"/>
      <c r="Z208" s="236"/>
      <c r="AA208" s="236"/>
      <c r="AB208" s="236"/>
      <c r="AC208" s="236"/>
      <c r="AD208" s="236"/>
      <c r="AE208" s="236"/>
      <c r="AF208" s="236"/>
      <c r="AG208" s="236"/>
      <c r="AH208" s="236"/>
      <c r="AI208" s="236"/>
      <c r="AJ208" s="236"/>
      <c r="AK208" s="236"/>
      <c r="AL208" s="236"/>
      <c r="AM208" s="236"/>
      <c r="AN208" s="236"/>
      <c r="AO208" s="236"/>
      <c r="AP208" s="236"/>
      <c r="AQ208" s="236"/>
      <c r="AR208" s="236"/>
      <c r="AS208" s="236"/>
      <c r="AT208" s="236"/>
      <c r="AU208" s="236"/>
      <c r="AV208" s="236"/>
      <c r="AW208" s="236"/>
      <c r="AX208" s="236"/>
      <c r="AY208" s="236"/>
      <c r="AZ208" s="236"/>
      <c r="BA208" s="236"/>
      <c r="BB208" s="236"/>
    </row>
    <row r="209" spans="1:54" outlineLevel="2">
      <c r="A209" s="4"/>
      <c r="B209" s="150"/>
      <c r="C209" s="19"/>
      <c r="D209" s="19"/>
      <c r="E209" s="130">
        <v>2027</v>
      </c>
      <c r="F209" s="130">
        <v>2028</v>
      </c>
      <c r="G209" s="130">
        <v>2029</v>
      </c>
      <c r="H209" s="130">
        <v>2030</v>
      </c>
      <c r="I209" s="130">
        <v>2031</v>
      </c>
      <c r="J209" s="130">
        <v>2032</v>
      </c>
      <c r="K209" s="130">
        <v>2033</v>
      </c>
      <c r="L209" s="130">
        <v>2034</v>
      </c>
      <c r="M209" s="130">
        <v>2035</v>
      </c>
      <c r="N209" s="130">
        <v>2036</v>
      </c>
      <c r="O209" s="130">
        <v>2037</v>
      </c>
      <c r="P209" s="130">
        <v>2038</v>
      </c>
      <c r="Q209" s="130">
        <v>2039</v>
      </c>
      <c r="R209" s="130">
        <v>2040</v>
      </c>
      <c r="S209" s="130">
        <v>2041</v>
      </c>
      <c r="T209" s="130">
        <v>2042</v>
      </c>
      <c r="U209" s="130">
        <v>2043</v>
      </c>
      <c r="V209" s="130">
        <v>2044</v>
      </c>
      <c r="W209" s="130">
        <v>2045</v>
      </c>
      <c r="X209" s="130">
        <v>2046</v>
      </c>
      <c r="Y209" s="130">
        <v>2047</v>
      </c>
      <c r="Z209" s="130">
        <v>2048</v>
      </c>
      <c r="AA209" s="130">
        <v>2049</v>
      </c>
      <c r="AB209" s="130">
        <v>2050</v>
      </c>
      <c r="AC209" s="130">
        <v>2051</v>
      </c>
      <c r="AD209" s="130">
        <v>2052</v>
      </c>
      <c r="AE209" s="130">
        <v>2053</v>
      </c>
      <c r="AF209" s="130">
        <v>2054</v>
      </c>
      <c r="AG209" s="130">
        <v>2055</v>
      </c>
      <c r="AH209" s="130">
        <v>2056</v>
      </c>
      <c r="AI209" s="130">
        <v>2057</v>
      </c>
      <c r="AJ209" s="130">
        <v>2058</v>
      </c>
      <c r="AK209" s="130">
        <v>2059</v>
      </c>
      <c r="AL209" s="130">
        <v>2060</v>
      </c>
      <c r="AM209" s="130">
        <v>2061</v>
      </c>
      <c r="AN209" s="130">
        <v>2062</v>
      </c>
      <c r="AO209" s="130">
        <v>2063</v>
      </c>
      <c r="AP209" s="130">
        <v>2064</v>
      </c>
      <c r="AQ209" s="130">
        <v>2065</v>
      </c>
      <c r="AR209" s="130">
        <v>2066</v>
      </c>
      <c r="AS209" s="130">
        <v>2067</v>
      </c>
      <c r="AT209" s="130">
        <v>2068</v>
      </c>
      <c r="AU209" s="130">
        <v>2069</v>
      </c>
      <c r="AV209" s="130">
        <v>2070</v>
      </c>
      <c r="AW209" s="130">
        <v>2071</v>
      </c>
      <c r="AX209" s="130">
        <v>2072</v>
      </c>
      <c r="AY209" s="130">
        <v>2073</v>
      </c>
      <c r="AZ209" s="130">
        <v>2074</v>
      </c>
      <c r="BA209" s="130">
        <v>2075</v>
      </c>
      <c r="BB209" s="130">
        <v>2076</v>
      </c>
    </row>
    <row r="210" spans="1:54" outlineLevel="2">
      <c r="A210" s="473" t="s">
        <v>481</v>
      </c>
      <c r="B210" s="150" t="s">
        <v>559</v>
      </c>
      <c r="C210" s="19"/>
      <c r="D210" s="135" t="s">
        <v>379</v>
      </c>
      <c r="E210" s="21">
        <f>E190-Baseline!E190</f>
        <v>-0.46854923017705924</v>
      </c>
      <c r="F210" s="21">
        <f>F190-Baseline!F190</f>
        <v>-0.51244199677442948</v>
      </c>
      <c r="G210" s="21">
        <f>G190-Baseline!G190</f>
        <v>-0.52282897902169512</v>
      </c>
      <c r="H210" s="21">
        <f>H190-Baseline!H190</f>
        <v>-0.53119469522201757</v>
      </c>
      <c r="I210" s="21">
        <f>I190-Baseline!I190</f>
        <v>-0.53768875069294164</v>
      </c>
      <c r="J210" s="21">
        <f>J190-Baseline!J190</f>
        <v>-0.11976723545819595</v>
      </c>
      <c r="K210" s="21">
        <f>K190-Baseline!K190</f>
        <v>-0.10808316495885487</v>
      </c>
      <c r="L210" s="21">
        <f>L190-Baseline!L190</f>
        <v>-9.7218072256545079E-2</v>
      </c>
      <c r="M210" s="21">
        <f>M190-Baseline!M190</f>
        <v>-8.71243251309574E-2</v>
      </c>
      <c r="N210" s="21">
        <f>N190-Baseline!N190</f>
        <v>-7.7756765820621229E-2</v>
      </c>
      <c r="O210" s="21">
        <f>O190-Baseline!O190</f>
        <v>-6.9072591729890997E-2</v>
      </c>
      <c r="P210" s="21">
        <f>P190-Baseline!P190</f>
        <v>-6.1031241591090905E-2</v>
      </c>
      <c r="Q210" s="21">
        <f>Q190-Baseline!Q190</f>
        <v>-5.3594286841960381E-2</v>
      </c>
      <c r="R210" s="21">
        <f>R190-Baseline!R190</f>
        <v>-4.6725327988773296E-2</v>
      </c>
      <c r="S210" s="21">
        <f>S190-Baseline!S190</f>
        <v>-4.038989573531044E-2</v>
      </c>
      <c r="T210" s="21">
        <f>T190-Baseline!T190</f>
        <v>-3.4555356667261318E-2</v>
      </c>
      <c r="U210" s="21">
        <f>U190-Baseline!U190</f>
        <v>-2.919082329063687E-2</v>
      </c>
      <c r="V210" s="21">
        <f>V190-Baseline!V190</f>
        <v>-2.4267068231403302E-2</v>
      </c>
      <c r="W210" s="21">
        <f>W190-Baseline!W190</f>
        <v>-1.9756442411816302E-2</v>
      </c>
      <c r="X210" s="21">
        <f>X190-Baseline!X190</f>
        <v>-1.5632797026857152E-2</v>
      </c>
      <c r="Y210" s="21">
        <f>Y190-Baseline!Y190</f>
        <v>-1.1871409151763542E-2</v>
      </c>
      <c r="Z210" s="21">
        <f>Z190-Baseline!Z190</f>
        <v>-8.4489108189209558E-3</v>
      </c>
      <c r="AA210" s="21">
        <f>AA190-Baseline!AA190</f>
        <v>-5.3432214093483386E-3</v>
      </c>
      <c r="AB210" s="21">
        <f>AB190-Baseline!AB190</f>
        <v>-2.5334832106873239E-3</v>
      </c>
      <c r="AC210" s="21">
        <f>AC190-Baseline!AC190</f>
        <v>-3.7401462633881451E-18</v>
      </c>
      <c r="AD210" s="21">
        <f>AD190-Baseline!AD190</f>
        <v>-3.6136678873315418E-18</v>
      </c>
      <c r="AE210" s="21">
        <f>AE190-Baseline!AE190</f>
        <v>-3.491466557808253E-18</v>
      </c>
      <c r="AF210" s="21">
        <f>AF190-Baseline!AF190</f>
        <v>-3.3733976403944471E-18</v>
      </c>
      <c r="AG210" s="21">
        <f>AG190-Baseline!AG190</f>
        <v>-3.2593213916854565E-18</v>
      </c>
      <c r="AH210" s="21">
        <f>AH190-Baseline!AH190</f>
        <v>-3.1491027938989926E-18</v>
      </c>
      <c r="AI210" s="21">
        <f>AI190-Baseline!AI190</f>
        <v>-3.0426113950714902E-18</v>
      </c>
      <c r="AJ210" s="21">
        <f>AJ190-Baseline!AJ190</f>
        <v>-2.9539916457004758E-18</v>
      </c>
      <c r="AK210" s="21">
        <f>AK190-Baseline!AK190</f>
        <v>-2.8679530540781317E-18</v>
      </c>
      <c r="AL210" s="21">
        <f>AL190-Baseline!AL190</f>
        <v>-2.7844204408525548E-18</v>
      </c>
      <c r="AM210" s="21">
        <f>AM190-Baseline!AM190</f>
        <v>-2.7033208163617037E-18</v>
      </c>
      <c r="AN210" s="21">
        <f>AN190-Baseline!AN190</f>
        <v>-2.6245833168560229E-18</v>
      </c>
      <c r="AO210" s="21">
        <f>AO190-Baseline!AO190</f>
        <v>-2.5481391425786632E-18</v>
      </c>
      <c r="AP210" s="21">
        <f>AP190-Baseline!AP190</f>
        <v>-2.4739214976491875E-18</v>
      </c>
      <c r="AQ210" s="21">
        <f>AQ190-Baseline!AQ190</f>
        <v>-2.4018655316982406E-18</v>
      </c>
      <c r="AR210" s="21">
        <f>AR190-Baseline!AR190</f>
        <v>-2.3319082832021753E-18</v>
      </c>
      <c r="AS210" s="21">
        <f>AS190-Baseline!AS190</f>
        <v>-2.2639886244681314E-18</v>
      </c>
      <c r="AT210" s="21">
        <f>AT190-Baseline!AT190</f>
        <v>-2.1980472082214868E-18</v>
      </c>
      <c r="AU210" s="21">
        <f>AU190-Baseline!AU190</f>
        <v>-2.1340264157490164E-18</v>
      </c>
      <c r="AV210" s="21">
        <f>AV190-Baseline!AV190</f>
        <v>-2.071870306552443E-18</v>
      </c>
      <c r="AW210" s="21">
        <f>AW190-Baseline!AW190</f>
        <v>-2.0115245694683913E-18</v>
      </c>
      <c r="AX210" s="21">
        <f>AX190-Baseline!AX190</f>
        <v>-1.9529364752120303E-18</v>
      </c>
      <c r="AY210" s="21">
        <f>AY190-Baseline!AY190</f>
        <v>-1.8960548303029417E-18</v>
      </c>
      <c r="AZ210" s="21">
        <f>AZ190-Baseline!AZ190</f>
        <v>-1.8408299323329532E-18</v>
      </c>
      <c r="BA210" s="21">
        <f>BA190-Baseline!BA190</f>
        <v>-1.7872135265368479E-18</v>
      </c>
      <c r="BB210" s="21">
        <f>BB190-Baseline!BB190</f>
        <v>-1.7351587636280073E-18</v>
      </c>
    </row>
    <row r="211" spans="1:54" outlineLevel="2">
      <c r="A211" s="474"/>
      <c r="B211" s="150" t="s">
        <v>482</v>
      </c>
      <c r="C211" s="19"/>
      <c r="D211" s="135" t="s">
        <v>379</v>
      </c>
      <c r="E211" s="21">
        <f>E191-Baseline!E191</f>
        <v>0</v>
      </c>
      <c r="F211" s="21">
        <f>F191-Baseline!F191</f>
        <v>0</v>
      </c>
      <c r="G211" s="21">
        <f>G191-Baseline!G191</f>
        <v>0</v>
      </c>
      <c r="H211" s="21">
        <f>H191-Baseline!H191</f>
        <v>0</v>
      </c>
      <c r="I211" s="21">
        <f>I191-Baseline!I191</f>
        <v>0</v>
      </c>
      <c r="J211" s="21">
        <f>J191-Baseline!J191</f>
        <v>0</v>
      </c>
      <c r="K211" s="21">
        <f>K191-Baseline!K191</f>
        <v>0</v>
      </c>
      <c r="L211" s="21">
        <f>L191-Baseline!L191</f>
        <v>0</v>
      </c>
      <c r="M211" s="21">
        <f>M191-Baseline!M191</f>
        <v>0</v>
      </c>
      <c r="N211" s="21">
        <f>N191-Baseline!N191</f>
        <v>0</v>
      </c>
      <c r="O211" s="21">
        <f>O191-Baseline!O191</f>
        <v>0</v>
      </c>
      <c r="P211" s="21">
        <f>P191-Baseline!P191</f>
        <v>0</v>
      </c>
      <c r="Q211" s="21">
        <f>Q191-Baseline!Q191</f>
        <v>0</v>
      </c>
      <c r="R211" s="21">
        <f>R191-Baseline!R191</f>
        <v>0</v>
      </c>
      <c r="S211" s="21">
        <f>S191-Baseline!S191</f>
        <v>0</v>
      </c>
      <c r="T211" s="21">
        <f>T191-Baseline!T191</f>
        <v>0</v>
      </c>
      <c r="U211" s="21">
        <f>U191-Baseline!U191</f>
        <v>0</v>
      </c>
      <c r="V211" s="21">
        <f>V191-Baseline!V191</f>
        <v>0</v>
      </c>
      <c r="W211" s="21">
        <f>W191-Baseline!W191</f>
        <v>0</v>
      </c>
      <c r="X211" s="21">
        <f>X191-Baseline!X191</f>
        <v>0</v>
      </c>
      <c r="Y211" s="21">
        <f>Y191-Baseline!Y191</f>
        <v>0</v>
      </c>
      <c r="Z211" s="21">
        <f>Z191-Baseline!Z191</f>
        <v>0</v>
      </c>
      <c r="AA211" s="21">
        <f>AA191-Baseline!AA191</f>
        <v>0</v>
      </c>
      <c r="AB211" s="21">
        <f>AB191-Baseline!AB191</f>
        <v>0</v>
      </c>
      <c r="AC211" s="21">
        <f>AC191-Baseline!AC191</f>
        <v>0</v>
      </c>
      <c r="AD211" s="21">
        <f>AD191-Baseline!AD191</f>
        <v>0</v>
      </c>
      <c r="AE211" s="21">
        <f>AE191-Baseline!AE191</f>
        <v>0</v>
      </c>
      <c r="AF211" s="21">
        <f>AF191-Baseline!AF191</f>
        <v>0</v>
      </c>
      <c r="AG211" s="21">
        <f>AG191-Baseline!AG191</f>
        <v>0</v>
      </c>
      <c r="AH211" s="21">
        <f>AH191-Baseline!AH191</f>
        <v>0</v>
      </c>
      <c r="AI211" s="21">
        <f>AI191-Baseline!AI191</f>
        <v>0</v>
      </c>
      <c r="AJ211" s="21">
        <f>AJ191-Baseline!AJ191</f>
        <v>0</v>
      </c>
      <c r="AK211" s="21">
        <f>AK191-Baseline!AK191</f>
        <v>0</v>
      </c>
      <c r="AL211" s="21">
        <f>AL191-Baseline!AL191</f>
        <v>0</v>
      </c>
      <c r="AM211" s="21">
        <f>AM191-Baseline!AM191</f>
        <v>0</v>
      </c>
      <c r="AN211" s="21">
        <f>AN191-Baseline!AN191</f>
        <v>0</v>
      </c>
      <c r="AO211" s="21">
        <f>AO191-Baseline!AO191</f>
        <v>0</v>
      </c>
      <c r="AP211" s="21">
        <f>AP191-Baseline!AP191</f>
        <v>0</v>
      </c>
      <c r="AQ211" s="21">
        <f>AQ191-Baseline!AQ191</f>
        <v>0</v>
      </c>
      <c r="AR211" s="21">
        <f>AR191-Baseline!AR191</f>
        <v>0</v>
      </c>
      <c r="AS211" s="21">
        <f>AS191-Baseline!AS191</f>
        <v>0</v>
      </c>
      <c r="AT211" s="21">
        <f>AT191-Baseline!AT191</f>
        <v>0</v>
      </c>
      <c r="AU211" s="21">
        <f>AU191-Baseline!AU191</f>
        <v>0</v>
      </c>
      <c r="AV211" s="21">
        <f>AV191-Baseline!AV191</f>
        <v>0</v>
      </c>
      <c r="AW211" s="21">
        <f>AW191-Baseline!AW191</f>
        <v>0</v>
      </c>
      <c r="AX211" s="21">
        <f>AX191-Baseline!AX191</f>
        <v>0</v>
      </c>
      <c r="AY211" s="21">
        <f>AY191-Baseline!AY191</f>
        <v>0</v>
      </c>
      <c r="AZ211" s="21">
        <f>AZ191-Baseline!AZ191</f>
        <v>0</v>
      </c>
      <c r="BA211" s="21">
        <f>BA191-Baseline!BA191</f>
        <v>0</v>
      </c>
      <c r="BB211" s="21">
        <f>BB191-Baseline!BB191</f>
        <v>0</v>
      </c>
    </row>
    <row r="212" spans="1:54" outlineLevel="2">
      <c r="A212" s="474"/>
      <c r="B212" s="150" t="s">
        <v>557</v>
      </c>
      <c r="C212" s="19"/>
      <c r="D212" s="135" t="s">
        <v>379</v>
      </c>
      <c r="E212" s="21">
        <f>E192-Baseline!E192</f>
        <v>0</v>
      </c>
      <c r="F212" s="21">
        <f>F77*F186-Baseline!F77*Baseline!F186</f>
        <v>4.7078328821040585E-6</v>
      </c>
      <c r="G212" s="21">
        <f>G77*G186-Baseline!G77*Baseline!G186</f>
        <v>3.003168650421125E-5</v>
      </c>
      <c r="H212" s="21">
        <f>H77*H186-Baseline!H77*Baseline!H186</f>
        <v>5.1391116039424729E-5</v>
      </c>
      <c r="I212" s="21">
        <f>I77*I186-Baseline!I77*Baseline!I186</f>
        <v>7.2689025964182323E-5</v>
      </c>
      <c r="J212" s="21">
        <f>J77*J186-Baseline!J77*Baseline!J186</f>
        <v>9.4405985825907467E-5</v>
      </c>
      <c r="K212" s="21">
        <f>K77*K186-Baseline!K77*Baseline!K186</f>
        <v>9.6136621097281708E-5</v>
      </c>
      <c r="L212" s="21">
        <f>L77*L186-Baseline!L77*Baseline!L186</f>
        <v>9.7891978955002418E-5</v>
      </c>
      <c r="M212" s="21">
        <f>M77*M186-Baseline!M77*Baseline!M186</f>
        <v>9.9640921338564484E-5</v>
      </c>
      <c r="N212" s="21">
        <f>N77*N186-Baseline!N77*Baseline!N186</f>
        <v>1.0138563275965482E-4</v>
      </c>
      <c r="O212" s="21">
        <f>O77*O186-Baseline!O77*Baseline!O186</f>
        <v>1.0312890926893732E-4</v>
      </c>
      <c r="P212" s="21">
        <f>P77*P186-Baseline!P77*Baseline!P186</f>
        <v>1.0487275050719127E-4</v>
      </c>
      <c r="Q212" s="21">
        <f>Q77*Q186-Baseline!Q77*Baseline!Q186</f>
        <v>1.0664607894050803E-4</v>
      </c>
      <c r="R212" s="21">
        <f>R77*R186-Baseline!R77*Baseline!R186</f>
        <v>1.0844939317773675E-4</v>
      </c>
      <c r="S212" s="21">
        <f>S77*S186-Baseline!S77*Baseline!S186</f>
        <v>1.1028320025887025E-4</v>
      </c>
      <c r="T212" s="21">
        <f>T77*T186-Baseline!T77*Baseline!T186</f>
        <v>1.1214801579761044E-4</v>
      </c>
      <c r="U212" s="21">
        <f>U77*U186-Baseline!U77*Baseline!U186</f>
        <v>1.1404436412634344E-4</v>
      </c>
      <c r="V212" s="21">
        <f>V77*V186-Baseline!V77*Baseline!V186</f>
        <v>1.1597277844356787E-4</v>
      </c>
      <c r="W212" s="21">
        <f>W77*W186-Baseline!W77*Baseline!W186</f>
        <v>1.1793380096381374E-4</v>
      </c>
      <c r="X212" s="21">
        <f>X77*X186-Baseline!X77*Baseline!X186</f>
        <v>1.1992798307009802E-4</v>
      </c>
      <c r="Y212" s="21">
        <f>Y77*Y186-Baseline!Y77*Baseline!Y186</f>
        <v>1.2195588546895755E-4</v>
      </c>
      <c r="Z212" s="21">
        <f>Z77*Z186-Baseline!Z77*Baseline!Z186</f>
        <v>1.2401807834810393E-4</v>
      </c>
      <c r="AA212" s="21">
        <f>AA77*AA186-Baseline!AA77*Baseline!AA186</f>
        <v>1.2611514153674331E-4</v>
      </c>
      <c r="AB212" s="21">
        <f>AB77*AB186-Baseline!AB77*Baseline!AB186</f>
        <v>1.2824766466860814E-4</v>
      </c>
      <c r="AC212" s="21">
        <f>AC77*AC186-Baseline!AC77*Baseline!AC186</f>
        <v>1.42458463417343E-4</v>
      </c>
      <c r="AD212" s="21">
        <f>AD77*AD186-Baseline!AD77*Baseline!AD186</f>
        <v>1.4486734124807439E-4</v>
      </c>
      <c r="AE212" s="21">
        <f>AE77*AE186-Baseline!AE77*Baseline!AE186</f>
        <v>1.4731695160016088E-4</v>
      </c>
      <c r="AF212" s="21">
        <f>AF77*AF186-Baseline!AF77*Baseline!AF186</f>
        <v>1.498079832334372E-4</v>
      </c>
      <c r="AG212" s="21">
        <f>AG77*AG186-Baseline!AG77*Baseline!AG186</f>
        <v>1.5234113655420833E-4</v>
      </c>
      <c r="AH212" s="21">
        <f>AH77*AH186-Baseline!AH77*Baseline!AH186</f>
        <v>1.5491712381218389E-4</v>
      </c>
      <c r="AI212" s="21">
        <f>AI77*AI186-Baseline!AI77*Baseline!AI186</f>
        <v>1.5753666930074206E-4</v>
      </c>
      <c r="AJ212" s="21">
        <f>AJ77*AJ186-Baseline!AJ77*Baseline!AJ186</f>
        <v>1.6097818193708783E-4</v>
      </c>
      <c r="AK212" s="21">
        <f>AK77*AK186-Baseline!AK77*Baseline!AK186</f>
        <v>1.6449487712793799E-4</v>
      </c>
      <c r="AL212" s="21">
        <f>AL77*AL186-Baseline!AL77*Baseline!AL186</f>
        <v>1.6808839729541889E-4</v>
      </c>
      <c r="AM212" s="21">
        <f>AM77*AM186-Baseline!AM77*Baseline!AM186</f>
        <v>1.7176042074166159E-4</v>
      </c>
      <c r="AN212" s="21">
        <f>AN77*AN186-Baseline!AN77*Baseline!AN186</f>
        <v>1.7551266243262978E-4</v>
      </c>
      <c r="AO212" s="21">
        <f>AO77*AO186-Baseline!AO77*Baseline!AO186</f>
        <v>1.7934687479906932E-4</v>
      </c>
      <c r="AP212" s="21">
        <f>AP77*AP186-Baseline!AP77*Baseline!AP186</f>
        <v>1.8326484855495613E-4</v>
      </c>
      <c r="AQ212" s="21">
        <f>AQ77*AQ186-Baseline!AQ77*Baseline!AQ186</f>
        <v>1.872684135338237E-4</v>
      </c>
      <c r="AR212" s="21">
        <f>AR77*AR186-Baseline!AR77*Baseline!AR186</f>
        <v>1.9135943954336044E-4</v>
      </c>
      <c r="AS212" s="21">
        <f>AS77*AS186-Baseline!AS77*Baseline!AS186</f>
        <v>1.9553983723867607E-4</v>
      </c>
      <c r="AT212" s="21">
        <f>AT77*AT186-Baseline!AT77*Baseline!AT186</f>
        <v>1.9981155901464682E-4</v>
      </c>
      <c r="AU212" s="21">
        <f>AU77*AU186-Baseline!AU77*Baseline!AU186</f>
        <v>2.0417659991775328E-4</v>
      </c>
      <c r="AV212" s="21">
        <f>AV77*AV186-Baseline!AV77*Baseline!AV186</f>
        <v>2.0863699857783701E-4</v>
      </c>
      <c r="AW212" s="21">
        <f>AW77*AW186-Baseline!AW77*Baseline!AW186</f>
        <v>2.13194838160215E-4</v>
      </c>
      <c r="AX212" s="21">
        <f>AX77*AX186-Baseline!AX77*Baseline!AX186</f>
        <v>2.1785224733859108E-4</v>
      </c>
      <c r="AY212" s="21">
        <f>AY77*AY186-Baseline!AY77*Baseline!AY186</f>
        <v>2.2261140128922337E-4</v>
      </c>
      <c r="AZ212" s="21">
        <f>AZ77*AZ186-Baseline!AZ77*Baseline!AZ186</f>
        <v>2.2747452270680907E-4</v>
      </c>
      <c r="BA212" s="21">
        <f>BA77*BA186-Baseline!BA77*Baseline!BA186</f>
        <v>2.3244388284256098E-4</v>
      </c>
      <c r="BB212" s="21">
        <f>BB77*BB186-Baseline!BB77*Baseline!BB186</f>
        <v>2.3752165105774621E-4</v>
      </c>
    </row>
    <row r="213" spans="1:54" outlineLevel="2">
      <c r="A213" s="474"/>
      <c r="B213" s="150" t="s">
        <v>483</v>
      </c>
      <c r="C213" s="19"/>
      <c r="D213" s="135" t="s">
        <v>379</v>
      </c>
      <c r="E213" s="21">
        <f>E193-Baseline!E193</f>
        <v>0</v>
      </c>
      <c r="F213" s="21">
        <f>F193-Baseline!F193</f>
        <v>2.8570393259729366E-5</v>
      </c>
      <c r="G213" s="21">
        <f>G193-Baseline!G193</f>
        <v>1.8480208506505588E-4</v>
      </c>
      <c r="H213" s="21">
        <f>H193-Baseline!H193</f>
        <v>3.2060074472396206E-4</v>
      </c>
      <c r="I213" s="21">
        <f>I193-Baseline!I193</f>
        <v>4.6117864069039312E-4</v>
      </c>
      <c r="J213" s="21">
        <f>J193-Baseline!J193</f>
        <v>6.0897892404918551E-4</v>
      </c>
      <c r="K213" s="21">
        <f>K193-Baseline!K193</f>
        <v>6.2830239865412606E-4</v>
      </c>
      <c r="L213" s="21">
        <f>L193-Baseline!L193</f>
        <v>6.5016051830284205E-4</v>
      </c>
      <c r="M213" s="21">
        <f>M193-Baseline!M193</f>
        <v>6.7234782122208481E-4</v>
      </c>
      <c r="N213" s="21">
        <f>N193-Baseline!N193</f>
        <v>6.9272591494010463E-4</v>
      </c>
      <c r="O213" s="21">
        <f>O193-Baseline!O193</f>
        <v>7.1557856751399708E-4</v>
      </c>
      <c r="P213" s="21">
        <f>P193-Baseline!P193</f>
        <v>7.3880510792655261E-4</v>
      </c>
      <c r="Q213" s="21">
        <f>Q193-Baseline!Q193</f>
        <v>7.6261253679810875E-4</v>
      </c>
      <c r="R213" s="21">
        <f>R193-Baseline!R193</f>
        <v>7.893150680518329E-4</v>
      </c>
      <c r="S213" s="21">
        <f>S193-Baseline!S193</f>
        <v>8.1436247089067292E-4</v>
      </c>
      <c r="T213" s="21">
        <f>T193-Baseline!T193</f>
        <v>8.4003125817970915E-4</v>
      </c>
      <c r="U213" s="21">
        <f>U193-Baseline!U193</f>
        <v>8.663352826205231E-4</v>
      </c>
      <c r="V213" s="21">
        <f>V193-Baseline!V193</f>
        <v>8.9574953810432211E-4</v>
      </c>
      <c r="W213" s="21">
        <f>W193-Baseline!W193</f>
        <v>9.2340837541084729E-4</v>
      </c>
      <c r="X213" s="21">
        <f>X193-Baseline!X193</f>
        <v>9.5429125675135836E-4</v>
      </c>
      <c r="Y213" s="21">
        <f>Y193-Baseline!Y193</f>
        <v>9.8336672278531278E-4</v>
      </c>
      <c r="Z213" s="21">
        <f>Z193-Baseline!Z193</f>
        <v>1.0157841913536771E-3</v>
      </c>
      <c r="AA213" s="21">
        <f>AA193-Baseline!AA193</f>
        <v>1.0490168058523291E-3</v>
      </c>
      <c r="AB213" s="21">
        <f>AB193-Baseline!AB193</f>
        <v>1.0830828644478158E-3</v>
      </c>
      <c r="AC213" s="21">
        <f>AC193-Baseline!AC193</f>
        <v>1.2205427274053979E-3</v>
      </c>
      <c r="AD213" s="21">
        <f>AD193-Baseline!AD193</f>
        <v>1.259085600226126E-3</v>
      </c>
      <c r="AE213" s="21">
        <f>AE193-Baseline!AE193</f>
        <v>1.298889901791056E-3</v>
      </c>
      <c r="AF213" s="21">
        <f>AF193-Baseline!AF193</f>
        <v>1.3395766352134119E-3</v>
      </c>
      <c r="AG213" s="21">
        <f>AG193-Baseline!AG193</f>
        <v>1.3812006631915722E-3</v>
      </c>
      <c r="AH213" s="21">
        <f>AH193-Baseline!AH193</f>
        <v>1.4238305874496912E-3</v>
      </c>
      <c r="AI213" s="21">
        <f>AI193-Baseline!AI193</f>
        <v>1.4675609743268377E-3</v>
      </c>
      <c r="AJ213" s="21">
        <f>AJ193-Baseline!AJ193</f>
        <v>1.5197122708779875E-3</v>
      </c>
      <c r="AK213" s="21">
        <f>AK193-Baseline!AK193</f>
        <v>1.5734176866753808E-3</v>
      </c>
      <c r="AL213" s="21">
        <f>AL193-Baseline!AL193</f>
        <v>1.628742072872755E-3</v>
      </c>
      <c r="AM213" s="21">
        <f>AM193-Baseline!AM193</f>
        <v>1.6857391819534758E-3</v>
      </c>
      <c r="AN213" s="21">
        <f>AN193-Baseline!AN193</f>
        <v>1.7444535085707194E-3</v>
      </c>
      <c r="AO213" s="21">
        <f>AO193-Baseline!AO193</f>
        <v>1.8049253898621987E-3</v>
      </c>
      <c r="AP213" s="21">
        <f>AP193-Baseline!AP193</f>
        <v>1.8672047618885183E-3</v>
      </c>
      <c r="AQ213" s="21">
        <f>AQ193-Baseline!AQ193</f>
        <v>1.9313451508455267E-3</v>
      </c>
      <c r="AR213" s="21">
        <f>AR193-Baseline!AR193</f>
        <v>1.9973976986526281E-3</v>
      </c>
      <c r="AS213" s="21">
        <f>AS193-Baseline!AS193</f>
        <v>2.0654141953757713E-3</v>
      </c>
      <c r="AT213" s="21">
        <f>AT193-Baseline!AT193</f>
        <v>2.1354486877063236E-3</v>
      </c>
      <c r="AU213" s="21">
        <f>AU193-Baseline!AU193</f>
        <v>2.207557490673885E-3</v>
      </c>
      <c r="AV213" s="21">
        <f>AV193-Baseline!AV193</f>
        <v>2.2817979603667262E-3</v>
      </c>
      <c r="AW213" s="21">
        <f>AW193-Baseline!AW193</f>
        <v>2.3582285640702831E-3</v>
      </c>
      <c r="AX213" s="21">
        <f>AX193-Baseline!AX193</f>
        <v>2.4369094846538085E-3</v>
      </c>
      <c r="AY213" s="21">
        <f>AY193-Baseline!AY193</f>
        <v>2.5179026481065526E-3</v>
      </c>
      <c r="AZ213" s="21">
        <f>AZ193-Baseline!AZ193</f>
        <v>2.6012715874436593E-3</v>
      </c>
      <c r="BA213" s="21">
        <f>BA193-Baseline!BA193</f>
        <v>2.687081417770563E-3</v>
      </c>
      <c r="BB213" s="21">
        <f>BB193-Baseline!BB193</f>
        <v>2.775397199560914E-3</v>
      </c>
    </row>
    <row r="214" spans="1:54" outlineLevel="2">
      <c r="A214" s="474"/>
      <c r="B214" s="150" t="s">
        <v>484</v>
      </c>
      <c r="C214" s="19"/>
      <c r="D214" s="135" t="s">
        <v>379</v>
      </c>
      <c r="E214" s="21">
        <f>E194-Baseline!E194</f>
        <v>0</v>
      </c>
      <c r="F214" s="21">
        <f>F194-Baseline!F194</f>
        <v>1.4271744609836191E-5</v>
      </c>
      <c r="G214" s="21">
        <f>G194-Baseline!G194</f>
        <v>9.2427140856504481E-5</v>
      </c>
      <c r="H214" s="21">
        <f>H194-Baseline!H194</f>
        <v>1.6057266511734758E-4</v>
      </c>
      <c r="I214" s="21">
        <f>I194-Baseline!I194</f>
        <v>2.3057710666899545E-4</v>
      </c>
      <c r="J214" s="21">
        <f>J194-Baseline!J194</f>
        <v>3.0402593811719669E-4</v>
      </c>
      <c r="K214" s="21">
        <f>K194-Baseline!K194</f>
        <v>3.1431400247427437E-4</v>
      </c>
      <c r="L214" s="21">
        <f>L194-Baseline!L194</f>
        <v>3.2492696397206516E-4</v>
      </c>
      <c r="M214" s="21">
        <f>M194-Baseline!M194</f>
        <v>3.3576865317323107E-4</v>
      </c>
      <c r="N214" s="21">
        <f>N194-Baseline!N194</f>
        <v>3.468507193400946E-4</v>
      </c>
      <c r="O214" s="21">
        <f>O194-Baseline!O194</f>
        <v>3.5818746012004107E-4</v>
      </c>
      <c r="P214" s="21">
        <f>P194-Baseline!P194</f>
        <v>3.6979103727181005E-4</v>
      </c>
      <c r="Q214" s="21">
        <f>Q194-Baseline!Q194</f>
        <v>3.8177051545651859E-4</v>
      </c>
      <c r="R214" s="21">
        <f>R194-Baseline!R194</f>
        <v>3.9413807197237081E-4</v>
      </c>
      <c r="S214" s="21">
        <f>S194-Baseline!S194</f>
        <v>4.0681472482895816E-4</v>
      </c>
      <c r="T214" s="21">
        <f>T194-Baseline!T194</f>
        <v>4.1989909652696345E-4</v>
      </c>
      <c r="U214" s="21">
        <f>U194-Baseline!U194</f>
        <v>4.3340430039415028E-4</v>
      </c>
      <c r="V214" s="21">
        <f>V194-Baseline!V194</f>
        <v>4.4734387208168888E-4</v>
      </c>
      <c r="W214" s="21">
        <f>W194-Baseline!W194</f>
        <v>4.6173178160009351E-4</v>
      </c>
      <c r="X214" s="21">
        <f>X194-Baseline!X194</f>
        <v>4.7658244919162565E-4</v>
      </c>
      <c r="Y214" s="21">
        <f>Y194-Baseline!Y194</f>
        <v>4.9191075847778278E-4</v>
      </c>
      <c r="Z214" s="21">
        <f>Z194-Baseline!Z194</f>
        <v>5.0773207177216048E-4</v>
      </c>
      <c r="AA214" s="21">
        <f>AA194-Baseline!AA194</f>
        <v>5.2406224537438232E-4</v>
      </c>
      <c r="AB214" s="21">
        <f>AB194-Baseline!AB194</f>
        <v>5.4091764615961716E-4</v>
      </c>
      <c r="AC214" s="21">
        <f>AC194-Baseline!AC194</f>
        <v>6.0947601131090075E-4</v>
      </c>
      <c r="AD214" s="21">
        <f>AD194-Baseline!AD194</f>
        <v>6.2862278945061481E-4</v>
      </c>
      <c r="AE214" s="21">
        <f>AE194-Baseline!AE194</f>
        <v>6.4827670324682399E-4</v>
      </c>
      <c r="AF214" s="21">
        <f>AF194-Baseline!AF194</f>
        <v>6.684190165497973E-4</v>
      </c>
      <c r="AG214" s="21">
        <f>AG194-Baseline!AG194</f>
        <v>6.8904256564884282E-4</v>
      </c>
      <c r="AH214" s="21">
        <f>AH194-Baseline!AH194</f>
        <v>7.1015830213762038E-4</v>
      </c>
      <c r="AI214" s="21">
        <f>AI194-Baseline!AI194</f>
        <v>7.3180642163008023E-4</v>
      </c>
      <c r="AJ214" s="21">
        <f>AJ194-Baseline!AJ194</f>
        <v>7.5764476046035346E-4</v>
      </c>
      <c r="AK214" s="21">
        <f>AK194-Baseline!AK194</f>
        <v>7.8425965124250788E-4</v>
      </c>
      <c r="AL214" s="21">
        <f>AL194-Baseline!AL194</f>
        <v>8.1167399067264305E-4</v>
      </c>
      <c r="AM214" s="21">
        <f>AM194-Baseline!AM194</f>
        <v>8.3991267253397746E-4</v>
      </c>
      <c r="AN214" s="21">
        <f>AN194-Baseline!AN194</f>
        <v>8.6899931249589208E-4</v>
      </c>
      <c r="AO214" s="21">
        <f>AO194-Baseline!AO194</f>
        <v>8.9895526940079757E-4</v>
      </c>
      <c r="AP214" s="21">
        <f>AP194-Baseline!AP194</f>
        <v>9.2980487566609368E-4</v>
      </c>
      <c r="AQ214" s="21">
        <f>AQ194-Baseline!AQ194</f>
        <v>9.6157344405556344E-4</v>
      </c>
      <c r="AR214" s="21">
        <f>AR194-Baseline!AR194</f>
        <v>9.9428652761150466E-4</v>
      </c>
      <c r="AS214" s="21">
        <f>AS194-Baseline!AS194</f>
        <v>1.0279700059297771E-3</v>
      </c>
      <c r="AT214" s="21">
        <f>AT194-Baseline!AT194</f>
        <v>1.0626505221055565E-3</v>
      </c>
      <c r="AU214" s="21">
        <f>AU194-Baseline!AU194</f>
        <v>1.0983556999573083E-3</v>
      </c>
      <c r="AV214" s="21">
        <f>AV194-Baseline!AV194</f>
        <v>1.1351138021933568E-3</v>
      </c>
      <c r="AW214" s="21">
        <f>AW194-Baseline!AW194</f>
        <v>1.1729537561265297E-3</v>
      </c>
      <c r="AX214" s="21">
        <f>AX194-Baseline!AX194</f>
        <v>1.2119052582430859E-3</v>
      </c>
      <c r="AY214" s="21">
        <f>AY194-Baseline!AY194</f>
        <v>1.2519988256772287E-3</v>
      </c>
      <c r="AZ214" s="21">
        <f>AZ194-Baseline!AZ194</f>
        <v>1.2932657853091634E-3</v>
      </c>
      <c r="BA214" s="21">
        <f>BA194-Baseline!BA194</f>
        <v>1.3357382653423494E-3</v>
      </c>
      <c r="BB214" s="21">
        <f>BB194-Baseline!BB194</f>
        <v>1.3794483560372309E-3</v>
      </c>
    </row>
    <row r="215" spans="1:54" outlineLevel="2">
      <c r="A215" s="474"/>
      <c r="B215" s="150" t="s">
        <v>485</v>
      </c>
      <c r="C215" s="19"/>
      <c r="D215" s="135" t="s">
        <v>379</v>
      </c>
      <c r="E215" s="21">
        <f>E195-Baseline!E195</f>
        <v>0</v>
      </c>
      <c r="F215" s="21">
        <f>F195-Baseline!F195</f>
        <v>4.2815233819518302E-5</v>
      </c>
      <c r="G215" s="21">
        <f>G195-Baseline!G195</f>
        <v>2.7728142256951377E-4</v>
      </c>
      <c r="H215" s="21">
        <f>H195-Baseline!H195</f>
        <v>4.8171799535204275E-4</v>
      </c>
      <c r="I215" s="21">
        <f>I195-Baseline!I195</f>
        <v>6.917313200069863E-4</v>
      </c>
      <c r="J215" s="21">
        <f>J195-Baseline!J195</f>
        <v>9.1207781415126796E-4</v>
      </c>
      <c r="K215" s="21">
        <f>K195-Baseline!K195</f>
        <v>9.4294200742282299E-4</v>
      </c>
      <c r="L215" s="21">
        <f>L195-Baseline!L195</f>
        <v>9.7478089191619559E-4</v>
      </c>
      <c r="M215" s="21">
        <f>M195-Baseline!M195</f>
        <v>1.007305959308263E-3</v>
      </c>
      <c r="N215" s="21">
        <f>N195-Baseline!N195</f>
        <v>1.0405521578051515E-3</v>
      </c>
      <c r="O215" s="21">
        <f>O195-Baseline!O195</f>
        <v>1.0745623803601226E-3</v>
      </c>
      <c r="P215" s="21">
        <f>P195-Baseline!P195</f>
        <v>1.1093731120379619E-3</v>
      </c>
      <c r="Q215" s="21">
        <f>Q195-Baseline!Q195</f>
        <v>1.1453115463695559E-3</v>
      </c>
      <c r="R215" s="21">
        <f>R195-Baseline!R195</f>
        <v>1.1824142159171124E-3</v>
      </c>
      <c r="S215" s="21">
        <f>S195-Baseline!S195</f>
        <v>1.220444174252863E-3</v>
      </c>
      <c r="T215" s="21">
        <f>T195-Baseline!T195</f>
        <v>1.2596972893429215E-3</v>
      </c>
      <c r="U215" s="21">
        <f>U195-Baseline!U195</f>
        <v>1.3002129014244434E-3</v>
      </c>
      <c r="V215" s="21">
        <f>V195-Baseline!V195</f>
        <v>1.342031615998981E-3</v>
      </c>
      <c r="W215" s="21">
        <f>W195-Baseline!W195</f>
        <v>1.3851953448002811E-3</v>
      </c>
      <c r="X215" s="21">
        <f>X195-Baseline!X195</f>
        <v>1.4297473475748772E-3</v>
      </c>
      <c r="Y215" s="21">
        <f>Y195-Baseline!Y195</f>
        <v>1.4757322754333478E-3</v>
      </c>
      <c r="Z215" s="21">
        <f>Z195-Baseline!Z195</f>
        <v>1.5231962150533249E-3</v>
      </c>
      <c r="AA215" s="21">
        <f>AA195-Baseline!AA195</f>
        <v>1.5721867363907532E-3</v>
      </c>
      <c r="AB215" s="21">
        <f>AB195-Baseline!AB195</f>
        <v>1.6227529384788511E-3</v>
      </c>
      <c r="AC215" s="21">
        <f>AC195-Baseline!AC195</f>
        <v>1.8284280339499748E-3</v>
      </c>
      <c r="AD215" s="21">
        <f>AD195-Baseline!AD195</f>
        <v>1.8858683683894845E-3</v>
      </c>
      <c r="AE215" s="21">
        <f>AE195-Baseline!AE195</f>
        <v>1.9448301098036118E-3</v>
      </c>
      <c r="AF215" s="21">
        <f>AF195-Baseline!AF195</f>
        <v>2.0052570497447893E-3</v>
      </c>
      <c r="AG215" s="21">
        <f>AG195-Baseline!AG195</f>
        <v>2.0671276970174184E-3</v>
      </c>
      <c r="AH215" s="21">
        <f>AH195-Baseline!AH195</f>
        <v>2.1304749065028418E-3</v>
      </c>
      <c r="AI215" s="21">
        <f>AI195-Baseline!AI195</f>
        <v>2.1954192649957984E-3</v>
      </c>
      <c r="AJ215" s="21">
        <f>AJ195-Baseline!AJ195</f>
        <v>2.2729342814996698E-3</v>
      </c>
      <c r="AK215" s="21">
        <f>AK195-Baseline!AK195</f>
        <v>2.3527789538569785E-3</v>
      </c>
      <c r="AL215" s="21">
        <f>AL195-Baseline!AL195</f>
        <v>2.4350219721581555E-3</v>
      </c>
      <c r="AM215" s="21">
        <f>AM195-Baseline!AM195</f>
        <v>2.5197380177576366E-3</v>
      </c>
      <c r="AN215" s="21">
        <f>AN195-Baseline!AN195</f>
        <v>2.6069979376576705E-3</v>
      </c>
      <c r="AO215" s="21">
        <f>AO195-Baseline!AO195</f>
        <v>2.6968658083865987E-3</v>
      </c>
      <c r="AP215" s="21">
        <f>AP195-Baseline!AP195</f>
        <v>2.7894146271973431E-3</v>
      </c>
      <c r="AQ215" s="21">
        <f>AQ195-Baseline!AQ195</f>
        <v>2.8847203323815332E-3</v>
      </c>
      <c r="AR215" s="21">
        <f>AR195-Baseline!AR195</f>
        <v>2.9828595830658743E-3</v>
      </c>
      <c r="AS215" s="21">
        <f>AS195-Baseline!AS195</f>
        <v>3.0839100180375216E-3</v>
      </c>
      <c r="AT215" s="21">
        <f>AT195-Baseline!AT195</f>
        <v>3.1879515665823289E-3</v>
      </c>
      <c r="AU215" s="21">
        <f>AU195-Baseline!AU195</f>
        <v>3.2950671001557765E-3</v>
      </c>
      <c r="AV215" s="21">
        <f>AV195-Baseline!AV195</f>
        <v>3.4053414068828001E-3</v>
      </c>
      <c r="AW215" s="21">
        <f>AW195-Baseline!AW195</f>
        <v>3.5188612687018614E-3</v>
      </c>
      <c r="AX215" s="21">
        <f>AX195-Baseline!AX195</f>
        <v>3.6357157750717588E-3</v>
      </c>
      <c r="AY215" s="21">
        <f>AY195-Baseline!AY195</f>
        <v>3.7559964773951635E-3</v>
      </c>
      <c r="AZ215" s="21">
        <f>AZ195-Baseline!AZ195</f>
        <v>3.8797973563127032E-3</v>
      </c>
      <c r="BA215" s="21">
        <f>BA195-Baseline!BA195</f>
        <v>4.00721479643477E-3</v>
      </c>
      <c r="BB215" s="21">
        <f>BB195-Baseline!BB195</f>
        <v>4.1383450685427182E-3</v>
      </c>
    </row>
    <row r="216" spans="1:54" outlineLevel="2">
      <c r="A216" s="474"/>
      <c r="B216" s="150" t="s">
        <v>285</v>
      </c>
      <c r="C216" s="19"/>
      <c r="D216" s="135" t="s">
        <v>379</v>
      </c>
      <c r="E216" s="21">
        <f>E196-Baseline!E196</f>
        <v>0</v>
      </c>
      <c r="F216" s="21">
        <f>F196-Baseline!F196</f>
        <v>1.7837471064534316E-2</v>
      </c>
      <c r="G216" s="21">
        <f>G196-Baseline!G196</f>
        <v>4.1082851179586377E-2</v>
      </c>
      <c r="H216" s="21">
        <f>H196-Baseline!H196</f>
        <v>5.8639775085846058E-2</v>
      </c>
      <c r="I216" s="21">
        <f>I196-Baseline!I196</f>
        <v>0.10258926824971454</v>
      </c>
      <c r="J216" s="21">
        <f>J196-Baseline!J196</f>
        <v>0.121914640356729</v>
      </c>
      <c r="K216" s="21">
        <f>K196-Baseline!K196</f>
        <v>0.12043685893160444</v>
      </c>
      <c r="L216" s="21">
        <f>L196-Baseline!L196</f>
        <v>0.11652415446221998</v>
      </c>
      <c r="M216" s="21">
        <f>M196-Baseline!M196</f>
        <v>0.11258265293356967</v>
      </c>
      <c r="N216" s="21">
        <f>N196-Baseline!N196</f>
        <v>0.10860047524265698</v>
      </c>
      <c r="O216" s="21">
        <f>O196-Baseline!O196</f>
        <v>0.10458056159054763</v>
      </c>
      <c r="P216" s="21">
        <f>P196-Baseline!P196</f>
        <v>0.10051132362989762</v>
      </c>
      <c r="Q216" s="21">
        <f>Q196-Baseline!Q196</f>
        <v>9.618505140944783E-2</v>
      </c>
      <c r="R216" s="21">
        <f>R196-Baseline!R196</f>
        <v>9.0651508232395261E-2</v>
      </c>
      <c r="S216" s="21">
        <f>S196-Baseline!S196</f>
        <v>8.5047812372072373E-2</v>
      </c>
      <c r="T216" s="21">
        <f>T196-Baseline!T196</f>
        <v>7.9369387246634171E-2</v>
      </c>
      <c r="U216" s="21">
        <f>U196-Baseline!U196</f>
        <v>7.3481728927841827E-2</v>
      </c>
      <c r="V216" s="21">
        <f>V196-Baseline!V196</f>
        <v>6.6830934540651088E-2</v>
      </c>
      <c r="W216" s="21">
        <f>W196-Baseline!W196</f>
        <v>6.0072823204232018E-2</v>
      </c>
      <c r="X216" s="21">
        <f>X196-Baseline!X196</f>
        <v>5.3201384420846765E-2</v>
      </c>
      <c r="Y216" s="21">
        <f>Y196-Baseline!Y196</f>
        <v>4.8947186363770379E-2</v>
      </c>
      <c r="Z216" s="21">
        <f>Z196-Baseline!Z196</f>
        <v>4.5191407771240699E-2</v>
      </c>
      <c r="AA216" s="21">
        <f>AA196-Baseline!AA196</f>
        <v>4.2042303686976978E-2</v>
      </c>
      <c r="AB216" s="21">
        <f>AB196-Baseline!AB196</f>
        <v>4.0328010416691484E-2</v>
      </c>
      <c r="AC216" s="21">
        <f>AC196-Baseline!AC196</f>
        <v>0.24978859283029209</v>
      </c>
      <c r="AD216" s="21">
        <f>AD196-Baseline!AD196</f>
        <v>0.235377949244024</v>
      </c>
      <c r="AE216" s="21">
        <f>AE196-Baseline!AE196</f>
        <v>0.22078422950938137</v>
      </c>
      <c r="AF216" s="21">
        <f>AF196-Baseline!AF196</f>
        <v>0.20599550666342026</v>
      </c>
      <c r="AG216" s="21">
        <f>AG196-Baseline!AG196</f>
        <v>0.19099948937657807</v>
      </c>
      <c r="AH216" s="21">
        <f>AH196-Baseline!AH196</f>
        <v>0.17578350736287662</v>
      </c>
      <c r="AI216" s="21">
        <f>AI196-Baseline!AI196</f>
        <v>0.16033449626773066</v>
      </c>
      <c r="AJ216" s="21">
        <f>AJ196-Baseline!AJ196</f>
        <v>0.15268977881155132</v>
      </c>
      <c r="AK216" s="21">
        <f>AK196-Baseline!AK196</f>
        <v>0.14571986433656736</v>
      </c>
      <c r="AL216" s="21">
        <f>AL196-Baseline!AL196</f>
        <v>0.1444142607393788</v>
      </c>
      <c r="AM216" s="21">
        <f>AM196-Baseline!AM196</f>
        <v>0.1437407717349557</v>
      </c>
      <c r="AN216" s="21">
        <f>AN196-Baseline!AN196</f>
        <v>0.14312123758964468</v>
      </c>
      <c r="AO216" s="21">
        <f>AO196-Baseline!AO196</f>
        <v>0.14255675025909254</v>
      </c>
      <c r="AP216" s="21">
        <f>AP196-Baseline!AP196</f>
        <v>0.1420484573828551</v>
      </c>
      <c r="AQ216" s="21">
        <f>AQ196-Baseline!AQ196</f>
        <v>0.14159756429937298</v>
      </c>
      <c r="AR216" s="21">
        <f>AR196-Baseline!AR196</f>
        <v>0.14120533614186392</v>
      </c>
      <c r="AS216" s="21">
        <f>AS196-Baseline!AS196</f>
        <v>0.14087310001833764</v>
      </c>
      <c r="AT216" s="21">
        <f>AT196-Baseline!AT196</f>
        <v>0.14060224727894655</v>
      </c>
      <c r="AU216" s="21">
        <f>AU196-Baseline!AU196</f>
        <v>0.1403942358740915</v>
      </c>
      <c r="AV216" s="21">
        <f>AV196-Baseline!AV196</f>
        <v>0.14025059280680363</v>
      </c>
      <c r="AW216" s="21">
        <f>AW196-Baseline!AW196</f>
        <v>0.1401729166830572</v>
      </c>
      <c r="AX216" s="21">
        <f>AX196-Baseline!AX196</f>
        <v>0.14016288036383218</v>
      </c>
      <c r="AY216" s="21">
        <f>AY196-Baseline!AY196</f>
        <v>0.14022223372288201</v>
      </c>
      <c r="AZ216" s="21">
        <f>AZ196-Baseline!AZ196</f>
        <v>0.14035280651434956</v>
      </c>
      <c r="BA216" s="21">
        <f>BA196-Baseline!BA196</f>
        <v>0.14055651135438563</v>
      </c>
      <c r="BB216" s="21">
        <f>BB196-Baseline!BB196</f>
        <v>0.14073957168068096</v>
      </c>
    </row>
    <row r="217" spans="1:54" outlineLevel="2">
      <c r="A217" s="474"/>
      <c r="B217" s="150" t="s">
        <v>288</v>
      </c>
      <c r="C217" s="19"/>
      <c r="D217" s="135"/>
      <c r="E217" s="21">
        <f>E197-Baseline!E197</f>
        <v>0</v>
      </c>
      <c r="F217" s="21">
        <f>F197-Baseline!F197</f>
        <v>0.19229845545932989</v>
      </c>
      <c r="G217" s="21">
        <f>G197-Baseline!G197</f>
        <v>0.47250783341128777</v>
      </c>
      <c r="H217" s="21">
        <f>H197-Baseline!H197</f>
        <v>0.72093433038698862</v>
      </c>
      <c r="I217" s="21">
        <f>I197-Baseline!I197</f>
        <v>1.1588312378125982</v>
      </c>
      <c r="J217" s="21">
        <f>J197-Baseline!J197</f>
        <v>1.3735736523000188</v>
      </c>
      <c r="K217" s="21">
        <f>K197-Baseline!K197</f>
        <v>1.3745019478208</v>
      </c>
      <c r="L217" s="21">
        <f>L197-Baseline!L197</f>
        <v>1.3671793642152599</v>
      </c>
      <c r="M217" s="21">
        <f>M197-Baseline!M197</f>
        <v>1.3607219822219889</v>
      </c>
      <c r="N217" s="21">
        <f>N197-Baseline!N197</f>
        <v>1.3550465208124161</v>
      </c>
      <c r="O217" s="21">
        <f>O197-Baseline!O197</f>
        <v>1.3501698618738773</v>
      </c>
      <c r="P217" s="21">
        <f>P197-Baseline!P197</f>
        <v>1.3459485541206471</v>
      </c>
      <c r="Q217" s="21">
        <f>Q197-Baseline!Q197</f>
        <v>1.3411872089885382</v>
      </c>
      <c r="R217" s="21">
        <f>R197-Baseline!R197</f>
        <v>1.3302100166898656</v>
      </c>
      <c r="S217" s="21">
        <f>S197-Baseline!S197</f>
        <v>1.3201853253898106</v>
      </c>
      <c r="T217" s="21">
        <f>T197-Baseline!T197</f>
        <v>1.3110907541638266</v>
      </c>
      <c r="U217" s="21">
        <f>U197-Baseline!U197</f>
        <v>1.3025947289255457</v>
      </c>
      <c r="V217" s="21">
        <f>V197-Baseline!V197</f>
        <v>1.2933723036322693</v>
      </c>
      <c r="W217" s="21">
        <f>W197-Baseline!W197</f>
        <v>1.285050643641684</v>
      </c>
      <c r="X217" s="21">
        <f>X197-Baseline!X197</f>
        <v>1.2776092461283453</v>
      </c>
      <c r="Y217" s="21">
        <f>Y197-Baseline!Y197</f>
        <v>1.2772000279335627</v>
      </c>
      <c r="Z217" s="21">
        <f>Z197-Baseline!Z197</f>
        <v>1.2787748479233363</v>
      </c>
      <c r="AA217" s="21">
        <f>AA197-Baseline!AA197</f>
        <v>1.282495729760746</v>
      </c>
      <c r="AB217" s="21">
        <f>AB197-Baseline!AB197</f>
        <v>1.2912005236012405</v>
      </c>
      <c r="AC217" s="21">
        <f>AC197-Baseline!AC197</f>
        <v>12.785959765712008</v>
      </c>
      <c r="AD217" s="21">
        <f>AD197-Baseline!AD197</f>
        <v>12.912977978740329</v>
      </c>
      <c r="AE217" s="21">
        <f>AE197-Baseline!AE197</f>
        <v>13.04515986454156</v>
      </c>
      <c r="AF217" s="21">
        <f>AF197-Baseline!AF197</f>
        <v>13.182490751130061</v>
      </c>
      <c r="AG217" s="21">
        <f>AG197-Baseline!AG197</f>
        <v>13.324959167237125</v>
      </c>
      <c r="AH217" s="21">
        <f>AH197-Baseline!AH197</f>
        <v>13.472556779806801</v>
      </c>
      <c r="AI217" s="21">
        <f>AI197-Baseline!AI197</f>
        <v>13.625278334378308</v>
      </c>
      <c r="AJ217" s="21">
        <f>AJ197-Baseline!AJ197</f>
        <v>13.887485520655581</v>
      </c>
      <c r="AK217" s="21">
        <f>AK197-Baseline!AK197</f>
        <v>14.160244675843813</v>
      </c>
      <c r="AL217" s="21">
        <f>AL197-Baseline!AL197</f>
        <v>14.450026014546808</v>
      </c>
      <c r="AM217" s="21">
        <f>AM197-Baseline!AM197</f>
        <v>14.747737178826682</v>
      </c>
      <c r="AN217" s="21">
        <f>AN197-Baseline!AN197</f>
        <v>15.05247521499426</v>
      </c>
      <c r="AO217" s="21">
        <f>AO197-Baseline!AO197</f>
        <v>15.36437839360147</v>
      </c>
      <c r="AP217" s="21">
        <f>AP197-Baseline!AP197</f>
        <v>15.683604057269037</v>
      </c>
      <c r="AQ217" s="21">
        <f>AQ197-Baseline!AQ197</f>
        <v>16.010299671375215</v>
      </c>
      <c r="AR217" s="21">
        <f>AR197-Baseline!AR197</f>
        <v>16.344613105821182</v>
      </c>
      <c r="AS217" s="21">
        <f>AS197-Baseline!AS197</f>
        <v>16.686696213521465</v>
      </c>
      <c r="AT217" s="21">
        <f>AT197-Baseline!AT197</f>
        <v>17.036691121240572</v>
      </c>
      <c r="AU217" s="21">
        <f>AU197-Baseline!AU197</f>
        <v>17.394755412804152</v>
      </c>
      <c r="AV217" s="21">
        <f>AV197-Baseline!AV197</f>
        <v>17.761053036199066</v>
      </c>
      <c r="AW217" s="21">
        <f>AW197-Baseline!AW197</f>
        <v>18.135751880229371</v>
      </c>
      <c r="AX217" s="21">
        <f>AX197-Baseline!AX197</f>
        <v>18.519023850143427</v>
      </c>
      <c r="AY217" s="21">
        <f>AY197-Baseline!AY197</f>
        <v>18.911044945217455</v>
      </c>
      <c r="AZ217" s="21">
        <f>AZ197-Baseline!AZ197</f>
        <v>19.311995338330121</v>
      </c>
      <c r="BA217" s="21">
        <f>BA197-Baseline!BA197</f>
        <v>19.71658992741969</v>
      </c>
      <c r="BB217" s="21">
        <f>BB197-Baseline!BB197</f>
        <v>20.129687084902415</v>
      </c>
    </row>
    <row r="218" spans="1:54" outlineLevel="2">
      <c r="A218" s="475"/>
      <c r="B218" s="150" t="s">
        <v>466</v>
      </c>
      <c r="C218" s="19"/>
      <c r="D218" s="135" t="s">
        <v>379</v>
      </c>
      <c r="E218" s="21">
        <f>E198-Baseline!E198</f>
        <v>0</v>
      </c>
      <c r="F218" s="21">
        <f>F198-Baseline!F198</f>
        <v>0</v>
      </c>
      <c r="G218" s="21">
        <f>G198-Baseline!G198</f>
        <v>0</v>
      </c>
      <c r="H218" s="21">
        <f>H198-Baseline!H198</f>
        <v>0</v>
      </c>
      <c r="I218" s="21">
        <f>I198-Baseline!I198</f>
        <v>0</v>
      </c>
      <c r="J218" s="21">
        <f>J198-Baseline!J198</f>
        <v>0</v>
      </c>
      <c r="K218" s="21">
        <f>K198-Baseline!K198</f>
        <v>0</v>
      </c>
      <c r="L218" s="21">
        <f>L198-Baseline!L198</f>
        <v>0</v>
      </c>
      <c r="M218" s="21">
        <f>M198-Baseline!M198</f>
        <v>0</v>
      </c>
      <c r="N218" s="21">
        <f>N198-Baseline!N198</f>
        <v>0</v>
      </c>
      <c r="O218" s="21">
        <f>O198-Baseline!O198</f>
        <v>0</v>
      </c>
      <c r="P218" s="21">
        <f>P198-Baseline!P198</f>
        <v>0</v>
      </c>
      <c r="Q218" s="21">
        <f>Q198-Baseline!Q198</f>
        <v>0</v>
      </c>
      <c r="R218" s="21">
        <f>R198-Baseline!R198</f>
        <v>0</v>
      </c>
      <c r="S218" s="21">
        <f>S198-Baseline!S198</f>
        <v>0</v>
      </c>
      <c r="T218" s="21">
        <f>T198-Baseline!T198</f>
        <v>0</v>
      </c>
      <c r="U218" s="21">
        <f>U198-Baseline!U198</f>
        <v>0</v>
      </c>
      <c r="V218" s="21">
        <f>V198-Baseline!V198</f>
        <v>0</v>
      </c>
      <c r="W218" s="21">
        <f>W198-Baseline!W198</f>
        <v>0</v>
      </c>
      <c r="X218" s="21">
        <f>X198-Baseline!X198</f>
        <v>0</v>
      </c>
      <c r="Y218" s="21">
        <f>Y198-Baseline!Y198</f>
        <v>0</v>
      </c>
      <c r="Z218" s="21">
        <f>Z198-Baseline!Z198</f>
        <v>0</v>
      </c>
      <c r="AA218" s="21">
        <f>AA198-Baseline!AA198</f>
        <v>0</v>
      </c>
      <c r="AB218" s="21">
        <f>AB198-Baseline!AB198</f>
        <v>0</v>
      </c>
      <c r="AC218" s="21">
        <f>AC198-Baseline!AC198</f>
        <v>0</v>
      </c>
      <c r="AD218" s="21">
        <f>AD198-Baseline!AD198</f>
        <v>0</v>
      </c>
      <c r="AE218" s="21">
        <f>AE198-Baseline!AE198</f>
        <v>0</v>
      </c>
      <c r="AF218" s="21">
        <f>AF198-Baseline!AF198</f>
        <v>0</v>
      </c>
      <c r="AG218" s="21">
        <f>AG198-Baseline!AG198</f>
        <v>0</v>
      </c>
      <c r="AH218" s="21">
        <f>AH198-Baseline!AH198</f>
        <v>0</v>
      </c>
      <c r="AI218" s="21">
        <f>AI198-Baseline!AI198</f>
        <v>0</v>
      </c>
      <c r="AJ218" s="21">
        <f>AJ198-Baseline!AJ198</f>
        <v>0</v>
      </c>
      <c r="AK218" s="21">
        <f>AK198-Baseline!AK198</f>
        <v>0</v>
      </c>
      <c r="AL218" s="21">
        <f>AL198-Baseline!AL198</f>
        <v>0</v>
      </c>
      <c r="AM218" s="21">
        <f>AM198-Baseline!AM198</f>
        <v>0</v>
      </c>
      <c r="AN218" s="21">
        <f>AN198-Baseline!AN198</f>
        <v>0</v>
      </c>
      <c r="AO218" s="21">
        <f>AO198-Baseline!AO198</f>
        <v>0</v>
      </c>
      <c r="AP218" s="21">
        <f>AP198-Baseline!AP198</f>
        <v>0</v>
      </c>
      <c r="AQ218" s="21">
        <f>AQ198-Baseline!AQ198</f>
        <v>0</v>
      </c>
      <c r="AR218" s="21">
        <f>AR198-Baseline!AR198</f>
        <v>0</v>
      </c>
      <c r="AS218" s="21">
        <f>AS198-Baseline!AS198</f>
        <v>0</v>
      </c>
      <c r="AT218" s="21">
        <f>AT198-Baseline!AT198</f>
        <v>0</v>
      </c>
      <c r="AU218" s="21">
        <f>AU198-Baseline!AU198</f>
        <v>0</v>
      </c>
      <c r="AV218" s="21">
        <f>AV198-Baseline!AV198</f>
        <v>0</v>
      </c>
      <c r="AW218" s="21">
        <f>AW198-Baseline!AW198</f>
        <v>0</v>
      </c>
      <c r="AX218" s="21">
        <f>AX198-Baseline!AX198</f>
        <v>0</v>
      </c>
      <c r="AY218" s="21">
        <f>AY198-Baseline!AY198</f>
        <v>0</v>
      </c>
      <c r="AZ218" s="21">
        <f>AZ198-Baseline!AZ198</f>
        <v>0</v>
      </c>
      <c r="BA218" s="21">
        <f>BA198-Baseline!BA198</f>
        <v>0</v>
      </c>
      <c r="BB218" s="21">
        <f>BB198-Baseline!BB198</f>
        <v>0</v>
      </c>
    </row>
    <row r="219" spans="1:54" outlineLevel="2">
      <c r="B219" s="150"/>
      <c r="C219" s="19"/>
      <c r="D219" s="19"/>
      <c r="E219" s="232"/>
      <c r="F219" s="232"/>
      <c r="G219" s="232"/>
      <c r="H219" s="232"/>
      <c r="I219" s="232"/>
      <c r="J219" s="232"/>
      <c r="K219" s="232"/>
      <c r="L219" s="232"/>
      <c r="M219" s="232"/>
      <c r="N219" s="232"/>
      <c r="O219" s="232"/>
      <c r="P219" s="232"/>
      <c r="Q219" s="232"/>
      <c r="R219" s="232"/>
      <c r="S219" s="232"/>
      <c r="T219" s="232"/>
      <c r="U219" s="232"/>
      <c r="V219" s="232"/>
      <c r="W219" s="232"/>
      <c r="X219" s="232"/>
      <c r="Y219" s="232"/>
      <c r="Z219" s="232"/>
      <c r="AA219" s="232"/>
      <c r="AB219" s="232"/>
      <c r="AC219" s="232"/>
      <c r="AD219" s="232"/>
      <c r="AE219" s="232"/>
      <c r="AF219" s="232"/>
      <c r="AG219" s="232"/>
      <c r="AH219" s="232"/>
      <c r="AI219" s="232"/>
      <c r="AJ219" s="232"/>
      <c r="AK219" s="232"/>
      <c r="AL219" s="232"/>
      <c r="AM219" s="232"/>
      <c r="AN219" s="232"/>
      <c r="AO219" s="232"/>
      <c r="AP219" s="232"/>
      <c r="AQ219" s="232"/>
      <c r="AR219" s="232"/>
      <c r="AS219" s="232"/>
      <c r="AT219" s="232"/>
      <c r="AU219" s="232"/>
      <c r="AV219" s="232"/>
      <c r="AW219" s="232"/>
      <c r="AX219" s="232"/>
      <c r="AY219" s="232"/>
      <c r="AZ219" s="232"/>
      <c r="BA219" s="232"/>
      <c r="BB219" s="232"/>
    </row>
    <row r="220" spans="1:54" ht="12.75" customHeight="1" outlineLevel="2">
      <c r="A220" s="473" t="s">
        <v>486</v>
      </c>
      <c r="B220" s="150" t="s">
        <v>487</v>
      </c>
      <c r="C220" s="19"/>
      <c r="D220" s="135" t="s">
        <v>379</v>
      </c>
      <c r="E220" s="21">
        <f>E200-Baseline!E200</f>
        <v>-0.46854923017705996</v>
      </c>
      <c r="F220" s="21">
        <f>F200-Baseline!F200</f>
        <v>-0.30227279202442325</v>
      </c>
      <c r="G220" s="21">
        <f>G200-Baseline!G200</f>
        <v>-9.0234606592511923E-3</v>
      </c>
      <c r="H220" s="21">
        <f>H200-Baseline!H200</f>
        <v>0.24875140211157998</v>
      </c>
      <c r="I220" s="21">
        <f>I200-Baseline!I200</f>
        <v>0.72426562303602537</v>
      </c>
      <c r="J220" s="21">
        <f>J200-Baseline!J200</f>
        <v>1.3764244421084264</v>
      </c>
      <c r="K220" s="21">
        <f>K200-Baseline!K200</f>
        <v>1.3875800808133008</v>
      </c>
      <c r="L220" s="21">
        <f>L200-Baseline!L200</f>
        <v>1.3872334989181923</v>
      </c>
      <c r="M220" s="21">
        <f>M200-Baseline!M200</f>
        <v>1.3869522987671621</v>
      </c>
      <c r="N220" s="21">
        <f>N200-Baseline!N200</f>
        <v>1.3866843417821517</v>
      </c>
      <c r="O220" s="21">
        <f>O200-Baseline!O200</f>
        <v>1.3864965392113167</v>
      </c>
      <c r="P220" s="21">
        <f>P200-Baseline!P200</f>
        <v>1.3862723140178881</v>
      </c>
      <c r="Q220" s="21">
        <f>Q200-Baseline!Q200</f>
        <v>1.3846472321717638</v>
      </c>
      <c r="R220" s="21">
        <f>R200-Baseline!R200</f>
        <v>1.3750339613947169</v>
      </c>
      <c r="S220" s="21">
        <f>S200-Baseline!S200</f>
        <v>1.3657678876977224</v>
      </c>
      <c r="T220" s="21">
        <f>T200-Baseline!T200</f>
        <v>1.3568569640171768</v>
      </c>
      <c r="U220" s="21">
        <f>U200-Baseline!U200</f>
        <v>1.3478660142094974</v>
      </c>
      <c r="V220" s="21">
        <f>V200-Baseline!V200</f>
        <v>1.3369478922580651</v>
      </c>
      <c r="W220" s="21">
        <f>W200-Baseline!W200</f>
        <v>1.3264083666104742</v>
      </c>
      <c r="X220" s="21">
        <f>X200-Baseline!X200</f>
        <v>1.316252052762156</v>
      </c>
      <c r="Y220" s="21">
        <f>Y200-Baseline!Y200</f>
        <v>1.3153811277538239</v>
      </c>
      <c r="Z220" s="21">
        <f>Z200-Baseline!Z200</f>
        <v>1.3166571471453583</v>
      </c>
      <c r="AA220" s="21">
        <f>AA200-Baseline!AA200</f>
        <v>1.3203699439857637</v>
      </c>
      <c r="AB220" s="21">
        <f>AB200-Baseline!AB200</f>
        <v>1.3302063813363612</v>
      </c>
      <c r="AC220" s="21">
        <f>AC200-Baseline!AC200</f>
        <v>13.037111359733117</v>
      </c>
      <c r="AD220" s="21">
        <f>AD200-Baseline!AD200</f>
        <v>13.149759880925828</v>
      </c>
      <c r="AE220" s="21">
        <f>AE200-Baseline!AE200</f>
        <v>13.267390300904331</v>
      </c>
      <c r="AF220" s="21">
        <f>AF200-Baseline!AF200</f>
        <v>13.389975642411933</v>
      </c>
      <c r="AG220" s="21">
        <f>AG200-Baseline!AG200</f>
        <v>13.517492198413443</v>
      </c>
      <c r="AH220" s="21">
        <f>AH200-Baseline!AH200</f>
        <v>13.649919034880945</v>
      </c>
      <c r="AI220" s="21">
        <f>AI200-Baseline!AI200</f>
        <v>13.78723792828967</v>
      </c>
      <c r="AJ220" s="21">
        <f>AJ200-Baseline!AJ200</f>
        <v>14.041855989919945</v>
      </c>
      <c r="AK220" s="21">
        <f>AK200-Baseline!AK200</f>
        <v>14.307702452744188</v>
      </c>
      <c r="AL220" s="21">
        <f>AL200-Baseline!AL200</f>
        <v>14.596237105756352</v>
      </c>
      <c r="AM220" s="21">
        <f>AM200-Baseline!AM200</f>
        <v>14.893335450164336</v>
      </c>
      <c r="AN220" s="21">
        <f>AN200-Baseline!AN200</f>
        <v>15.197516418754915</v>
      </c>
      <c r="AO220" s="21">
        <f>AO200-Baseline!AO200</f>
        <v>15.508919416125224</v>
      </c>
      <c r="AP220" s="21">
        <f>AP200-Baseline!AP200</f>
        <v>15.827702984262331</v>
      </c>
      <c r="AQ220" s="21">
        <f>AQ200-Baseline!AQ200</f>
        <v>16.154015849238966</v>
      </c>
      <c r="AR220" s="21">
        <f>AR200-Baseline!AR200</f>
        <v>16.488007199101233</v>
      </c>
      <c r="AS220" s="21">
        <f>AS200-Baseline!AS200</f>
        <v>16.829830267572412</v>
      </c>
      <c r="AT220" s="21">
        <f>AT200-Baseline!AT200</f>
        <v>17.179628628766238</v>
      </c>
      <c r="AU220" s="21">
        <f>AU200-Baseline!AU200</f>
        <v>17.537561382768828</v>
      </c>
      <c r="AV220" s="21">
        <f>AV200-Baseline!AV200</f>
        <v>17.90379406396481</v>
      </c>
      <c r="AW220" s="21">
        <f>AW200-Baseline!AW200</f>
        <v>18.278496220314665</v>
      </c>
      <c r="AX220" s="21">
        <f>AX200-Baseline!AX200</f>
        <v>18.661841492239247</v>
      </c>
      <c r="AY220" s="21">
        <f>AY200-Baseline!AY200</f>
        <v>19.054007692989742</v>
      </c>
      <c r="AZ220" s="21">
        <f>AZ200-Baseline!AZ200</f>
        <v>19.455176890954618</v>
      </c>
      <c r="BA220" s="21">
        <f>BA200-Baseline!BA200</f>
        <v>19.860065964074693</v>
      </c>
      <c r="BB220" s="21">
        <f>BB200-Baseline!BB200</f>
        <v>20.273439575433713</v>
      </c>
    </row>
    <row r="221" spans="1:54" outlineLevel="2">
      <c r="A221" s="474"/>
      <c r="B221" s="150" t="s">
        <v>488</v>
      </c>
      <c r="C221" s="19"/>
      <c r="D221" s="135" t="s">
        <v>379</v>
      </c>
      <c r="E221" s="21">
        <f>E201-Baseline!E201</f>
        <v>-0.46854923017705907</v>
      </c>
      <c r="F221" s="21">
        <f>F201-Baseline!F201</f>
        <v>-0.30228709067307324</v>
      </c>
      <c r="G221" s="21">
        <f>G201-Baseline!G201</f>
        <v>-9.1158356034597432E-3</v>
      </c>
      <c r="H221" s="21">
        <f>H201-Baseline!H201</f>
        <v>0.24859137403197451</v>
      </c>
      <c r="I221" s="21">
        <f>I201-Baseline!I201</f>
        <v>0.72403502150200438</v>
      </c>
      <c r="J221" s="21">
        <f>J201-Baseline!J201</f>
        <v>1.3761194891224946</v>
      </c>
      <c r="K221" s="21">
        <f>K201-Baseline!K201</f>
        <v>1.3872660924171205</v>
      </c>
      <c r="L221" s="21">
        <f>L201-Baseline!L201</f>
        <v>1.3869082653638616</v>
      </c>
      <c r="M221" s="21">
        <f>M201-Baseline!M201</f>
        <v>1.3866157195991136</v>
      </c>
      <c r="N221" s="21">
        <f>N201-Baseline!N201</f>
        <v>1.3863384665865519</v>
      </c>
      <c r="O221" s="21">
        <f>O201-Baseline!O201</f>
        <v>1.3861391481039229</v>
      </c>
      <c r="P221" s="21">
        <f>P201-Baseline!P201</f>
        <v>1.3859032999472332</v>
      </c>
      <c r="Q221" s="21">
        <f>Q201-Baseline!Q201</f>
        <v>1.3842663901504224</v>
      </c>
      <c r="R221" s="21">
        <f>R201-Baseline!R201</f>
        <v>1.3746387843986376</v>
      </c>
      <c r="S221" s="21">
        <f>S201-Baseline!S201</f>
        <v>1.3653603399516605</v>
      </c>
      <c r="T221" s="21">
        <f>T201-Baseline!T201</f>
        <v>1.3564368318555236</v>
      </c>
      <c r="U221" s="21">
        <f>U201-Baseline!U201</f>
        <v>1.347433083227271</v>
      </c>
      <c r="V221" s="21">
        <f>V201-Baseline!V201</f>
        <v>1.3364994865920421</v>
      </c>
      <c r="W221" s="21">
        <f>W201-Baseline!W201</f>
        <v>1.3259466900166643</v>
      </c>
      <c r="X221" s="21">
        <f>X201-Baseline!X201</f>
        <v>1.3157743439545966</v>
      </c>
      <c r="Y221" s="21">
        <f>Y201-Baseline!Y201</f>
        <v>1.3148896717895164</v>
      </c>
      <c r="Z221" s="21">
        <f>Z201-Baseline!Z201</f>
        <v>1.3161490950257759</v>
      </c>
      <c r="AA221" s="21">
        <f>AA201-Baseline!AA201</f>
        <v>1.3198449894252855</v>
      </c>
      <c r="AB221" s="21">
        <f>AB201-Baseline!AB201</f>
        <v>1.329664216118073</v>
      </c>
      <c r="AC221" s="21">
        <f>AC201-Baseline!AC201</f>
        <v>13.036500293017035</v>
      </c>
      <c r="AD221" s="21">
        <f>AD201-Baseline!AD201</f>
        <v>13.149129418115059</v>
      </c>
      <c r="AE221" s="21">
        <f>AE201-Baseline!AE201</f>
        <v>13.266739687705787</v>
      </c>
      <c r="AF221" s="21">
        <f>AF201-Baseline!AF201</f>
        <v>13.389304484793257</v>
      </c>
      <c r="AG221" s="21">
        <f>AG201-Baseline!AG201</f>
        <v>13.516800040315907</v>
      </c>
      <c r="AH221" s="21">
        <f>AH201-Baseline!AH201</f>
        <v>13.649205362595623</v>
      </c>
      <c r="AI221" s="21">
        <f>AI201-Baseline!AI201</f>
        <v>13.78650217373697</v>
      </c>
      <c r="AJ221" s="21">
        <f>AJ201-Baseline!AJ201</f>
        <v>14.041093922409523</v>
      </c>
      <c r="AK221" s="21">
        <f>AK201-Baseline!AK201</f>
        <v>14.30691329470875</v>
      </c>
      <c r="AL221" s="21">
        <f>AL201-Baseline!AL201</f>
        <v>14.595420037674145</v>
      </c>
      <c r="AM221" s="21">
        <f>AM201-Baseline!AM201</f>
        <v>14.892489623654917</v>
      </c>
      <c r="AN221" s="21">
        <f>AN201-Baseline!AN201</f>
        <v>15.196640964558831</v>
      </c>
      <c r="AO221" s="21">
        <f>AO201-Baseline!AO201</f>
        <v>15.508013446004767</v>
      </c>
      <c r="AP221" s="21">
        <f>AP201-Baseline!AP201</f>
        <v>15.826765584376112</v>
      </c>
      <c r="AQ221" s="21">
        <f>AQ201-Baseline!AQ201</f>
        <v>16.153046077532174</v>
      </c>
      <c r="AR221" s="21">
        <f>AR201-Baseline!AR201</f>
        <v>16.487004087930202</v>
      </c>
      <c r="AS221" s="21">
        <f>AS201-Baseline!AS201</f>
        <v>16.828792823382976</v>
      </c>
      <c r="AT221" s="21">
        <f>AT201-Baseline!AT201</f>
        <v>17.178555830600637</v>
      </c>
      <c r="AU221" s="21">
        <f>AU201-Baseline!AU201</f>
        <v>17.536452180978117</v>
      </c>
      <c r="AV221" s="21">
        <f>AV201-Baseline!AV201</f>
        <v>17.902647379806652</v>
      </c>
      <c r="AW221" s="21">
        <f>AW201-Baseline!AW201</f>
        <v>18.277310945506713</v>
      </c>
      <c r="AX221" s="21">
        <f>AX201-Baseline!AX201</f>
        <v>18.660616488012849</v>
      </c>
      <c r="AY221" s="21">
        <f>AY201-Baseline!AY201</f>
        <v>19.052741789167314</v>
      </c>
      <c r="AZ221" s="21">
        <f>AZ201-Baseline!AZ201</f>
        <v>19.453868885152488</v>
      </c>
      <c r="BA221" s="21">
        <f>BA201-Baseline!BA201</f>
        <v>19.858714620922257</v>
      </c>
      <c r="BB221" s="21">
        <f>BB201-Baseline!BB201</f>
        <v>20.27204362659019</v>
      </c>
    </row>
    <row r="222" spans="1:54" outlineLevel="2">
      <c r="A222" s="475"/>
      <c r="B222" s="150" t="s">
        <v>489</v>
      </c>
      <c r="C222" s="19"/>
      <c r="D222" s="135" t="s">
        <v>379</v>
      </c>
      <c r="E222" s="21">
        <f>E202-Baseline!E202</f>
        <v>-0.46854923017705907</v>
      </c>
      <c r="F222" s="21">
        <f>F202-Baseline!F202</f>
        <v>-0.30225854718386369</v>
      </c>
      <c r="G222" s="21">
        <f>G202-Baseline!G202</f>
        <v>-8.9309813217477441E-3</v>
      </c>
      <c r="H222" s="21">
        <f>H202-Baseline!H202</f>
        <v>0.24891251936220904</v>
      </c>
      <c r="I222" s="21">
        <f>I202-Baseline!I202</f>
        <v>0.72449617571534208</v>
      </c>
      <c r="J222" s="21">
        <f>J202-Baseline!J202</f>
        <v>1.3767275409985293</v>
      </c>
      <c r="K222" s="21">
        <f>K202-Baseline!K202</f>
        <v>1.3878947204220697</v>
      </c>
      <c r="L222" s="21">
        <f>L202-Baseline!L202</f>
        <v>1.3875581192918052</v>
      </c>
      <c r="M222" s="21">
        <f>M202-Baseline!M202</f>
        <v>1.3872872569052479</v>
      </c>
      <c r="N222" s="21">
        <f>N202-Baseline!N202</f>
        <v>1.3870321680250166</v>
      </c>
      <c r="O222" s="21">
        <f>O202-Baseline!O202</f>
        <v>1.3868555230241633</v>
      </c>
      <c r="P222" s="21">
        <f>P202-Baseline!P202</f>
        <v>1.3866428820219987</v>
      </c>
      <c r="Q222" s="21">
        <f>Q202-Baseline!Q202</f>
        <v>1.3850299311813359</v>
      </c>
      <c r="R222" s="21">
        <f>R202-Baseline!R202</f>
        <v>1.3754270605425827</v>
      </c>
      <c r="S222" s="21">
        <f>S202-Baseline!S202</f>
        <v>1.3661739694010846</v>
      </c>
      <c r="T222" s="21">
        <f>T202-Baseline!T202</f>
        <v>1.3572766300483403</v>
      </c>
      <c r="U222" s="21">
        <f>U202-Baseline!U202</f>
        <v>1.3482998918283009</v>
      </c>
      <c r="V222" s="21">
        <f>V202-Baseline!V202</f>
        <v>1.3373941743359596</v>
      </c>
      <c r="W222" s="21">
        <f>W202-Baseline!W202</f>
        <v>1.3268701535798639</v>
      </c>
      <c r="X222" s="21">
        <f>X202-Baseline!X202</f>
        <v>1.3167275088529795</v>
      </c>
      <c r="Y222" s="21">
        <f>Y202-Baseline!Y202</f>
        <v>1.3158734933064711</v>
      </c>
      <c r="Z222" s="21">
        <f>Z202-Baseline!Z202</f>
        <v>1.3171645591690568</v>
      </c>
      <c r="AA222" s="21">
        <f>AA202-Baseline!AA202</f>
        <v>1.320893113916302</v>
      </c>
      <c r="AB222" s="21">
        <f>AB202-Baseline!AB202</f>
        <v>1.3307460514103928</v>
      </c>
      <c r="AC222" s="21">
        <f>AC202-Baseline!AC202</f>
        <v>13.037719245039668</v>
      </c>
      <c r="AD222" s="21">
        <f>AD202-Baseline!AD202</f>
        <v>13.150386663693986</v>
      </c>
      <c r="AE222" s="21">
        <f>AE202-Baseline!AE202</f>
        <v>13.268036241112341</v>
      </c>
      <c r="AF222" s="21">
        <f>AF202-Baseline!AF202</f>
        <v>13.390641322826468</v>
      </c>
      <c r="AG222" s="21">
        <f>AG202-Baseline!AG202</f>
        <v>13.518178125447271</v>
      </c>
      <c r="AH222" s="21">
        <f>AH202-Baseline!AH202</f>
        <v>13.650625679199997</v>
      </c>
      <c r="AI222" s="21">
        <f>AI202-Baseline!AI202</f>
        <v>13.78796578658033</v>
      </c>
      <c r="AJ222" s="21">
        <f>AJ202-Baseline!AJ202</f>
        <v>14.042609211930568</v>
      </c>
      <c r="AK222" s="21">
        <f>AK202-Baseline!AK202</f>
        <v>14.308481814011373</v>
      </c>
      <c r="AL222" s="21">
        <f>AL202-Baseline!AL202</f>
        <v>14.597043385655638</v>
      </c>
      <c r="AM222" s="21">
        <f>AM202-Baseline!AM202</f>
        <v>14.894169449000138</v>
      </c>
      <c r="AN222" s="21">
        <f>AN202-Baseline!AN202</f>
        <v>15.198378963183991</v>
      </c>
      <c r="AO222" s="21">
        <f>AO202-Baseline!AO202</f>
        <v>15.50981135654375</v>
      </c>
      <c r="AP222" s="21">
        <f>AP202-Baseline!AP202</f>
        <v>15.828625194127639</v>
      </c>
      <c r="AQ222" s="21">
        <f>AQ202-Baseline!AQ202</f>
        <v>16.154969224420498</v>
      </c>
      <c r="AR222" s="21">
        <f>AR202-Baseline!AR202</f>
        <v>16.488992660985659</v>
      </c>
      <c r="AS222" s="21">
        <f>AS202-Baseline!AS202</f>
        <v>16.830848763395082</v>
      </c>
      <c r="AT222" s="21">
        <f>AT202-Baseline!AT202</f>
        <v>17.180681131645116</v>
      </c>
      <c r="AU222" s="21">
        <f>AU202-Baseline!AU202</f>
        <v>17.538648892378319</v>
      </c>
      <c r="AV222" s="21">
        <f>AV202-Baseline!AV202</f>
        <v>17.904917607411335</v>
      </c>
      <c r="AW222" s="21">
        <f>AW202-Baseline!AW202</f>
        <v>18.27965685301929</v>
      </c>
      <c r="AX222" s="21">
        <f>AX202-Baseline!AX202</f>
        <v>18.663040298529666</v>
      </c>
      <c r="AY222" s="21">
        <f>AY202-Baseline!AY202</f>
        <v>19.055245786819029</v>
      </c>
      <c r="AZ222" s="21">
        <f>AZ202-Baseline!AZ202</f>
        <v>19.456455416723486</v>
      </c>
      <c r="BA222" s="21">
        <f>BA202-Baseline!BA202</f>
        <v>19.861386097453362</v>
      </c>
      <c r="BB222" s="21">
        <f>BB202-Baseline!BB202</f>
        <v>20.274802523302696</v>
      </c>
    </row>
    <row r="223" spans="1:54" outlineLevel="2">
      <c r="B223" s="19"/>
      <c r="C223" s="19"/>
      <c r="D223" s="19"/>
      <c r="E223" s="15"/>
    </row>
    <row r="224" spans="1:54" outlineLevel="2">
      <c r="A224" s="473" t="s">
        <v>490</v>
      </c>
      <c r="B224" s="150" t="s">
        <v>487</v>
      </c>
      <c r="C224" s="19"/>
      <c r="D224" s="135" t="s">
        <v>379</v>
      </c>
      <c r="E224" s="21">
        <f>E204-Baseline!E204</f>
        <v>-0.46854923017705996</v>
      </c>
      <c r="F224" s="21">
        <f>F204-Baseline!F204</f>
        <v>-0.7708220222014841</v>
      </c>
      <c r="G224" s="21">
        <f>G204-Baseline!G204</f>
        <v>-0.77984548286073618</v>
      </c>
      <c r="H224" s="21">
        <f>H204-Baseline!H204</f>
        <v>-0.53109408074915621</v>
      </c>
      <c r="I224" s="21">
        <f>I204-Baseline!I204</f>
        <v>0.19317154228686917</v>
      </c>
      <c r="J224" s="21">
        <f>J204-Baseline!J204</f>
        <v>1.5695959843952991</v>
      </c>
      <c r="K224" s="21">
        <f>K204-Baseline!K204</f>
        <v>2.9571760652085999</v>
      </c>
      <c r="L224" s="21">
        <f>L204-Baseline!L204</f>
        <v>4.3444095641267921</v>
      </c>
      <c r="M224" s="21">
        <f>M204-Baseline!M204</f>
        <v>5.7313618628939551</v>
      </c>
      <c r="N224" s="21">
        <f>N204-Baseline!N204</f>
        <v>7.118046204676105</v>
      </c>
      <c r="O224" s="21">
        <f>O204-Baseline!O204</f>
        <v>8.5045427438874128</v>
      </c>
      <c r="P224" s="21">
        <f>P204-Baseline!P204</f>
        <v>9.8908150579053</v>
      </c>
      <c r="Q224" s="21">
        <f>Q204-Baseline!Q204</f>
        <v>11.275462290077073</v>
      </c>
      <c r="R224" s="21">
        <f>R204-Baseline!R204</f>
        <v>12.650496251471793</v>
      </c>
      <c r="S224" s="21">
        <f>S204-Baseline!S204</f>
        <v>14.016264139169522</v>
      </c>
      <c r="T224" s="21">
        <f>T204-Baseline!T204</f>
        <v>15.373121103186691</v>
      </c>
      <c r="U224" s="21">
        <f>U204-Baseline!U204</f>
        <v>16.720987117396191</v>
      </c>
      <c r="V224" s="21">
        <f>V204-Baseline!V204</f>
        <v>18.057935009654258</v>
      </c>
      <c r="W224" s="21">
        <f>W204-Baseline!W204</f>
        <v>19.384343376264738</v>
      </c>
      <c r="X224" s="21">
        <f>X204-Baseline!X204</f>
        <v>20.70059542902689</v>
      </c>
      <c r="Y224" s="21">
        <f>Y204-Baseline!Y204</f>
        <v>22.015976556780714</v>
      </c>
      <c r="Z224" s="21">
        <f>Z204-Baseline!Z204</f>
        <v>23.332633703926078</v>
      </c>
      <c r="AA224" s="21">
        <f>AA204-Baseline!AA204</f>
        <v>24.653003647911817</v>
      </c>
      <c r="AB224" s="21">
        <f>AB204-Baseline!AB204</f>
        <v>25.98321002924817</v>
      </c>
      <c r="AC224" s="21">
        <f>AC204-Baseline!AC204</f>
        <v>39.020321388981301</v>
      </c>
      <c r="AD224" s="21">
        <f>AD204-Baseline!AD204</f>
        <v>52.170081269907087</v>
      </c>
      <c r="AE224" s="21">
        <f>AE204-Baseline!AE204</f>
        <v>65.437471570811397</v>
      </c>
      <c r="AF224" s="21">
        <f>AF204-Baseline!AF204</f>
        <v>78.827447213223309</v>
      </c>
      <c r="AG224" s="21">
        <f>AG204-Baseline!AG204</f>
        <v>92.344939411636744</v>
      </c>
      <c r="AH224" s="21">
        <f>AH204-Baseline!AH204</f>
        <v>105.99485844651764</v>
      </c>
      <c r="AI224" s="21">
        <f>AI204-Baseline!AI204</f>
        <v>119.78209637480722</v>
      </c>
      <c r="AJ224" s="21">
        <f>AJ204-Baseline!AJ204</f>
        <v>133.82395236472723</v>
      </c>
      <c r="AK224" s="21">
        <f>AK204-Baseline!AK204</f>
        <v>148.13165481747137</v>
      </c>
      <c r="AL224" s="21">
        <f>AL204-Baseline!AL204</f>
        <v>162.72789192322773</v>
      </c>
      <c r="AM224" s="21">
        <f>AM204-Baseline!AM204</f>
        <v>177.621227373392</v>
      </c>
      <c r="AN224" s="21">
        <f>AN204-Baseline!AN204</f>
        <v>192.81874379214696</v>
      </c>
      <c r="AO224" s="21">
        <f>AO204-Baseline!AO204</f>
        <v>208.32766320827227</v>
      </c>
      <c r="AP224" s="21">
        <f>AP204-Baseline!AP204</f>
        <v>224.15536619253476</v>
      </c>
      <c r="AQ224" s="21">
        <f>AQ204-Baseline!AQ204</f>
        <v>240.3093820417738</v>
      </c>
      <c r="AR224" s="21">
        <f>AR204-Baseline!AR204</f>
        <v>256.79738924087496</v>
      </c>
      <c r="AS224" s="21">
        <f>AS204-Baseline!AS204</f>
        <v>273.6272195084473</v>
      </c>
      <c r="AT224" s="21">
        <f>AT204-Baseline!AT204</f>
        <v>290.80684813721336</v>
      </c>
      <c r="AU224" s="21">
        <f>AU204-Baseline!AU204</f>
        <v>308.34440951998226</v>
      </c>
      <c r="AV224" s="21">
        <f>AV204-Baseline!AV204</f>
        <v>326.24820358394709</v>
      </c>
      <c r="AW224" s="21">
        <f>AW204-Baseline!AW204</f>
        <v>344.52669980426163</v>
      </c>
      <c r="AX224" s="21">
        <f>AX204-Baseline!AX204</f>
        <v>363.18854129650094</v>
      </c>
      <c r="AY224" s="21">
        <f>AY204-Baseline!AY204</f>
        <v>382.24254898949084</v>
      </c>
      <c r="AZ224" s="21">
        <f>AZ204-Baseline!AZ204</f>
        <v>401.69772588044543</v>
      </c>
      <c r="BA224" s="21">
        <f>BA204-Baseline!BA204</f>
        <v>421.55779184452035</v>
      </c>
      <c r="BB224" s="21">
        <f>BB204-Baseline!BB204</f>
        <v>441.83123141995407</v>
      </c>
    </row>
    <row r="225" spans="1:54" outlineLevel="2">
      <c r="A225" s="474"/>
      <c r="B225" s="150" t="s">
        <v>488</v>
      </c>
      <c r="C225" s="19"/>
      <c r="D225" s="135" t="s">
        <v>379</v>
      </c>
      <c r="E225" s="21">
        <f>E205-Baseline!E205</f>
        <v>-0.46854923017705907</v>
      </c>
      <c r="F225" s="21">
        <f>F205-Baseline!F205</f>
        <v>-0.77083632085013143</v>
      </c>
      <c r="G225" s="21">
        <f>G205-Baseline!G205</f>
        <v>-0.77995215645359295</v>
      </c>
      <c r="H225" s="21">
        <f>H205-Baseline!H205</f>
        <v>-0.53136078242161844</v>
      </c>
      <c r="I225" s="21">
        <f>I205-Baseline!I205</f>
        <v>0.19267423908038239</v>
      </c>
      <c r="J225" s="21">
        <f>J205-Baseline!J205</f>
        <v>1.568793728202877</v>
      </c>
      <c r="K225" s="21">
        <f>K205-Baseline!K205</f>
        <v>2.9560598206199984</v>
      </c>
      <c r="L225" s="21">
        <f>L205-Baseline!L205</f>
        <v>4.3429680859838555</v>
      </c>
      <c r="M225" s="21">
        <f>M205-Baseline!M205</f>
        <v>5.7295838055829691</v>
      </c>
      <c r="N225" s="21">
        <f>N205-Baseline!N205</f>
        <v>7.1159222721695201</v>
      </c>
      <c r="O225" s="21">
        <f>O205-Baseline!O205</f>
        <v>8.502061420273435</v>
      </c>
      <c r="P225" s="21">
        <f>P205-Baseline!P205</f>
        <v>9.8879647202206655</v>
      </c>
      <c r="Q225" s="21">
        <f>Q205-Baseline!Q205</f>
        <v>11.272231110371095</v>
      </c>
      <c r="R225" s="21">
        <f>R205-Baseline!R205</f>
        <v>12.646869894769736</v>
      </c>
      <c r="S225" s="21">
        <f>S205-Baseline!S205</f>
        <v>14.0122302347214</v>
      </c>
      <c r="T225" s="21">
        <f>T205-Baseline!T205</f>
        <v>15.368667066576919</v>
      </c>
      <c r="U225" s="21">
        <f>U205-Baseline!U205</f>
        <v>16.716100149804191</v>
      </c>
      <c r="V225" s="21">
        <f>V205-Baseline!V205</f>
        <v>18.052599636396238</v>
      </c>
      <c r="W225" s="21">
        <f>W205-Baseline!W205</f>
        <v>19.378546326412902</v>
      </c>
      <c r="X225" s="21">
        <f>X205-Baseline!X205</f>
        <v>20.694320670367503</v>
      </c>
      <c r="Y225" s="21">
        <f>Y205-Baseline!Y205</f>
        <v>22.009210342157033</v>
      </c>
      <c r="Z225" s="21">
        <f>Z205-Baseline!Z205</f>
        <v>23.325359437182811</v>
      </c>
      <c r="AA225" s="21">
        <f>AA205-Baseline!AA205</f>
        <v>24.645204426608103</v>
      </c>
      <c r="AB225" s="21">
        <f>AB205-Baseline!AB205</f>
        <v>25.974868642726193</v>
      </c>
      <c r="AC225" s="21">
        <f>AC205-Baseline!AC205</f>
        <v>39.011368935743207</v>
      </c>
      <c r="AD225" s="21">
        <f>AD205-Baseline!AD205</f>
        <v>52.160498353858287</v>
      </c>
      <c r="AE225" s="21">
        <f>AE205-Baseline!AE205</f>
        <v>65.427238041564067</v>
      </c>
      <c r="AF225" s="21">
        <f>AF205-Baseline!AF205</f>
        <v>78.816542526357352</v>
      </c>
      <c r="AG225" s="21">
        <f>AG205-Baseline!AG205</f>
        <v>92.333342566673252</v>
      </c>
      <c r="AH225" s="21">
        <f>AH205-Baseline!AH205</f>
        <v>105.98254792926889</v>
      </c>
      <c r="AI225" s="21">
        <f>AI205-Baseline!AI205</f>
        <v>119.76905010300584</v>
      </c>
      <c r="AJ225" s="21">
        <f>AJ205-Baseline!AJ205</f>
        <v>133.81014402541541</v>
      </c>
      <c r="AK225" s="21">
        <f>AK205-Baseline!AK205</f>
        <v>148.1170573201241</v>
      </c>
      <c r="AL225" s="21">
        <f>AL205-Baseline!AL205</f>
        <v>162.71247735779832</v>
      </c>
      <c r="AM225" s="21">
        <f>AM205-Baseline!AM205</f>
        <v>177.60496698145323</v>
      </c>
      <c r="AN225" s="21">
        <f>AN205-Baseline!AN205</f>
        <v>192.80160794601215</v>
      </c>
      <c r="AO225" s="21">
        <f>AO205-Baseline!AO205</f>
        <v>208.30962139201688</v>
      </c>
      <c r="AP225" s="21">
        <f>AP205-Baseline!AP205</f>
        <v>224.13638697639306</v>
      </c>
      <c r="AQ225" s="21">
        <f>AQ205-Baseline!AQ205</f>
        <v>240.28943305392522</v>
      </c>
      <c r="AR225" s="21">
        <f>AR205-Baseline!AR205</f>
        <v>256.77643714185524</v>
      </c>
      <c r="AS225" s="21">
        <f>AS205-Baseline!AS205</f>
        <v>273.60522996523832</v>
      </c>
      <c r="AT225" s="21">
        <f>AT205-Baseline!AT205</f>
        <v>290.78378579583887</v>
      </c>
      <c r="AU225" s="21">
        <f>AU205-Baseline!AU205</f>
        <v>308.320237976817</v>
      </c>
      <c r="AV225" s="21">
        <f>AV205-Baseline!AV205</f>
        <v>326.22288535662369</v>
      </c>
      <c r="AW225" s="21">
        <f>AW205-Baseline!AW205</f>
        <v>344.50019630213046</v>
      </c>
      <c r="AX225" s="21">
        <f>AX205-Baseline!AX205</f>
        <v>363.16081279014338</v>
      </c>
      <c r="AY225" s="21">
        <f>AY205-Baseline!AY205</f>
        <v>382.21355457931077</v>
      </c>
      <c r="AZ225" s="21">
        <f>AZ205-Baseline!AZ205</f>
        <v>401.66742346446313</v>
      </c>
      <c r="BA225" s="21">
        <f>BA205-Baseline!BA205</f>
        <v>421.52613808538536</v>
      </c>
      <c r="BB225" s="21">
        <f>BB205-Baseline!BB205</f>
        <v>441.7981817119753</v>
      </c>
    </row>
    <row r="226" spans="1:54" outlineLevel="2">
      <c r="A226" s="475"/>
      <c r="B226" s="150" t="s">
        <v>489</v>
      </c>
      <c r="C226" s="19"/>
      <c r="D226" s="135" t="s">
        <v>379</v>
      </c>
      <c r="E226" s="21">
        <f>E206-Baseline!E206</f>
        <v>-0.46854923017705907</v>
      </c>
      <c r="F226" s="21">
        <f>F206-Baseline!F206</f>
        <v>-0.77080777736092365</v>
      </c>
      <c r="G226" s="21">
        <f>G206-Baseline!G206</f>
        <v>-0.77973875868267228</v>
      </c>
      <c r="H226" s="21">
        <f>H206-Baseline!H206</f>
        <v>-0.53082623932046502</v>
      </c>
      <c r="I226" s="21">
        <f>I206-Baseline!I206</f>
        <v>0.19366993639487617</v>
      </c>
      <c r="J226" s="21">
        <f>J206-Baseline!J206</f>
        <v>1.5703974773933993</v>
      </c>
      <c r="K226" s="21">
        <f>K206-Baseline!K206</f>
        <v>2.9582921978154673</v>
      </c>
      <c r="L226" s="21">
        <f>L206-Baseline!L206</f>
        <v>4.3458503171072778</v>
      </c>
      <c r="M226" s="21">
        <f>M206-Baseline!M206</f>
        <v>5.7331375740125239</v>
      </c>
      <c r="N226" s="21">
        <f>N206-Baseline!N206</f>
        <v>7.1201697420375467</v>
      </c>
      <c r="O226" s="21">
        <f>O206-Baseline!O206</f>
        <v>8.5070252650616993</v>
      </c>
      <c r="P226" s="21">
        <f>P206-Baseline!P206</f>
        <v>9.8936681470837016</v>
      </c>
      <c r="Q226" s="21">
        <f>Q206-Baseline!Q206</f>
        <v>11.278698078265037</v>
      </c>
      <c r="R226" s="21">
        <f>R206-Baseline!R206</f>
        <v>12.654125138807629</v>
      </c>
      <c r="S226" s="21">
        <f>S206-Baseline!S206</f>
        <v>14.020299108208718</v>
      </c>
      <c r="T226" s="21">
        <f>T206-Baseline!T206</f>
        <v>15.37757573825705</v>
      </c>
      <c r="U226" s="21">
        <f>U206-Baseline!U206</f>
        <v>16.725875630085355</v>
      </c>
      <c r="V226" s="21">
        <f>V206-Baseline!V206</f>
        <v>18.063269804421324</v>
      </c>
      <c r="W226" s="21">
        <f>W206-Baseline!W206</f>
        <v>19.3901399580012</v>
      </c>
      <c r="X226" s="21">
        <f>X206-Baseline!X206</f>
        <v>20.706867466854192</v>
      </c>
      <c r="Y226" s="21">
        <f>Y206-Baseline!Y206</f>
        <v>22.022740960160661</v>
      </c>
      <c r="Z226" s="21">
        <f>Z206-Baseline!Z206</f>
        <v>23.339905519329733</v>
      </c>
      <c r="AA226" s="21">
        <f>AA206-Baseline!AA206</f>
        <v>24.660798633246031</v>
      </c>
      <c r="AB226" s="21">
        <f>AB206-Baseline!AB206</f>
        <v>25.991544684656418</v>
      </c>
      <c r="AC226" s="21">
        <f>AC206-Baseline!AC206</f>
        <v>39.0292639296961</v>
      </c>
      <c r="AD226" s="21">
        <f>AD206-Baseline!AD206</f>
        <v>52.179650593390079</v>
      </c>
      <c r="AE226" s="21">
        <f>AE206-Baseline!AE206</f>
        <v>65.447686834502406</v>
      </c>
      <c r="AF226" s="21">
        <f>AF206-Baseline!AF206</f>
        <v>78.838328157328874</v>
      </c>
      <c r="AG226" s="21">
        <f>AG206-Baseline!AG206</f>
        <v>92.356506282776138</v>
      </c>
      <c r="AH226" s="21">
        <f>AH206-Baseline!AH206</f>
        <v>106.00713196197609</v>
      </c>
      <c r="AI226" s="21">
        <f>AI206-Baseline!AI206</f>
        <v>119.79509774855637</v>
      </c>
      <c r="AJ226" s="21">
        <f>AJ206-Baseline!AJ206</f>
        <v>133.83770696048691</v>
      </c>
      <c r="AK226" s="21">
        <f>AK206-Baseline!AK206</f>
        <v>148.14618877449834</v>
      </c>
      <c r="AL226" s="21">
        <f>AL206-Baseline!AL206</f>
        <v>162.74323216015398</v>
      </c>
      <c r="AM226" s="21">
        <f>AM206-Baseline!AM206</f>
        <v>177.63740160915415</v>
      </c>
      <c r="AN226" s="21">
        <f>AN206-Baseline!AN206</f>
        <v>192.83578057233819</v>
      </c>
      <c r="AO226" s="21">
        <f>AO206-Baseline!AO206</f>
        <v>208.34559192888196</v>
      </c>
      <c r="AP226" s="21">
        <f>AP206-Baseline!AP206</f>
        <v>224.17421712300961</v>
      </c>
      <c r="AQ226" s="21">
        <f>AQ206-Baseline!AQ206</f>
        <v>240.3291863474301</v>
      </c>
      <c r="AR226" s="21">
        <f>AR206-Baseline!AR206</f>
        <v>256.81817900841565</v>
      </c>
      <c r="AS226" s="21">
        <f>AS206-Baseline!AS206</f>
        <v>273.64902777181078</v>
      </c>
      <c r="AT226" s="21">
        <f>AT206-Baseline!AT206</f>
        <v>290.82970890345587</v>
      </c>
      <c r="AU226" s="21">
        <f>AU206-Baseline!AU206</f>
        <v>308.3683577958343</v>
      </c>
      <c r="AV226" s="21">
        <f>AV206-Baseline!AV206</f>
        <v>326.27327540324563</v>
      </c>
      <c r="AW226" s="21">
        <f>AW206-Baseline!AW206</f>
        <v>344.55293225626474</v>
      </c>
      <c r="AX226" s="21">
        <f>AX206-Baseline!AX206</f>
        <v>363.21597255479423</v>
      </c>
      <c r="AY226" s="21">
        <f>AY206-Baseline!AY206</f>
        <v>382.27121834161312</v>
      </c>
      <c r="AZ226" s="21">
        <f>AZ206-Baseline!AZ206</f>
        <v>401.72767375833655</v>
      </c>
      <c r="BA226" s="21">
        <f>BA206-Baseline!BA206</f>
        <v>421.58905985579008</v>
      </c>
      <c r="BB226" s="21">
        <f>BB206-Baseline!BB206</f>
        <v>441.86386237909278</v>
      </c>
    </row>
    <row r="227" spans="1:54" outlineLevel="1">
      <c r="B227" s="19"/>
      <c r="C227" s="19"/>
      <c r="D227" s="19"/>
      <c r="E227" s="15"/>
    </row>
    <row r="228" spans="1:54" ht="14" outlineLevel="1" thickBot="1">
      <c r="B228" s="19"/>
      <c r="C228" s="19"/>
      <c r="D228" s="19"/>
      <c r="E228" s="130">
        <v>2027</v>
      </c>
      <c r="F228" s="130">
        <v>2028</v>
      </c>
      <c r="G228" s="130">
        <v>2029</v>
      </c>
      <c r="H228" s="130">
        <v>2030</v>
      </c>
      <c r="I228" s="130">
        <v>2031</v>
      </c>
      <c r="J228" s="130">
        <v>2032</v>
      </c>
      <c r="K228" s="130">
        <v>2033</v>
      </c>
      <c r="L228" s="130">
        <v>2034</v>
      </c>
      <c r="M228" s="130">
        <v>2035</v>
      </c>
      <c r="N228" s="130">
        <v>2036</v>
      </c>
      <c r="O228" s="130">
        <v>2037</v>
      </c>
      <c r="P228" s="130">
        <v>2038</v>
      </c>
      <c r="Q228" s="130">
        <v>2039</v>
      </c>
      <c r="R228" s="130">
        <v>2040</v>
      </c>
      <c r="S228" s="130">
        <v>2041</v>
      </c>
      <c r="T228" s="130">
        <v>2042</v>
      </c>
      <c r="U228" s="130">
        <v>2043</v>
      </c>
      <c r="V228" s="130">
        <v>2044</v>
      </c>
      <c r="W228" s="130">
        <v>2045</v>
      </c>
      <c r="X228" s="130">
        <v>2046</v>
      </c>
      <c r="Y228" s="130">
        <v>2047</v>
      </c>
      <c r="Z228" s="130">
        <v>2048</v>
      </c>
      <c r="AA228" s="130">
        <v>2049</v>
      </c>
      <c r="AB228" s="130">
        <v>2050</v>
      </c>
      <c r="AC228" s="130">
        <v>2051</v>
      </c>
      <c r="AD228" s="130">
        <v>2052</v>
      </c>
      <c r="AE228" s="130">
        <v>2053</v>
      </c>
      <c r="AF228" s="130">
        <v>2054</v>
      </c>
      <c r="AG228" s="130">
        <v>2055</v>
      </c>
      <c r="AH228" s="130">
        <v>2056</v>
      </c>
      <c r="AI228" s="130">
        <v>2057</v>
      </c>
      <c r="AJ228" s="130">
        <v>2058</v>
      </c>
      <c r="AK228" s="130">
        <v>2059</v>
      </c>
      <c r="AL228" s="130">
        <v>2060</v>
      </c>
      <c r="AM228" s="130">
        <v>2061</v>
      </c>
      <c r="AN228" s="130">
        <v>2062</v>
      </c>
      <c r="AO228" s="130">
        <v>2063</v>
      </c>
      <c r="AP228" s="130">
        <v>2064</v>
      </c>
      <c r="AQ228" s="130">
        <v>2065</v>
      </c>
      <c r="AR228" s="130">
        <v>2066</v>
      </c>
      <c r="AS228" s="130">
        <v>2067</v>
      </c>
      <c r="AT228" s="130">
        <v>2068</v>
      </c>
      <c r="AU228" s="130">
        <v>2069</v>
      </c>
      <c r="AV228" s="130">
        <v>2070</v>
      </c>
      <c r="AW228" s="130">
        <v>2071</v>
      </c>
      <c r="AX228" s="130">
        <v>2072</v>
      </c>
      <c r="AY228" s="130">
        <v>2073</v>
      </c>
      <c r="AZ228" s="130">
        <v>2074</v>
      </c>
      <c r="BA228" s="130">
        <v>2075</v>
      </c>
      <c r="BB228" s="130">
        <v>2076</v>
      </c>
    </row>
    <row r="229" spans="1:54" ht="14.5" outlineLevel="1" thickTop="1" thickBot="1">
      <c r="A229" s="57"/>
      <c r="B229" s="56" t="s">
        <v>494</v>
      </c>
      <c r="C229" s="57"/>
      <c r="D229" s="56" t="s">
        <v>379</v>
      </c>
      <c r="E229" s="92"/>
      <c r="F229" s="92"/>
      <c r="G229" s="92"/>
      <c r="H229" s="92"/>
      <c r="I229" s="92"/>
      <c r="J229" s="92"/>
      <c r="K229" s="92"/>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2"/>
      <c r="AM229" s="92"/>
      <c r="AN229" s="92"/>
      <c r="AO229" s="92"/>
      <c r="AP229" s="92"/>
      <c r="AQ229" s="92"/>
      <c r="AR229" s="92"/>
      <c r="AS229" s="92"/>
      <c r="AT229" s="92"/>
      <c r="AU229" s="92"/>
      <c r="AV229" s="92"/>
      <c r="AW229" s="92"/>
      <c r="AX229" s="92"/>
      <c r="AY229" s="92"/>
      <c r="AZ229" s="92"/>
      <c r="BA229" s="92"/>
      <c r="BB229" s="93"/>
    </row>
    <row r="230" spans="1:54" ht="14" outlineLevel="1" thickTop="1">
      <c r="B230" s="19"/>
      <c r="C230" s="19"/>
      <c r="D230" s="19"/>
      <c r="E230" s="15"/>
    </row>
    <row r="231" spans="1:54">
      <c r="B231" s="19"/>
      <c r="C231" s="19"/>
      <c r="D231" s="19"/>
      <c r="E231" s="15"/>
    </row>
    <row r="232" spans="1:54">
      <c r="B232" s="19"/>
      <c r="C232" s="19"/>
      <c r="D232" s="19"/>
      <c r="E232" s="15"/>
    </row>
    <row r="233" spans="1:54">
      <c r="B233" s="19"/>
      <c r="C233" s="19"/>
      <c r="D233" s="19"/>
      <c r="E233" s="15"/>
    </row>
    <row r="234" spans="1:54">
      <c r="B234" s="19"/>
      <c r="C234" s="19"/>
      <c r="D234" s="19"/>
      <c r="E234" s="15"/>
    </row>
    <row r="235" spans="1:54">
      <c r="B235" s="19"/>
      <c r="C235" s="19"/>
      <c r="D235" s="19"/>
      <c r="E235" s="15"/>
    </row>
    <row r="236" spans="1:54">
      <c r="B236" s="19"/>
      <c r="C236" s="19"/>
      <c r="D236" s="19"/>
      <c r="E236" s="15"/>
    </row>
    <row r="237" spans="1:54">
      <c r="B237" s="19"/>
      <c r="C237" s="19"/>
      <c r="D237" s="19"/>
      <c r="E237" s="15"/>
    </row>
    <row r="238" spans="1:54">
      <c r="B238" s="19"/>
      <c r="C238" s="19"/>
      <c r="D238" s="19"/>
      <c r="E238" s="15"/>
    </row>
    <row r="239" spans="1:54">
      <c r="B239" s="19"/>
      <c r="C239" s="19"/>
      <c r="D239" s="19"/>
      <c r="E239" s="15"/>
    </row>
    <row r="240" spans="1:54">
      <c r="B240" s="19"/>
      <c r="C240" s="19"/>
      <c r="D240" s="19"/>
      <c r="E240" s="15"/>
    </row>
    <row r="241" spans="2:5">
      <c r="B241" s="19"/>
      <c r="C241" s="19"/>
      <c r="D241" s="19"/>
      <c r="E241" s="15"/>
    </row>
    <row r="242" spans="2:5">
      <c r="B242" s="19"/>
      <c r="C242" s="19"/>
      <c r="D242" s="19"/>
      <c r="E242" s="15"/>
    </row>
    <row r="243" spans="2:5">
      <c r="B243" s="19"/>
      <c r="C243" s="19"/>
      <c r="D243" s="19"/>
      <c r="E243" s="15"/>
    </row>
    <row r="244" spans="2:5">
      <c r="B244" s="19"/>
      <c r="C244" s="19"/>
      <c r="D244" s="19"/>
      <c r="E244" s="15"/>
    </row>
    <row r="245" spans="2:5">
      <c r="B245" s="19"/>
      <c r="C245" s="19"/>
      <c r="D245" s="19"/>
      <c r="E245" s="15"/>
    </row>
    <row r="246" spans="2:5">
      <c r="B246" s="19"/>
      <c r="C246" s="19"/>
      <c r="D246" s="19"/>
      <c r="E246" s="15"/>
    </row>
    <row r="247" spans="2:5">
      <c r="B247" s="19"/>
      <c r="C247" s="19"/>
      <c r="D247" s="19"/>
      <c r="E247" s="15"/>
    </row>
    <row r="248" spans="2:5">
      <c r="B248" s="19"/>
      <c r="C248" s="19"/>
      <c r="D248" s="19"/>
      <c r="E248" s="15"/>
    </row>
    <row r="249" spans="2:5">
      <c r="B249" s="19"/>
      <c r="C249" s="19"/>
      <c r="D249" s="19"/>
      <c r="E249" s="15"/>
    </row>
    <row r="250" spans="2:5">
      <c r="B250" s="19"/>
      <c r="C250" s="19"/>
      <c r="D250" s="19"/>
      <c r="E250" s="15"/>
    </row>
    <row r="251" spans="2:5">
      <c r="B251" s="19"/>
      <c r="C251" s="19"/>
      <c r="D251" s="19"/>
      <c r="E251" s="15"/>
    </row>
    <row r="252" spans="2:5">
      <c r="B252" s="19"/>
      <c r="C252" s="19"/>
      <c r="D252" s="19"/>
      <c r="E252" s="15"/>
    </row>
    <row r="253" spans="2:5">
      <c r="B253" s="19"/>
      <c r="C253" s="19"/>
      <c r="D253" s="19"/>
      <c r="E253" s="15"/>
    </row>
    <row r="254" spans="2:5">
      <c r="B254" s="19"/>
      <c r="C254" s="19"/>
      <c r="D254" s="19"/>
      <c r="E254" s="15"/>
    </row>
    <row r="255" spans="2:5">
      <c r="B255" s="19"/>
      <c r="C255" s="19"/>
      <c r="D255" s="19"/>
      <c r="E255" s="15"/>
    </row>
    <row r="256" spans="2:5">
      <c r="B256" s="19"/>
      <c r="C256" s="19"/>
      <c r="D256" s="19"/>
      <c r="E256" s="15"/>
    </row>
    <row r="257" spans="2:5">
      <c r="B257" s="19"/>
      <c r="C257" s="19"/>
      <c r="D257" s="19"/>
      <c r="E257" s="15"/>
    </row>
    <row r="258" spans="2:5">
      <c r="B258" s="19"/>
      <c r="C258" s="19"/>
      <c r="D258" s="19"/>
      <c r="E258" s="15"/>
    </row>
    <row r="259" spans="2:5">
      <c r="B259" s="19"/>
      <c r="C259" s="19"/>
      <c r="D259" s="19"/>
      <c r="E259" s="15"/>
    </row>
    <row r="260" spans="2:5">
      <c r="B260" s="19"/>
      <c r="C260" s="19"/>
      <c r="D260" s="19"/>
      <c r="E260" s="15"/>
    </row>
    <row r="261" spans="2:5">
      <c r="B261" s="19"/>
      <c r="C261" s="19"/>
      <c r="D261" s="19"/>
      <c r="E261" s="15"/>
    </row>
    <row r="262" spans="2:5">
      <c r="B262" s="19"/>
      <c r="C262" s="19"/>
      <c r="D262" s="19"/>
      <c r="E262" s="15"/>
    </row>
    <row r="263" spans="2:5">
      <c r="B263" s="19"/>
      <c r="C263" s="19"/>
      <c r="D263" s="19"/>
      <c r="E263" s="15"/>
    </row>
    <row r="264" spans="2:5">
      <c r="B264" s="19"/>
      <c r="C264" s="19"/>
      <c r="D264" s="19"/>
      <c r="E264" s="15"/>
    </row>
    <row r="265" spans="2:5">
      <c r="B265" s="19"/>
      <c r="C265" s="19"/>
      <c r="D265" s="19"/>
      <c r="E265" s="15"/>
    </row>
    <row r="266" spans="2:5">
      <c r="B266" s="19"/>
      <c r="C266" s="19"/>
      <c r="D266" s="19"/>
      <c r="E266" s="15"/>
    </row>
    <row r="267" spans="2:5">
      <c r="B267" s="19"/>
      <c r="C267" s="19"/>
      <c r="D267" s="19"/>
      <c r="E267" s="15"/>
    </row>
    <row r="268" spans="2:5">
      <c r="B268" s="19"/>
      <c r="C268" s="19"/>
      <c r="D268" s="19"/>
      <c r="E268" s="15"/>
    </row>
    <row r="269" spans="2:5">
      <c r="B269" s="19"/>
      <c r="C269" s="19"/>
      <c r="D269" s="19"/>
      <c r="E269" s="15"/>
    </row>
    <row r="270" spans="2:5">
      <c r="B270" s="19"/>
      <c r="C270" s="19"/>
      <c r="D270" s="19"/>
      <c r="E270" s="15"/>
    </row>
    <row r="271" spans="2:5">
      <c r="B271" s="19"/>
      <c r="C271" s="19"/>
      <c r="D271" s="19"/>
      <c r="E271" s="15"/>
    </row>
    <row r="272" spans="2:5">
      <c r="B272" s="19"/>
      <c r="C272" s="19"/>
      <c r="D272" s="19"/>
      <c r="E272" s="15"/>
    </row>
    <row r="273" spans="2:5">
      <c r="B273" s="19"/>
      <c r="C273" s="19"/>
      <c r="D273" s="19"/>
      <c r="E273" s="15"/>
    </row>
    <row r="274" spans="2:5">
      <c r="B274" s="19"/>
      <c r="C274" s="19"/>
      <c r="D274" s="19"/>
      <c r="E274" s="15"/>
    </row>
    <row r="275" spans="2:5">
      <c r="B275" s="19"/>
      <c r="C275" s="19"/>
      <c r="D275" s="19"/>
      <c r="E275" s="15"/>
    </row>
    <row r="276" spans="2:5">
      <c r="B276" s="19"/>
      <c r="C276" s="19"/>
      <c r="D276" s="19"/>
      <c r="E276" s="15"/>
    </row>
    <row r="277" spans="2:5">
      <c r="B277" s="19"/>
      <c r="C277" s="19"/>
      <c r="D277" s="19"/>
      <c r="E277" s="15"/>
    </row>
    <row r="278" spans="2:5">
      <c r="B278" s="19"/>
      <c r="C278" s="19"/>
      <c r="D278" s="19"/>
      <c r="E278" s="15"/>
    </row>
    <row r="279" spans="2:5">
      <c r="B279" s="19"/>
      <c r="C279" s="19"/>
      <c r="D279" s="19"/>
      <c r="E279" s="15"/>
    </row>
    <row r="280" spans="2:5">
      <c r="B280" s="19"/>
      <c r="C280" s="19"/>
      <c r="D280" s="19"/>
      <c r="E280" s="15"/>
    </row>
    <row r="281" spans="2:5">
      <c r="B281" s="19"/>
      <c r="C281" s="19"/>
      <c r="D281" s="19"/>
      <c r="E281" s="15"/>
    </row>
    <row r="282" spans="2:5">
      <c r="B282" s="19"/>
      <c r="C282" s="19"/>
      <c r="D282" s="19"/>
      <c r="E282" s="15"/>
    </row>
    <row r="283" spans="2:5">
      <c r="B283" s="19"/>
      <c r="C283" s="19"/>
      <c r="D283" s="19"/>
      <c r="E283" s="15"/>
    </row>
    <row r="284" spans="2:5">
      <c r="B284" s="19"/>
      <c r="C284" s="19"/>
      <c r="D284" s="19"/>
      <c r="E284" s="15"/>
    </row>
    <row r="285" spans="2:5">
      <c r="B285" s="19"/>
      <c r="C285" s="19"/>
      <c r="D285" s="19"/>
      <c r="E285" s="15"/>
    </row>
    <row r="286" spans="2:5">
      <c r="B286" s="19"/>
      <c r="C286" s="19"/>
      <c r="D286" s="19"/>
      <c r="E286" s="15"/>
    </row>
    <row r="287" spans="2:5">
      <c r="B287" s="19"/>
      <c r="C287" s="19"/>
      <c r="D287" s="19"/>
      <c r="E287" s="15"/>
    </row>
    <row r="288" spans="2:5">
      <c r="B288" s="19"/>
      <c r="C288" s="19"/>
      <c r="D288" s="19"/>
      <c r="E288" s="15"/>
    </row>
    <row r="289" spans="2:5">
      <c r="B289" s="19"/>
      <c r="C289" s="19"/>
      <c r="D289" s="19"/>
      <c r="E289" s="15"/>
    </row>
    <row r="290" spans="2:5">
      <c r="B290" s="19"/>
      <c r="C290" s="19"/>
      <c r="D290" s="19"/>
      <c r="E290" s="15"/>
    </row>
    <row r="291" spans="2:5">
      <c r="B291" s="19"/>
      <c r="C291" s="19"/>
      <c r="D291" s="19"/>
      <c r="E291" s="15"/>
    </row>
    <row r="292" spans="2:5">
      <c r="B292" s="19"/>
      <c r="C292" s="19"/>
      <c r="D292" s="19"/>
      <c r="E292" s="15"/>
    </row>
    <row r="293" spans="2:5">
      <c r="B293" s="19"/>
      <c r="C293" s="19"/>
      <c r="D293" s="19"/>
      <c r="E293" s="15"/>
    </row>
    <row r="294" spans="2:5">
      <c r="B294" s="19"/>
      <c r="C294" s="19"/>
      <c r="D294" s="19"/>
      <c r="E294" s="15"/>
    </row>
    <row r="295" spans="2:5">
      <c r="B295" s="19"/>
      <c r="C295" s="19"/>
      <c r="D295" s="19"/>
      <c r="E295" s="15"/>
    </row>
    <row r="296" spans="2:5">
      <c r="B296" s="19"/>
      <c r="C296" s="19"/>
      <c r="D296" s="19"/>
      <c r="E296" s="15"/>
    </row>
    <row r="297" spans="2:5">
      <c r="B297" s="19"/>
      <c r="C297" s="19"/>
      <c r="D297" s="19"/>
      <c r="E297" s="15"/>
    </row>
    <row r="298" spans="2:5">
      <c r="B298" s="19"/>
      <c r="C298" s="19"/>
      <c r="D298" s="19"/>
      <c r="E298" s="15"/>
    </row>
    <row r="299" spans="2:5">
      <c r="B299" s="19"/>
      <c r="C299" s="19"/>
      <c r="D299" s="19"/>
      <c r="E299" s="15"/>
    </row>
    <row r="300" spans="2:5">
      <c r="B300" s="19"/>
      <c r="C300" s="19"/>
      <c r="D300" s="19"/>
      <c r="E300" s="15"/>
    </row>
    <row r="301" spans="2:5">
      <c r="B301" s="19"/>
      <c r="C301" s="19"/>
      <c r="D301" s="19"/>
      <c r="E301" s="15"/>
    </row>
    <row r="302" spans="2:5">
      <c r="B302" s="19"/>
      <c r="C302" s="19"/>
      <c r="D302" s="19"/>
      <c r="E302" s="15"/>
    </row>
    <row r="303" spans="2:5">
      <c r="B303" s="19"/>
      <c r="C303" s="19"/>
      <c r="D303" s="19"/>
      <c r="E303" s="15"/>
    </row>
    <row r="304" spans="2:5">
      <c r="B304" s="19"/>
      <c r="C304" s="19"/>
      <c r="D304" s="19"/>
      <c r="E304" s="15"/>
    </row>
    <row r="305" spans="2:5">
      <c r="B305" s="19"/>
      <c r="C305" s="19"/>
      <c r="D305" s="19"/>
      <c r="E305" s="15"/>
    </row>
    <row r="306" spans="2:5">
      <c r="B306" s="19"/>
      <c r="C306" s="19"/>
      <c r="D306" s="19"/>
      <c r="E306" s="15"/>
    </row>
    <row r="307" spans="2:5">
      <c r="B307" s="19"/>
      <c r="C307" s="19"/>
      <c r="D307" s="19"/>
      <c r="E307" s="15"/>
    </row>
    <row r="308" spans="2:5">
      <c r="B308" s="19"/>
      <c r="C308" s="19"/>
      <c r="D308" s="19"/>
      <c r="E308" s="15"/>
    </row>
    <row r="309" spans="2:5">
      <c r="B309" s="19"/>
      <c r="C309" s="19"/>
      <c r="D309" s="19"/>
      <c r="E309" s="15"/>
    </row>
    <row r="310" spans="2:5" ht="12.75" customHeight="1">
      <c r="B310" s="19"/>
      <c r="C310" s="19"/>
      <c r="D310" s="19"/>
      <c r="E310" s="15"/>
    </row>
    <row r="311" spans="2:5" ht="12.75" customHeight="1">
      <c r="B311" s="19"/>
      <c r="C311" s="19"/>
      <c r="D311" s="19"/>
      <c r="E311" s="15"/>
    </row>
    <row r="312" spans="2:5" ht="12.75" customHeight="1">
      <c r="B312" s="19"/>
      <c r="C312" s="19"/>
      <c r="D312" s="19"/>
      <c r="E312" s="15"/>
    </row>
    <row r="313" spans="2:5" ht="12.75" customHeight="1">
      <c r="B313" s="19"/>
      <c r="C313" s="19"/>
      <c r="D313" s="19"/>
      <c r="E313" s="15"/>
    </row>
    <row r="314" spans="2:5" ht="12.75" customHeight="1">
      <c r="B314" s="19"/>
      <c r="C314" s="19"/>
      <c r="D314" s="19"/>
      <c r="E314" s="15"/>
    </row>
    <row r="315" spans="2:5" ht="12.75" customHeight="1">
      <c r="B315" s="19"/>
      <c r="C315" s="19"/>
      <c r="D315" s="19"/>
      <c r="E315" s="15"/>
    </row>
    <row r="316" spans="2:5" ht="12.75" customHeight="1">
      <c r="B316" s="19"/>
      <c r="C316" s="19"/>
      <c r="D316" s="19"/>
      <c r="E316" s="15"/>
    </row>
    <row r="317" spans="2:5" ht="12.75" customHeight="1">
      <c r="B317" s="19"/>
      <c r="C317" s="19"/>
      <c r="D317" s="19"/>
      <c r="E317" s="15"/>
    </row>
    <row r="318" spans="2:5" ht="12.75" customHeight="1">
      <c r="B318" s="19"/>
      <c r="C318" s="19"/>
      <c r="D318" s="19"/>
      <c r="E318" s="15"/>
    </row>
    <row r="319" spans="2:5" ht="12.75" customHeight="1">
      <c r="B319" s="19"/>
      <c r="C319" s="19"/>
      <c r="D319" s="19"/>
      <c r="E319" s="15"/>
    </row>
    <row r="320" spans="2:5" ht="12.75" customHeight="1">
      <c r="B320" s="19"/>
      <c r="C320" s="19"/>
      <c r="D320" s="19"/>
      <c r="E320" s="15"/>
    </row>
    <row r="321" spans="2:5" ht="12.75" customHeight="1">
      <c r="B321" s="19"/>
      <c r="C321" s="19"/>
      <c r="D321" s="19"/>
      <c r="E321" s="15"/>
    </row>
    <row r="322" spans="2:5" ht="12.75" customHeight="1">
      <c r="B322" s="19"/>
      <c r="C322" s="19"/>
      <c r="D322" s="19"/>
      <c r="E322" s="15"/>
    </row>
    <row r="323" spans="2:5" ht="12.75" customHeight="1">
      <c r="B323" s="19"/>
      <c r="C323" s="19"/>
      <c r="D323" s="19"/>
      <c r="E323" s="15"/>
    </row>
    <row r="324" spans="2:5" ht="12.75" customHeight="1">
      <c r="B324" s="19"/>
      <c r="C324" s="19"/>
      <c r="D324" s="19"/>
      <c r="E324" s="15"/>
    </row>
    <row r="325" spans="2:5" ht="12.75" customHeight="1">
      <c r="B325" s="19"/>
      <c r="C325" s="19"/>
      <c r="D325" s="19"/>
      <c r="E325" s="15"/>
    </row>
    <row r="326" spans="2:5" ht="12.75" customHeight="1">
      <c r="B326" s="19"/>
      <c r="C326" s="19"/>
      <c r="D326" s="19"/>
      <c r="E326" s="15"/>
    </row>
    <row r="327" spans="2:5" ht="12.75" customHeight="1">
      <c r="B327" s="19"/>
      <c r="C327" s="19"/>
      <c r="D327" s="19"/>
      <c r="E327" s="15"/>
    </row>
    <row r="328" spans="2:5" ht="12.75" customHeight="1">
      <c r="B328" s="19"/>
      <c r="C328" s="19"/>
      <c r="D328" s="19"/>
      <c r="E328" s="15"/>
    </row>
    <row r="329" spans="2:5" ht="12.75" customHeight="1">
      <c r="B329" s="19"/>
      <c r="C329" s="19"/>
      <c r="D329" s="19"/>
      <c r="E329" s="15"/>
    </row>
    <row r="330" spans="2:5" ht="12.75" customHeight="1">
      <c r="B330" s="19"/>
      <c r="C330" s="19"/>
      <c r="D330" s="19"/>
      <c r="E330" s="15"/>
    </row>
    <row r="331" spans="2:5" ht="12.75" customHeight="1">
      <c r="B331" s="19"/>
      <c r="C331" s="19"/>
      <c r="D331" s="19"/>
      <c r="E331" s="15"/>
    </row>
    <row r="332" spans="2:5" ht="12.75" customHeight="1">
      <c r="B332" s="19"/>
      <c r="C332" s="19"/>
      <c r="D332" s="19"/>
      <c r="E332" s="15"/>
    </row>
    <row r="333" spans="2:5" ht="12.75" customHeight="1">
      <c r="B333" s="19"/>
      <c r="C333" s="19"/>
      <c r="D333" s="19"/>
      <c r="E333" s="15"/>
    </row>
    <row r="334" spans="2:5" ht="12.75" customHeight="1">
      <c r="B334" s="19"/>
      <c r="C334" s="19"/>
      <c r="D334" s="19"/>
      <c r="E334" s="15"/>
    </row>
    <row r="335" spans="2:5" ht="12.75" customHeight="1">
      <c r="B335" s="19"/>
      <c r="C335" s="19"/>
      <c r="D335" s="19"/>
      <c r="E335" s="15"/>
    </row>
    <row r="336" spans="2:5" ht="12.75" customHeight="1">
      <c r="B336" s="19"/>
      <c r="C336" s="19"/>
      <c r="D336" s="19"/>
      <c r="E336" s="15"/>
    </row>
    <row r="337" spans="1:5" ht="12.75" customHeight="1">
      <c r="B337" s="19"/>
      <c r="C337" s="19"/>
      <c r="D337" s="19"/>
      <c r="E337" s="15"/>
    </row>
    <row r="338" spans="1:5" ht="12.75" customHeight="1">
      <c r="B338" s="19"/>
      <c r="C338" s="19"/>
      <c r="D338" s="19"/>
      <c r="E338" s="15"/>
    </row>
    <row r="339" spans="1:5" ht="12.75" customHeight="1">
      <c r="B339" s="19"/>
      <c r="C339" s="19"/>
      <c r="D339" s="19"/>
      <c r="E339" s="15"/>
    </row>
    <row r="340" spans="1:5" ht="12.75" customHeight="1">
      <c r="B340" s="19"/>
      <c r="C340" s="19"/>
      <c r="D340" s="19"/>
      <c r="E340" s="15"/>
    </row>
    <row r="341" spans="1:5" ht="12.75" customHeight="1">
      <c r="B341" s="19"/>
      <c r="C341" s="19"/>
      <c r="D341" s="19"/>
      <c r="E341" s="15"/>
    </row>
    <row r="342" spans="1:5" ht="12.75" customHeight="1">
      <c r="B342" s="19"/>
      <c r="C342" s="19"/>
      <c r="D342" s="19"/>
      <c r="E342" s="15"/>
    </row>
    <row r="343" spans="1:5" ht="12.75" customHeight="1">
      <c r="B343" s="19"/>
      <c r="C343" s="19"/>
      <c r="D343" s="19"/>
      <c r="E343" s="15"/>
    </row>
    <row r="344" spans="1:5" ht="12.75" customHeight="1">
      <c r="B344" s="19"/>
      <c r="C344" s="19"/>
      <c r="D344" s="19"/>
      <c r="E344" s="15"/>
    </row>
    <row r="345" spans="1:5" ht="12.75" customHeight="1">
      <c r="B345" s="19"/>
      <c r="C345" s="19"/>
      <c r="D345" s="19"/>
      <c r="E345" s="15"/>
    </row>
    <row r="346" spans="1:5" ht="12.75" customHeight="1">
      <c r="B346" s="19"/>
      <c r="C346" s="19"/>
      <c r="D346" s="19"/>
      <c r="E346" s="15"/>
    </row>
    <row r="347" spans="1:5" ht="12.75" customHeight="1">
      <c r="B347" s="19"/>
      <c r="C347" s="19"/>
      <c r="D347" s="19"/>
      <c r="E347" s="15"/>
    </row>
    <row r="348" spans="1:5" ht="12.75" customHeight="1">
      <c r="B348" s="19"/>
      <c r="C348" s="19"/>
      <c r="D348" s="19"/>
      <c r="E348" s="15"/>
    </row>
    <row r="349" spans="1:5" ht="12.75" customHeight="1">
      <c r="B349" s="19"/>
      <c r="C349" s="19"/>
      <c r="D349" s="19"/>
      <c r="E349" s="15"/>
    </row>
    <row r="350" spans="1:5" ht="12.75" customHeight="1">
      <c r="A350" s="20"/>
      <c r="B350" s="19"/>
      <c r="C350" s="19"/>
      <c r="D350" s="19"/>
      <c r="E350" s="15"/>
    </row>
    <row r="351" spans="1:5" ht="12.75" customHeight="1">
      <c r="B351" s="19"/>
      <c r="C351" s="19"/>
      <c r="D351" s="19"/>
      <c r="E351" s="15"/>
    </row>
    <row r="352" spans="1:5" ht="12.75" customHeight="1">
      <c r="B352" s="19"/>
      <c r="C352" s="19"/>
      <c r="D352" s="19"/>
      <c r="E352" s="15"/>
    </row>
    <row r="353" spans="1:5" ht="12.75" customHeight="1">
      <c r="B353" s="19"/>
      <c r="C353" s="19"/>
      <c r="D353" s="19"/>
      <c r="E353" s="15"/>
    </row>
    <row r="354" spans="1:5" ht="13.5" customHeight="1" thickBot="1">
      <c r="A354" s="29"/>
      <c r="B354" s="19"/>
      <c r="C354" s="19"/>
      <c r="D354" s="19"/>
      <c r="E354" s="15"/>
    </row>
    <row r="355" spans="1:5" ht="12.75" customHeight="1">
      <c r="B355" s="19"/>
      <c r="C355" s="19"/>
      <c r="D355" s="19"/>
      <c r="E355" s="15"/>
    </row>
    <row r="356" spans="1:5" ht="12.75" customHeight="1">
      <c r="B356" s="19"/>
      <c r="C356" s="19"/>
      <c r="D356" s="19"/>
      <c r="E356" s="15"/>
    </row>
    <row r="357" spans="1:5" ht="12.75" customHeight="1">
      <c r="B357" s="19"/>
      <c r="C357" s="19"/>
      <c r="D357" s="19"/>
      <c r="E357" s="15"/>
    </row>
    <row r="358" spans="1:5" ht="12.75" customHeight="1">
      <c r="B358" s="19"/>
      <c r="C358" s="19"/>
      <c r="D358" s="19"/>
      <c r="E358" s="15"/>
    </row>
  </sheetData>
  <mergeCells count="41">
    <mergeCell ref="AS51:AW51"/>
    <mergeCell ref="AX51:BB51"/>
    <mergeCell ref="E51:I51"/>
    <mergeCell ref="J51:N51"/>
    <mergeCell ref="O51:S51"/>
    <mergeCell ref="T51:X51"/>
    <mergeCell ref="Y51:AC51"/>
    <mergeCell ref="AD51:AH51"/>
    <mergeCell ref="AI51:AM51"/>
    <mergeCell ref="AN51:AR51"/>
    <mergeCell ref="I2:U2"/>
    <mergeCell ref="I3:N4"/>
    <mergeCell ref="P3:U4"/>
    <mergeCell ref="I5:N18"/>
    <mergeCell ref="P5:U18"/>
    <mergeCell ref="A19:B19"/>
    <mergeCell ref="I20:N20"/>
    <mergeCell ref="P20:U20"/>
    <mergeCell ref="I21:N45"/>
    <mergeCell ref="P21:U45"/>
    <mergeCell ref="B23:G23"/>
    <mergeCell ref="D30:G30"/>
    <mergeCell ref="A31:A40"/>
    <mergeCell ref="D38:G38"/>
    <mergeCell ref="D39:G39"/>
    <mergeCell ref="D40:G40"/>
    <mergeCell ref="D31:G37"/>
    <mergeCell ref="A54:A64"/>
    <mergeCell ref="A66:A71"/>
    <mergeCell ref="A75:A77"/>
    <mergeCell ref="A220:A222"/>
    <mergeCell ref="A224:A226"/>
    <mergeCell ref="A190:A198"/>
    <mergeCell ref="A200:A202"/>
    <mergeCell ref="A143:A154"/>
    <mergeCell ref="A158:A169"/>
    <mergeCell ref="A172:A174"/>
    <mergeCell ref="A176:A178"/>
    <mergeCell ref="A186:A187"/>
    <mergeCell ref="A204:A206"/>
    <mergeCell ref="A210:A218"/>
  </mergeCells>
  <dataValidations count="1">
    <dataValidation type="list" allowBlank="1" showInputMessage="1" showErrorMessage="1" sqref="B7" xr:uid="{E792C3FE-49DA-44FF-9F7F-3137119408E3}">
      <formula1>"Y,N"</formula1>
    </dataValidation>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DCB97358-58A9-40ED-896B-8E74C7BAA72D}">
          <x14:formula1>
            <xm:f>'Fixed Data'!$E$55:$E$58</xm:f>
          </x14:formula1>
          <xm:sqref>B158:B169 B143:B154</xm:sqref>
        </x14:dataValidation>
        <x14:dataValidation type="list" allowBlank="1" showInputMessage="1" showErrorMessage="1" xr:uid="{48ABFDE5-159F-44ED-B5E4-98A27830447B}">
          <x14:formula1>
            <xm:f>'Fixed Data'!$C$64:$C$65</xm:f>
          </x14:formula1>
          <xm:sqref>B66:B70</xm:sqref>
        </x14:dataValidation>
        <x14:dataValidation type="list" allowBlank="1" showInputMessage="1" showErrorMessage="1" xr:uid="{BA00CBD4-0936-412B-B5EB-89A31E109FB5}">
          <x14:formula1>
            <xm:f>'Fixed Data'!$C$55:$C$61</xm:f>
          </x14:formula1>
          <xm:sqref>C56:C63</xm:sqref>
        </x14:dataValidation>
        <x14:dataValidation type="list" allowBlank="1" showInputMessage="1" showErrorMessage="1" xr:uid="{0096F467-43C8-43D6-AAB6-58DEABB2423A}">
          <x14:formula1>
            <xm:f>'Fixed Data'!$A$55:$A$78</xm:f>
          </x14:formula1>
          <xm:sqref>B54:B63</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852CC2-B0B3-4751-8F88-B3363278DCC8}">
  <sheetPr>
    <tabColor theme="9" tint="0.59999389629810485"/>
  </sheetPr>
  <dimension ref="A1:S34"/>
  <sheetViews>
    <sheetView workbookViewId="0">
      <selection activeCell="A34" sqref="A34"/>
    </sheetView>
  </sheetViews>
  <sheetFormatPr defaultRowHeight="13.5"/>
  <cols>
    <col min="1" max="1" width="22" customWidth="1"/>
  </cols>
  <sheetData>
    <row r="1" spans="1:19">
      <c r="A1" s="4" t="s">
        <v>495</v>
      </c>
    </row>
    <row r="2" spans="1:19">
      <c r="A2" s="471" t="s">
        <v>496</v>
      </c>
      <c r="B2" s="471"/>
      <c r="C2" s="471"/>
      <c r="D2" s="471"/>
      <c r="E2" s="471"/>
      <c r="F2" s="471"/>
      <c r="G2" s="471"/>
      <c r="H2" s="471"/>
      <c r="I2" s="471"/>
      <c r="J2" s="471"/>
      <c r="K2" s="471"/>
      <c r="L2" s="471"/>
      <c r="M2" s="471"/>
      <c r="N2" s="471"/>
      <c r="O2" s="471"/>
      <c r="P2" s="471"/>
      <c r="Q2" s="471"/>
      <c r="R2" s="471"/>
      <c r="S2" s="471"/>
    </row>
    <row r="3" spans="1:19">
      <c r="A3" s="471"/>
      <c r="B3" s="471"/>
      <c r="C3" s="471"/>
      <c r="D3" s="471"/>
      <c r="E3" s="471"/>
      <c r="F3" s="471"/>
      <c r="G3" s="471"/>
      <c r="H3" s="471"/>
      <c r="I3" s="471"/>
      <c r="J3" s="471"/>
      <c r="K3" s="471"/>
      <c r="L3" s="471"/>
      <c r="M3" s="471"/>
      <c r="N3" s="471"/>
      <c r="O3" s="471"/>
      <c r="P3" s="471"/>
      <c r="Q3" s="471"/>
      <c r="R3" s="471"/>
      <c r="S3" s="471"/>
    </row>
    <row r="4" spans="1:19">
      <c r="A4" s="471"/>
      <c r="B4" s="471"/>
      <c r="C4" s="471"/>
      <c r="D4" s="471"/>
      <c r="E4" s="471"/>
      <c r="F4" s="471"/>
      <c r="G4" s="471"/>
      <c r="H4" s="471"/>
      <c r="I4" s="471"/>
      <c r="J4" s="471"/>
      <c r="K4" s="471"/>
      <c r="L4" s="471"/>
      <c r="M4" s="471"/>
      <c r="N4" s="471"/>
      <c r="O4" s="471"/>
      <c r="P4" s="471"/>
      <c r="Q4" s="471"/>
      <c r="R4" s="471"/>
      <c r="S4" s="471"/>
    </row>
    <row r="6" spans="1:19">
      <c r="A6" s="4" t="s">
        <v>497</v>
      </c>
    </row>
    <row r="19" spans="1:19">
      <c r="A19" s="4" t="s">
        <v>498</v>
      </c>
    </row>
    <row r="20" spans="1:19">
      <c r="A20" s="471" t="s">
        <v>499</v>
      </c>
      <c r="B20" s="471"/>
      <c r="C20" s="471"/>
      <c r="D20" s="471"/>
      <c r="E20" s="471"/>
      <c r="F20" s="471"/>
      <c r="G20" s="471"/>
      <c r="H20" s="471"/>
      <c r="I20" s="471"/>
      <c r="J20" s="471"/>
      <c r="K20" s="471"/>
      <c r="L20" s="471"/>
      <c r="M20" s="471"/>
      <c r="N20" s="471"/>
      <c r="O20" s="471"/>
      <c r="P20" s="471"/>
      <c r="Q20" s="471"/>
      <c r="R20" s="471"/>
      <c r="S20" s="471"/>
    </row>
    <row r="21" spans="1:19" ht="25.5" customHeight="1">
      <c r="A21" s="471"/>
      <c r="B21" s="471"/>
      <c r="C21" s="471"/>
      <c r="D21" s="471"/>
      <c r="E21" s="471"/>
      <c r="F21" s="471"/>
      <c r="G21" s="471"/>
      <c r="H21" s="471"/>
      <c r="I21" s="471"/>
      <c r="J21" s="471"/>
      <c r="K21" s="471"/>
      <c r="L21" s="471"/>
      <c r="M21" s="471"/>
      <c r="N21" s="471"/>
      <c r="O21" s="471"/>
      <c r="P21" s="471"/>
      <c r="Q21" s="471"/>
      <c r="R21" s="471"/>
      <c r="S21" s="471"/>
    </row>
    <row r="23" spans="1:19">
      <c r="A23" s="158" t="s">
        <v>340</v>
      </c>
      <c r="B23" s="472" t="s">
        <v>500</v>
      </c>
      <c r="C23" s="472"/>
      <c r="D23" s="472"/>
      <c r="E23" s="472"/>
      <c r="F23" s="472"/>
      <c r="G23" s="472"/>
      <c r="H23" s="472"/>
      <c r="I23" s="472"/>
      <c r="J23" s="472"/>
      <c r="K23" s="472"/>
      <c r="L23" s="472"/>
      <c r="M23" s="472"/>
      <c r="N23" s="472"/>
      <c r="O23" s="472"/>
      <c r="P23" s="472"/>
      <c r="Q23" s="472"/>
      <c r="R23" s="472"/>
      <c r="S23" s="472"/>
    </row>
    <row r="24" spans="1:19">
      <c r="A24" s="158" t="s">
        <v>482</v>
      </c>
      <c r="B24" s="472" t="s">
        <v>501</v>
      </c>
      <c r="C24" s="472"/>
      <c r="D24" s="472"/>
      <c r="E24" s="472"/>
      <c r="F24" s="472"/>
      <c r="G24" s="472"/>
      <c r="H24" s="472"/>
      <c r="I24" s="472"/>
      <c r="J24" s="472"/>
      <c r="K24" s="472"/>
      <c r="L24" s="472"/>
      <c r="M24" s="472"/>
      <c r="N24" s="472"/>
      <c r="O24" s="472"/>
      <c r="P24" s="472"/>
      <c r="Q24" s="472"/>
      <c r="R24" s="472"/>
      <c r="S24" s="472"/>
    </row>
    <row r="25" spans="1:19">
      <c r="A25" s="159" t="s">
        <v>385</v>
      </c>
      <c r="B25" s="472" t="s">
        <v>502</v>
      </c>
      <c r="C25" s="472"/>
      <c r="D25" s="472"/>
      <c r="E25" s="472"/>
      <c r="F25" s="472"/>
      <c r="G25" s="472"/>
      <c r="H25" s="472"/>
      <c r="I25" s="472"/>
      <c r="J25" s="472"/>
      <c r="K25" s="472"/>
      <c r="L25" s="472"/>
      <c r="M25" s="472"/>
      <c r="N25" s="472"/>
      <c r="O25" s="472"/>
      <c r="P25" s="472"/>
      <c r="Q25" s="472"/>
      <c r="R25" s="472"/>
      <c r="S25" s="472"/>
    </row>
    <row r="26" spans="1:19">
      <c r="A26" s="159" t="s">
        <v>461</v>
      </c>
      <c r="B26" s="472" t="s">
        <v>502</v>
      </c>
      <c r="C26" s="472"/>
      <c r="D26" s="472"/>
      <c r="E26" s="472"/>
      <c r="F26" s="472"/>
      <c r="G26" s="472"/>
      <c r="H26" s="472"/>
      <c r="I26" s="472"/>
      <c r="J26" s="472"/>
      <c r="K26" s="472"/>
      <c r="L26" s="472"/>
      <c r="M26" s="472"/>
      <c r="N26" s="472"/>
      <c r="O26" s="472"/>
      <c r="P26" s="472"/>
      <c r="Q26" s="472"/>
      <c r="R26" s="472"/>
      <c r="S26" s="472"/>
    </row>
    <row r="27" spans="1:19">
      <c r="A27" s="159" t="s">
        <v>462</v>
      </c>
      <c r="B27" s="472" t="s">
        <v>502</v>
      </c>
      <c r="C27" s="472"/>
      <c r="D27" s="472"/>
      <c r="E27" s="472"/>
      <c r="F27" s="472"/>
      <c r="G27" s="472"/>
      <c r="H27" s="472"/>
      <c r="I27" s="472"/>
      <c r="J27" s="472"/>
      <c r="K27" s="472"/>
      <c r="L27" s="472"/>
      <c r="M27" s="472"/>
      <c r="N27" s="472"/>
      <c r="O27" s="472"/>
      <c r="P27" s="472"/>
      <c r="Q27" s="472"/>
      <c r="R27" s="472"/>
      <c r="S27" s="472"/>
    </row>
    <row r="31" spans="1:19">
      <c r="A31" s="4" t="s">
        <v>503</v>
      </c>
    </row>
    <row r="32" spans="1:19">
      <c r="A32" t="s">
        <v>504</v>
      </c>
    </row>
    <row r="34" spans="1:1">
      <c r="A34" s="4" t="s">
        <v>505</v>
      </c>
    </row>
  </sheetData>
  <mergeCells count="7">
    <mergeCell ref="B26:S26"/>
    <mergeCell ref="B27:S27"/>
    <mergeCell ref="A2:S4"/>
    <mergeCell ref="A20:S21"/>
    <mergeCell ref="B23:S23"/>
    <mergeCell ref="B24:S24"/>
    <mergeCell ref="B25:S25"/>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20">
    <tabColor rgb="FF92D050"/>
    <pageSetUpPr autoPageBreaks="0"/>
  </sheetPr>
  <dimension ref="A1:BB358"/>
  <sheetViews>
    <sheetView zoomScale="72" zoomScaleNormal="72" workbookViewId="0">
      <selection activeCell="B10" sqref="B10"/>
    </sheetView>
  </sheetViews>
  <sheetFormatPr defaultColWidth="9" defaultRowHeight="13.5" outlineLevelRow="3"/>
  <cols>
    <col min="1" max="1" width="31.3828125" customWidth="1"/>
    <col min="2" max="2" width="32.84375" customWidth="1"/>
    <col min="3" max="3" width="23.61328125" customWidth="1"/>
    <col min="4" max="4" width="15.3828125" customWidth="1"/>
    <col min="5" max="5" width="21.3828125" bestFit="1" customWidth="1"/>
    <col min="6" max="6" width="19.61328125" bestFit="1" customWidth="1"/>
    <col min="7" max="7" width="15.765625" customWidth="1"/>
    <col min="8" max="49" width="14.61328125" customWidth="1"/>
    <col min="50" max="58" width="9" customWidth="1"/>
    <col min="60" max="60" width="9" customWidth="1"/>
  </cols>
  <sheetData>
    <row r="1" spans="1:21" ht="56.9" customHeight="1" thickBot="1"/>
    <row r="2" spans="1:21" ht="15" customHeight="1" thickBot="1">
      <c r="A2" s="12" t="s">
        <v>80</v>
      </c>
      <c r="F2" s="24"/>
      <c r="G2" s="10"/>
      <c r="I2" s="436" t="s">
        <v>332</v>
      </c>
      <c r="J2" s="437"/>
      <c r="K2" s="437"/>
      <c r="L2" s="437"/>
      <c r="M2" s="437"/>
      <c r="N2" s="437"/>
      <c r="O2" s="437"/>
      <c r="P2" s="437"/>
      <c r="Q2" s="437"/>
      <c r="R2" s="437"/>
      <c r="S2" s="437"/>
      <c r="T2" s="437"/>
      <c r="U2" s="438"/>
    </row>
    <row r="3" spans="1:21" ht="13.5" customHeight="1" outlineLevel="1" thickBot="1">
      <c r="A3" s="3"/>
      <c r="B3" s="7"/>
      <c r="F3" s="24"/>
      <c r="G3" s="10"/>
      <c r="I3" s="439" t="s">
        <v>333</v>
      </c>
      <c r="J3" s="440"/>
      <c r="K3" s="440"/>
      <c r="L3" s="440"/>
      <c r="M3" s="440"/>
      <c r="N3" s="441"/>
      <c r="O3" s="1"/>
      <c r="P3" s="445" t="s">
        <v>334</v>
      </c>
      <c r="Q3" s="446"/>
      <c r="R3" s="446"/>
      <c r="S3" s="446"/>
      <c r="T3" s="446"/>
      <c r="U3" s="447"/>
    </row>
    <row r="4" spans="1:21" ht="56.25" customHeight="1" outlineLevel="1">
      <c r="A4" s="31" t="s">
        <v>157</v>
      </c>
      <c r="B4" s="86"/>
      <c r="E4" s="53" t="s">
        <v>335</v>
      </c>
      <c r="F4" s="91"/>
      <c r="G4" s="28"/>
      <c r="H4" s="10"/>
      <c r="I4" s="442"/>
      <c r="J4" s="443"/>
      <c r="K4" s="443"/>
      <c r="L4" s="443"/>
      <c r="M4" s="443"/>
      <c r="N4" s="444"/>
      <c r="P4" s="448"/>
      <c r="Q4" s="449"/>
      <c r="R4" s="449"/>
      <c r="S4" s="449"/>
      <c r="T4" s="449"/>
      <c r="U4" s="450"/>
    </row>
    <row r="5" spans="1:21" outlineLevel="1">
      <c r="A5" s="13" t="s">
        <v>336</v>
      </c>
      <c r="B5" s="88"/>
      <c r="E5" s="14"/>
      <c r="H5" s="10"/>
      <c r="I5" s="483"/>
      <c r="J5" s="463"/>
      <c r="K5" s="463"/>
      <c r="L5" s="463"/>
      <c r="M5" s="463"/>
      <c r="N5" s="464"/>
      <c r="P5" s="483"/>
      <c r="Q5" s="463"/>
      <c r="R5" s="463"/>
      <c r="S5" s="463"/>
      <c r="T5" s="463"/>
      <c r="U5" s="464"/>
    </row>
    <row r="6" spans="1:21" outlineLevel="1">
      <c r="A6" s="13" t="s">
        <v>339</v>
      </c>
      <c r="B6" s="88"/>
      <c r="E6" s="53" t="s">
        <v>341</v>
      </c>
      <c r="F6" s="90"/>
      <c r="H6" s="10"/>
      <c r="I6" s="465"/>
      <c r="J6" s="466"/>
      <c r="K6" s="466"/>
      <c r="L6" s="466"/>
      <c r="M6" s="466"/>
      <c r="N6" s="467"/>
      <c r="P6" s="465"/>
      <c r="Q6" s="466"/>
      <c r="R6" s="466"/>
      <c r="S6" s="466"/>
      <c r="T6" s="466"/>
      <c r="U6" s="467"/>
    </row>
    <row r="7" spans="1:21" outlineLevel="1">
      <c r="A7" s="13" t="s">
        <v>343</v>
      </c>
      <c r="B7" s="88"/>
      <c r="E7" s="14"/>
      <c r="H7" s="10"/>
      <c r="I7" s="465"/>
      <c r="J7" s="466"/>
      <c r="K7" s="466"/>
      <c r="L7" s="466"/>
      <c r="M7" s="466"/>
      <c r="N7" s="467"/>
      <c r="P7" s="465"/>
      <c r="Q7" s="466"/>
      <c r="R7" s="466"/>
      <c r="S7" s="466"/>
      <c r="T7" s="466"/>
      <c r="U7" s="467"/>
    </row>
    <row r="8" spans="1:21" ht="41" outlineLevel="1" thickBot="1">
      <c r="A8" s="34" t="s">
        <v>344</v>
      </c>
      <c r="B8" s="89"/>
      <c r="E8" s="14"/>
      <c r="H8" s="10"/>
      <c r="I8" s="465"/>
      <c r="J8" s="466"/>
      <c r="K8" s="466"/>
      <c r="L8" s="466"/>
      <c r="M8" s="466"/>
      <c r="N8" s="467"/>
      <c r="P8" s="465"/>
      <c r="Q8" s="466"/>
      <c r="R8" s="466"/>
      <c r="S8" s="466"/>
      <c r="T8" s="466"/>
      <c r="U8" s="467"/>
    </row>
    <row r="9" spans="1:21" outlineLevel="1">
      <c r="E9" s="14"/>
      <c r="H9" s="10"/>
      <c r="I9" s="465"/>
      <c r="J9" s="466"/>
      <c r="K9" s="466"/>
      <c r="L9" s="466"/>
      <c r="M9" s="466"/>
      <c r="N9" s="467"/>
      <c r="P9" s="465"/>
      <c r="Q9" s="466"/>
      <c r="R9" s="466"/>
      <c r="S9" s="466"/>
      <c r="T9" s="466"/>
      <c r="U9" s="467"/>
    </row>
    <row r="10" spans="1:21" ht="14" outlineLevel="1" thickBot="1">
      <c r="A10" s="32" t="s">
        <v>346</v>
      </c>
      <c r="B10" s="35">
        <f>Baseline!B10</f>
        <v>2027</v>
      </c>
      <c r="E10" s="14"/>
      <c r="H10" s="10"/>
      <c r="I10" s="465"/>
      <c r="J10" s="466"/>
      <c r="K10" s="466"/>
      <c r="L10" s="466"/>
      <c r="M10" s="466"/>
      <c r="N10" s="467"/>
      <c r="P10" s="465"/>
      <c r="Q10" s="466"/>
      <c r="R10" s="466"/>
      <c r="S10" s="466"/>
      <c r="T10" s="466"/>
      <c r="U10" s="467"/>
    </row>
    <row r="11" spans="1:21" outlineLevel="1">
      <c r="A11" s="16"/>
      <c r="H11" s="10"/>
      <c r="I11" s="465"/>
      <c r="J11" s="466"/>
      <c r="K11" s="466"/>
      <c r="L11" s="466"/>
      <c r="M11" s="466"/>
      <c r="N11" s="467"/>
      <c r="P11" s="465"/>
      <c r="Q11" s="466"/>
      <c r="R11" s="466"/>
      <c r="S11" s="466"/>
      <c r="T11" s="466"/>
      <c r="U11" s="467"/>
    </row>
    <row r="12" spans="1:21" ht="40.5" outlineLevel="1">
      <c r="A12" s="26" t="s">
        <v>347</v>
      </c>
      <c r="B12" s="26" t="s">
        <v>348</v>
      </c>
      <c r="C12" s="26" t="s">
        <v>349</v>
      </c>
      <c r="D12" s="26" t="s">
        <v>350</v>
      </c>
      <c r="E12" s="26" t="s">
        <v>351</v>
      </c>
      <c r="F12" s="26" t="s">
        <v>352</v>
      </c>
      <c r="G12" s="26" t="s">
        <v>353</v>
      </c>
      <c r="I12" s="465"/>
      <c r="J12" s="466"/>
      <c r="K12" s="466"/>
      <c r="L12" s="466"/>
      <c r="M12" s="466"/>
      <c r="N12" s="467"/>
      <c r="P12" s="465"/>
      <c r="Q12" s="466"/>
      <c r="R12" s="466"/>
      <c r="S12" s="466"/>
      <c r="T12" s="466"/>
      <c r="U12" s="467"/>
    </row>
    <row r="13" spans="1:21" outlineLevel="1">
      <c r="A13" s="58">
        <v>2035</v>
      </c>
      <c r="B13" s="21">
        <f t="shared" ref="B13:B18" si="0">INDEX($E$204:$AW$204,1,MATCH($A13,$E$53:$BB$53,0))</f>
        <v>0</v>
      </c>
      <c r="C13" s="21">
        <f>B13-Baseline!B13</f>
        <v>60.015640664181646</v>
      </c>
      <c r="D13" s="21">
        <f t="shared" ref="D13:D18" si="1">INDEX($E$205:$AW$205,1,MATCH($A13,$E$53:$BB$53,0))</f>
        <v>0</v>
      </c>
      <c r="E13" s="21">
        <f>D13-Baseline!D13</f>
        <v>60.009471944162733</v>
      </c>
      <c r="F13" s="21">
        <f t="shared" ref="F13:F18" si="2">INDEX($E$206:$AW$206,1,MATCH($A13,$E$53:$BB$53,0))</f>
        <v>0</v>
      </c>
      <c r="G13" s="21">
        <f>F13-Baseline!F13</f>
        <v>60.02180813688252</v>
      </c>
      <c r="I13" s="465"/>
      <c r="J13" s="466"/>
      <c r="K13" s="466"/>
      <c r="L13" s="466"/>
      <c r="M13" s="466"/>
      <c r="N13" s="467"/>
      <c r="P13" s="465"/>
      <c r="Q13" s="466"/>
      <c r="R13" s="466"/>
      <c r="S13" s="466"/>
      <c r="T13" s="466"/>
      <c r="U13" s="467"/>
    </row>
    <row r="14" spans="1:21" outlineLevel="1">
      <c r="A14" s="58">
        <v>2040</v>
      </c>
      <c r="B14" s="21">
        <f t="shared" si="0"/>
        <v>0</v>
      </c>
      <c r="C14" s="21">
        <f>B14-Baseline!B14</f>
        <v>94.079084756913886</v>
      </c>
      <c r="D14" s="21">
        <f t="shared" si="1"/>
        <v>0</v>
      </c>
      <c r="E14" s="21">
        <f>D14-Baseline!D14</f>
        <v>94.068780773834973</v>
      </c>
      <c r="F14" s="21">
        <f t="shared" si="2"/>
        <v>0</v>
      </c>
      <c r="G14" s="21">
        <f>F14-Baseline!F14</f>
        <v>94.089398472229206</v>
      </c>
      <c r="I14" s="465"/>
      <c r="J14" s="466"/>
      <c r="K14" s="466"/>
      <c r="L14" s="466"/>
      <c r="M14" s="466"/>
      <c r="N14" s="467"/>
      <c r="P14" s="465"/>
      <c r="Q14" s="466"/>
      <c r="R14" s="466"/>
      <c r="S14" s="466"/>
      <c r="T14" s="466"/>
      <c r="U14" s="467"/>
    </row>
    <row r="15" spans="1:21" outlineLevel="1">
      <c r="A15" s="58">
        <v>2045</v>
      </c>
      <c r="B15" s="21">
        <f t="shared" si="0"/>
        <v>0</v>
      </c>
      <c r="C15" s="21">
        <f>B15-Baseline!B15</f>
        <v>128.13119065829659</v>
      </c>
      <c r="D15" s="21">
        <f t="shared" si="1"/>
        <v>0</v>
      </c>
      <c r="E15" s="21">
        <f>D15-Baseline!D15</f>
        <v>128.11611188663025</v>
      </c>
      <c r="F15" s="21">
        <f t="shared" si="2"/>
        <v>0</v>
      </c>
      <c r="G15" s="21">
        <f>F15-Baseline!F15</f>
        <v>128.14627255448178</v>
      </c>
      <c r="I15" s="465"/>
      <c r="J15" s="466"/>
      <c r="K15" s="466"/>
      <c r="L15" s="466"/>
      <c r="M15" s="466"/>
      <c r="N15" s="467"/>
      <c r="P15" s="465"/>
      <c r="Q15" s="466"/>
      <c r="R15" s="466"/>
      <c r="S15" s="466"/>
      <c r="T15" s="466"/>
      <c r="U15" s="467"/>
    </row>
    <row r="16" spans="1:21" outlineLevel="1">
      <c r="A16" s="58">
        <v>2050</v>
      </c>
      <c r="B16" s="21">
        <f t="shared" si="0"/>
        <v>0</v>
      </c>
      <c r="C16" s="21">
        <f>B16-Baseline!B16</f>
        <v>162.51865758492204</v>
      </c>
      <c r="D16" s="21">
        <f t="shared" si="1"/>
        <v>0</v>
      </c>
      <c r="E16" s="21">
        <f>D16-Baseline!D16</f>
        <v>162.49805618206179</v>
      </c>
      <c r="F16" s="21">
        <f t="shared" si="2"/>
        <v>0</v>
      </c>
      <c r="G16" s="21">
        <f>F16-Baseline!F16</f>
        <v>162.53924853134842</v>
      </c>
      <c r="I16" s="465"/>
      <c r="J16" s="466"/>
      <c r="K16" s="466"/>
      <c r="L16" s="466"/>
      <c r="M16" s="466"/>
      <c r="N16" s="467"/>
      <c r="P16" s="465"/>
      <c r="Q16" s="466"/>
      <c r="R16" s="466"/>
      <c r="S16" s="466"/>
      <c r="T16" s="466"/>
      <c r="U16" s="467"/>
    </row>
    <row r="17" spans="1:21" outlineLevel="1">
      <c r="A17" s="58">
        <v>2060</v>
      </c>
      <c r="B17" s="21">
        <f t="shared" si="0"/>
        <v>0</v>
      </c>
      <c r="C17" s="21">
        <f>B17-Baseline!B17</f>
        <v>851.81299367601434</v>
      </c>
      <c r="D17" s="21">
        <f t="shared" si="1"/>
        <v>0</v>
      </c>
      <c r="E17" s="21">
        <f>D17-Baseline!D17</f>
        <v>851.77733973277827</v>
      </c>
      <c r="F17" s="21">
        <f t="shared" si="2"/>
        <v>0</v>
      </c>
      <c r="G17" s="21">
        <f>F17-Baseline!F17</f>
        <v>851.84849347489296</v>
      </c>
      <c r="I17" s="465"/>
      <c r="J17" s="466"/>
      <c r="K17" s="466"/>
      <c r="L17" s="466"/>
      <c r="M17" s="466"/>
      <c r="N17" s="467"/>
      <c r="P17" s="465"/>
      <c r="Q17" s="466"/>
      <c r="R17" s="466"/>
      <c r="S17" s="466"/>
      <c r="T17" s="466"/>
      <c r="U17" s="467"/>
    </row>
    <row r="18" spans="1:21" outlineLevel="1">
      <c r="A18" s="58">
        <v>2070</v>
      </c>
      <c r="B18" s="21">
        <f t="shared" si="0"/>
        <v>0</v>
      </c>
      <c r="C18" s="21">
        <f>B18-Baseline!B18</f>
        <v>1627.7168452507422</v>
      </c>
      <c r="D18" s="21">
        <f t="shared" si="1"/>
        <v>0</v>
      </c>
      <c r="E18" s="21">
        <f>D18-Baseline!D18</f>
        <v>1627.6603618336665</v>
      </c>
      <c r="F18" s="21">
        <f t="shared" si="2"/>
        <v>0</v>
      </c>
      <c r="G18" s="21">
        <f>F18-Baseline!F18</f>
        <v>1627.7728127109172</v>
      </c>
      <c r="I18" s="468"/>
      <c r="J18" s="469"/>
      <c r="K18" s="469"/>
      <c r="L18" s="469"/>
      <c r="M18" s="469"/>
      <c r="N18" s="470"/>
      <c r="P18" s="468"/>
      <c r="Q18" s="469"/>
      <c r="R18" s="469"/>
      <c r="S18" s="469"/>
      <c r="T18" s="469"/>
      <c r="U18" s="470"/>
    </row>
    <row r="19" spans="1:21" ht="14" outlineLevel="1" thickBot="1">
      <c r="A19" s="426"/>
      <c r="B19" s="426"/>
      <c r="I19" s="250"/>
      <c r="J19" s="251"/>
      <c r="K19" s="251"/>
      <c r="L19" s="251"/>
      <c r="M19" s="251"/>
      <c r="N19" s="251"/>
      <c r="P19" s="249"/>
      <c r="Q19" s="249"/>
      <c r="R19" s="249"/>
      <c r="S19" s="249"/>
      <c r="T19" s="249"/>
      <c r="U19" s="232"/>
    </row>
    <row r="20" spans="1:21" ht="26.25" customHeight="1" outlineLevel="1">
      <c r="A20" s="54" t="s">
        <v>354</v>
      </c>
      <c r="B20" s="55">
        <f>Baseline!B20</f>
        <v>0.33700000000000002</v>
      </c>
      <c r="E20" s="154"/>
      <c r="I20" s="460" t="s">
        <v>355</v>
      </c>
      <c r="J20" s="461"/>
      <c r="K20" s="461"/>
      <c r="L20" s="461"/>
      <c r="M20" s="461"/>
      <c r="N20" s="462"/>
      <c r="P20" s="460" t="s">
        <v>356</v>
      </c>
      <c r="Q20" s="461"/>
      <c r="R20" s="461"/>
      <c r="S20" s="461"/>
      <c r="T20" s="461"/>
      <c r="U20" s="462"/>
    </row>
    <row r="21" spans="1:21" ht="12.75" customHeight="1" outlineLevel="1">
      <c r="A21" s="154"/>
      <c r="B21" s="155"/>
      <c r="I21" s="483"/>
      <c r="J21" s="463"/>
      <c r="K21" s="463"/>
      <c r="L21" s="463"/>
      <c r="M21" s="463"/>
      <c r="N21" s="464"/>
      <c r="P21" s="483"/>
      <c r="Q21" s="463"/>
      <c r="R21" s="463"/>
      <c r="S21" s="463"/>
      <c r="T21" s="463"/>
      <c r="U21" s="464"/>
    </row>
    <row r="22" spans="1:21" ht="12.75" customHeight="1" outlineLevel="1">
      <c r="A22" s="154"/>
      <c r="B22" s="155"/>
      <c r="I22" s="465"/>
      <c r="J22" s="466"/>
      <c r="K22" s="466"/>
      <c r="L22" s="466"/>
      <c r="M22" s="466"/>
      <c r="N22" s="467"/>
      <c r="P22" s="465"/>
      <c r="Q22" s="466"/>
      <c r="R22" s="466"/>
      <c r="S22" s="466"/>
      <c r="T22" s="466"/>
      <c r="U22" s="467"/>
    </row>
    <row r="23" spans="1:21" outlineLevel="1">
      <c r="A23" s="154"/>
      <c r="B23" s="408" t="s">
        <v>358</v>
      </c>
      <c r="C23" s="409"/>
      <c r="D23" s="409"/>
      <c r="E23" s="409"/>
      <c r="F23" s="409"/>
      <c r="G23" s="410"/>
      <c r="I23" s="465"/>
      <c r="J23" s="466"/>
      <c r="K23" s="466"/>
      <c r="L23" s="466"/>
      <c r="M23" s="466"/>
      <c r="N23" s="467"/>
      <c r="P23" s="465"/>
      <c r="Q23" s="466"/>
      <c r="R23" s="466"/>
      <c r="S23" s="466"/>
      <c r="T23" s="466"/>
      <c r="U23" s="467"/>
    </row>
    <row r="24" spans="1:21" outlineLevel="1">
      <c r="B24" s="17">
        <v>2027</v>
      </c>
      <c r="C24" s="17">
        <v>2028</v>
      </c>
      <c r="D24" s="17">
        <v>2029</v>
      </c>
      <c r="E24" s="17">
        <v>2030</v>
      </c>
      <c r="F24" s="17">
        <v>2031</v>
      </c>
      <c r="G24" s="17" t="s">
        <v>359</v>
      </c>
      <c r="I24" s="465"/>
      <c r="J24" s="466"/>
      <c r="K24" s="466"/>
      <c r="L24" s="466"/>
      <c r="M24" s="466"/>
      <c r="N24" s="467"/>
      <c r="P24" s="465"/>
      <c r="Q24" s="466"/>
      <c r="R24" s="466"/>
      <c r="S24" s="466"/>
      <c r="T24" s="466"/>
      <c r="U24" s="467"/>
    </row>
    <row r="25" spans="1:21" ht="14" outlineLevel="1" thickBot="1">
      <c r="B25" s="30" t="s">
        <v>360</v>
      </c>
      <c r="C25" s="30" t="s">
        <v>360</v>
      </c>
      <c r="D25" s="30" t="s">
        <v>360</v>
      </c>
      <c r="E25" s="30" t="s">
        <v>360</v>
      </c>
      <c r="F25" s="30" t="s">
        <v>360</v>
      </c>
      <c r="G25" s="30" t="s">
        <v>360</v>
      </c>
      <c r="I25" s="465"/>
      <c r="J25" s="466"/>
      <c r="K25" s="466"/>
      <c r="L25" s="466"/>
      <c r="M25" s="466"/>
      <c r="N25" s="467"/>
      <c r="P25" s="465"/>
      <c r="Q25" s="466"/>
      <c r="R25" s="466"/>
      <c r="S25" s="466"/>
      <c r="T25" s="466"/>
      <c r="U25" s="467"/>
    </row>
    <row r="26" spans="1:21" outlineLevel="1">
      <c r="A26" s="54" t="s">
        <v>361</v>
      </c>
      <c r="B26" s="21">
        <f>E64</f>
        <v>0</v>
      </c>
      <c r="C26" s="21">
        <f>F64</f>
        <v>0</v>
      </c>
      <c r="D26" s="21">
        <f>G64</f>
        <v>0</v>
      </c>
      <c r="E26" s="21">
        <f>H64</f>
        <v>0</v>
      </c>
      <c r="F26" s="21">
        <f>I64</f>
        <v>0</v>
      </c>
      <c r="G26" s="21">
        <f>SUM(J64:BB64)</f>
        <v>0</v>
      </c>
      <c r="I26" s="465"/>
      <c r="J26" s="466"/>
      <c r="K26" s="466"/>
      <c r="L26" s="466"/>
      <c r="M26" s="466"/>
      <c r="N26" s="467"/>
      <c r="P26" s="465"/>
      <c r="Q26" s="466"/>
      <c r="R26" s="466"/>
      <c r="S26" s="466"/>
      <c r="T26" s="466"/>
      <c r="U26" s="467"/>
    </row>
    <row r="27" spans="1:21" outlineLevel="1">
      <c r="A27" s="54" t="s">
        <v>362</v>
      </c>
      <c r="B27" s="21">
        <f>E71+E77</f>
        <v>0</v>
      </c>
      <c r="C27" s="21">
        <f>F71+F77</f>
        <v>0</v>
      </c>
      <c r="D27" s="21">
        <f>G71+G77</f>
        <v>0</v>
      </c>
      <c r="E27" s="21">
        <f>H71+H77</f>
        <v>0</v>
      </c>
      <c r="F27" s="21">
        <f>I71+I77</f>
        <v>0</v>
      </c>
      <c r="G27" s="21">
        <f>SUM(J71:BB71)+SUM(J77:BB77)</f>
        <v>0</v>
      </c>
      <c r="I27" s="465"/>
      <c r="J27" s="466"/>
      <c r="K27" s="466"/>
      <c r="L27" s="466"/>
      <c r="M27" s="466"/>
      <c r="N27" s="467"/>
      <c r="P27" s="465"/>
      <c r="Q27" s="466"/>
      <c r="R27" s="466"/>
      <c r="S27" s="466"/>
      <c r="T27" s="466"/>
      <c r="U27" s="467"/>
    </row>
    <row r="28" spans="1:21" outlineLevel="1">
      <c r="A28" s="154"/>
      <c r="B28" s="248"/>
      <c r="C28" s="248"/>
      <c r="D28" s="248"/>
      <c r="E28" s="248"/>
      <c r="F28" s="248"/>
      <c r="G28" s="248"/>
      <c r="I28" s="465"/>
      <c r="J28" s="466"/>
      <c r="K28" s="466"/>
      <c r="L28" s="466"/>
      <c r="M28" s="466"/>
      <c r="N28" s="467"/>
      <c r="P28" s="465"/>
      <c r="Q28" s="466"/>
      <c r="R28" s="466"/>
      <c r="S28" s="466"/>
      <c r="T28" s="466"/>
      <c r="U28" s="467"/>
    </row>
    <row r="29" spans="1:21" ht="14" outlineLevel="1" thickBot="1">
      <c r="A29" s="154"/>
      <c r="B29" s="248"/>
      <c r="C29" s="248"/>
      <c r="D29" s="248"/>
      <c r="E29" s="248"/>
      <c r="F29" s="248"/>
      <c r="G29" s="248"/>
      <c r="I29" s="465"/>
      <c r="J29" s="466"/>
      <c r="K29" s="466"/>
      <c r="L29" s="466"/>
      <c r="M29" s="466"/>
      <c r="N29" s="467"/>
      <c r="P29" s="465"/>
      <c r="Q29" s="466"/>
      <c r="R29" s="466"/>
      <c r="S29" s="466"/>
      <c r="T29" s="466"/>
      <c r="U29" s="467"/>
    </row>
    <row r="30" spans="1:21" ht="14" outlineLevel="1" thickBot="1">
      <c r="A30" s="308"/>
      <c r="B30" s="309" t="s">
        <v>363</v>
      </c>
      <c r="C30" s="310" t="s">
        <v>364</v>
      </c>
      <c r="D30" s="412" t="s">
        <v>323</v>
      </c>
      <c r="E30" s="413"/>
      <c r="F30" s="413"/>
      <c r="G30" s="414"/>
      <c r="I30" s="465"/>
      <c r="J30" s="466"/>
      <c r="K30" s="466"/>
      <c r="L30" s="466"/>
      <c r="M30" s="466"/>
      <c r="N30" s="467"/>
      <c r="P30" s="465"/>
      <c r="Q30" s="466"/>
      <c r="R30" s="466"/>
      <c r="S30" s="466"/>
      <c r="T30" s="466"/>
      <c r="U30" s="467"/>
    </row>
    <row r="31" spans="1:21" outlineLevel="1">
      <c r="A31" s="432" t="s">
        <v>365</v>
      </c>
      <c r="B31" s="311"/>
      <c r="C31" s="307"/>
      <c r="D31" s="481"/>
      <c r="E31" s="481"/>
      <c r="F31" s="481"/>
      <c r="G31" s="482"/>
      <c r="I31" s="465"/>
      <c r="J31" s="466"/>
      <c r="K31" s="466"/>
      <c r="L31" s="466"/>
      <c r="M31" s="466"/>
      <c r="N31" s="467"/>
      <c r="P31" s="465"/>
      <c r="Q31" s="466"/>
      <c r="R31" s="466"/>
      <c r="S31" s="466"/>
      <c r="T31" s="466"/>
      <c r="U31" s="467"/>
    </row>
    <row r="32" spans="1:21" outlineLevel="1">
      <c r="A32" s="432"/>
      <c r="B32" s="312"/>
      <c r="C32" s="252"/>
      <c r="D32" s="417"/>
      <c r="E32" s="417"/>
      <c r="F32" s="417"/>
      <c r="G32" s="418"/>
      <c r="I32" s="465"/>
      <c r="J32" s="466"/>
      <c r="K32" s="466"/>
      <c r="L32" s="466"/>
      <c r="M32" s="466"/>
      <c r="N32" s="467"/>
      <c r="P32" s="465"/>
      <c r="Q32" s="466"/>
      <c r="R32" s="466"/>
      <c r="S32" s="466"/>
      <c r="T32" s="466"/>
      <c r="U32" s="467"/>
    </row>
    <row r="33" spans="1:21" outlineLevel="1">
      <c r="A33" s="432"/>
      <c r="B33" s="312"/>
      <c r="C33" s="252"/>
      <c r="D33" s="417"/>
      <c r="E33" s="417"/>
      <c r="F33" s="417"/>
      <c r="G33" s="418"/>
      <c r="I33" s="465"/>
      <c r="J33" s="466"/>
      <c r="K33" s="466"/>
      <c r="L33" s="466"/>
      <c r="M33" s="466"/>
      <c r="N33" s="467"/>
      <c r="P33" s="465"/>
      <c r="Q33" s="466"/>
      <c r="R33" s="466"/>
      <c r="S33" s="466"/>
      <c r="T33" s="466"/>
      <c r="U33" s="467"/>
    </row>
    <row r="34" spans="1:21" outlineLevel="1">
      <c r="A34" s="432"/>
      <c r="B34" s="312"/>
      <c r="C34" s="252"/>
      <c r="D34" s="417"/>
      <c r="E34" s="417"/>
      <c r="F34" s="417"/>
      <c r="G34" s="418"/>
      <c r="I34" s="465"/>
      <c r="J34" s="466"/>
      <c r="K34" s="466"/>
      <c r="L34" s="466"/>
      <c r="M34" s="466"/>
      <c r="N34" s="467"/>
      <c r="P34" s="465"/>
      <c r="Q34" s="466"/>
      <c r="R34" s="466"/>
      <c r="S34" s="466"/>
      <c r="T34" s="466"/>
      <c r="U34" s="467"/>
    </row>
    <row r="35" spans="1:21" outlineLevel="1">
      <c r="A35" s="432"/>
      <c r="B35" s="312"/>
      <c r="C35" s="252"/>
      <c r="D35" s="417"/>
      <c r="E35" s="417"/>
      <c r="F35" s="417"/>
      <c r="G35" s="418"/>
      <c r="I35" s="465"/>
      <c r="J35" s="466"/>
      <c r="K35" s="466"/>
      <c r="L35" s="466"/>
      <c r="M35" s="466"/>
      <c r="N35" s="467"/>
      <c r="P35" s="465"/>
      <c r="Q35" s="466"/>
      <c r="R35" s="466"/>
      <c r="S35" s="466"/>
      <c r="T35" s="466"/>
      <c r="U35" s="467"/>
    </row>
    <row r="36" spans="1:21" outlineLevel="1">
      <c r="A36" s="432"/>
      <c r="B36" s="312"/>
      <c r="C36" s="252"/>
      <c r="D36" s="417"/>
      <c r="E36" s="417"/>
      <c r="F36" s="417"/>
      <c r="G36" s="418"/>
      <c r="I36" s="465"/>
      <c r="J36" s="466"/>
      <c r="K36" s="466"/>
      <c r="L36" s="466"/>
      <c r="M36" s="466"/>
      <c r="N36" s="467"/>
      <c r="P36" s="465"/>
      <c r="Q36" s="466"/>
      <c r="R36" s="466"/>
      <c r="S36" s="466"/>
      <c r="T36" s="466"/>
      <c r="U36" s="467"/>
    </row>
    <row r="37" spans="1:21" outlineLevel="1">
      <c r="A37" s="432"/>
      <c r="B37" s="312"/>
      <c r="C37" s="252"/>
      <c r="D37" s="417"/>
      <c r="E37" s="417"/>
      <c r="F37" s="417"/>
      <c r="G37" s="418"/>
      <c r="I37" s="465"/>
      <c r="J37" s="466"/>
      <c r="K37" s="466"/>
      <c r="L37" s="466"/>
      <c r="M37" s="466"/>
      <c r="N37" s="467"/>
      <c r="P37" s="465"/>
      <c r="Q37" s="466"/>
      <c r="R37" s="466"/>
      <c r="S37" s="466"/>
      <c r="T37" s="466"/>
      <c r="U37" s="467"/>
    </row>
    <row r="38" spans="1:21" outlineLevel="1">
      <c r="A38" s="432"/>
      <c r="B38" s="312"/>
      <c r="C38" s="252"/>
      <c r="D38" s="417"/>
      <c r="E38" s="417"/>
      <c r="F38" s="417"/>
      <c r="G38" s="418"/>
      <c r="I38" s="465"/>
      <c r="J38" s="466"/>
      <c r="K38" s="466"/>
      <c r="L38" s="466"/>
      <c r="M38" s="466"/>
      <c r="N38" s="467"/>
      <c r="P38" s="465"/>
      <c r="Q38" s="466"/>
      <c r="R38" s="466"/>
      <c r="S38" s="466"/>
      <c r="T38" s="466"/>
      <c r="U38" s="467"/>
    </row>
    <row r="39" spans="1:21" outlineLevel="1">
      <c r="A39" s="432"/>
      <c r="B39" s="312"/>
      <c r="C39" s="252"/>
      <c r="D39" s="417"/>
      <c r="E39" s="417"/>
      <c r="F39" s="417"/>
      <c r="G39" s="418"/>
      <c r="I39" s="465"/>
      <c r="J39" s="466"/>
      <c r="K39" s="466"/>
      <c r="L39" s="466"/>
      <c r="M39" s="466"/>
      <c r="N39" s="467"/>
      <c r="P39" s="465"/>
      <c r="Q39" s="466"/>
      <c r="R39" s="466"/>
      <c r="S39" s="466"/>
      <c r="T39" s="466"/>
      <c r="U39" s="467"/>
    </row>
    <row r="40" spans="1:21" ht="14" outlineLevel="1" thickBot="1">
      <c r="A40" s="433"/>
      <c r="B40" s="313"/>
      <c r="C40" s="314"/>
      <c r="D40" s="415"/>
      <c r="E40" s="415"/>
      <c r="F40" s="415"/>
      <c r="G40" s="416"/>
      <c r="I40" s="465"/>
      <c r="J40" s="466"/>
      <c r="K40" s="466"/>
      <c r="L40" s="466"/>
      <c r="M40" s="466"/>
      <c r="N40" s="467"/>
      <c r="P40" s="465"/>
      <c r="Q40" s="466"/>
      <c r="R40" s="466"/>
      <c r="S40" s="466"/>
      <c r="T40" s="466"/>
      <c r="U40" s="467"/>
    </row>
    <row r="41" spans="1:21" outlineLevel="1">
      <c r="A41" s="154"/>
      <c r="B41" s="248"/>
      <c r="C41" s="248"/>
      <c r="D41" s="248"/>
      <c r="E41" s="248"/>
      <c r="F41" s="248"/>
      <c r="G41" s="248"/>
      <c r="I41" s="465"/>
      <c r="J41" s="466"/>
      <c r="K41" s="466"/>
      <c r="L41" s="466"/>
      <c r="M41" s="466"/>
      <c r="N41" s="467"/>
      <c r="P41" s="465"/>
      <c r="Q41" s="466"/>
      <c r="R41" s="466"/>
      <c r="S41" s="466"/>
      <c r="T41" s="466"/>
      <c r="U41" s="467"/>
    </row>
    <row r="42" spans="1:21" outlineLevel="1">
      <c r="A42" s="154"/>
      <c r="B42" s="248"/>
      <c r="C42" s="248"/>
      <c r="D42" s="248"/>
      <c r="E42" s="248"/>
      <c r="F42" s="248"/>
      <c r="G42" s="248"/>
      <c r="I42" s="465"/>
      <c r="J42" s="466"/>
      <c r="K42" s="466"/>
      <c r="L42" s="466"/>
      <c r="M42" s="466"/>
      <c r="N42" s="467"/>
      <c r="P42" s="465"/>
      <c r="Q42" s="466"/>
      <c r="R42" s="466"/>
      <c r="S42" s="466"/>
      <c r="T42" s="466"/>
      <c r="U42" s="467"/>
    </row>
    <row r="43" spans="1:21" outlineLevel="1">
      <c r="A43" s="154"/>
      <c r="B43" s="248"/>
      <c r="C43" s="248"/>
      <c r="D43" s="248"/>
      <c r="E43" s="248"/>
      <c r="F43" s="248"/>
      <c r="G43" s="248"/>
      <c r="I43" s="465"/>
      <c r="J43" s="466"/>
      <c r="K43" s="466"/>
      <c r="L43" s="466"/>
      <c r="M43" s="466"/>
      <c r="N43" s="467"/>
      <c r="P43" s="465"/>
      <c r="Q43" s="466"/>
      <c r="R43" s="466"/>
      <c r="S43" s="466"/>
      <c r="T43" s="466"/>
      <c r="U43" s="467"/>
    </row>
    <row r="44" spans="1:21" outlineLevel="1">
      <c r="A44" s="154"/>
      <c r="B44" s="248"/>
      <c r="C44" s="248"/>
      <c r="D44" s="248"/>
      <c r="E44" s="248"/>
      <c r="F44" s="248"/>
      <c r="G44" s="248"/>
      <c r="I44" s="465"/>
      <c r="J44" s="466"/>
      <c r="K44" s="466"/>
      <c r="L44" s="466"/>
      <c r="M44" s="466"/>
      <c r="N44" s="467"/>
      <c r="P44" s="465"/>
      <c r="Q44" s="466"/>
      <c r="R44" s="466"/>
      <c r="S44" s="466"/>
      <c r="T44" s="466"/>
      <c r="U44" s="467"/>
    </row>
    <row r="45" spans="1:21" outlineLevel="1">
      <c r="A45" s="154"/>
      <c r="B45" s="248"/>
      <c r="C45" s="248"/>
      <c r="D45" s="248"/>
      <c r="E45" s="248"/>
      <c r="F45" s="248"/>
      <c r="G45" s="248"/>
      <c r="I45" s="468"/>
      <c r="J45" s="469"/>
      <c r="K45" s="469"/>
      <c r="L45" s="469"/>
      <c r="M45" s="469"/>
      <c r="N45" s="470"/>
      <c r="P45" s="468"/>
      <c r="Q45" s="469"/>
      <c r="R45" s="469"/>
      <c r="S45" s="469"/>
      <c r="T45" s="469"/>
      <c r="U45" s="470"/>
    </row>
    <row r="46" spans="1:21" outlineLevel="1">
      <c r="A46" s="154"/>
      <c r="B46" s="248"/>
      <c r="C46" s="248"/>
      <c r="D46" s="248"/>
      <c r="E46" s="248"/>
      <c r="F46" s="248"/>
      <c r="G46" s="248"/>
    </row>
    <row r="47" spans="1:21">
      <c r="A47" s="154"/>
      <c r="B47" s="155"/>
    </row>
    <row r="48" spans="1:21" ht="15">
      <c r="A48" s="12" t="s">
        <v>369</v>
      </c>
    </row>
    <row r="49" spans="1:54" ht="15" outlineLevel="1">
      <c r="A49" s="12"/>
    </row>
    <row r="50" spans="1:54" ht="14" outlineLevel="1" thickBot="1">
      <c r="A50" s="4" t="s">
        <v>370</v>
      </c>
    </row>
    <row r="51" spans="1:54" outlineLevel="2">
      <c r="B51" s="19"/>
      <c r="C51" s="19"/>
      <c r="D51" s="19"/>
      <c r="E51" s="419" t="s">
        <v>270</v>
      </c>
      <c r="F51" s="407"/>
      <c r="G51" s="407"/>
      <c r="H51" s="407"/>
      <c r="I51" s="407"/>
      <c r="J51" s="407" t="s">
        <v>271</v>
      </c>
      <c r="K51" s="407"/>
      <c r="L51" s="407"/>
      <c r="M51" s="407"/>
      <c r="N51" s="407"/>
      <c r="O51" s="407" t="s">
        <v>272</v>
      </c>
      <c r="P51" s="407"/>
      <c r="Q51" s="407"/>
      <c r="R51" s="407"/>
      <c r="S51" s="407"/>
      <c r="T51" s="407" t="s">
        <v>273</v>
      </c>
      <c r="U51" s="407"/>
      <c r="V51" s="407"/>
      <c r="W51" s="407"/>
      <c r="X51" s="407"/>
      <c r="Y51" s="407" t="s">
        <v>371</v>
      </c>
      <c r="Z51" s="407"/>
      <c r="AA51" s="407"/>
      <c r="AB51" s="407"/>
      <c r="AC51" s="407"/>
      <c r="AD51" s="407" t="s">
        <v>372</v>
      </c>
      <c r="AE51" s="407"/>
      <c r="AF51" s="407"/>
      <c r="AG51" s="407"/>
      <c r="AH51" s="407"/>
      <c r="AI51" s="407" t="s">
        <v>373</v>
      </c>
      <c r="AJ51" s="407"/>
      <c r="AK51" s="407"/>
      <c r="AL51" s="407"/>
      <c r="AM51" s="407"/>
      <c r="AN51" s="407" t="s">
        <v>374</v>
      </c>
      <c r="AO51" s="407"/>
      <c r="AP51" s="407"/>
      <c r="AQ51" s="407"/>
      <c r="AR51" s="407"/>
      <c r="AS51" s="407" t="s">
        <v>375</v>
      </c>
      <c r="AT51" s="407"/>
      <c r="AU51" s="407"/>
      <c r="AV51" s="407"/>
      <c r="AW51" s="407"/>
      <c r="AX51" s="407" t="s">
        <v>376</v>
      </c>
      <c r="AY51" s="407"/>
      <c r="AZ51" s="407"/>
      <c r="BA51" s="407"/>
      <c r="BB51" s="411"/>
    </row>
    <row r="52" spans="1:54" outlineLevel="2">
      <c r="B52" s="19"/>
      <c r="C52" s="19"/>
      <c r="D52" s="19"/>
      <c r="E52" s="256">
        <v>1</v>
      </c>
      <c r="F52" s="130">
        <v>2</v>
      </c>
      <c r="G52" s="130">
        <v>3</v>
      </c>
      <c r="H52" s="130">
        <v>4</v>
      </c>
      <c r="I52" s="130">
        <v>5</v>
      </c>
      <c r="J52" s="153">
        <v>6</v>
      </c>
      <c r="K52" s="130">
        <v>7</v>
      </c>
      <c r="L52" s="130">
        <v>8</v>
      </c>
      <c r="M52" s="130">
        <v>9</v>
      </c>
      <c r="N52" s="130">
        <v>10</v>
      </c>
      <c r="O52" s="153">
        <v>11</v>
      </c>
      <c r="P52" s="130">
        <v>12</v>
      </c>
      <c r="Q52" s="130">
        <v>13</v>
      </c>
      <c r="R52" s="130">
        <v>14</v>
      </c>
      <c r="S52" s="130">
        <v>15</v>
      </c>
      <c r="T52" s="153">
        <v>16</v>
      </c>
      <c r="U52" s="130">
        <v>17</v>
      </c>
      <c r="V52" s="130">
        <v>18</v>
      </c>
      <c r="W52" s="130">
        <v>19</v>
      </c>
      <c r="X52" s="130">
        <v>20</v>
      </c>
      <c r="Y52" s="153">
        <v>21</v>
      </c>
      <c r="Z52" s="130">
        <v>22</v>
      </c>
      <c r="AA52" s="130">
        <v>23</v>
      </c>
      <c r="AB52" s="130">
        <v>24</v>
      </c>
      <c r="AC52" s="130">
        <v>25</v>
      </c>
      <c r="AD52" s="153">
        <v>26</v>
      </c>
      <c r="AE52" s="130">
        <v>27</v>
      </c>
      <c r="AF52" s="130">
        <v>28</v>
      </c>
      <c r="AG52" s="130">
        <v>29</v>
      </c>
      <c r="AH52" s="130">
        <v>30</v>
      </c>
      <c r="AI52" s="153">
        <v>31</v>
      </c>
      <c r="AJ52" s="130">
        <v>32</v>
      </c>
      <c r="AK52" s="130">
        <v>33</v>
      </c>
      <c r="AL52" s="130">
        <v>34</v>
      </c>
      <c r="AM52" s="130">
        <v>35</v>
      </c>
      <c r="AN52" s="153">
        <v>36</v>
      </c>
      <c r="AO52" s="130">
        <v>37</v>
      </c>
      <c r="AP52" s="130">
        <v>38</v>
      </c>
      <c r="AQ52" s="130">
        <v>39</v>
      </c>
      <c r="AR52" s="130">
        <v>40</v>
      </c>
      <c r="AS52" s="153">
        <v>41</v>
      </c>
      <c r="AT52" s="130">
        <v>42</v>
      </c>
      <c r="AU52" s="130">
        <v>43</v>
      </c>
      <c r="AV52" s="130">
        <v>44</v>
      </c>
      <c r="AW52" s="130">
        <v>45</v>
      </c>
      <c r="AX52" s="130">
        <v>46</v>
      </c>
      <c r="AY52" s="130">
        <v>47</v>
      </c>
      <c r="AZ52" s="130">
        <v>48</v>
      </c>
      <c r="BA52" s="130">
        <v>49</v>
      </c>
      <c r="BB52" s="257">
        <v>50</v>
      </c>
    </row>
    <row r="53" spans="1:54" ht="14" outlineLevel="2" thickBot="1">
      <c r="B53" s="19" t="s">
        <v>363</v>
      </c>
      <c r="C53" s="19" t="s">
        <v>377</v>
      </c>
      <c r="D53" s="19"/>
      <c r="E53" s="258">
        <v>2027</v>
      </c>
      <c r="F53" s="259">
        <v>2028</v>
      </c>
      <c r="G53" s="259">
        <v>2029</v>
      </c>
      <c r="H53" s="259">
        <v>2030</v>
      </c>
      <c r="I53" s="259">
        <v>2031</v>
      </c>
      <c r="J53" s="259">
        <v>2032</v>
      </c>
      <c r="K53" s="259">
        <v>2033</v>
      </c>
      <c r="L53" s="259">
        <v>2034</v>
      </c>
      <c r="M53" s="259">
        <v>2035</v>
      </c>
      <c r="N53" s="259">
        <v>2036</v>
      </c>
      <c r="O53" s="259">
        <v>2037</v>
      </c>
      <c r="P53" s="259">
        <v>2038</v>
      </c>
      <c r="Q53" s="259">
        <v>2039</v>
      </c>
      <c r="R53" s="259">
        <v>2040</v>
      </c>
      <c r="S53" s="259">
        <v>2041</v>
      </c>
      <c r="T53" s="259">
        <v>2042</v>
      </c>
      <c r="U53" s="259">
        <v>2043</v>
      </c>
      <c r="V53" s="259">
        <v>2044</v>
      </c>
      <c r="W53" s="259">
        <v>2045</v>
      </c>
      <c r="X53" s="259">
        <v>2046</v>
      </c>
      <c r="Y53" s="259">
        <v>2047</v>
      </c>
      <c r="Z53" s="259">
        <v>2048</v>
      </c>
      <c r="AA53" s="259">
        <v>2049</v>
      </c>
      <c r="AB53" s="259">
        <v>2050</v>
      </c>
      <c r="AC53" s="259">
        <v>2051</v>
      </c>
      <c r="AD53" s="259">
        <v>2052</v>
      </c>
      <c r="AE53" s="259">
        <v>2053</v>
      </c>
      <c r="AF53" s="259">
        <v>2054</v>
      </c>
      <c r="AG53" s="259">
        <v>2055</v>
      </c>
      <c r="AH53" s="259">
        <v>2056</v>
      </c>
      <c r="AI53" s="259">
        <v>2057</v>
      </c>
      <c r="AJ53" s="259">
        <v>2058</v>
      </c>
      <c r="AK53" s="259">
        <v>2059</v>
      </c>
      <c r="AL53" s="259">
        <v>2060</v>
      </c>
      <c r="AM53" s="259">
        <v>2061</v>
      </c>
      <c r="AN53" s="259">
        <v>2062</v>
      </c>
      <c r="AO53" s="259">
        <v>2063</v>
      </c>
      <c r="AP53" s="259">
        <v>2064</v>
      </c>
      <c r="AQ53" s="259">
        <v>2065</v>
      </c>
      <c r="AR53" s="259">
        <v>2066</v>
      </c>
      <c r="AS53" s="259">
        <v>2067</v>
      </c>
      <c r="AT53" s="259">
        <v>2068</v>
      </c>
      <c r="AU53" s="259">
        <v>2069</v>
      </c>
      <c r="AV53" s="259">
        <v>2070</v>
      </c>
      <c r="AW53" s="259">
        <v>2071</v>
      </c>
      <c r="AX53" s="259">
        <v>2072</v>
      </c>
      <c r="AY53" s="259">
        <v>2073</v>
      </c>
      <c r="AZ53" s="259">
        <v>2074</v>
      </c>
      <c r="BA53" s="259">
        <v>2075</v>
      </c>
      <c r="BB53" s="260">
        <v>2076</v>
      </c>
    </row>
    <row r="54" spans="1:54" outlineLevel="2">
      <c r="A54" s="427" t="s">
        <v>378</v>
      </c>
      <c r="B54" s="127"/>
      <c r="C54" s="127"/>
      <c r="D54" s="124" t="s">
        <v>379</v>
      </c>
      <c r="E54" s="242"/>
      <c r="F54" s="242"/>
      <c r="G54" s="242"/>
      <c r="H54" s="242"/>
      <c r="I54" s="242"/>
      <c r="J54" s="24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53"/>
    </row>
    <row r="55" spans="1:54" outlineLevel="2">
      <c r="A55" s="428"/>
      <c r="B55" s="36"/>
      <c r="C55" s="121"/>
      <c r="D55" s="2" t="s">
        <v>379</v>
      </c>
      <c r="E55" s="241"/>
      <c r="F55" s="241"/>
      <c r="G55" s="241"/>
      <c r="H55" s="241"/>
      <c r="I55" s="241"/>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54"/>
    </row>
    <row r="56" spans="1:54" outlineLevel="2">
      <c r="A56" s="428"/>
      <c r="B56" s="36"/>
      <c r="C56" s="121"/>
      <c r="D56" s="2" t="s">
        <v>379</v>
      </c>
      <c r="E56" s="241"/>
      <c r="F56" s="241"/>
      <c r="G56" s="241"/>
      <c r="H56" s="241"/>
      <c r="I56" s="241"/>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54"/>
    </row>
    <row r="57" spans="1:54" outlineLevel="2">
      <c r="A57" s="428"/>
      <c r="B57" s="36"/>
      <c r="C57" s="121"/>
      <c r="D57" s="2" t="s">
        <v>379</v>
      </c>
      <c r="E57" s="241"/>
      <c r="F57" s="241"/>
      <c r="G57" s="241"/>
      <c r="H57" s="241"/>
      <c r="I57" s="241"/>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54"/>
    </row>
    <row r="58" spans="1:54" outlineLevel="2">
      <c r="A58" s="428"/>
      <c r="B58" s="36"/>
      <c r="C58" s="121"/>
      <c r="D58" s="2" t="s">
        <v>379</v>
      </c>
      <c r="E58" s="241"/>
      <c r="F58" s="241"/>
      <c r="G58" s="241"/>
      <c r="H58" s="241"/>
      <c r="I58" s="241"/>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54"/>
    </row>
    <row r="59" spans="1:54" outlineLevel="2">
      <c r="A59" s="428"/>
      <c r="B59" s="36"/>
      <c r="C59" s="121"/>
      <c r="D59" s="2" t="s">
        <v>379</v>
      </c>
      <c r="E59" s="241"/>
      <c r="F59" s="241"/>
      <c r="G59" s="241"/>
      <c r="H59" s="241"/>
      <c r="I59" s="241"/>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54"/>
    </row>
    <row r="60" spans="1:54" outlineLevel="2">
      <c r="A60" s="428"/>
      <c r="B60" s="36"/>
      <c r="C60" s="121"/>
      <c r="D60" s="2" t="s">
        <v>379</v>
      </c>
      <c r="E60" s="241"/>
      <c r="F60" s="241"/>
      <c r="G60" s="241"/>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54"/>
    </row>
    <row r="61" spans="1:54" outlineLevel="2">
      <c r="A61" s="428"/>
      <c r="B61" s="36"/>
      <c r="C61" s="121"/>
      <c r="D61" s="2" t="s">
        <v>379</v>
      </c>
      <c r="E61" s="241"/>
      <c r="F61" s="241"/>
      <c r="G61" s="241"/>
      <c r="H61" s="241"/>
      <c r="I61" s="241"/>
      <c r="J61" s="241"/>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54"/>
    </row>
    <row r="62" spans="1:54" outlineLevel="2">
      <c r="A62" s="428"/>
      <c r="B62" s="36"/>
      <c r="C62" s="121"/>
      <c r="D62" s="2" t="s">
        <v>379</v>
      </c>
      <c r="E62" s="241"/>
      <c r="F62" s="241"/>
      <c r="G62" s="241"/>
      <c r="H62" s="241"/>
      <c r="I62" s="241"/>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54"/>
    </row>
    <row r="63" spans="1:54" outlineLevel="2">
      <c r="A63" s="428"/>
      <c r="B63" s="36"/>
      <c r="C63" s="121"/>
      <c r="D63" s="2" t="s">
        <v>379</v>
      </c>
      <c r="E63" s="241"/>
      <c r="F63" s="241"/>
      <c r="G63" s="241"/>
      <c r="H63" s="241"/>
      <c r="I63" s="241"/>
      <c r="J63" s="241"/>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54"/>
    </row>
    <row r="64" spans="1:54" ht="14" outlineLevel="2" thickBot="1">
      <c r="A64" s="429"/>
      <c r="B64" s="122" t="s">
        <v>380</v>
      </c>
      <c r="C64" s="296" t="s">
        <v>381</v>
      </c>
      <c r="D64" s="123" t="s">
        <v>379</v>
      </c>
      <c r="E64" s="23">
        <f>SUM(E54:E63)</f>
        <v>0</v>
      </c>
      <c r="F64" s="23">
        <f t="shared" ref="F64:BB64" si="3">SUM(F54:F63)</f>
        <v>0</v>
      </c>
      <c r="G64" s="23">
        <f t="shared" si="3"/>
        <v>0</v>
      </c>
      <c r="H64" s="23">
        <f t="shared" si="3"/>
        <v>0</v>
      </c>
      <c r="I64" s="23">
        <f t="shared" si="3"/>
        <v>0</v>
      </c>
      <c r="J64" s="23">
        <f t="shared" si="3"/>
        <v>0</v>
      </c>
      <c r="K64" s="23">
        <f t="shared" si="3"/>
        <v>0</v>
      </c>
      <c r="L64" s="23">
        <f t="shared" si="3"/>
        <v>0</v>
      </c>
      <c r="M64" s="23">
        <f t="shared" si="3"/>
        <v>0</v>
      </c>
      <c r="N64" s="23">
        <f t="shared" si="3"/>
        <v>0</v>
      </c>
      <c r="O64" s="23">
        <f t="shared" si="3"/>
        <v>0</v>
      </c>
      <c r="P64" s="23">
        <f t="shared" si="3"/>
        <v>0</v>
      </c>
      <c r="Q64" s="23">
        <f t="shared" si="3"/>
        <v>0</v>
      </c>
      <c r="R64" s="23">
        <f t="shared" si="3"/>
        <v>0</v>
      </c>
      <c r="S64" s="23">
        <f t="shared" si="3"/>
        <v>0</v>
      </c>
      <c r="T64" s="23">
        <f t="shared" si="3"/>
        <v>0</v>
      </c>
      <c r="U64" s="23">
        <f t="shared" si="3"/>
        <v>0</v>
      </c>
      <c r="V64" s="23">
        <f t="shared" si="3"/>
        <v>0</v>
      </c>
      <c r="W64" s="23">
        <f t="shared" si="3"/>
        <v>0</v>
      </c>
      <c r="X64" s="23">
        <f t="shared" si="3"/>
        <v>0</v>
      </c>
      <c r="Y64" s="23">
        <f t="shared" si="3"/>
        <v>0</v>
      </c>
      <c r="Z64" s="23">
        <f t="shared" si="3"/>
        <v>0</v>
      </c>
      <c r="AA64" s="23">
        <f t="shared" si="3"/>
        <v>0</v>
      </c>
      <c r="AB64" s="23">
        <f t="shared" si="3"/>
        <v>0</v>
      </c>
      <c r="AC64" s="23">
        <f t="shared" si="3"/>
        <v>0</v>
      </c>
      <c r="AD64" s="23">
        <f t="shared" si="3"/>
        <v>0</v>
      </c>
      <c r="AE64" s="23">
        <f t="shared" si="3"/>
        <v>0</v>
      </c>
      <c r="AF64" s="23">
        <f t="shared" si="3"/>
        <v>0</v>
      </c>
      <c r="AG64" s="23">
        <f t="shared" si="3"/>
        <v>0</v>
      </c>
      <c r="AH64" s="23">
        <f t="shared" si="3"/>
        <v>0</v>
      </c>
      <c r="AI64" s="23">
        <f t="shared" si="3"/>
        <v>0</v>
      </c>
      <c r="AJ64" s="23">
        <f t="shared" si="3"/>
        <v>0</v>
      </c>
      <c r="AK64" s="23">
        <f t="shared" si="3"/>
        <v>0</v>
      </c>
      <c r="AL64" s="23">
        <f t="shared" si="3"/>
        <v>0</v>
      </c>
      <c r="AM64" s="23">
        <f t="shared" si="3"/>
        <v>0</v>
      </c>
      <c r="AN64" s="23">
        <f t="shared" si="3"/>
        <v>0</v>
      </c>
      <c r="AO64" s="23">
        <f t="shared" si="3"/>
        <v>0</v>
      </c>
      <c r="AP64" s="23">
        <f t="shared" si="3"/>
        <v>0</v>
      </c>
      <c r="AQ64" s="23">
        <f t="shared" si="3"/>
        <v>0</v>
      </c>
      <c r="AR64" s="23">
        <f t="shared" si="3"/>
        <v>0</v>
      </c>
      <c r="AS64" s="23">
        <f t="shared" si="3"/>
        <v>0</v>
      </c>
      <c r="AT64" s="23">
        <f t="shared" si="3"/>
        <v>0</v>
      </c>
      <c r="AU64" s="23">
        <f t="shared" si="3"/>
        <v>0</v>
      </c>
      <c r="AV64" s="23">
        <f t="shared" si="3"/>
        <v>0</v>
      </c>
      <c r="AW64" s="23">
        <f t="shared" si="3"/>
        <v>0</v>
      </c>
      <c r="AX64" s="23">
        <f t="shared" si="3"/>
        <v>0</v>
      </c>
      <c r="AY64" s="23">
        <f t="shared" si="3"/>
        <v>0</v>
      </c>
      <c r="AZ64" s="23">
        <f t="shared" si="3"/>
        <v>0</v>
      </c>
      <c r="BA64" s="23">
        <f t="shared" si="3"/>
        <v>0</v>
      </c>
      <c r="BB64" s="255">
        <f t="shared" si="3"/>
        <v>0</v>
      </c>
    </row>
    <row r="65" spans="1:54" ht="14" outlineLevel="2" thickBot="1">
      <c r="B65" s="19"/>
      <c r="C65" s="19"/>
      <c r="D65" s="19"/>
      <c r="E65" s="15"/>
    </row>
    <row r="66" spans="1:54" ht="12.75" customHeight="1" outlineLevel="2">
      <c r="A66" s="420" t="s">
        <v>382</v>
      </c>
      <c r="B66" s="266"/>
      <c r="C66" s="267"/>
      <c r="D66" s="268" t="s">
        <v>379</v>
      </c>
      <c r="E66" s="242"/>
      <c r="F66" s="242"/>
      <c r="G66" s="242"/>
      <c r="H66" s="242"/>
      <c r="I66" s="242"/>
      <c r="J66" s="242"/>
      <c r="K66" s="242"/>
      <c r="L66" s="242"/>
      <c r="M66" s="242"/>
      <c r="N66" s="242"/>
      <c r="O66" s="242"/>
      <c r="P66" s="242"/>
      <c r="Q66" s="242"/>
      <c r="R66" s="242"/>
      <c r="S66" s="242"/>
      <c r="T66" s="242"/>
      <c r="U66" s="242"/>
      <c r="V66" s="242"/>
      <c r="W66" s="242"/>
      <c r="X66" s="242"/>
      <c r="Y66" s="242"/>
      <c r="Z66" s="242"/>
      <c r="AA66" s="242"/>
      <c r="AB66" s="242"/>
      <c r="AC66" s="242"/>
      <c r="AD66" s="242"/>
      <c r="AE66" s="242"/>
      <c r="AF66" s="242"/>
      <c r="AG66" s="242"/>
      <c r="AH66" s="242"/>
      <c r="AI66" s="242"/>
      <c r="AJ66" s="242"/>
      <c r="AK66" s="242"/>
      <c r="AL66" s="242"/>
      <c r="AM66" s="242"/>
      <c r="AN66" s="242"/>
      <c r="AO66" s="242"/>
      <c r="AP66" s="242"/>
      <c r="AQ66" s="242"/>
      <c r="AR66" s="242"/>
      <c r="AS66" s="242"/>
      <c r="AT66" s="242"/>
      <c r="AU66" s="242"/>
      <c r="AV66" s="242"/>
      <c r="AW66" s="242"/>
      <c r="AX66" s="242"/>
      <c r="AY66" s="242"/>
      <c r="AZ66" s="242"/>
      <c r="BA66" s="242"/>
      <c r="BB66" s="242"/>
    </row>
    <row r="67" spans="1:54" outlineLevel="2">
      <c r="A67" s="421"/>
      <c r="B67" s="252"/>
      <c r="C67" s="267"/>
      <c r="D67" s="269" t="s">
        <v>379</v>
      </c>
      <c r="E67" s="241"/>
      <c r="F67" s="241"/>
      <c r="G67" s="241"/>
      <c r="H67" s="241"/>
      <c r="I67" s="241"/>
      <c r="J67" s="241"/>
      <c r="K67" s="241"/>
      <c r="L67" s="241"/>
      <c r="M67" s="241"/>
      <c r="N67" s="241"/>
      <c r="O67" s="241"/>
      <c r="P67" s="241"/>
      <c r="Q67" s="24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row>
    <row r="68" spans="1:54" outlineLevel="2">
      <c r="A68" s="421"/>
      <c r="B68" s="252"/>
      <c r="C68" s="267"/>
      <c r="D68" s="269" t="s">
        <v>379</v>
      </c>
      <c r="E68" s="241"/>
      <c r="F68" s="241"/>
      <c r="G68" s="241"/>
      <c r="H68" s="241"/>
      <c r="I68" s="241"/>
      <c r="J68" s="241"/>
      <c r="K68" s="241"/>
      <c r="L68" s="241"/>
      <c r="M68" s="241"/>
      <c r="N68" s="241"/>
      <c r="O68" s="241"/>
      <c r="P68" s="241"/>
      <c r="Q68" s="241"/>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c r="AQ68" s="241"/>
      <c r="AR68" s="241"/>
      <c r="AS68" s="241"/>
      <c r="AT68" s="241"/>
      <c r="AU68" s="241"/>
      <c r="AV68" s="241"/>
      <c r="AW68" s="241"/>
      <c r="AX68" s="241"/>
      <c r="AY68" s="241"/>
      <c r="AZ68" s="241"/>
      <c r="BA68" s="241"/>
      <c r="BB68" s="241"/>
    </row>
    <row r="69" spans="1:54" outlineLevel="2">
      <c r="A69" s="421"/>
      <c r="B69" s="252"/>
      <c r="C69" s="267"/>
      <c r="D69" s="269" t="s">
        <v>379</v>
      </c>
      <c r="E69" s="241"/>
      <c r="F69" s="241"/>
      <c r="G69" s="24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row>
    <row r="70" spans="1:54" outlineLevel="2">
      <c r="A70" s="421"/>
      <c r="B70" s="252"/>
      <c r="C70" s="267"/>
      <c r="D70" s="269" t="s">
        <v>379</v>
      </c>
      <c r="E70" s="241"/>
      <c r="F70" s="241"/>
      <c r="G70" s="241"/>
      <c r="H70" s="241"/>
      <c r="I70" s="241"/>
      <c r="J70" s="241"/>
      <c r="K70" s="241"/>
      <c r="L70" s="241"/>
      <c r="M70" s="241"/>
      <c r="N70" s="241"/>
      <c r="O70" s="241"/>
      <c r="P70" s="241"/>
      <c r="Q70" s="24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row>
    <row r="71" spans="1:54" ht="14" outlineLevel="2" thickBot="1">
      <c r="A71" s="422"/>
      <c r="B71" s="122" t="s">
        <v>383</v>
      </c>
      <c r="C71" s="123"/>
      <c r="D71" s="270" t="s">
        <v>379</v>
      </c>
      <c r="E71" s="21">
        <f>SUM(E66:E70)</f>
        <v>0</v>
      </c>
      <c r="F71" s="21">
        <f t="shared" ref="F71:BB71" si="4">SUM(F66:F70)</f>
        <v>0</v>
      </c>
      <c r="G71" s="21">
        <f t="shared" si="4"/>
        <v>0</v>
      </c>
      <c r="H71" s="21">
        <f t="shared" si="4"/>
        <v>0</v>
      </c>
      <c r="I71" s="21">
        <f t="shared" si="4"/>
        <v>0</v>
      </c>
      <c r="J71" s="21">
        <f t="shared" si="4"/>
        <v>0</v>
      </c>
      <c r="K71" s="21">
        <f t="shared" si="4"/>
        <v>0</v>
      </c>
      <c r="L71" s="21">
        <f t="shared" si="4"/>
        <v>0</v>
      </c>
      <c r="M71" s="21">
        <f t="shared" si="4"/>
        <v>0</v>
      </c>
      <c r="N71" s="21">
        <f t="shared" si="4"/>
        <v>0</v>
      </c>
      <c r="O71" s="21">
        <f t="shared" si="4"/>
        <v>0</v>
      </c>
      <c r="P71" s="21">
        <f t="shared" si="4"/>
        <v>0</v>
      </c>
      <c r="Q71" s="21">
        <f t="shared" si="4"/>
        <v>0</v>
      </c>
      <c r="R71" s="21">
        <f t="shared" si="4"/>
        <v>0</v>
      </c>
      <c r="S71" s="21">
        <f t="shared" si="4"/>
        <v>0</v>
      </c>
      <c r="T71" s="21">
        <f t="shared" si="4"/>
        <v>0</v>
      </c>
      <c r="U71" s="21">
        <f t="shared" si="4"/>
        <v>0</v>
      </c>
      <c r="V71" s="21">
        <f t="shared" si="4"/>
        <v>0</v>
      </c>
      <c r="W71" s="21">
        <f t="shared" si="4"/>
        <v>0</v>
      </c>
      <c r="X71" s="21">
        <f t="shared" si="4"/>
        <v>0</v>
      </c>
      <c r="Y71" s="21">
        <f t="shared" si="4"/>
        <v>0</v>
      </c>
      <c r="Z71" s="21">
        <f t="shared" si="4"/>
        <v>0</v>
      </c>
      <c r="AA71" s="21">
        <f t="shared" si="4"/>
        <v>0</v>
      </c>
      <c r="AB71" s="21">
        <f t="shared" si="4"/>
        <v>0</v>
      </c>
      <c r="AC71" s="21">
        <f t="shared" si="4"/>
        <v>0</v>
      </c>
      <c r="AD71" s="21">
        <f t="shared" si="4"/>
        <v>0</v>
      </c>
      <c r="AE71" s="21">
        <f t="shared" si="4"/>
        <v>0</v>
      </c>
      <c r="AF71" s="21">
        <f t="shared" si="4"/>
        <v>0</v>
      </c>
      <c r="AG71" s="21">
        <f t="shared" si="4"/>
        <v>0</v>
      </c>
      <c r="AH71" s="21">
        <f t="shared" si="4"/>
        <v>0</v>
      </c>
      <c r="AI71" s="21">
        <f t="shared" si="4"/>
        <v>0</v>
      </c>
      <c r="AJ71" s="21">
        <f t="shared" si="4"/>
        <v>0</v>
      </c>
      <c r="AK71" s="21">
        <f t="shared" si="4"/>
        <v>0</v>
      </c>
      <c r="AL71" s="21">
        <f t="shared" si="4"/>
        <v>0</v>
      </c>
      <c r="AM71" s="21">
        <f t="shared" si="4"/>
        <v>0</v>
      </c>
      <c r="AN71" s="21">
        <f t="shared" si="4"/>
        <v>0</v>
      </c>
      <c r="AO71" s="21">
        <f t="shared" si="4"/>
        <v>0</v>
      </c>
      <c r="AP71" s="21">
        <f t="shared" si="4"/>
        <v>0</v>
      </c>
      <c r="AQ71" s="21">
        <f t="shared" si="4"/>
        <v>0</v>
      </c>
      <c r="AR71" s="21">
        <f t="shared" si="4"/>
        <v>0</v>
      </c>
      <c r="AS71" s="21">
        <f t="shared" si="4"/>
        <v>0</v>
      </c>
      <c r="AT71" s="21">
        <f t="shared" si="4"/>
        <v>0</v>
      </c>
      <c r="AU71" s="21">
        <f t="shared" si="4"/>
        <v>0</v>
      </c>
      <c r="AV71" s="21">
        <f t="shared" si="4"/>
        <v>0</v>
      </c>
      <c r="AW71" s="21">
        <f t="shared" si="4"/>
        <v>0</v>
      </c>
      <c r="AX71" s="21">
        <f t="shared" si="4"/>
        <v>0</v>
      </c>
      <c r="AY71" s="21">
        <f t="shared" si="4"/>
        <v>0</v>
      </c>
      <c r="AZ71" s="21">
        <f t="shared" si="4"/>
        <v>0</v>
      </c>
      <c r="BA71" s="21">
        <f t="shared" si="4"/>
        <v>0</v>
      </c>
      <c r="BB71" s="21">
        <f t="shared" si="4"/>
        <v>0</v>
      </c>
    </row>
    <row r="72" spans="1:54" outlineLevel="2">
      <c r="B72" s="145"/>
      <c r="C72" s="2"/>
      <c r="D72" s="2"/>
      <c r="E72" s="15"/>
    </row>
    <row r="73" spans="1:54" outlineLevel="2">
      <c r="B73" s="145"/>
      <c r="C73" s="2"/>
      <c r="D73" s="2"/>
      <c r="E73" s="15"/>
    </row>
    <row r="74" spans="1:54" ht="14" outlineLevel="2" thickBot="1">
      <c r="B74" s="145"/>
      <c r="C74" s="2"/>
      <c r="D74" s="2"/>
      <c r="E74" s="15"/>
    </row>
    <row r="75" spans="1:54" ht="19.5" customHeight="1" outlineLevel="2">
      <c r="A75" s="420" t="s">
        <v>384</v>
      </c>
      <c r="B75" s="127" t="s">
        <v>385</v>
      </c>
      <c r="C75" s="274"/>
      <c r="D75" s="124" t="s">
        <v>379</v>
      </c>
      <c r="E75" s="275">
        <f>-E158*'Fixed Data'!$B$27/10^2</f>
        <v>0</v>
      </c>
      <c r="F75" s="275">
        <f>-F158*'Fixed Data'!$B$27/10^2</f>
        <v>0</v>
      </c>
      <c r="G75" s="275">
        <f>-G158*'Fixed Data'!$B$27/10^2</f>
        <v>0</v>
      </c>
      <c r="H75" s="275">
        <f>-H158*'Fixed Data'!$B$27/10^2</f>
        <v>0</v>
      </c>
      <c r="I75" s="275">
        <f>-I158*'Fixed Data'!$B$27/10^2</f>
        <v>0</v>
      </c>
      <c r="J75" s="275">
        <f>-J158*'Fixed Data'!$B$27/10^2</f>
        <v>0</v>
      </c>
      <c r="K75" s="275">
        <f>-K158*'Fixed Data'!$B$27/10^2</f>
        <v>0</v>
      </c>
      <c r="L75" s="275">
        <f>-L158*'Fixed Data'!$B$27/10^2</f>
        <v>0</v>
      </c>
      <c r="M75" s="275">
        <f>-M158*'Fixed Data'!$B$27/10^2</f>
        <v>0</v>
      </c>
      <c r="N75" s="275">
        <f>-N158*'Fixed Data'!$B$27/10^2</f>
        <v>0</v>
      </c>
      <c r="O75" s="275">
        <f>-O158*'Fixed Data'!$B$27/10^2</f>
        <v>0</v>
      </c>
      <c r="P75" s="275">
        <f>-P158*'Fixed Data'!$B$27/10^2</f>
        <v>0</v>
      </c>
      <c r="Q75" s="275">
        <f>-Q158*'Fixed Data'!$B$27/10^2</f>
        <v>0</v>
      </c>
      <c r="R75" s="275">
        <f>-R158*'Fixed Data'!$B$27/10^2</f>
        <v>0</v>
      </c>
      <c r="S75" s="275">
        <f>-S158*'Fixed Data'!$B$27/10^2</f>
        <v>0</v>
      </c>
      <c r="T75" s="275">
        <f>-T158*'Fixed Data'!$B$27/10^2</f>
        <v>0</v>
      </c>
      <c r="U75" s="275">
        <f>-U158*'Fixed Data'!$B$27/10^2</f>
        <v>0</v>
      </c>
      <c r="V75" s="275">
        <f>-V158*'Fixed Data'!$B$27/10^2</f>
        <v>0</v>
      </c>
      <c r="W75" s="275">
        <f>-W158*'Fixed Data'!$B$27/10^2</f>
        <v>0</v>
      </c>
      <c r="X75" s="275">
        <f>-X158*'Fixed Data'!$B$27/10^2</f>
        <v>0</v>
      </c>
      <c r="Y75" s="275">
        <f>-Y158*'Fixed Data'!$B$27/10^2</f>
        <v>0</v>
      </c>
      <c r="Z75" s="275">
        <f>-Z158*'Fixed Data'!$B$27/10^2</f>
        <v>0</v>
      </c>
      <c r="AA75" s="275">
        <f>-AA158*'Fixed Data'!$B$27/10^2</f>
        <v>0</v>
      </c>
      <c r="AB75" s="275">
        <f>-AB158*'Fixed Data'!$B$27/10^2</f>
        <v>0</v>
      </c>
      <c r="AC75" s="275">
        <f>-AC158*'Fixed Data'!$B$27/10^2</f>
        <v>0</v>
      </c>
      <c r="AD75" s="275">
        <f>-AD158*'Fixed Data'!$B$27/10^2</f>
        <v>0</v>
      </c>
      <c r="AE75" s="275">
        <f>-AE158*'Fixed Data'!$B$27/10^2</f>
        <v>0</v>
      </c>
      <c r="AF75" s="275">
        <f>-AF158*'Fixed Data'!$B$27/10^2</f>
        <v>0</v>
      </c>
      <c r="AG75" s="275">
        <f>-AG158*'Fixed Data'!$B$27/10^2</f>
        <v>0</v>
      </c>
      <c r="AH75" s="275">
        <f>-AH158*'Fixed Data'!$B$27/10^2</f>
        <v>0</v>
      </c>
      <c r="AI75" s="275">
        <f>-AI158*'Fixed Data'!$B$27/10^2</f>
        <v>0</v>
      </c>
      <c r="AJ75" s="275">
        <f>-AJ158*'Fixed Data'!$B$27/10^2</f>
        <v>0</v>
      </c>
      <c r="AK75" s="275">
        <f>-AK158*'Fixed Data'!$B$27/10^2</f>
        <v>0</v>
      </c>
      <c r="AL75" s="275">
        <f>-AL158*'Fixed Data'!$B$27/10^2</f>
        <v>0</v>
      </c>
      <c r="AM75" s="275">
        <f>-AM158*'Fixed Data'!$B$27/10^2</f>
        <v>0</v>
      </c>
      <c r="AN75" s="275">
        <f>-AN158*'Fixed Data'!$B$27/10^2</f>
        <v>0</v>
      </c>
      <c r="AO75" s="275">
        <f>-AO158*'Fixed Data'!$B$27/10^2</f>
        <v>0</v>
      </c>
      <c r="AP75" s="275">
        <f>-AP158*'Fixed Data'!$B$27/10^2</f>
        <v>0</v>
      </c>
      <c r="AQ75" s="275">
        <f>-AQ158*'Fixed Data'!$B$27/10^2</f>
        <v>0</v>
      </c>
      <c r="AR75" s="275">
        <f>-AR158*'Fixed Data'!$B$27/10^2</f>
        <v>0</v>
      </c>
      <c r="AS75" s="275">
        <f>-AS158*'Fixed Data'!$B$27/10^2</f>
        <v>0</v>
      </c>
      <c r="AT75" s="275">
        <f>-AT158*'Fixed Data'!$B$27/10^2</f>
        <v>0</v>
      </c>
      <c r="AU75" s="275">
        <f>-AU158*'Fixed Data'!$B$27/10^2</f>
        <v>0</v>
      </c>
      <c r="AV75" s="275">
        <f>-AV158*'Fixed Data'!$B$27/10^2</f>
        <v>0</v>
      </c>
      <c r="AW75" s="275">
        <f>-AW158*'Fixed Data'!$B$27/10^2</f>
        <v>0</v>
      </c>
      <c r="AX75" s="275">
        <f>-AX158*'Fixed Data'!$B$27/10^2</f>
        <v>0</v>
      </c>
      <c r="AY75" s="275">
        <f>-AY158*'Fixed Data'!$B$27/10^2</f>
        <v>0</v>
      </c>
      <c r="AZ75" s="275">
        <f>-AZ158*'Fixed Data'!$B$27/10^2</f>
        <v>0</v>
      </c>
      <c r="BA75" s="275">
        <f>-BA158*'Fixed Data'!$B$27/10^2</f>
        <v>0</v>
      </c>
      <c r="BB75" s="275">
        <f>-BB158*'Fixed Data'!$B$27/10^2</f>
        <v>0</v>
      </c>
    </row>
    <row r="76" spans="1:54" ht="19.5" customHeight="1" outlineLevel="2">
      <c r="A76" s="421"/>
      <c r="B76" s="121"/>
      <c r="C76" s="272"/>
      <c r="D76" s="2" t="s">
        <v>379</v>
      </c>
      <c r="E76" s="237"/>
      <c r="F76" s="237"/>
      <c r="G76" s="237"/>
      <c r="H76" s="237"/>
      <c r="I76" s="237"/>
      <c r="J76" s="237"/>
      <c r="K76" s="237"/>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37"/>
      <c r="AZ76" s="237"/>
      <c r="BA76" s="237"/>
      <c r="BB76" s="276"/>
    </row>
    <row r="77" spans="1:54" ht="14" outlineLevel="2" thickBot="1">
      <c r="A77" s="422"/>
      <c r="B77" s="273" t="s">
        <v>386</v>
      </c>
      <c r="C77" s="271"/>
      <c r="D77" s="123" t="s">
        <v>379</v>
      </c>
      <c r="E77" s="23">
        <f t="shared" ref="E77:AJ77" si="5">SUM(E75:E76)</f>
        <v>0</v>
      </c>
      <c r="F77" s="23">
        <f t="shared" si="5"/>
        <v>0</v>
      </c>
      <c r="G77" s="23">
        <f t="shared" si="5"/>
        <v>0</v>
      </c>
      <c r="H77" s="23">
        <f t="shared" si="5"/>
        <v>0</v>
      </c>
      <c r="I77" s="23">
        <f t="shared" si="5"/>
        <v>0</v>
      </c>
      <c r="J77" s="23">
        <f t="shared" si="5"/>
        <v>0</v>
      </c>
      <c r="K77" s="23">
        <f t="shared" si="5"/>
        <v>0</v>
      </c>
      <c r="L77" s="23">
        <f t="shared" si="5"/>
        <v>0</v>
      </c>
      <c r="M77" s="23">
        <f t="shared" si="5"/>
        <v>0</v>
      </c>
      <c r="N77" s="23">
        <f t="shared" si="5"/>
        <v>0</v>
      </c>
      <c r="O77" s="23">
        <f t="shared" si="5"/>
        <v>0</v>
      </c>
      <c r="P77" s="23">
        <f t="shared" si="5"/>
        <v>0</v>
      </c>
      <c r="Q77" s="23">
        <f t="shared" si="5"/>
        <v>0</v>
      </c>
      <c r="R77" s="23">
        <f t="shared" si="5"/>
        <v>0</v>
      </c>
      <c r="S77" s="23">
        <f t="shared" si="5"/>
        <v>0</v>
      </c>
      <c r="T77" s="23">
        <f t="shared" si="5"/>
        <v>0</v>
      </c>
      <c r="U77" s="23">
        <f t="shared" si="5"/>
        <v>0</v>
      </c>
      <c r="V77" s="23">
        <f t="shared" si="5"/>
        <v>0</v>
      </c>
      <c r="W77" s="23">
        <f t="shared" si="5"/>
        <v>0</v>
      </c>
      <c r="X77" s="23">
        <f t="shared" si="5"/>
        <v>0</v>
      </c>
      <c r="Y77" s="23">
        <f t="shared" si="5"/>
        <v>0</v>
      </c>
      <c r="Z77" s="23">
        <f t="shared" si="5"/>
        <v>0</v>
      </c>
      <c r="AA77" s="23">
        <f t="shared" si="5"/>
        <v>0</v>
      </c>
      <c r="AB77" s="23">
        <f t="shared" si="5"/>
        <v>0</v>
      </c>
      <c r="AC77" s="23">
        <f t="shared" si="5"/>
        <v>0</v>
      </c>
      <c r="AD77" s="23">
        <f t="shared" si="5"/>
        <v>0</v>
      </c>
      <c r="AE77" s="23">
        <f t="shared" si="5"/>
        <v>0</v>
      </c>
      <c r="AF77" s="23">
        <f t="shared" si="5"/>
        <v>0</v>
      </c>
      <c r="AG77" s="23">
        <f t="shared" si="5"/>
        <v>0</v>
      </c>
      <c r="AH77" s="23">
        <f t="shared" si="5"/>
        <v>0</v>
      </c>
      <c r="AI77" s="23">
        <f t="shared" si="5"/>
        <v>0</v>
      </c>
      <c r="AJ77" s="23">
        <f t="shared" si="5"/>
        <v>0</v>
      </c>
      <c r="AK77" s="23">
        <f t="shared" ref="AK77:BB77" si="6">SUM(AK75:AK76)</f>
        <v>0</v>
      </c>
      <c r="AL77" s="23">
        <f t="shared" si="6"/>
        <v>0</v>
      </c>
      <c r="AM77" s="23">
        <f t="shared" si="6"/>
        <v>0</v>
      </c>
      <c r="AN77" s="23">
        <f t="shared" si="6"/>
        <v>0</v>
      </c>
      <c r="AO77" s="23">
        <f t="shared" si="6"/>
        <v>0</v>
      </c>
      <c r="AP77" s="23">
        <f t="shared" si="6"/>
        <v>0</v>
      </c>
      <c r="AQ77" s="23">
        <f t="shared" si="6"/>
        <v>0</v>
      </c>
      <c r="AR77" s="23">
        <f t="shared" si="6"/>
        <v>0</v>
      </c>
      <c r="AS77" s="23">
        <f t="shared" si="6"/>
        <v>0</v>
      </c>
      <c r="AT77" s="23">
        <f t="shared" si="6"/>
        <v>0</v>
      </c>
      <c r="AU77" s="23">
        <f t="shared" si="6"/>
        <v>0</v>
      </c>
      <c r="AV77" s="23">
        <f t="shared" si="6"/>
        <v>0</v>
      </c>
      <c r="AW77" s="23">
        <f t="shared" si="6"/>
        <v>0</v>
      </c>
      <c r="AX77" s="23">
        <f t="shared" si="6"/>
        <v>0</v>
      </c>
      <c r="AY77" s="23">
        <f t="shared" si="6"/>
        <v>0</v>
      </c>
      <c r="AZ77" s="23">
        <f t="shared" si="6"/>
        <v>0</v>
      </c>
      <c r="BA77" s="23">
        <f t="shared" si="6"/>
        <v>0</v>
      </c>
      <c r="BB77" s="255">
        <f t="shared" si="6"/>
        <v>0</v>
      </c>
    </row>
    <row r="78" spans="1:54" outlineLevel="2">
      <c r="B78" s="19"/>
      <c r="C78" s="19"/>
      <c r="D78" s="19"/>
      <c r="E78" s="15"/>
    </row>
    <row r="79" spans="1:54" s="7" customFormat="1" ht="14" outlineLevel="1" thickBot="1">
      <c r="B79" s="125"/>
      <c r="C79" s="125"/>
      <c r="D79" s="125"/>
      <c r="E79" s="247"/>
    </row>
    <row r="80" spans="1:54" outlineLevel="1">
      <c r="A80" s="4" t="s">
        <v>387</v>
      </c>
      <c r="B80" s="19"/>
      <c r="C80" s="19"/>
      <c r="D80" s="19"/>
      <c r="E80" s="246">
        <v>2027</v>
      </c>
      <c r="F80" s="246">
        <v>2028</v>
      </c>
      <c r="G80" s="246">
        <v>2029</v>
      </c>
      <c r="H80" s="246">
        <v>2030</v>
      </c>
      <c r="I80" s="246">
        <v>2031</v>
      </c>
      <c r="J80" s="246">
        <v>2032</v>
      </c>
      <c r="K80" s="246">
        <v>2033</v>
      </c>
      <c r="L80" s="246">
        <v>2034</v>
      </c>
      <c r="M80" s="246">
        <v>2035</v>
      </c>
      <c r="N80" s="246">
        <v>2036</v>
      </c>
      <c r="O80" s="246">
        <v>2037</v>
      </c>
      <c r="P80" s="246">
        <v>2038</v>
      </c>
      <c r="Q80" s="246">
        <v>2039</v>
      </c>
      <c r="R80" s="246">
        <v>2040</v>
      </c>
      <c r="S80" s="246">
        <v>2041</v>
      </c>
      <c r="T80" s="246">
        <v>2042</v>
      </c>
      <c r="U80" s="246">
        <v>2043</v>
      </c>
      <c r="V80" s="246">
        <v>2044</v>
      </c>
      <c r="W80" s="246">
        <v>2045</v>
      </c>
      <c r="X80" s="246">
        <v>2046</v>
      </c>
      <c r="Y80" s="246">
        <v>2047</v>
      </c>
      <c r="Z80" s="246">
        <v>2048</v>
      </c>
      <c r="AA80" s="246">
        <v>2049</v>
      </c>
      <c r="AB80" s="246">
        <v>2050</v>
      </c>
      <c r="AC80" s="246">
        <v>2051</v>
      </c>
      <c r="AD80" s="246">
        <v>2052</v>
      </c>
      <c r="AE80" s="246">
        <v>2053</v>
      </c>
      <c r="AF80" s="246">
        <v>2054</v>
      </c>
      <c r="AG80" s="246">
        <v>2055</v>
      </c>
      <c r="AH80" s="246">
        <v>2056</v>
      </c>
      <c r="AI80" s="246">
        <v>2057</v>
      </c>
      <c r="AJ80" s="246">
        <v>2058</v>
      </c>
      <c r="AK80" s="246">
        <v>2059</v>
      </c>
      <c r="AL80" s="246">
        <v>2060</v>
      </c>
      <c r="AM80" s="246">
        <v>2061</v>
      </c>
      <c r="AN80" s="246">
        <v>2062</v>
      </c>
      <c r="AO80" s="246">
        <v>2063</v>
      </c>
      <c r="AP80" s="246">
        <v>2064</v>
      </c>
      <c r="AQ80" s="246">
        <v>2065</v>
      </c>
      <c r="AR80" s="246">
        <v>2066</v>
      </c>
      <c r="AS80" s="246">
        <v>2067</v>
      </c>
      <c r="AT80" s="246">
        <v>2068</v>
      </c>
      <c r="AU80" s="246">
        <v>2069</v>
      </c>
      <c r="AV80" s="246">
        <v>2070</v>
      </c>
      <c r="AW80" s="246">
        <v>2071</v>
      </c>
      <c r="AX80" s="246">
        <v>2072</v>
      </c>
      <c r="AY80" s="246">
        <v>2073</v>
      </c>
      <c r="AZ80" s="246">
        <v>2074</v>
      </c>
      <c r="BA80" s="246">
        <v>2075</v>
      </c>
      <c r="BB80" s="246">
        <v>2076</v>
      </c>
    </row>
    <row r="81" spans="1:54" outlineLevel="2">
      <c r="A81" s="8"/>
      <c r="B81" t="s">
        <v>388</v>
      </c>
      <c r="C81" s="6" t="s">
        <v>389</v>
      </c>
      <c r="D81" t="s">
        <v>390</v>
      </c>
      <c r="E81" s="129">
        <f>$B$20</f>
        <v>0.33700000000000002</v>
      </c>
      <c r="F81" s="129">
        <f t="shared" ref="F81:AA81" si="7">$B$20</f>
        <v>0.33700000000000002</v>
      </c>
      <c r="G81" s="129">
        <f t="shared" si="7"/>
        <v>0.33700000000000002</v>
      </c>
      <c r="H81" s="129">
        <f t="shared" si="7"/>
        <v>0.33700000000000002</v>
      </c>
      <c r="I81" s="129">
        <f t="shared" si="7"/>
        <v>0.33700000000000002</v>
      </c>
      <c r="J81" s="129">
        <f t="shared" si="7"/>
        <v>0.33700000000000002</v>
      </c>
      <c r="K81" s="129">
        <f t="shared" si="7"/>
        <v>0.33700000000000002</v>
      </c>
      <c r="L81" s="129">
        <f t="shared" si="7"/>
        <v>0.33700000000000002</v>
      </c>
      <c r="M81" s="129">
        <f t="shared" si="7"/>
        <v>0.33700000000000002</v>
      </c>
      <c r="N81" s="129">
        <f t="shared" si="7"/>
        <v>0.33700000000000002</v>
      </c>
      <c r="O81" s="129">
        <f t="shared" si="7"/>
        <v>0.33700000000000002</v>
      </c>
      <c r="P81" s="129">
        <f t="shared" si="7"/>
        <v>0.33700000000000002</v>
      </c>
      <c r="Q81" s="129">
        <f t="shared" si="7"/>
        <v>0.33700000000000002</v>
      </c>
      <c r="R81" s="129">
        <f t="shared" si="7"/>
        <v>0.33700000000000002</v>
      </c>
      <c r="S81" s="129">
        <f t="shared" si="7"/>
        <v>0.33700000000000002</v>
      </c>
      <c r="T81" s="129">
        <f t="shared" si="7"/>
        <v>0.33700000000000002</v>
      </c>
      <c r="U81" s="129">
        <f t="shared" si="7"/>
        <v>0.33700000000000002</v>
      </c>
      <c r="V81" s="129">
        <f t="shared" si="7"/>
        <v>0.33700000000000002</v>
      </c>
      <c r="W81" s="129">
        <f t="shared" si="7"/>
        <v>0.33700000000000002</v>
      </c>
      <c r="X81" s="129">
        <f t="shared" si="7"/>
        <v>0.33700000000000002</v>
      </c>
      <c r="Y81" s="129">
        <f t="shared" si="7"/>
        <v>0.33700000000000002</v>
      </c>
      <c r="Z81" s="129">
        <f t="shared" si="7"/>
        <v>0.33700000000000002</v>
      </c>
      <c r="AA81" s="129">
        <f t="shared" si="7"/>
        <v>0.33700000000000002</v>
      </c>
      <c r="AB81" s="129">
        <v>0</v>
      </c>
      <c r="AC81" s="129">
        <v>0</v>
      </c>
      <c r="AD81" s="129">
        <v>0</v>
      </c>
      <c r="AE81" s="129">
        <v>0</v>
      </c>
      <c r="AF81" s="129">
        <v>0</v>
      </c>
      <c r="AG81" s="129">
        <v>0</v>
      </c>
      <c r="AH81" s="129">
        <v>0</v>
      </c>
      <c r="AI81" s="129">
        <v>0</v>
      </c>
      <c r="AJ81" s="129">
        <v>0</v>
      </c>
      <c r="AK81" s="129">
        <v>0</v>
      </c>
      <c r="AL81" s="129">
        <v>0</v>
      </c>
      <c r="AM81" s="129">
        <v>0</v>
      </c>
      <c r="AN81" s="129">
        <v>0</v>
      </c>
      <c r="AO81" s="129">
        <v>0</v>
      </c>
      <c r="AP81" s="129">
        <v>0</v>
      </c>
      <c r="AQ81" s="129">
        <v>0</v>
      </c>
      <c r="AR81" s="129">
        <v>0</v>
      </c>
      <c r="AS81" s="129">
        <v>0</v>
      </c>
      <c r="AT81" s="129">
        <v>0</v>
      </c>
      <c r="AU81" s="129">
        <v>0</v>
      </c>
      <c r="AV81" s="129">
        <v>0</v>
      </c>
      <c r="AW81" s="129">
        <v>0</v>
      </c>
      <c r="AX81" s="129">
        <v>0</v>
      </c>
      <c r="AY81" s="129">
        <v>0</v>
      </c>
      <c r="AZ81" s="129">
        <v>0</v>
      </c>
      <c r="BA81" s="129">
        <v>0</v>
      </c>
      <c r="BB81" s="129">
        <v>0</v>
      </c>
    </row>
    <row r="82" spans="1:54" outlineLevel="2">
      <c r="A82" s="8"/>
      <c r="B82" t="s">
        <v>391</v>
      </c>
      <c r="C82" t="s">
        <v>392</v>
      </c>
      <c r="D82" t="s">
        <v>379</v>
      </c>
      <c r="E82" s="21">
        <f t="shared" ref="E82:BB82" si="8">E64*E81</f>
        <v>0</v>
      </c>
      <c r="F82" s="21">
        <f t="shared" si="8"/>
        <v>0</v>
      </c>
      <c r="G82" s="21">
        <f t="shared" si="8"/>
        <v>0</v>
      </c>
      <c r="H82" s="21">
        <f t="shared" si="8"/>
        <v>0</v>
      </c>
      <c r="I82" s="21">
        <f t="shared" si="8"/>
        <v>0</v>
      </c>
      <c r="J82" s="21">
        <f t="shared" si="8"/>
        <v>0</v>
      </c>
      <c r="K82" s="21">
        <f t="shared" si="8"/>
        <v>0</v>
      </c>
      <c r="L82" s="21">
        <f t="shared" si="8"/>
        <v>0</v>
      </c>
      <c r="M82" s="21">
        <f t="shared" si="8"/>
        <v>0</v>
      </c>
      <c r="N82" s="21">
        <f t="shared" si="8"/>
        <v>0</v>
      </c>
      <c r="O82" s="21">
        <f t="shared" si="8"/>
        <v>0</v>
      </c>
      <c r="P82" s="21">
        <f t="shared" si="8"/>
        <v>0</v>
      </c>
      <c r="Q82" s="21">
        <f t="shared" si="8"/>
        <v>0</v>
      </c>
      <c r="R82" s="21">
        <f t="shared" si="8"/>
        <v>0</v>
      </c>
      <c r="S82" s="21">
        <f t="shared" si="8"/>
        <v>0</v>
      </c>
      <c r="T82" s="21">
        <f t="shared" si="8"/>
        <v>0</v>
      </c>
      <c r="U82" s="21">
        <f t="shared" si="8"/>
        <v>0</v>
      </c>
      <c r="V82" s="21">
        <f t="shared" si="8"/>
        <v>0</v>
      </c>
      <c r="W82" s="21">
        <f t="shared" si="8"/>
        <v>0</v>
      </c>
      <c r="X82" s="21">
        <f t="shared" si="8"/>
        <v>0</v>
      </c>
      <c r="Y82" s="21">
        <f t="shared" si="8"/>
        <v>0</v>
      </c>
      <c r="Z82" s="21">
        <f t="shared" si="8"/>
        <v>0</v>
      </c>
      <c r="AA82" s="21">
        <f t="shared" si="8"/>
        <v>0</v>
      </c>
      <c r="AB82" s="21">
        <f t="shared" si="8"/>
        <v>0</v>
      </c>
      <c r="AC82" s="21">
        <f t="shared" si="8"/>
        <v>0</v>
      </c>
      <c r="AD82" s="21">
        <f t="shared" si="8"/>
        <v>0</v>
      </c>
      <c r="AE82" s="21">
        <f t="shared" si="8"/>
        <v>0</v>
      </c>
      <c r="AF82" s="21">
        <f t="shared" si="8"/>
        <v>0</v>
      </c>
      <c r="AG82" s="21">
        <f t="shared" si="8"/>
        <v>0</v>
      </c>
      <c r="AH82" s="21">
        <f t="shared" si="8"/>
        <v>0</v>
      </c>
      <c r="AI82" s="21">
        <f t="shared" si="8"/>
        <v>0</v>
      </c>
      <c r="AJ82" s="21">
        <f t="shared" si="8"/>
        <v>0</v>
      </c>
      <c r="AK82" s="21">
        <f t="shared" si="8"/>
        <v>0</v>
      </c>
      <c r="AL82" s="21">
        <f t="shared" si="8"/>
        <v>0</v>
      </c>
      <c r="AM82" s="21">
        <f t="shared" si="8"/>
        <v>0</v>
      </c>
      <c r="AN82" s="21">
        <f t="shared" si="8"/>
        <v>0</v>
      </c>
      <c r="AO82" s="21">
        <f t="shared" si="8"/>
        <v>0</v>
      </c>
      <c r="AP82" s="21">
        <f t="shared" si="8"/>
        <v>0</v>
      </c>
      <c r="AQ82" s="21">
        <f t="shared" si="8"/>
        <v>0</v>
      </c>
      <c r="AR82" s="21">
        <f t="shared" si="8"/>
        <v>0</v>
      </c>
      <c r="AS82" s="21">
        <f t="shared" si="8"/>
        <v>0</v>
      </c>
      <c r="AT82" s="21">
        <f t="shared" si="8"/>
        <v>0</v>
      </c>
      <c r="AU82" s="21">
        <f t="shared" si="8"/>
        <v>0</v>
      </c>
      <c r="AV82" s="21">
        <f t="shared" si="8"/>
        <v>0</v>
      </c>
      <c r="AW82" s="21">
        <f t="shared" si="8"/>
        <v>0</v>
      </c>
      <c r="AX82" s="21">
        <f t="shared" si="8"/>
        <v>0</v>
      </c>
      <c r="AY82" s="21">
        <f t="shared" si="8"/>
        <v>0</v>
      </c>
      <c r="AZ82" s="21">
        <f t="shared" si="8"/>
        <v>0</v>
      </c>
      <c r="BA82" s="21">
        <f t="shared" si="8"/>
        <v>0</v>
      </c>
      <c r="BB82" s="21">
        <f t="shared" si="8"/>
        <v>0</v>
      </c>
    </row>
    <row r="83" spans="1:54" outlineLevel="2">
      <c r="A83" s="8"/>
      <c r="B83" t="s">
        <v>393</v>
      </c>
      <c r="C83" t="s">
        <v>394</v>
      </c>
      <c r="D83" t="s">
        <v>379</v>
      </c>
      <c r="E83" s="21">
        <f t="shared" ref="E83:BB83" si="9">E64-E82</f>
        <v>0</v>
      </c>
      <c r="F83" s="21">
        <f t="shared" si="9"/>
        <v>0</v>
      </c>
      <c r="G83" s="21">
        <f t="shared" si="9"/>
        <v>0</v>
      </c>
      <c r="H83" s="21">
        <f t="shared" si="9"/>
        <v>0</v>
      </c>
      <c r="I83" s="21">
        <f t="shared" si="9"/>
        <v>0</v>
      </c>
      <c r="J83" s="21">
        <f t="shared" si="9"/>
        <v>0</v>
      </c>
      <c r="K83" s="21">
        <f t="shared" si="9"/>
        <v>0</v>
      </c>
      <c r="L83" s="21">
        <f t="shared" si="9"/>
        <v>0</v>
      </c>
      <c r="M83" s="21">
        <f t="shared" si="9"/>
        <v>0</v>
      </c>
      <c r="N83" s="21">
        <f t="shared" si="9"/>
        <v>0</v>
      </c>
      <c r="O83" s="21">
        <f t="shared" si="9"/>
        <v>0</v>
      </c>
      <c r="P83" s="21">
        <f t="shared" si="9"/>
        <v>0</v>
      </c>
      <c r="Q83" s="21">
        <f t="shared" si="9"/>
        <v>0</v>
      </c>
      <c r="R83" s="21">
        <f t="shared" si="9"/>
        <v>0</v>
      </c>
      <c r="S83" s="21">
        <f t="shared" si="9"/>
        <v>0</v>
      </c>
      <c r="T83" s="21">
        <f t="shared" si="9"/>
        <v>0</v>
      </c>
      <c r="U83" s="21">
        <f t="shared" si="9"/>
        <v>0</v>
      </c>
      <c r="V83" s="21">
        <f t="shared" si="9"/>
        <v>0</v>
      </c>
      <c r="W83" s="21">
        <f t="shared" si="9"/>
        <v>0</v>
      </c>
      <c r="X83" s="21">
        <f t="shared" si="9"/>
        <v>0</v>
      </c>
      <c r="Y83" s="21">
        <f t="shared" si="9"/>
        <v>0</v>
      </c>
      <c r="Z83" s="21">
        <f t="shared" si="9"/>
        <v>0</v>
      </c>
      <c r="AA83" s="21">
        <f t="shared" si="9"/>
        <v>0</v>
      </c>
      <c r="AB83" s="21">
        <f t="shared" si="9"/>
        <v>0</v>
      </c>
      <c r="AC83" s="21">
        <f t="shared" si="9"/>
        <v>0</v>
      </c>
      <c r="AD83" s="21">
        <f t="shared" si="9"/>
        <v>0</v>
      </c>
      <c r="AE83" s="21">
        <f t="shared" si="9"/>
        <v>0</v>
      </c>
      <c r="AF83" s="21">
        <f t="shared" si="9"/>
        <v>0</v>
      </c>
      <c r="AG83" s="21">
        <f t="shared" si="9"/>
        <v>0</v>
      </c>
      <c r="AH83" s="21">
        <f t="shared" si="9"/>
        <v>0</v>
      </c>
      <c r="AI83" s="21">
        <f t="shared" si="9"/>
        <v>0</v>
      </c>
      <c r="AJ83" s="21">
        <f t="shared" si="9"/>
        <v>0</v>
      </c>
      <c r="AK83" s="21">
        <f t="shared" si="9"/>
        <v>0</v>
      </c>
      <c r="AL83" s="21">
        <f t="shared" si="9"/>
        <v>0</v>
      </c>
      <c r="AM83" s="21">
        <f t="shared" si="9"/>
        <v>0</v>
      </c>
      <c r="AN83" s="21">
        <f t="shared" si="9"/>
        <v>0</v>
      </c>
      <c r="AO83" s="21">
        <f t="shared" si="9"/>
        <v>0</v>
      </c>
      <c r="AP83" s="21">
        <f t="shared" si="9"/>
        <v>0</v>
      </c>
      <c r="AQ83" s="21">
        <f t="shared" si="9"/>
        <v>0</v>
      </c>
      <c r="AR83" s="21">
        <f t="shared" si="9"/>
        <v>0</v>
      </c>
      <c r="AS83" s="21">
        <f t="shared" si="9"/>
        <v>0</v>
      </c>
      <c r="AT83" s="21">
        <f t="shared" si="9"/>
        <v>0</v>
      </c>
      <c r="AU83" s="21">
        <f t="shared" si="9"/>
        <v>0</v>
      </c>
      <c r="AV83" s="21">
        <f t="shared" si="9"/>
        <v>0</v>
      </c>
      <c r="AW83" s="21">
        <f t="shared" si="9"/>
        <v>0</v>
      </c>
      <c r="AX83" s="21">
        <f t="shared" si="9"/>
        <v>0</v>
      </c>
      <c r="AY83" s="21">
        <f t="shared" si="9"/>
        <v>0</v>
      </c>
      <c r="AZ83" s="21">
        <f t="shared" si="9"/>
        <v>0</v>
      </c>
      <c r="BA83" s="21">
        <f t="shared" si="9"/>
        <v>0</v>
      </c>
      <c r="BB83" s="21">
        <f t="shared" si="9"/>
        <v>0</v>
      </c>
    </row>
    <row r="84" spans="1:54" ht="15.5" hidden="1" outlineLevel="3">
      <c r="A84" s="8"/>
      <c r="B84" t="s">
        <v>395</v>
      </c>
      <c r="C84" t="s">
        <v>396</v>
      </c>
      <c r="D84" t="s">
        <v>379</v>
      </c>
      <c r="E84" s="21"/>
      <c r="F84" s="21">
        <f>IF($E$82&lt;0,(IF(2050-E$80&lt;=0,0,(2/(2050-E$80+1))*(1-(SUM($E84:E84)/$E$82))*$E$82*'Fixed Data'!C$52)),0)</f>
        <v>0</v>
      </c>
      <c r="G84" s="21">
        <f>IF($E$82&lt;0,(IF(2050-F$80&lt;=0,0,(2/(2050-F$80+1))*(1-(SUM($E84:F84)/$E$82))*$E$82*'Fixed Data'!D$52)),0)</f>
        <v>0</v>
      </c>
      <c r="H84" s="21">
        <f>IF($E$82&lt;0,(IF(2050-G$80&lt;=0,0,(2/(2050-G$80+1))*(1-(SUM($E84:G84)/$E$82))*$E$82*'Fixed Data'!E$52)),0)</f>
        <v>0</v>
      </c>
      <c r="I84" s="21">
        <f>IF($E$82&lt;0,(IF(2050-H$80&lt;=0,0,(2/(2050-H$80+1))*(1-(SUM($E84:H84)/$E$82))*$E$82*'Fixed Data'!F$52)),0)</f>
        <v>0</v>
      </c>
      <c r="J84" s="21">
        <f>IF($E$82&lt;0,(IF(2050-I$80&lt;=0,0,(2/(2050-I$80+1))*(1-(SUM($E84:I84)/$E$82))*$E$82*'Fixed Data'!G$52)),0)</f>
        <v>0</v>
      </c>
      <c r="K84" s="21">
        <f>IF($E$82&lt;0,(IF(2050-J$80&lt;=0,0,(2/(2050-J$80+1))*(1-(SUM($E84:J84)/$E$82))*$E$82*'Fixed Data'!H$52)),0)</f>
        <v>0</v>
      </c>
      <c r="L84" s="21">
        <f>IF($E$82&lt;0,(IF(2050-K$80&lt;=0,0,(2/(2050-K$80+1))*(1-(SUM($E84:K84)/$E$82))*$E$82*'Fixed Data'!I$52)),0)</f>
        <v>0</v>
      </c>
      <c r="M84" s="21">
        <f>IF($E$82&lt;0,(IF(2050-L$80&lt;=0,0,(2/(2050-L$80+1))*(1-(SUM($E84:L84)/$E$82))*$E$82*'Fixed Data'!J$52)),0)</f>
        <v>0</v>
      </c>
      <c r="N84" s="21">
        <f>IF($E$82&lt;0,(IF(2050-M$80&lt;=0,0,(2/(2050-M$80+1))*(1-(SUM($E84:M84)/$E$82))*$E$82*'Fixed Data'!K$52)),0)</f>
        <v>0</v>
      </c>
      <c r="O84" s="21">
        <f>IF($E$82&lt;0,(IF(2050-N$80&lt;=0,0,(2/(2050-N$80+1))*(1-(SUM($E84:N84)/$E$82))*$E$82*'Fixed Data'!L$52)),0)</f>
        <v>0</v>
      </c>
      <c r="P84" s="21">
        <f>IF($E$82&lt;0,(IF(2050-O$80&lt;=0,0,(2/(2050-O$80+1))*(1-(SUM($E84:O84)/$E$82))*$E$82*'Fixed Data'!M$52)),0)</f>
        <v>0</v>
      </c>
      <c r="Q84" s="21">
        <f>IF($E$82&lt;0,(IF(2050-P$80&lt;=0,0,(2/(2050-P$80+1))*(1-(SUM($E84:P84)/$E$82))*$E$82*'Fixed Data'!N$52)),0)</f>
        <v>0</v>
      </c>
      <c r="R84" s="21">
        <f>IF($E$82&lt;0,(IF(2050-Q$80&lt;=0,0,(2/(2050-Q$80+1))*(1-(SUM($E84:Q84)/$E$82))*$E$82*'Fixed Data'!O$52)),0)</f>
        <v>0</v>
      </c>
      <c r="S84" s="21">
        <f>IF($E$82&lt;0,(IF(2050-R$80&lt;=0,0,(2/(2050-R$80+1))*(1-(SUM($E84:R84)/$E$82))*$E$82*'Fixed Data'!P$52)),0)</f>
        <v>0</v>
      </c>
      <c r="T84" s="21">
        <f>IF($E$82&lt;0,(IF(2050-S$80&lt;=0,0,(2/(2050-S$80+1))*(1-(SUM($E84:S84)/$E$82))*$E$82*'Fixed Data'!Q$52)),0)</f>
        <v>0</v>
      </c>
      <c r="U84" s="21">
        <f>IF($E$82&lt;0,(IF(2050-T$80&lt;=0,0,(2/(2050-T$80+1))*(1-(SUM($E84:T84)/$E$82))*$E$82*'Fixed Data'!R$52)),0)</f>
        <v>0</v>
      </c>
      <c r="V84" s="21">
        <f>IF($E$82&lt;0,(IF(2050-U$80&lt;=0,0,(2/(2050-U$80+1))*(1-(SUM($E84:U84)/$E$82))*$E$82*'Fixed Data'!S$52)),0)</f>
        <v>0</v>
      </c>
      <c r="W84" s="21">
        <f>IF($E$82&lt;0,(IF(2050-V$80&lt;=0,0,(2/(2050-V$80+1))*(1-(SUM($E84:V84)/$E$82))*$E$82*'Fixed Data'!T$52)),0)</f>
        <v>0</v>
      </c>
      <c r="X84" s="21">
        <f>IF($E$82&lt;0,(IF(2050-W$80&lt;=0,0,(2/(2050-W$80+1))*(1-(SUM($E84:W84)/$E$82))*$E$82*'Fixed Data'!U$52)),0)</f>
        <v>0</v>
      </c>
      <c r="Y84" s="21">
        <f>IF($E$82&lt;0,(IF(2050-X$80&lt;=0,0,(2/(2050-X$80+1))*(1-(SUM($E84:X84)/$E$82))*$E$82*'Fixed Data'!V$52)),0)</f>
        <v>0</v>
      </c>
      <c r="Z84" s="21">
        <f>IF($E$82&lt;0,(IF(2050-Y$80&lt;=0,0,(2/(2050-Y$80+1))*(1-(SUM($E84:Y84)/$E$82))*$E$82*'Fixed Data'!W$52)),0)</f>
        <v>0</v>
      </c>
      <c r="AA84" s="21">
        <f>IF($E$82&lt;0,(IF(2050-Z$80&lt;=0,0,(2/(2050-Z$80+1))*(1-(SUM($E84:Z84)/$E$82))*$E$82*'Fixed Data'!X$52)),0)</f>
        <v>0</v>
      </c>
      <c r="AB84" s="21">
        <f>IF($E$82&lt;0,(IF(2050-AA$80&lt;=0,0,(2/(2050-AA$80+1))*(1-(SUM($E84:AA84)/$E$82))*$E$82*'Fixed Data'!Y$52)),0)</f>
        <v>0</v>
      </c>
      <c r="AC84" s="21">
        <f>IF($E$82&lt;0,(IF(2050-AB$80&lt;=0,0,(2/(2050-AB$80+1))*(1-(SUM($E84:AB84)/$E$82))*$E$82*'Fixed Data'!Z$52)),0)</f>
        <v>0</v>
      </c>
      <c r="AD84" s="21">
        <f>IF($E$82&lt;0,(IF(2050-AC$80&lt;=0,0,(2/(2050-AC$80+1))*(1-(SUM($E84:AC84)/$E$82))*$E$82*'Fixed Data'!AA$52)),0)</f>
        <v>0</v>
      </c>
      <c r="AE84" s="21">
        <f>IF($E$82&lt;0,(IF(2050-AD$80&lt;=0,0,(2/(2050-AD$80+1))*(1-(SUM($E84:AD84)/$E$82))*$E$82*'Fixed Data'!AB$52)),0)</f>
        <v>0</v>
      </c>
      <c r="AF84" s="21">
        <f>IF($E$82&lt;0,(IF(2050-AE$80&lt;=0,0,(2/(2050-AE$80+1))*(1-(SUM($E84:AE84)/$E$82))*$E$82*'Fixed Data'!AC$52)),0)</f>
        <v>0</v>
      </c>
      <c r="AG84" s="21">
        <f>IF($E$82&lt;0,(IF(2050-AF$80&lt;=0,0,(2/(2050-AF$80+1))*(1-(SUM($E84:AF84)/$E$82))*$E$82*'Fixed Data'!AD$52)),0)</f>
        <v>0</v>
      </c>
      <c r="AH84" s="21">
        <f>IF($E$82&lt;0,(IF(2050-AG$80&lt;=0,0,(2/(2050-AG$80+1))*(1-(SUM($E84:AG84)/$E$82))*$E$82*'Fixed Data'!AE$52)),0)</f>
        <v>0</v>
      </c>
      <c r="AI84" s="21">
        <f>IF($E$82&lt;0,(IF(2050-AH$80&lt;=0,0,(2/(2050-AH$80+1))*(1-(SUM($E84:AH84)/$E$82))*$E$82*'Fixed Data'!AF$52)),0)</f>
        <v>0</v>
      </c>
      <c r="AJ84" s="21">
        <f>IF($E$82&lt;0,(IF(2050-AI$80&lt;=0,0,(2/(2050-AI$80+1))*(1-(SUM($E84:AI84)/$E$82))*$E$82*'Fixed Data'!AG$52)),0)</f>
        <v>0</v>
      </c>
      <c r="AK84" s="21">
        <f>IF($E$82&lt;0,(IF(2050-AJ$80&lt;=0,0,(2/(2050-AJ$80+1))*(1-(SUM($E84:AJ84)/$E$82))*$E$82*'Fixed Data'!AH$52)),0)</f>
        <v>0</v>
      </c>
      <c r="AL84" s="21">
        <f>IF($E$82&lt;0,(IF(2050-AK$80&lt;=0,0,(2/(2050-AK$80+1))*(1-(SUM($E84:AK84)/$E$82))*$E$82*'Fixed Data'!AI$52)),0)</f>
        <v>0</v>
      </c>
      <c r="AM84" s="21">
        <f>IF($E$82&lt;0,(IF(2050-AL$80&lt;=0,0,(2/(2050-AL$80+1))*(1-(SUM($E84:AL84)/$E$82))*$E$82*'Fixed Data'!AJ$52)),0)</f>
        <v>0</v>
      </c>
      <c r="AN84" s="21">
        <f>IF($E$82&lt;0,(IF(2050-AM$80&lt;=0,0,(2/(2050-AM$80+1))*(1-(SUM($E84:AM84)/$E$82))*$E$82*'Fixed Data'!AK$52)),0)</f>
        <v>0</v>
      </c>
      <c r="AO84" s="21">
        <f>IF($E$82&lt;0,(IF(2050-AN$80&lt;=0,0,(2/(2050-AN$80+1))*(1-(SUM($E84:AN84)/$E$82))*$E$82*'Fixed Data'!AL$52)),0)</f>
        <v>0</v>
      </c>
      <c r="AP84" s="21">
        <f>IF($E$82&lt;0,(IF(2050-AO$80&lt;=0,0,(2/(2050-AO$80+1))*(1-(SUM($E84:AO84)/$E$82))*$E$82*'Fixed Data'!AM$52)),0)</f>
        <v>0</v>
      </c>
      <c r="AQ84" s="21">
        <f>IF($E$82&lt;0,(IF(2050-AP$80&lt;=0,0,(2/(2050-AP$80+1))*(1-(SUM($E84:AP84)/$E$82))*$E$82*'Fixed Data'!AN$52)),0)</f>
        <v>0</v>
      </c>
      <c r="AR84" s="21">
        <f>IF($E$82&lt;0,(IF(2050-AQ$80&lt;=0,0,(2/(2050-AQ$80+1))*(1-(SUM($E84:AQ84)/$E$82))*$E$82*'Fixed Data'!AO$52)),0)</f>
        <v>0</v>
      </c>
      <c r="AS84" s="21">
        <f>IF($E$82&lt;0,(IF(2050-AR$80&lt;=0,0,(2/(2050-AR$80+1))*(1-(SUM($E84:AR84)/$E$82))*$E$82*'Fixed Data'!AP$52)),0)</f>
        <v>0</v>
      </c>
      <c r="AT84" s="21">
        <f>IF($E$82&lt;0,(IF(2050-AS$80&lt;=0,0,(2/(2050-AS$80+1))*(1-(SUM($E84:AS84)/$E$82))*$E$82*'Fixed Data'!AQ$52)),0)</f>
        <v>0</v>
      </c>
      <c r="AU84" s="21">
        <f>IF($E$82&lt;0,(IF(2050-AT$80&lt;=0,0,(2/(2050-AT$80+1))*(1-(SUM($E84:AT84)/$E$82))*$E$82*'Fixed Data'!AR$52)),0)</f>
        <v>0</v>
      </c>
      <c r="AV84" s="21">
        <f>IF($E$82&lt;0,(IF(2050-AU$80&lt;=0,0,(2/(2050-AU$80+1))*(1-(SUM($E84:AU84)/$E$82))*$E$82*'Fixed Data'!AS$52)),0)</f>
        <v>0</v>
      </c>
      <c r="AW84" s="21">
        <f>IF($E$82&lt;0,(IF(2050-AV$80&lt;=0,0,(2/(2050-AV$80+1))*(1-(SUM($E84:AV84)/$E$82))*$E$82*'Fixed Data'!AT$52)),0)</f>
        <v>0</v>
      </c>
      <c r="AX84" s="21">
        <f>IF($E$82&lt;0,(IF(2050-AW$80&lt;=0,0,(2/(2050-AW$80+1))*(1-(SUM($E84:AW84)/$E$82))*$E$82*'Fixed Data'!AU$52)),0)</f>
        <v>0</v>
      </c>
      <c r="AY84" s="21">
        <f>IF($E$82&lt;0,(IF(2050-AX$80&lt;=0,0,(2/(2050-AX$80+1))*(1-(SUM($E84:AX84)/$E$82))*$E$82*'Fixed Data'!AV$52)),0)</f>
        <v>0</v>
      </c>
      <c r="AZ84" s="21">
        <f>IF($E$82&lt;0,(IF(2050-AY$80&lt;=0,0,(2/(2050-AY$80+1))*(1-(SUM($E84:AY84)/$E$82))*$E$82*'Fixed Data'!AW$52)),0)</f>
        <v>0</v>
      </c>
      <c r="BA84" s="21">
        <f>IF($E$82&lt;0,(IF(2050-AZ$80&lt;=0,0,(2/(2050-AZ$80+1))*(1-(SUM($E84:AZ84)/$E$82))*$E$82*'Fixed Data'!AX$52)),0)</f>
        <v>0</v>
      </c>
      <c r="BB84" s="21">
        <f>IF($E$82&lt;0,(IF(2050-BA$80&lt;=0,0,(2/(2050-BA$80+1))*(1-(SUM($E84:BA84)/$E$82))*$E$82*'Fixed Data'!AY$52)),0)</f>
        <v>0</v>
      </c>
    </row>
    <row r="85" spans="1:54" ht="15" hidden="1" customHeight="1" outlineLevel="3">
      <c r="A85" s="8"/>
      <c r="B85" t="s">
        <v>397</v>
      </c>
      <c r="C85" t="s">
        <v>398</v>
      </c>
      <c r="D85" t="s">
        <v>379</v>
      </c>
      <c r="E85" s="18"/>
      <c r="F85" s="18"/>
      <c r="G85" s="21">
        <f>IF($F$82&lt;0,(IF(2050-F$80&lt;=0,0,(2/(2050-F$80+1))*(1-(SUM($E85:F85)/$F$82))*$F$82*'Fixed Data'!D$52)),0)</f>
        <v>0</v>
      </c>
      <c r="H85" s="21">
        <f>IF($F$82&lt;0,(IF(2050-G$80&lt;=0,0,(2/(2050-G$80+1))*(1-(SUM($E85:G85)/$F$82))*$F$82*'Fixed Data'!E$52)),0)</f>
        <v>0</v>
      </c>
      <c r="I85" s="21">
        <f>IF($F$82&lt;0,(IF(2050-H$80&lt;=0,0,(2/(2050-H$80+1))*(1-(SUM($E85:H85)/$F$82))*$F$82*'Fixed Data'!F$52)),0)</f>
        <v>0</v>
      </c>
      <c r="J85" s="21">
        <f>IF($F$82&lt;0,(IF(2050-I$80&lt;=0,0,(2/(2050-I$80+1))*(1-(SUM($E85:I85)/$F$82))*$F$82*'Fixed Data'!G$52)),0)</f>
        <v>0</v>
      </c>
      <c r="K85" s="21">
        <f>IF($F$82&lt;0,(IF(2050-J$80&lt;=0,0,(2/(2050-J$80+1))*(1-(SUM($E85:J85)/$F$82))*$F$82*'Fixed Data'!H$52)),0)</f>
        <v>0</v>
      </c>
      <c r="L85" s="21">
        <f>IF($F$82&lt;0,(IF(2050-K$80&lt;=0,0,(2/(2050-K$80+1))*(1-(SUM($E85:K85)/$F$82))*$F$82*'Fixed Data'!I$52)),0)</f>
        <v>0</v>
      </c>
      <c r="M85" s="21">
        <f>IF($F$82&lt;0,(IF(2050-L$80&lt;=0,0,(2/(2050-L$80+1))*(1-(SUM($E85:L85)/$F$82))*$F$82*'Fixed Data'!J$52)),0)</f>
        <v>0</v>
      </c>
      <c r="N85" s="21">
        <f>IF($F$82&lt;0,(IF(2050-M$80&lt;=0,0,(2/(2050-M$80+1))*(1-(SUM($E85:M85)/$F$82))*$F$82*'Fixed Data'!K$52)),0)</f>
        <v>0</v>
      </c>
      <c r="O85" s="21">
        <f>IF($F$82&lt;0,(IF(2050-N$80&lt;=0,0,(2/(2050-N$80+1))*(1-(SUM($E85:N85)/$F$82))*$F$82*'Fixed Data'!L$52)),0)</f>
        <v>0</v>
      </c>
      <c r="P85" s="21">
        <f>IF($F$82&lt;0,(IF(2050-O$80&lt;=0,0,(2/(2050-O$80+1))*(1-(SUM($E85:O85)/$F$82))*$F$82*'Fixed Data'!M$52)),0)</f>
        <v>0</v>
      </c>
      <c r="Q85" s="21">
        <f>IF($F$82&lt;0,(IF(2050-P$80&lt;=0,0,(2/(2050-P$80+1))*(1-(SUM($E85:P85)/$F$82))*$F$82*'Fixed Data'!N$52)),0)</f>
        <v>0</v>
      </c>
      <c r="R85" s="21">
        <f>IF($F$82&lt;0,(IF(2050-Q$80&lt;=0,0,(2/(2050-Q$80+1))*(1-(SUM($E85:Q85)/$F$82))*$F$82*'Fixed Data'!O$52)),0)</f>
        <v>0</v>
      </c>
      <c r="S85" s="21">
        <f>IF($F$82&lt;0,(IF(2050-R$80&lt;=0,0,(2/(2050-R$80+1))*(1-(SUM($E85:R85)/$F$82))*$F$82*'Fixed Data'!P$52)),0)</f>
        <v>0</v>
      </c>
      <c r="T85" s="21">
        <f>IF($F$82&lt;0,(IF(2050-S$80&lt;=0,0,(2/(2050-S$80+1))*(1-(SUM($E85:S85)/$F$82))*$F$82*'Fixed Data'!Q$52)),0)</f>
        <v>0</v>
      </c>
      <c r="U85" s="21">
        <f>IF($F$82&lt;0,(IF(2050-T$80&lt;=0,0,(2/(2050-T$80+1))*(1-(SUM($E85:T85)/$F$82))*$F$82*'Fixed Data'!R$52)),0)</f>
        <v>0</v>
      </c>
      <c r="V85" s="21">
        <f>IF($F$82&lt;0,(IF(2050-U$80&lt;=0,0,(2/(2050-U$80+1))*(1-(SUM($E85:U85)/$F$82))*$F$82*'Fixed Data'!S$52)),0)</f>
        <v>0</v>
      </c>
      <c r="W85" s="21">
        <f>IF($F$82&lt;0,(IF(2050-V$80&lt;=0,0,(2/(2050-V$80+1))*(1-(SUM($E85:V85)/$F$82))*$F$82*'Fixed Data'!T$52)),0)</f>
        <v>0</v>
      </c>
      <c r="X85" s="21">
        <f>IF($F$82&lt;0,(IF(2050-W$80&lt;=0,0,(2/(2050-W$80+1))*(1-(SUM($E85:W85)/$F$82))*$F$82*'Fixed Data'!U$52)),0)</f>
        <v>0</v>
      </c>
      <c r="Y85" s="21">
        <f>IF($F$82&lt;0,(IF(2050-X$80&lt;=0,0,(2/(2050-X$80+1))*(1-(SUM($E85:X85)/$F$82))*$F$82*'Fixed Data'!V$52)),0)</f>
        <v>0</v>
      </c>
      <c r="Z85" s="21">
        <f>IF($F$82&lt;0,(IF(2050-Y$80&lt;=0,0,(2/(2050-Y$80+1))*(1-(SUM($E85:Y85)/$F$82))*$F$82*'Fixed Data'!W$52)),0)</f>
        <v>0</v>
      </c>
      <c r="AA85" s="21">
        <f>IF($F$82&lt;0,(IF(2050-Z$80&lt;=0,0,(2/(2050-Z$80+1))*(1-(SUM($E85:Z85)/$F$82))*$F$82*'Fixed Data'!X$52)),0)</f>
        <v>0</v>
      </c>
      <c r="AB85" s="21">
        <f>IF($F$82&lt;0,(IF(2050-AA$80&lt;=0,0,(2/(2050-AA$80+1))*(1-(SUM($E85:AA85)/$F$82))*$F$82*'Fixed Data'!Y$52)),0)</f>
        <v>0</v>
      </c>
      <c r="AC85" s="21">
        <f>IF($F$82&lt;0,(IF(2050-AB$80&lt;=0,0,(2/(2050-AB$80+1))*(1-(SUM($E85:AB85)/$F$82))*$F$82*'Fixed Data'!Z$52)),0)</f>
        <v>0</v>
      </c>
      <c r="AD85" s="21">
        <f>IF($F$82&lt;0,(IF(2050-AC$80&lt;=0,0,(2/(2050-AC$80+1))*(1-(SUM($E85:AC85)/$F$82))*$F$82*'Fixed Data'!AA$52)),0)</f>
        <v>0</v>
      </c>
      <c r="AE85" s="21">
        <f>IF($F$82&lt;0,(IF(2050-AD$80&lt;=0,0,(2/(2050-AD$80+1))*(1-(SUM($E85:AD85)/$F$82))*$F$82*'Fixed Data'!AB$52)),0)</f>
        <v>0</v>
      </c>
      <c r="AF85" s="21">
        <f>IF($F$82&lt;0,(IF(2050-AE$80&lt;=0,0,(2/(2050-AE$80+1))*(1-(SUM($E85:AE85)/$F$82))*$F$82*'Fixed Data'!AC$52)),0)</f>
        <v>0</v>
      </c>
      <c r="AG85" s="21">
        <f>IF($F$82&lt;0,(IF(2050-AF$80&lt;=0,0,(2/(2050-AF$80+1))*(1-(SUM($E85:AF85)/$F$82))*$F$82*'Fixed Data'!AD$52)),0)</f>
        <v>0</v>
      </c>
      <c r="AH85" s="21">
        <f>IF($F$82&lt;0,(IF(2050-AG$80&lt;=0,0,(2/(2050-AG$80+1))*(1-(SUM($E85:AG85)/$F$82))*$F$82*'Fixed Data'!AE$52)),0)</f>
        <v>0</v>
      </c>
      <c r="AI85" s="21">
        <f>IF($F$82&lt;0,(IF(2050-AH$80&lt;=0,0,(2/(2050-AH$80+1))*(1-(SUM($E85:AH85)/$F$82))*$F$82*'Fixed Data'!AF$52)),0)</f>
        <v>0</v>
      </c>
      <c r="AJ85" s="21">
        <f>IF($F$82&lt;0,(IF(2050-AI$80&lt;=0,0,(2/(2050-AI$80+1))*(1-(SUM($E85:AI85)/$F$82))*$F$82*'Fixed Data'!AG$52)),0)</f>
        <v>0</v>
      </c>
      <c r="AK85" s="21">
        <f>IF($F$82&lt;0,(IF(2050-AJ$80&lt;=0,0,(2/(2050-AJ$80+1))*(1-(SUM($E85:AJ85)/$F$82))*$F$82*'Fixed Data'!AH$52)),0)</f>
        <v>0</v>
      </c>
      <c r="AL85" s="21">
        <f>IF($F$82&lt;0,(IF(2050-AK$80&lt;=0,0,(2/(2050-AK$80+1))*(1-(SUM($E85:AK85)/$F$82))*$F$82*'Fixed Data'!AI$52)),0)</f>
        <v>0</v>
      </c>
      <c r="AM85" s="21">
        <f>IF($F$82&lt;0,(IF(2050-AL$80&lt;=0,0,(2/(2050-AL$80+1))*(1-(SUM($E85:AL85)/$F$82))*$F$82*'Fixed Data'!AJ$52)),0)</f>
        <v>0</v>
      </c>
      <c r="AN85" s="21">
        <f>IF($F$82&lt;0,(IF(2050-AM$80&lt;=0,0,(2/(2050-AM$80+1))*(1-(SUM($E85:AM85)/$F$82))*$F$82*'Fixed Data'!AK$52)),0)</f>
        <v>0</v>
      </c>
      <c r="AO85" s="21">
        <f>IF($F$82&lt;0,(IF(2050-AN$80&lt;=0,0,(2/(2050-AN$80+1))*(1-(SUM($E85:AN85)/$F$82))*$F$82*'Fixed Data'!AL$52)),0)</f>
        <v>0</v>
      </c>
      <c r="AP85" s="21">
        <f>IF($F$82&lt;0,(IF(2050-AO$80&lt;=0,0,(2/(2050-AO$80+1))*(1-(SUM($E85:AO85)/$F$82))*$F$82*'Fixed Data'!AM$52)),0)</f>
        <v>0</v>
      </c>
      <c r="AQ85" s="21">
        <f>IF($F$82&lt;0,(IF(2050-AP$80&lt;=0,0,(2/(2050-AP$80+1))*(1-(SUM($E85:AP85)/$F$82))*$F$82*'Fixed Data'!AN$52)),0)</f>
        <v>0</v>
      </c>
      <c r="AR85" s="21">
        <f>IF($F$82&lt;0,(IF(2050-AQ$80&lt;=0,0,(2/(2050-AQ$80+1))*(1-(SUM($E85:AQ85)/$F$82))*$F$82*'Fixed Data'!AO$52)),0)</f>
        <v>0</v>
      </c>
      <c r="AS85" s="21">
        <f>IF($F$82&lt;0,(IF(2050-AR$80&lt;=0,0,(2/(2050-AR$80+1))*(1-(SUM($E85:AR85)/$F$82))*$F$82*'Fixed Data'!AP$52)),0)</f>
        <v>0</v>
      </c>
      <c r="AT85" s="21">
        <f>IF($F$82&lt;0,(IF(2050-AS$80&lt;=0,0,(2/(2050-AS$80+1))*(1-(SUM($E85:AS85)/$F$82))*$F$82*'Fixed Data'!AQ$52)),0)</f>
        <v>0</v>
      </c>
      <c r="AU85" s="21">
        <f>IF($F$82&lt;0,(IF(2050-AT$80&lt;=0,0,(2/(2050-AT$80+1))*(1-(SUM($E85:AT85)/$F$82))*$F$82*'Fixed Data'!AR$52)),0)</f>
        <v>0</v>
      </c>
      <c r="AV85" s="21">
        <f>IF($F$82&lt;0,(IF(2050-AU$80&lt;=0,0,(2/(2050-AU$80+1))*(1-(SUM($E85:AU85)/$F$82))*$F$82*'Fixed Data'!AS$52)),0)</f>
        <v>0</v>
      </c>
      <c r="AW85" s="21">
        <f>IF($F$82&lt;0,(IF(2050-AV$80&lt;=0,0,(2/(2050-AV$80+1))*(1-(SUM($E85:AV85)/$F$82))*$F$82*'Fixed Data'!AT$52)),0)</f>
        <v>0</v>
      </c>
      <c r="AX85" s="21">
        <f>IF($F$82&lt;0,(IF(2050-AW$80&lt;=0,0,(2/(2050-AW$80+1))*(1-(SUM($E85:AW85)/$F$82))*$F$82*'Fixed Data'!AU$52)),0)</f>
        <v>0</v>
      </c>
      <c r="AY85" s="21">
        <f>IF($F$82&lt;0,(IF(2050-AX$80&lt;=0,0,(2/(2050-AX$80+1))*(1-(SUM($E85:AX85)/$F$82))*$F$82*'Fixed Data'!AV$52)),0)</f>
        <v>0</v>
      </c>
      <c r="AZ85" s="21">
        <f>IF($F$82&lt;0,(IF(2050-AY$80&lt;=0,0,(2/(2050-AY$80+1))*(1-(SUM($E85:AY85)/$F$82))*$F$82*'Fixed Data'!AW$52)),0)</f>
        <v>0</v>
      </c>
      <c r="BA85" s="21">
        <f>IF($F$82&lt;0,(IF(2050-AZ$80&lt;=0,0,(2/(2050-AZ$80+1))*(1-(SUM($E85:AZ85)/$F$82))*$F$82*'Fixed Data'!AX$52)),0)</f>
        <v>0</v>
      </c>
      <c r="BB85" s="21">
        <f>IF($F$82&lt;0,(IF(2050-BA$80&lt;=0,0,(2/(2050-BA$80+1))*(1-(SUM($E85:BA85)/$F$82))*$F$82*'Fixed Data'!AY$52)),0)</f>
        <v>0</v>
      </c>
    </row>
    <row r="86" spans="1:54" ht="15" hidden="1" customHeight="1" outlineLevel="3">
      <c r="A86" s="8"/>
      <c r="B86" t="s">
        <v>399</v>
      </c>
      <c r="C86" t="s">
        <v>400</v>
      </c>
      <c r="D86" t="s">
        <v>379</v>
      </c>
      <c r="E86" s="18"/>
      <c r="F86" s="18"/>
      <c r="G86" s="18"/>
      <c r="H86" s="21">
        <f>IF($G$82&lt;0,(IF(2050-G$80&lt;=0,0,(2/(2050-G$80+1))*(1-(SUM($E86:G86)/$G$82))*$G$82*'Fixed Data'!E$52)),0)</f>
        <v>0</v>
      </c>
      <c r="I86" s="21">
        <f>IF($G$82&lt;0,(IF(2050-H$80&lt;=0,0,(2/(2050-H$80+1))*(1-(SUM($E86:H86)/$G$82))*$G$82*'Fixed Data'!F$52)),0)</f>
        <v>0</v>
      </c>
      <c r="J86" s="21">
        <f>IF($G$82&lt;0,(IF(2050-I$80&lt;=0,0,(2/(2050-I$80+1))*(1-(SUM($E86:I86)/$G$82))*$G$82*'Fixed Data'!G$52)),0)</f>
        <v>0</v>
      </c>
      <c r="K86" s="21">
        <f>IF($G$82&lt;0,(IF(2050-J$80&lt;=0,0,(2/(2050-J$80+1))*(1-(SUM($E86:J86)/$G$82))*$G$82*'Fixed Data'!H$52)),0)</f>
        <v>0</v>
      </c>
      <c r="L86" s="21">
        <f>IF($G$82&lt;0,(IF(2050-K$80&lt;=0,0,(2/(2050-K$80+1))*(1-(SUM($E86:K86)/$G$82))*$G$82*'Fixed Data'!I$52)),0)</f>
        <v>0</v>
      </c>
      <c r="M86" s="21">
        <f>IF($G$82&lt;0,(IF(2050-L$80&lt;=0,0,(2/(2050-L$80+1))*(1-(SUM($E86:L86)/$G$82))*$G$82*'Fixed Data'!J$52)),0)</f>
        <v>0</v>
      </c>
      <c r="N86" s="21">
        <f>IF($G$82&lt;0,(IF(2050-M$80&lt;=0,0,(2/(2050-M$80+1))*(1-(SUM($E86:M86)/$G$82))*$G$82*'Fixed Data'!K$52)),0)</f>
        <v>0</v>
      </c>
      <c r="O86" s="21">
        <f>IF($G$82&lt;0,(IF(2050-N$80&lt;=0,0,(2/(2050-N$80+1))*(1-(SUM($E86:N86)/$G$82))*$G$82*'Fixed Data'!L$52)),0)</f>
        <v>0</v>
      </c>
      <c r="P86" s="21">
        <f>IF($G$82&lt;0,(IF(2050-O$80&lt;=0,0,(2/(2050-O$80+1))*(1-(SUM($E86:O86)/$G$82))*$G$82*'Fixed Data'!M$52)),0)</f>
        <v>0</v>
      </c>
      <c r="Q86" s="21">
        <f>IF($G$82&lt;0,(IF(2050-P$80&lt;=0,0,(2/(2050-P$80+1))*(1-(SUM($E86:P86)/$G$82))*$G$82*'Fixed Data'!N$52)),0)</f>
        <v>0</v>
      </c>
      <c r="R86" s="21">
        <f>IF($G$82&lt;0,(IF(2050-Q$80&lt;=0,0,(2/(2050-Q$80+1))*(1-(SUM($E86:Q86)/$G$82))*$G$82*'Fixed Data'!O$52)),0)</f>
        <v>0</v>
      </c>
      <c r="S86" s="21">
        <f>IF($G$82&lt;0,(IF(2050-R$80&lt;=0,0,(2/(2050-R$80+1))*(1-(SUM($E86:R86)/$G$82))*$G$82*'Fixed Data'!P$52)),0)</f>
        <v>0</v>
      </c>
      <c r="T86" s="21">
        <f>IF($G$82&lt;0,(IF(2050-S$80&lt;=0,0,(2/(2050-S$80+1))*(1-(SUM($E86:S86)/$G$82))*$G$82*'Fixed Data'!Q$52)),0)</f>
        <v>0</v>
      </c>
      <c r="U86" s="21">
        <f>IF($G$82&lt;0,(IF(2050-T$80&lt;=0,0,(2/(2050-T$80+1))*(1-(SUM($E86:T86)/$G$82))*$G$82*'Fixed Data'!R$52)),0)</f>
        <v>0</v>
      </c>
      <c r="V86" s="21">
        <f>IF($G$82&lt;0,(IF(2050-U$80&lt;=0,0,(2/(2050-U$80+1))*(1-(SUM($E86:U86)/$G$82))*$G$82*'Fixed Data'!S$52)),0)</f>
        <v>0</v>
      </c>
      <c r="W86" s="21">
        <f>IF($G$82&lt;0,(IF(2050-V$80&lt;=0,0,(2/(2050-V$80+1))*(1-(SUM($E86:V86)/$G$82))*$G$82*'Fixed Data'!T$52)),0)</f>
        <v>0</v>
      </c>
      <c r="X86" s="21">
        <f>IF($G$82&lt;0,(IF(2050-W$80&lt;=0,0,(2/(2050-W$80+1))*(1-(SUM($E86:W86)/$G$82))*$G$82*'Fixed Data'!U$52)),0)</f>
        <v>0</v>
      </c>
      <c r="Y86" s="21">
        <f>IF($G$82&lt;0,(IF(2050-X$80&lt;=0,0,(2/(2050-X$80+1))*(1-(SUM($E86:X86)/$G$82))*$G$82*'Fixed Data'!V$52)),0)</f>
        <v>0</v>
      </c>
      <c r="Z86" s="21">
        <f>IF($G$82&lt;0,(IF(2050-Y$80&lt;=0,0,(2/(2050-Y$80+1))*(1-(SUM($E86:Y86)/$G$82))*$G$82*'Fixed Data'!W$52)),0)</f>
        <v>0</v>
      </c>
      <c r="AA86" s="21">
        <f>IF($G$82&lt;0,(IF(2050-Z$80&lt;=0,0,(2/(2050-Z$80+1))*(1-(SUM($E86:Z86)/$G$82))*$G$82*'Fixed Data'!X$52)),0)</f>
        <v>0</v>
      </c>
      <c r="AB86" s="21">
        <f>IF($G$82&lt;0,(IF(2050-AA$80&lt;=0,0,(2/(2050-AA$80+1))*(1-(SUM($E86:AA86)/$G$82))*$G$82*'Fixed Data'!Y$52)),0)</f>
        <v>0</v>
      </c>
      <c r="AC86" s="21">
        <f>IF($G$82&lt;0,(IF(2050-AB$80&lt;=0,0,(2/(2050-AB$80+1))*(1-(SUM($E86:AB86)/$G$82))*$G$82*'Fixed Data'!Z$52)),0)</f>
        <v>0</v>
      </c>
      <c r="AD86" s="21">
        <f>IF($G$82&lt;0,(IF(2050-AC$80&lt;=0,0,(2/(2050-AC$80+1))*(1-(SUM($E86:AC86)/$G$82))*$G$82*'Fixed Data'!AA$52)),0)</f>
        <v>0</v>
      </c>
      <c r="AE86" s="21">
        <f>IF($G$82&lt;0,(IF(2050-AD$80&lt;=0,0,(2/(2050-AD$80+1))*(1-(SUM($E86:AD86)/$G$82))*$G$82*'Fixed Data'!AB$52)),0)</f>
        <v>0</v>
      </c>
      <c r="AF86" s="21">
        <f>IF($G$82&lt;0,(IF(2050-AE$80&lt;=0,0,(2/(2050-AE$80+1))*(1-(SUM($E86:AE86)/$G$82))*$G$82*'Fixed Data'!AC$52)),0)</f>
        <v>0</v>
      </c>
      <c r="AG86" s="21">
        <f>IF($G$82&lt;0,(IF(2050-AF$80&lt;=0,0,(2/(2050-AF$80+1))*(1-(SUM($E86:AF86)/$G$82))*$G$82*'Fixed Data'!AD$52)),0)</f>
        <v>0</v>
      </c>
      <c r="AH86" s="21">
        <f>IF($G$82&lt;0,(IF(2050-AG$80&lt;=0,0,(2/(2050-AG$80+1))*(1-(SUM($E86:AG86)/$G$82))*$G$82*'Fixed Data'!AE$52)),0)</f>
        <v>0</v>
      </c>
      <c r="AI86" s="21">
        <f>IF($G$82&lt;0,(IF(2050-AH$80&lt;=0,0,(2/(2050-AH$80+1))*(1-(SUM($E86:AH86)/$G$82))*$G$82*'Fixed Data'!AF$52)),0)</f>
        <v>0</v>
      </c>
      <c r="AJ86" s="21">
        <f>IF($G$82&lt;0,(IF(2050-AI$80&lt;=0,0,(2/(2050-AI$80+1))*(1-(SUM($E86:AI86)/$G$82))*$G$82*'Fixed Data'!AG$52)),0)</f>
        <v>0</v>
      </c>
      <c r="AK86" s="21">
        <f>IF($G$82&lt;0,(IF(2050-AJ$80&lt;=0,0,(2/(2050-AJ$80+1))*(1-(SUM($E86:AJ86)/$G$82))*$G$82*'Fixed Data'!AH$52)),0)</f>
        <v>0</v>
      </c>
      <c r="AL86" s="21">
        <f>IF($G$82&lt;0,(IF(2050-AK$80&lt;=0,0,(2/(2050-AK$80+1))*(1-(SUM($E86:AK86)/$G$82))*$G$82*'Fixed Data'!AI$52)),0)</f>
        <v>0</v>
      </c>
      <c r="AM86" s="21">
        <f>IF($G$82&lt;0,(IF(2050-AL$80&lt;=0,0,(2/(2050-AL$80+1))*(1-(SUM($E86:AL86)/$G$82))*$G$82*'Fixed Data'!AJ$52)),0)</f>
        <v>0</v>
      </c>
      <c r="AN86" s="21">
        <f>IF($G$82&lt;0,(IF(2050-AM$80&lt;=0,0,(2/(2050-AM$80+1))*(1-(SUM($E86:AM86)/$G$82))*$G$82*'Fixed Data'!AK$52)),0)</f>
        <v>0</v>
      </c>
      <c r="AO86" s="21">
        <f>IF($G$82&lt;0,(IF(2050-AN$80&lt;=0,0,(2/(2050-AN$80+1))*(1-(SUM($E86:AN86)/$G$82))*$G$82*'Fixed Data'!AL$52)),0)</f>
        <v>0</v>
      </c>
      <c r="AP86" s="21">
        <f>IF($G$82&lt;0,(IF(2050-AO$80&lt;=0,0,(2/(2050-AO$80+1))*(1-(SUM($E86:AO86)/$G$82))*$G$82*'Fixed Data'!AM$52)),0)</f>
        <v>0</v>
      </c>
      <c r="AQ86" s="21">
        <f>IF($G$82&lt;0,(IF(2050-AP$80&lt;=0,0,(2/(2050-AP$80+1))*(1-(SUM($E86:AP86)/$G$82))*$G$82*'Fixed Data'!AN$52)),0)</f>
        <v>0</v>
      </c>
      <c r="AR86" s="21">
        <f>IF($G$82&lt;0,(IF(2050-AQ$80&lt;=0,0,(2/(2050-AQ$80+1))*(1-(SUM($E86:AQ86)/$G$82))*$G$82*'Fixed Data'!AO$52)),0)</f>
        <v>0</v>
      </c>
      <c r="AS86" s="21">
        <f>IF($G$82&lt;0,(IF(2050-AR$80&lt;=0,0,(2/(2050-AR$80+1))*(1-(SUM($E86:AR86)/$G$82))*$G$82*'Fixed Data'!AP$52)),0)</f>
        <v>0</v>
      </c>
      <c r="AT86" s="21">
        <f>IF($G$82&lt;0,(IF(2050-AS$80&lt;=0,0,(2/(2050-AS$80+1))*(1-(SUM($E86:AS86)/$G$82))*$G$82*'Fixed Data'!AQ$52)),0)</f>
        <v>0</v>
      </c>
      <c r="AU86" s="21">
        <f>IF($G$82&lt;0,(IF(2050-AT$80&lt;=0,0,(2/(2050-AT$80+1))*(1-(SUM($E86:AT86)/$G$82))*$G$82*'Fixed Data'!AR$52)),0)</f>
        <v>0</v>
      </c>
      <c r="AV86" s="21">
        <f>IF($G$82&lt;0,(IF(2050-AU$80&lt;=0,0,(2/(2050-AU$80+1))*(1-(SUM($E86:AU86)/$G$82))*$G$82*'Fixed Data'!AS$52)),0)</f>
        <v>0</v>
      </c>
      <c r="AW86" s="21">
        <f>IF($G$82&lt;0,(IF(2050-AV$80&lt;=0,0,(2/(2050-AV$80+1))*(1-(SUM($E86:AV86)/$G$82))*$G$82*'Fixed Data'!AT$52)),0)</f>
        <v>0</v>
      </c>
      <c r="AX86" s="21">
        <f>IF($G$82&lt;0,(IF(2050-AW$80&lt;=0,0,(2/(2050-AW$80+1))*(1-(SUM($E86:AW86)/$G$82))*$G$82*'Fixed Data'!AU$52)),0)</f>
        <v>0</v>
      </c>
      <c r="AY86" s="21">
        <f>IF($G$82&lt;0,(IF(2050-AX$80&lt;=0,0,(2/(2050-AX$80+1))*(1-(SUM($E86:AX86)/$G$82))*$G$82*'Fixed Data'!AV$52)),0)</f>
        <v>0</v>
      </c>
      <c r="AZ86" s="21">
        <f>IF($G$82&lt;0,(IF(2050-AY$80&lt;=0,0,(2/(2050-AY$80+1))*(1-(SUM($E86:AY86)/$G$82))*$G$82*'Fixed Data'!AW$52)),0)</f>
        <v>0</v>
      </c>
      <c r="BA86" s="21">
        <f>IF($G$82&lt;0,(IF(2050-AZ$80&lt;=0,0,(2/(2050-AZ$80+1))*(1-(SUM($E86:AZ86)/$G$82))*$G$82*'Fixed Data'!AX$52)),0)</f>
        <v>0</v>
      </c>
      <c r="BB86" s="21">
        <f>IF($G$82&lt;0,(IF(2050-BA$80&lt;=0,0,(2/(2050-BA$80+1))*(1-(SUM($E86:BA86)/$G$82))*$G$82*'Fixed Data'!AY$52)),0)</f>
        <v>0</v>
      </c>
    </row>
    <row r="87" spans="1:54" ht="15" hidden="1" customHeight="1" outlineLevel="3">
      <c r="A87" s="8"/>
      <c r="B87" t="s">
        <v>401</v>
      </c>
      <c r="C87" t="s">
        <v>402</v>
      </c>
      <c r="D87" t="s">
        <v>379</v>
      </c>
      <c r="E87" s="18"/>
      <c r="F87" s="18"/>
      <c r="G87" s="18"/>
      <c r="H87" s="18"/>
      <c r="I87" s="21">
        <f>IF($H$82&lt;0,(IF(2050-H$80&lt;=0,0,(2/(2050-H$80+1))*(1-(SUM($E87:H87)/$H$82))*$H$82*'Fixed Data'!F$52)),0)</f>
        <v>0</v>
      </c>
      <c r="J87" s="21">
        <f>IF($H$82&lt;0,(IF(2050-I$80&lt;=0,0,(2/(2050-I$80+1))*(1-(SUM($E87:I87)/$H$82))*$H$82*'Fixed Data'!G$52)),0)</f>
        <v>0</v>
      </c>
      <c r="K87" s="21">
        <f>IF($H$82&lt;0,(IF(2050-J$80&lt;=0,0,(2/(2050-J$80+1))*(1-(SUM($E87:J87)/$H$82))*$H$82*'Fixed Data'!H$52)),0)</f>
        <v>0</v>
      </c>
      <c r="L87" s="21">
        <f>IF($H$82&lt;0,(IF(2050-K$80&lt;=0,0,(2/(2050-K$80+1))*(1-(SUM($E87:K87)/$H$82))*$H$82*'Fixed Data'!I$52)),0)</f>
        <v>0</v>
      </c>
      <c r="M87" s="21">
        <f>IF($H$82&lt;0,(IF(2050-L$80&lt;=0,0,(2/(2050-L$80+1))*(1-(SUM($E87:L87)/$H$82))*$H$82*'Fixed Data'!J$52)),0)</f>
        <v>0</v>
      </c>
      <c r="N87" s="21">
        <f>IF($H$82&lt;0,(IF(2050-M$80&lt;=0,0,(2/(2050-M$80+1))*(1-(SUM($E87:M87)/$H$82))*$H$82*'Fixed Data'!K$52)),0)</f>
        <v>0</v>
      </c>
      <c r="O87" s="21">
        <f>IF($H$82&lt;0,(IF(2050-N$80&lt;=0,0,(2/(2050-N$80+1))*(1-(SUM($E87:N87)/$H$82))*$H$82*'Fixed Data'!L$52)),0)</f>
        <v>0</v>
      </c>
      <c r="P87" s="21">
        <f>IF($H$82&lt;0,(IF(2050-O$80&lt;=0,0,(2/(2050-O$80+1))*(1-(SUM($E87:O87)/$H$82))*$H$82*'Fixed Data'!M$52)),0)</f>
        <v>0</v>
      </c>
      <c r="Q87" s="21">
        <f>IF($H$82&lt;0,(IF(2050-P$80&lt;=0,0,(2/(2050-P$80+1))*(1-(SUM($E87:P87)/$H$82))*$H$82*'Fixed Data'!N$52)),0)</f>
        <v>0</v>
      </c>
      <c r="R87" s="21">
        <f>IF($H$82&lt;0,(IF(2050-Q$80&lt;=0,0,(2/(2050-Q$80+1))*(1-(SUM($E87:Q87)/$H$82))*$H$82*'Fixed Data'!O$52)),0)</f>
        <v>0</v>
      </c>
      <c r="S87" s="21">
        <f>IF($H$82&lt;0,(IF(2050-R$80&lt;=0,0,(2/(2050-R$80+1))*(1-(SUM($E87:R87)/$H$82))*$H$82*'Fixed Data'!P$52)),0)</f>
        <v>0</v>
      </c>
      <c r="T87" s="21">
        <f>IF($H$82&lt;0,(IF(2050-S$80&lt;=0,0,(2/(2050-S$80+1))*(1-(SUM($E87:S87)/$H$82))*$H$82*'Fixed Data'!Q$52)),0)</f>
        <v>0</v>
      </c>
      <c r="U87" s="21">
        <f>IF($H$82&lt;0,(IF(2050-T$80&lt;=0,0,(2/(2050-T$80+1))*(1-(SUM($E87:T87)/$H$82))*$H$82*'Fixed Data'!R$52)),0)</f>
        <v>0</v>
      </c>
      <c r="V87" s="21">
        <f>IF($H$82&lt;0,(IF(2050-U$80&lt;=0,0,(2/(2050-U$80+1))*(1-(SUM($E87:U87)/$H$82))*$H$82*'Fixed Data'!S$52)),0)</f>
        <v>0</v>
      </c>
      <c r="W87" s="21">
        <f>IF($H$82&lt;0,(IF(2050-V$80&lt;=0,0,(2/(2050-V$80+1))*(1-(SUM($E87:V87)/$H$82))*$H$82*'Fixed Data'!T$52)),0)</f>
        <v>0</v>
      </c>
      <c r="X87" s="21">
        <f>IF($H$82&lt;0,(IF(2050-W$80&lt;=0,0,(2/(2050-W$80+1))*(1-(SUM($E87:W87)/$H$82))*$H$82*'Fixed Data'!U$52)),0)</f>
        <v>0</v>
      </c>
      <c r="Y87" s="21">
        <f>IF($H$82&lt;0,(IF(2050-X$80&lt;=0,0,(2/(2050-X$80+1))*(1-(SUM($E87:X87)/$H$82))*$H$82*'Fixed Data'!V$52)),0)</f>
        <v>0</v>
      </c>
      <c r="Z87" s="21">
        <f>IF($H$82&lt;0,(IF(2050-Y$80&lt;=0,0,(2/(2050-Y$80+1))*(1-(SUM($E87:Y87)/$H$82))*$H$82*'Fixed Data'!W$52)),0)</f>
        <v>0</v>
      </c>
      <c r="AA87" s="21">
        <f>IF($H$82&lt;0,(IF(2050-Z$80&lt;=0,0,(2/(2050-Z$80+1))*(1-(SUM($E87:Z87)/$H$82))*$H$82*'Fixed Data'!X$52)),0)</f>
        <v>0</v>
      </c>
      <c r="AB87" s="21">
        <f>IF($H$82&lt;0,(IF(2050-AA$80&lt;=0,0,(2/(2050-AA$80+1))*(1-(SUM($E87:AA87)/$H$82))*$H$82*'Fixed Data'!Y$52)),0)</f>
        <v>0</v>
      </c>
      <c r="AC87" s="21">
        <f>IF($H$82&lt;0,(IF(2050-AB$80&lt;=0,0,(2/(2050-AB$80+1))*(1-(SUM($E87:AB87)/$H$82))*$H$82*'Fixed Data'!Z$52)),0)</f>
        <v>0</v>
      </c>
      <c r="AD87" s="21">
        <f>IF($H$82&lt;0,(IF(2050-AC$80&lt;=0,0,(2/(2050-AC$80+1))*(1-(SUM($E87:AC87)/$H$82))*$H$82*'Fixed Data'!AA$52)),0)</f>
        <v>0</v>
      </c>
      <c r="AE87" s="21">
        <f>IF($H$82&lt;0,(IF(2050-AD$80&lt;=0,0,(2/(2050-AD$80+1))*(1-(SUM($E87:AD87)/$H$82))*$H$82*'Fixed Data'!AB$52)),0)</f>
        <v>0</v>
      </c>
      <c r="AF87" s="21">
        <f>IF($H$82&lt;0,(IF(2050-AE$80&lt;=0,0,(2/(2050-AE$80+1))*(1-(SUM($E87:AE87)/$H$82))*$H$82*'Fixed Data'!AC$52)),0)</f>
        <v>0</v>
      </c>
      <c r="AG87" s="21">
        <f>IF($H$82&lt;0,(IF(2050-AF$80&lt;=0,0,(2/(2050-AF$80+1))*(1-(SUM($E87:AF87)/$H$82))*$H$82*'Fixed Data'!AD$52)),0)</f>
        <v>0</v>
      </c>
      <c r="AH87" s="21">
        <f>IF($H$82&lt;0,(IF(2050-AG$80&lt;=0,0,(2/(2050-AG$80+1))*(1-(SUM($E87:AG87)/$H$82))*$H$82*'Fixed Data'!AE$52)),0)</f>
        <v>0</v>
      </c>
      <c r="AI87" s="21">
        <f>IF($H$82&lt;0,(IF(2050-AH$80&lt;=0,0,(2/(2050-AH$80+1))*(1-(SUM($E87:AH87)/$H$82))*$H$82*'Fixed Data'!AF$52)),0)</f>
        <v>0</v>
      </c>
      <c r="AJ87" s="21">
        <f>IF($H$82&lt;0,(IF(2050-AI$80&lt;=0,0,(2/(2050-AI$80+1))*(1-(SUM($E87:AI87)/$H$82))*$H$82*'Fixed Data'!AG$52)),0)</f>
        <v>0</v>
      </c>
      <c r="AK87" s="21">
        <f>IF($H$82&lt;0,(IF(2050-AJ$80&lt;=0,0,(2/(2050-AJ$80+1))*(1-(SUM($E87:AJ87)/$H$82))*$H$82*'Fixed Data'!AH$52)),0)</f>
        <v>0</v>
      </c>
      <c r="AL87" s="21">
        <f>IF($H$82&lt;0,(IF(2050-AK$80&lt;=0,0,(2/(2050-AK$80+1))*(1-(SUM($E87:AK87)/$H$82))*$H$82*'Fixed Data'!AI$52)),0)</f>
        <v>0</v>
      </c>
      <c r="AM87" s="21">
        <f>IF($H$82&lt;0,(IF(2050-AL$80&lt;=0,0,(2/(2050-AL$80+1))*(1-(SUM($E87:AL87)/$H$82))*$H$82*'Fixed Data'!AJ$52)),0)</f>
        <v>0</v>
      </c>
      <c r="AN87" s="21">
        <f>IF($H$82&lt;0,(IF(2050-AM$80&lt;=0,0,(2/(2050-AM$80+1))*(1-(SUM($E87:AM87)/$H$82))*$H$82*'Fixed Data'!AK$52)),0)</f>
        <v>0</v>
      </c>
      <c r="AO87" s="21">
        <f>IF($H$82&lt;0,(IF(2050-AN$80&lt;=0,0,(2/(2050-AN$80+1))*(1-(SUM($E87:AN87)/$H$82))*$H$82*'Fixed Data'!AL$52)),0)</f>
        <v>0</v>
      </c>
      <c r="AP87" s="21">
        <f>IF($H$82&lt;0,(IF(2050-AO$80&lt;=0,0,(2/(2050-AO$80+1))*(1-(SUM($E87:AO87)/$H$82))*$H$82*'Fixed Data'!AM$52)),0)</f>
        <v>0</v>
      </c>
      <c r="AQ87" s="21">
        <f>IF($H$82&lt;0,(IF(2050-AP$80&lt;=0,0,(2/(2050-AP$80+1))*(1-(SUM($E87:AP87)/$H$82))*$H$82*'Fixed Data'!AN$52)),0)</f>
        <v>0</v>
      </c>
      <c r="AR87" s="21">
        <f>IF($H$82&lt;0,(IF(2050-AQ$80&lt;=0,0,(2/(2050-AQ$80+1))*(1-(SUM($E87:AQ87)/$H$82))*$H$82*'Fixed Data'!AO$52)),0)</f>
        <v>0</v>
      </c>
      <c r="AS87" s="21">
        <f>IF($H$82&lt;0,(IF(2050-AR$80&lt;=0,0,(2/(2050-AR$80+1))*(1-(SUM($E87:AR87)/$H$82))*$H$82*'Fixed Data'!AP$52)),0)</f>
        <v>0</v>
      </c>
      <c r="AT87" s="21">
        <f>IF($H$82&lt;0,(IF(2050-AS$80&lt;=0,0,(2/(2050-AS$80+1))*(1-(SUM($E87:AS87)/$H$82))*$H$82*'Fixed Data'!AQ$52)),0)</f>
        <v>0</v>
      </c>
      <c r="AU87" s="21">
        <f>IF($H$82&lt;0,(IF(2050-AT$80&lt;=0,0,(2/(2050-AT$80+1))*(1-(SUM($E87:AT87)/$H$82))*$H$82*'Fixed Data'!AR$52)),0)</f>
        <v>0</v>
      </c>
      <c r="AV87" s="21">
        <f>IF($H$82&lt;0,(IF(2050-AU$80&lt;=0,0,(2/(2050-AU$80+1))*(1-(SUM($E87:AU87)/$H$82))*$H$82*'Fixed Data'!AS$52)),0)</f>
        <v>0</v>
      </c>
      <c r="AW87" s="21">
        <f>IF($H$82&lt;0,(IF(2050-AV$80&lt;=0,0,(2/(2050-AV$80+1))*(1-(SUM($E87:AV87)/$H$82))*$H$82*'Fixed Data'!AT$52)),0)</f>
        <v>0</v>
      </c>
      <c r="AX87" s="21">
        <f>IF($H$82&lt;0,(IF(2050-AW$80&lt;=0,0,(2/(2050-AW$80+1))*(1-(SUM($E87:AW87)/$H$82))*$H$82*'Fixed Data'!AU$52)),0)</f>
        <v>0</v>
      </c>
      <c r="AY87" s="21">
        <f>IF($H$82&lt;0,(IF(2050-AX$80&lt;=0,0,(2/(2050-AX$80+1))*(1-(SUM($E87:AX87)/$H$82))*$H$82*'Fixed Data'!AV$52)),0)</f>
        <v>0</v>
      </c>
      <c r="AZ87" s="21">
        <f>IF($H$82&lt;0,(IF(2050-AY$80&lt;=0,0,(2/(2050-AY$80+1))*(1-(SUM($E87:AY87)/$H$82))*$H$82*'Fixed Data'!AW$52)),0)</f>
        <v>0</v>
      </c>
      <c r="BA87" s="21">
        <f>IF($H$82&lt;0,(IF(2050-AZ$80&lt;=0,0,(2/(2050-AZ$80+1))*(1-(SUM($E87:AZ87)/$H$82))*$H$82*'Fixed Data'!AX$52)),0)</f>
        <v>0</v>
      </c>
      <c r="BB87" s="21">
        <f>IF($H$82&lt;0,(IF(2050-BA$80&lt;=0,0,(2/(2050-BA$80+1))*(1-(SUM($E87:BA87)/$H$82))*$H$82*'Fixed Data'!AY$52)),0)</f>
        <v>0</v>
      </c>
    </row>
    <row r="88" spans="1:54" ht="15" hidden="1" customHeight="1" outlineLevel="3">
      <c r="A88" s="8"/>
      <c r="B88" t="s">
        <v>403</v>
      </c>
      <c r="C88" t="s">
        <v>404</v>
      </c>
      <c r="D88" t="s">
        <v>379</v>
      </c>
      <c r="E88" s="18"/>
      <c r="F88" s="18"/>
      <c r="G88" s="18"/>
      <c r="H88" s="18"/>
      <c r="I88" s="18"/>
      <c r="J88" s="21">
        <f>IF($I$82&lt;0,(IF(2050-I$80&lt;=0,0,(2/(2050-I$80+1))*(1-(SUM($E88:I88)/$I$82))*$I$82*'Fixed Data'!G$52)),0)</f>
        <v>0</v>
      </c>
      <c r="K88" s="21">
        <f>IF($I$82&lt;0,(IF(2050-J$80&lt;=0,0,(2/(2050-J$80+1))*(1-(SUM($E88:J88)/$I$82))*$I$82*'Fixed Data'!H$52)),0)</f>
        <v>0</v>
      </c>
      <c r="L88" s="21">
        <f>IF($I$82&lt;0,(IF(2050-K$80&lt;=0,0,(2/(2050-K$80+1))*(1-(SUM($E88:K88)/$I$82))*$I$82*'Fixed Data'!I$52)),0)</f>
        <v>0</v>
      </c>
      <c r="M88" s="21">
        <f>IF($I$82&lt;0,(IF(2050-L$80&lt;=0,0,(2/(2050-L$80+1))*(1-(SUM($E88:L88)/$I$82))*$I$82*'Fixed Data'!J$52)),0)</f>
        <v>0</v>
      </c>
      <c r="N88" s="21">
        <f>IF($I$82&lt;0,(IF(2050-M$80&lt;=0,0,(2/(2050-M$80+1))*(1-(SUM($E88:M88)/$I$82))*$I$82*'Fixed Data'!K$52)),0)</f>
        <v>0</v>
      </c>
      <c r="O88" s="21">
        <f>IF($I$82&lt;0,(IF(2050-N$80&lt;=0,0,(2/(2050-N$80+1))*(1-(SUM($E88:N88)/$I$82))*$I$82*'Fixed Data'!L$52)),0)</f>
        <v>0</v>
      </c>
      <c r="P88" s="21">
        <f>IF($I$82&lt;0,(IF(2050-O$80&lt;=0,0,(2/(2050-O$80+1))*(1-(SUM($E88:O88)/$I$82))*$I$82*'Fixed Data'!M$52)),0)</f>
        <v>0</v>
      </c>
      <c r="Q88" s="21">
        <f>IF($I$82&lt;0,(IF(2050-P$80&lt;=0,0,(2/(2050-P$80+1))*(1-(SUM($E88:P88)/$I$82))*$I$82*'Fixed Data'!N$52)),0)</f>
        <v>0</v>
      </c>
      <c r="R88" s="21">
        <f>IF($I$82&lt;0,(IF(2050-Q$80&lt;=0,0,(2/(2050-Q$80+1))*(1-(SUM($E88:Q88)/$I$82))*$I$82*'Fixed Data'!O$52)),0)</f>
        <v>0</v>
      </c>
      <c r="S88" s="21">
        <f>IF($I$82&lt;0,(IF(2050-R$80&lt;=0,0,(2/(2050-R$80+1))*(1-(SUM($E88:R88)/$I$82))*$I$82*'Fixed Data'!P$52)),0)</f>
        <v>0</v>
      </c>
      <c r="T88" s="21">
        <f>IF($I$82&lt;0,(IF(2050-S$80&lt;=0,0,(2/(2050-S$80+1))*(1-(SUM($E88:S88)/$I$82))*$I$82*'Fixed Data'!Q$52)),0)</f>
        <v>0</v>
      </c>
      <c r="U88" s="21">
        <f>IF($I$82&lt;0,(IF(2050-T$80&lt;=0,0,(2/(2050-T$80+1))*(1-(SUM($E88:T88)/$I$82))*$I$82*'Fixed Data'!R$52)),0)</f>
        <v>0</v>
      </c>
      <c r="V88" s="21">
        <f>IF($I$82&lt;0,(IF(2050-U$80&lt;=0,0,(2/(2050-U$80+1))*(1-(SUM($E88:U88)/$I$82))*$I$82*'Fixed Data'!S$52)),0)</f>
        <v>0</v>
      </c>
      <c r="W88" s="21">
        <f>IF($I$82&lt;0,(IF(2050-V$80&lt;=0,0,(2/(2050-V$80+1))*(1-(SUM($E88:V88)/$I$82))*$I$82*'Fixed Data'!T$52)),0)</f>
        <v>0</v>
      </c>
      <c r="X88" s="21">
        <f>IF($I$82&lt;0,(IF(2050-W$80&lt;=0,0,(2/(2050-W$80+1))*(1-(SUM($E88:W88)/$I$82))*$I$82*'Fixed Data'!U$52)),0)</f>
        <v>0</v>
      </c>
      <c r="Y88" s="21">
        <f>IF($I$82&lt;0,(IF(2050-X$80&lt;=0,0,(2/(2050-X$80+1))*(1-(SUM($E88:X88)/$I$82))*$I$82*'Fixed Data'!V$52)),0)</f>
        <v>0</v>
      </c>
      <c r="Z88" s="21">
        <f>IF($I$82&lt;0,(IF(2050-Y$80&lt;=0,0,(2/(2050-Y$80+1))*(1-(SUM($E88:Y88)/$I$82))*$I$82*'Fixed Data'!W$52)),0)</f>
        <v>0</v>
      </c>
      <c r="AA88" s="21">
        <f>IF($I$82&lt;0,(IF(2050-Z$80&lt;=0,0,(2/(2050-Z$80+1))*(1-(SUM($E88:Z88)/$I$82))*$I$82*'Fixed Data'!X$52)),0)</f>
        <v>0</v>
      </c>
      <c r="AB88" s="21">
        <f>IF($I$82&lt;0,(IF(2050-AA$80&lt;=0,0,(2/(2050-AA$80+1))*(1-(SUM($E88:AA88)/$I$82))*$I$82*'Fixed Data'!Y$52)),0)</f>
        <v>0</v>
      </c>
      <c r="AC88" s="21">
        <f>IF($I$82&lt;0,(IF(2050-AB$80&lt;=0,0,(2/(2050-AB$80+1))*(1-(SUM($E88:AB88)/$I$82))*$I$82*'Fixed Data'!Z$52)),0)</f>
        <v>0</v>
      </c>
      <c r="AD88" s="21">
        <f>IF($I$82&lt;0,(IF(2050-AC$80&lt;=0,0,(2/(2050-AC$80+1))*(1-(SUM($E88:AC88)/$I$82))*$I$82*'Fixed Data'!AA$52)),0)</f>
        <v>0</v>
      </c>
      <c r="AE88" s="21">
        <f>IF($I$82&lt;0,(IF(2050-AD$80&lt;=0,0,(2/(2050-AD$80+1))*(1-(SUM($E88:AD88)/$I$82))*$I$82*'Fixed Data'!AB$52)),0)</f>
        <v>0</v>
      </c>
      <c r="AF88" s="21">
        <f>IF($I$82&lt;0,(IF(2050-AE$80&lt;=0,0,(2/(2050-AE$80+1))*(1-(SUM($E88:AE88)/$I$82))*$I$82*'Fixed Data'!AC$52)),0)</f>
        <v>0</v>
      </c>
      <c r="AG88" s="21">
        <f>IF($I$82&lt;0,(IF(2050-AF$80&lt;=0,0,(2/(2050-AF$80+1))*(1-(SUM($E88:AF88)/$I$82))*$I$82*'Fixed Data'!AD$52)),0)</f>
        <v>0</v>
      </c>
      <c r="AH88" s="21">
        <f>IF($I$82&lt;0,(IF(2050-AG$80&lt;=0,0,(2/(2050-AG$80+1))*(1-(SUM($E88:AG88)/$I$82))*$I$82*'Fixed Data'!AE$52)),0)</f>
        <v>0</v>
      </c>
      <c r="AI88" s="21">
        <f>IF($I$82&lt;0,(IF(2050-AH$80&lt;=0,0,(2/(2050-AH$80+1))*(1-(SUM($E88:AH88)/$I$82))*$I$82*'Fixed Data'!AF$52)),0)</f>
        <v>0</v>
      </c>
      <c r="AJ88" s="21">
        <f>IF($I$82&lt;0,(IF(2050-AI$80&lt;=0,0,(2/(2050-AI$80+1))*(1-(SUM($E88:AI88)/$I$82))*$I$82*'Fixed Data'!AG$52)),0)</f>
        <v>0</v>
      </c>
      <c r="AK88" s="21">
        <f>IF($I$82&lt;0,(IF(2050-AJ$80&lt;=0,0,(2/(2050-AJ$80+1))*(1-(SUM($E88:AJ88)/$I$82))*$I$82*'Fixed Data'!AH$52)),0)</f>
        <v>0</v>
      </c>
      <c r="AL88" s="21">
        <f>IF($I$82&lt;0,(IF(2050-AK$80&lt;=0,0,(2/(2050-AK$80+1))*(1-(SUM($E88:AK88)/$I$82))*$I$82*'Fixed Data'!AI$52)),0)</f>
        <v>0</v>
      </c>
      <c r="AM88" s="21">
        <f>IF($I$82&lt;0,(IF(2050-AL$80&lt;=0,0,(2/(2050-AL$80+1))*(1-(SUM($E88:AL88)/$I$82))*$I$82*'Fixed Data'!AJ$52)),0)</f>
        <v>0</v>
      </c>
      <c r="AN88" s="21">
        <f>IF($I$82&lt;0,(IF(2050-AM$80&lt;=0,0,(2/(2050-AM$80+1))*(1-(SUM($E88:AM88)/$I$82))*$I$82*'Fixed Data'!AK$52)),0)</f>
        <v>0</v>
      </c>
      <c r="AO88" s="21">
        <f>IF($I$82&lt;0,(IF(2050-AN$80&lt;=0,0,(2/(2050-AN$80+1))*(1-(SUM($E88:AN88)/$I$82))*$I$82*'Fixed Data'!AL$52)),0)</f>
        <v>0</v>
      </c>
      <c r="AP88" s="21">
        <f>IF($I$82&lt;0,(IF(2050-AO$80&lt;=0,0,(2/(2050-AO$80+1))*(1-(SUM($E88:AO88)/$I$82))*$I$82*'Fixed Data'!AM$52)),0)</f>
        <v>0</v>
      </c>
      <c r="AQ88" s="21">
        <f>IF($I$82&lt;0,(IF(2050-AP$80&lt;=0,0,(2/(2050-AP$80+1))*(1-(SUM($E88:AP88)/$I$82))*$I$82*'Fixed Data'!AN$52)),0)</f>
        <v>0</v>
      </c>
      <c r="AR88" s="21">
        <f>IF($I$82&lt;0,(IF(2050-AQ$80&lt;=0,0,(2/(2050-AQ$80+1))*(1-(SUM($E88:AQ88)/$I$82))*$I$82*'Fixed Data'!AO$52)),0)</f>
        <v>0</v>
      </c>
      <c r="AS88" s="21">
        <f>IF($I$82&lt;0,(IF(2050-AR$80&lt;=0,0,(2/(2050-AR$80+1))*(1-(SUM($E88:AR88)/$I$82))*$I$82*'Fixed Data'!AP$52)),0)</f>
        <v>0</v>
      </c>
      <c r="AT88" s="21">
        <f>IF($I$82&lt;0,(IF(2050-AS$80&lt;=0,0,(2/(2050-AS$80+1))*(1-(SUM($E88:AS88)/$I$82))*$I$82*'Fixed Data'!AQ$52)),0)</f>
        <v>0</v>
      </c>
      <c r="AU88" s="21">
        <f>IF($I$82&lt;0,(IF(2050-AT$80&lt;=0,0,(2/(2050-AT$80+1))*(1-(SUM($E88:AT88)/$I$82))*$I$82*'Fixed Data'!AR$52)),0)</f>
        <v>0</v>
      </c>
      <c r="AV88" s="21">
        <f>IF($I$82&lt;0,(IF(2050-AU$80&lt;=0,0,(2/(2050-AU$80+1))*(1-(SUM($E88:AU88)/$I$82))*$I$82*'Fixed Data'!AS$52)),0)</f>
        <v>0</v>
      </c>
      <c r="AW88" s="21">
        <f>IF($I$82&lt;0,(IF(2050-AV$80&lt;=0,0,(2/(2050-AV$80+1))*(1-(SUM($E88:AV88)/$I$82))*$I$82*'Fixed Data'!AT$52)),0)</f>
        <v>0</v>
      </c>
      <c r="AX88" s="21">
        <f>IF($I$82&lt;0,(IF(2050-AW$80&lt;=0,0,(2/(2050-AW$80+1))*(1-(SUM($E88:AW88)/$I$82))*$I$82*'Fixed Data'!AU$52)),0)</f>
        <v>0</v>
      </c>
      <c r="AY88" s="21">
        <f>IF($I$82&lt;0,(IF(2050-AX$80&lt;=0,0,(2/(2050-AX$80+1))*(1-(SUM($E88:AX88)/$I$82))*$I$82*'Fixed Data'!AV$52)),0)</f>
        <v>0</v>
      </c>
      <c r="AZ88" s="21">
        <f>IF($I$82&lt;0,(IF(2050-AY$80&lt;=0,0,(2/(2050-AY$80+1))*(1-(SUM($E88:AY88)/$I$82))*$I$82*'Fixed Data'!AW$52)),0)</f>
        <v>0</v>
      </c>
      <c r="BA88" s="21">
        <f>IF($I$82&lt;0,(IF(2050-AZ$80&lt;=0,0,(2/(2050-AZ$80+1))*(1-(SUM($E88:AZ88)/$I$82))*$I$82*'Fixed Data'!AX$52)),0)</f>
        <v>0</v>
      </c>
      <c r="BB88" s="21">
        <f>IF($I$82&lt;0,(IF(2050-BA$80&lt;=0,0,(2/(2050-BA$80+1))*(1-(SUM($E88:BA88)/$I$82))*$I$82*'Fixed Data'!AY$52)),0)</f>
        <v>0</v>
      </c>
    </row>
    <row r="89" spans="1:54" ht="15" hidden="1" customHeight="1" outlineLevel="3">
      <c r="A89" s="8"/>
      <c r="B89" t="s">
        <v>405</v>
      </c>
      <c r="C89" t="s">
        <v>406</v>
      </c>
      <c r="D89" t="s">
        <v>379</v>
      </c>
      <c r="E89" s="18"/>
      <c r="F89" s="18"/>
      <c r="G89" s="18"/>
      <c r="H89" s="18"/>
      <c r="I89" s="18"/>
      <c r="J89" s="18"/>
      <c r="K89" s="21">
        <f>IF($J$82&lt;0,(IF(2050-J$80&lt;=0,0,(2/(2050-J$80+1))*(1-(SUM($E89:J89)/$J$82))*$J$82*'Fixed Data'!H$52)),0)</f>
        <v>0</v>
      </c>
      <c r="L89" s="21">
        <f>IF($J$82&lt;0,(IF(2050-K$80&lt;=0,0,(2/(2050-K$80+1))*(1-(SUM($E89:K89)/$J$82))*$J$82*'Fixed Data'!I$52)),0)</f>
        <v>0</v>
      </c>
      <c r="M89" s="21">
        <f>IF($J$82&lt;0,(IF(2050-L$80&lt;=0,0,(2/(2050-L$80+1))*(1-(SUM($E89:L89)/$J$82))*$J$82*'Fixed Data'!J$52)),0)</f>
        <v>0</v>
      </c>
      <c r="N89" s="21">
        <f>IF($J$82&lt;0,(IF(2050-M$80&lt;=0,0,(2/(2050-M$80+1))*(1-(SUM($E89:M89)/$J$82))*$J$82*'Fixed Data'!K$52)),0)</f>
        <v>0</v>
      </c>
      <c r="O89" s="21">
        <f>IF($J$82&lt;0,(IF(2050-N$80&lt;=0,0,(2/(2050-N$80+1))*(1-(SUM($E89:N89)/$J$82))*$J$82*'Fixed Data'!L$52)),0)</f>
        <v>0</v>
      </c>
      <c r="P89" s="21">
        <f>IF($J$82&lt;0,(IF(2050-O$80&lt;=0,0,(2/(2050-O$80+1))*(1-(SUM($E89:O89)/$J$82))*$J$82*'Fixed Data'!M$52)),0)</f>
        <v>0</v>
      </c>
      <c r="Q89" s="21">
        <f>IF($J$82&lt;0,(IF(2050-P$80&lt;=0,0,(2/(2050-P$80+1))*(1-(SUM($E89:P89)/$J$82))*$J$82*'Fixed Data'!N$52)),0)</f>
        <v>0</v>
      </c>
      <c r="R89" s="21">
        <f>IF($J$82&lt;0,(IF(2050-Q$80&lt;=0,0,(2/(2050-Q$80+1))*(1-(SUM($E89:Q89)/$J$82))*$J$82*'Fixed Data'!O$52)),0)</f>
        <v>0</v>
      </c>
      <c r="S89" s="21">
        <f>IF($J$82&lt;0,(IF(2050-R$80&lt;=0,0,(2/(2050-R$80+1))*(1-(SUM($E89:R89)/$J$82))*$J$82*'Fixed Data'!P$52)),0)</f>
        <v>0</v>
      </c>
      <c r="T89" s="21">
        <f>IF($J$82&lt;0,(IF(2050-S$80&lt;=0,0,(2/(2050-S$80+1))*(1-(SUM($E89:S89)/$J$82))*$J$82*'Fixed Data'!Q$52)),0)</f>
        <v>0</v>
      </c>
      <c r="U89" s="21">
        <f>IF($J$82&lt;0,(IF(2050-T$80&lt;=0,0,(2/(2050-T$80+1))*(1-(SUM($E89:T89)/$J$82))*$J$82*'Fixed Data'!R$52)),0)</f>
        <v>0</v>
      </c>
      <c r="V89" s="21">
        <f>IF($J$82&lt;0,(IF(2050-U$80&lt;=0,0,(2/(2050-U$80+1))*(1-(SUM($E89:U89)/$J$82))*$J$82*'Fixed Data'!S$52)),0)</f>
        <v>0</v>
      </c>
      <c r="W89" s="21">
        <f>IF($J$82&lt;0,(IF(2050-V$80&lt;=0,0,(2/(2050-V$80+1))*(1-(SUM($E89:V89)/$J$82))*$J$82*'Fixed Data'!T$52)),0)</f>
        <v>0</v>
      </c>
      <c r="X89" s="21">
        <f>IF($J$82&lt;0,(IF(2050-W$80&lt;=0,0,(2/(2050-W$80+1))*(1-(SUM($E89:W89)/$J$82))*$J$82*'Fixed Data'!U$52)),0)</f>
        <v>0</v>
      </c>
      <c r="Y89" s="21">
        <f>IF($J$82&lt;0,(IF(2050-X$80&lt;=0,0,(2/(2050-X$80+1))*(1-(SUM($E89:X89)/$J$82))*$J$82*'Fixed Data'!V$52)),0)</f>
        <v>0</v>
      </c>
      <c r="Z89" s="21">
        <f>IF($J$82&lt;0,(IF(2050-Y$80&lt;=0,0,(2/(2050-Y$80+1))*(1-(SUM($E89:Y89)/$J$82))*$J$82*'Fixed Data'!W$52)),0)</f>
        <v>0</v>
      </c>
      <c r="AA89" s="21">
        <f>IF($J$82&lt;0,(IF(2050-Z$80&lt;=0,0,(2/(2050-Z$80+1))*(1-(SUM($E89:Z89)/$J$82))*$J$82*'Fixed Data'!X$52)),0)</f>
        <v>0</v>
      </c>
      <c r="AB89" s="21">
        <f>IF($J$82&lt;0,(IF(2050-AA$80&lt;=0,0,(2/(2050-AA$80+1))*(1-(SUM($E89:AA89)/$J$82))*$J$82*'Fixed Data'!Y$52)),0)</f>
        <v>0</v>
      </c>
      <c r="AC89" s="21">
        <f>IF($J$82&lt;0,(IF(2050-AB$80&lt;=0,0,(2/(2050-AB$80+1))*(1-(SUM($E89:AB89)/$J$82))*$J$82*'Fixed Data'!Z$52)),0)</f>
        <v>0</v>
      </c>
      <c r="AD89" s="21">
        <f>IF($J$82&lt;0,(IF(2050-AC$80&lt;=0,0,(2/(2050-AC$80+1))*(1-(SUM($E89:AC89)/$J$82))*$J$82*'Fixed Data'!AA$52)),0)</f>
        <v>0</v>
      </c>
      <c r="AE89" s="21">
        <f>IF($J$82&lt;0,(IF(2050-AD$80&lt;=0,0,(2/(2050-AD$80+1))*(1-(SUM($E89:AD89)/$J$82))*$J$82*'Fixed Data'!AB$52)),0)</f>
        <v>0</v>
      </c>
      <c r="AF89" s="21">
        <f>IF($J$82&lt;0,(IF(2050-AE$80&lt;=0,0,(2/(2050-AE$80+1))*(1-(SUM($E89:AE89)/$J$82))*$J$82*'Fixed Data'!AC$52)),0)</f>
        <v>0</v>
      </c>
      <c r="AG89" s="21">
        <f>IF($J$82&lt;0,(IF(2050-AF$80&lt;=0,0,(2/(2050-AF$80+1))*(1-(SUM($E89:AF89)/$J$82))*$J$82*'Fixed Data'!AD$52)),0)</f>
        <v>0</v>
      </c>
      <c r="AH89" s="21">
        <f>IF($J$82&lt;0,(IF(2050-AG$80&lt;=0,0,(2/(2050-AG$80+1))*(1-(SUM($E89:AG89)/$J$82))*$J$82*'Fixed Data'!AE$52)),0)</f>
        <v>0</v>
      </c>
      <c r="AI89" s="21">
        <f>IF($J$82&lt;0,(IF(2050-AH$80&lt;=0,0,(2/(2050-AH$80+1))*(1-(SUM($E89:AH89)/$J$82))*$J$82*'Fixed Data'!AF$52)),0)</f>
        <v>0</v>
      </c>
      <c r="AJ89" s="21">
        <f>IF($J$82&lt;0,(IF(2050-AI$80&lt;=0,0,(2/(2050-AI$80+1))*(1-(SUM($E89:AI89)/$J$82))*$J$82*'Fixed Data'!AG$52)),0)</f>
        <v>0</v>
      </c>
      <c r="AK89" s="21">
        <f>IF($J$82&lt;0,(IF(2050-AJ$80&lt;=0,0,(2/(2050-AJ$80+1))*(1-(SUM($E89:AJ89)/$J$82))*$J$82*'Fixed Data'!AH$52)),0)</f>
        <v>0</v>
      </c>
      <c r="AL89" s="21">
        <f>IF($J$82&lt;0,(IF(2050-AK$80&lt;=0,0,(2/(2050-AK$80+1))*(1-(SUM($E89:AK89)/$J$82))*$J$82*'Fixed Data'!AI$52)),0)</f>
        <v>0</v>
      </c>
      <c r="AM89" s="21">
        <f>IF($J$82&lt;0,(IF(2050-AL$80&lt;=0,0,(2/(2050-AL$80+1))*(1-(SUM($E89:AL89)/$J$82))*$J$82*'Fixed Data'!AJ$52)),0)</f>
        <v>0</v>
      </c>
      <c r="AN89" s="21">
        <f>IF($J$82&lt;0,(IF(2050-AM$80&lt;=0,0,(2/(2050-AM$80+1))*(1-(SUM($E89:AM89)/$J$82))*$J$82*'Fixed Data'!AK$52)),0)</f>
        <v>0</v>
      </c>
      <c r="AO89" s="21">
        <f>IF($J$82&lt;0,(IF(2050-AN$80&lt;=0,0,(2/(2050-AN$80+1))*(1-(SUM($E89:AN89)/$J$82))*$J$82*'Fixed Data'!AL$52)),0)</f>
        <v>0</v>
      </c>
      <c r="AP89" s="21">
        <f>IF($J$82&lt;0,(IF(2050-AO$80&lt;=0,0,(2/(2050-AO$80+1))*(1-(SUM($E89:AO89)/$J$82))*$J$82*'Fixed Data'!AM$52)),0)</f>
        <v>0</v>
      </c>
      <c r="AQ89" s="21">
        <f>IF($J$82&lt;0,(IF(2050-AP$80&lt;=0,0,(2/(2050-AP$80+1))*(1-(SUM($E89:AP89)/$J$82))*$J$82*'Fixed Data'!AN$52)),0)</f>
        <v>0</v>
      </c>
      <c r="AR89" s="21">
        <f>IF($J$82&lt;0,(IF(2050-AQ$80&lt;=0,0,(2/(2050-AQ$80+1))*(1-(SUM($E89:AQ89)/$J$82))*$J$82*'Fixed Data'!AO$52)),0)</f>
        <v>0</v>
      </c>
      <c r="AS89" s="21">
        <f>IF($J$82&lt;0,(IF(2050-AR$80&lt;=0,0,(2/(2050-AR$80+1))*(1-(SUM($E89:AR89)/$J$82))*$J$82*'Fixed Data'!AP$52)),0)</f>
        <v>0</v>
      </c>
      <c r="AT89" s="21">
        <f>IF($J$82&lt;0,(IF(2050-AS$80&lt;=0,0,(2/(2050-AS$80+1))*(1-(SUM($E89:AS89)/$J$82))*$J$82*'Fixed Data'!AQ$52)),0)</f>
        <v>0</v>
      </c>
      <c r="AU89" s="21">
        <f>IF($J$82&lt;0,(IF(2050-AT$80&lt;=0,0,(2/(2050-AT$80+1))*(1-(SUM($E89:AT89)/$J$82))*$J$82*'Fixed Data'!AR$52)),0)</f>
        <v>0</v>
      </c>
      <c r="AV89" s="21">
        <f>IF($J$82&lt;0,(IF(2050-AU$80&lt;=0,0,(2/(2050-AU$80+1))*(1-(SUM($E89:AU89)/$J$82))*$J$82*'Fixed Data'!AS$52)),0)</f>
        <v>0</v>
      </c>
      <c r="AW89" s="21">
        <f>IF($J$82&lt;0,(IF(2050-AV$80&lt;=0,0,(2/(2050-AV$80+1))*(1-(SUM($E89:AV89)/$J$82))*$J$82*'Fixed Data'!AT$52)),0)</f>
        <v>0</v>
      </c>
      <c r="AX89" s="21">
        <f>IF($J$82&lt;0,(IF(2050-AW$80&lt;=0,0,(2/(2050-AW$80+1))*(1-(SUM($E89:AW89)/$J$82))*$J$82*'Fixed Data'!AU$52)),0)</f>
        <v>0</v>
      </c>
      <c r="AY89" s="21">
        <f>IF($J$82&lt;0,(IF(2050-AX$80&lt;=0,0,(2/(2050-AX$80+1))*(1-(SUM($E89:AX89)/$J$82))*$J$82*'Fixed Data'!AV$52)),0)</f>
        <v>0</v>
      </c>
      <c r="AZ89" s="21">
        <f>IF($J$82&lt;0,(IF(2050-AY$80&lt;=0,0,(2/(2050-AY$80+1))*(1-(SUM($E89:AY89)/$J$82))*$J$82*'Fixed Data'!AW$52)),0)</f>
        <v>0</v>
      </c>
      <c r="BA89" s="21">
        <f>IF($J$82&lt;0,(IF(2050-AZ$80&lt;=0,0,(2/(2050-AZ$80+1))*(1-(SUM($E89:AZ89)/$J$82))*$J$82*'Fixed Data'!AX$52)),0)</f>
        <v>0</v>
      </c>
      <c r="BB89" s="21">
        <f>IF($J$82&lt;0,(IF(2050-BA$80&lt;=0,0,(2/(2050-BA$80+1))*(1-(SUM($E89:BA89)/$J$82))*$J$82*'Fixed Data'!AY$52)),0)</f>
        <v>0</v>
      </c>
    </row>
    <row r="90" spans="1:54" ht="15" hidden="1" customHeight="1" outlineLevel="3">
      <c r="A90" s="8"/>
      <c r="B90" t="s">
        <v>407</v>
      </c>
      <c r="C90" t="s">
        <v>408</v>
      </c>
      <c r="D90" t="s">
        <v>379</v>
      </c>
      <c r="E90" s="18"/>
      <c r="F90" s="18"/>
      <c r="G90" s="18"/>
      <c r="H90" s="18"/>
      <c r="I90" s="18"/>
      <c r="J90" s="18"/>
      <c r="K90" s="18"/>
      <c r="L90" s="21">
        <f>IF($K$82&lt;0,(IF(2050-K$80&lt;=0,0,(2/(2050-K$80+1))*(1-(SUM($E90:K90)/$K$82))*$K$82*'Fixed Data'!I$52)),0)</f>
        <v>0</v>
      </c>
      <c r="M90" s="21">
        <f>IF($K$82&lt;0,(IF(2050-L$80&lt;=0,0,(2/(2050-L$80+1))*(1-(SUM($E90:L90)/$K$82))*$K$82*'Fixed Data'!J$52)),0)</f>
        <v>0</v>
      </c>
      <c r="N90" s="21">
        <f>IF($K$82&lt;0,(IF(2050-M$80&lt;=0,0,(2/(2050-M$80+1))*(1-(SUM($E90:M90)/$K$82))*$K$82*'Fixed Data'!K$52)),0)</f>
        <v>0</v>
      </c>
      <c r="O90" s="21">
        <f>IF($K$82&lt;0,(IF(2050-N$80&lt;=0,0,(2/(2050-N$80+1))*(1-(SUM($E90:N90)/$K$82))*$K$82*'Fixed Data'!L$52)),0)</f>
        <v>0</v>
      </c>
      <c r="P90" s="21">
        <f>IF($K$82&lt;0,(IF(2050-O$80&lt;=0,0,(2/(2050-O$80+1))*(1-(SUM($E90:O90)/$K$82))*$K$82*'Fixed Data'!M$52)),0)</f>
        <v>0</v>
      </c>
      <c r="Q90" s="21">
        <f>IF($K$82&lt;0,(IF(2050-P$80&lt;=0,0,(2/(2050-P$80+1))*(1-(SUM($E90:P90)/$K$82))*$K$82*'Fixed Data'!N$52)),0)</f>
        <v>0</v>
      </c>
      <c r="R90" s="21">
        <f>IF($K$82&lt;0,(IF(2050-Q$80&lt;=0,0,(2/(2050-Q$80+1))*(1-(SUM($E90:Q90)/$K$82))*$K$82*'Fixed Data'!O$52)),0)</f>
        <v>0</v>
      </c>
      <c r="S90" s="21">
        <f>IF($K$82&lt;0,(IF(2050-R$80&lt;=0,0,(2/(2050-R$80+1))*(1-(SUM($E90:R90)/$K$82))*$K$82*'Fixed Data'!P$52)),0)</f>
        <v>0</v>
      </c>
      <c r="T90" s="21">
        <f>IF($K$82&lt;0,(IF(2050-S$80&lt;=0,0,(2/(2050-S$80+1))*(1-(SUM($E90:S90)/$K$82))*$K$82*'Fixed Data'!Q$52)),0)</f>
        <v>0</v>
      </c>
      <c r="U90" s="21">
        <f>IF($K$82&lt;0,(IF(2050-T$80&lt;=0,0,(2/(2050-T$80+1))*(1-(SUM($E90:T90)/$K$82))*$K$82*'Fixed Data'!R$52)),0)</f>
        <v>0</v>
      </c>
      <c r="V90" s="21">
        <f>IF($K$82&lt;0,(IF(2050-U$80&lt;=0,0,(2/(2050-U$80+1))*(1-(SUM($E90:U90)/$K$82))*$K$82*'Fixed Data'!S$52)),0)</f>
        <v>0</v>
      </c>
      <c r="W90" s="21">
        <f>IF($K$82&lt;0,(IF(2050-V$80&lt;=0,0,(2/(2050-V$80+1))*(1-(SUM($E90:V90)/$K$82))*$K$82*'Fixed Data'!T$52)),0)</f>
        <v>0</v>
      </c>
      <c r="X90" s="21">
        <f>IF($K$82&lt;0,(IF(2050-W$80&lt;=0,0,(2/(2050-W$80+1))*(1-(SUM($E90:W90)/$K$82))*$K$82*'Fixed Data'!U$52)),0)</f>
        <v>0</v>
      </c>
      <c r="Y90" s="21">
        <f>IF($K$82&lt;0,(IF(2050-X$80&lt;=0,0,(2/(2050-X$80+1))*(1-(SUM($E90:X90)/$K$82))*$K$82*'Fixed Data'!V$52)),0)</f>
        <v>0</v>
      </c>
      <c r="Z90" s="21">
        <f>IF($K$82&lt;0,(IF(2050-Y$80&lt;=0,0,(2/(2050-Y$80+1))*(1-(SUM($E90:Y90)/$K$82))*$K$82*'Fixed Data'!W$52)),0)</f>
        <v>0</v>
      </c>
      <c r="AA90" s="21">
        <f>IF($K$82&lt;0,(IF(2050-Z$80&lt;=0,0,(2/(2050-Z$80+1))*(1-(SUM($E90:Z90)/$K$82))*$K$82*'Fixed Data'!X$52)),0)</f>
        <v>0</v>
      </c>
      <c r="AB90" s="21">
        <f>IF($K$82&lt;0,(IF(2050-AA$80&lt;=0,0,(2/(2050-AA$80+1))*(1-(SUM($E90:AA90)/$K$82))*$K$82*'Fixed Data'!Y$52)),0)</f>
        <v>0</v>
      </c>
      <c r="AC90" s="21">
        <f>IF($K$82&lt;0,(IF(2050-AB$80&lt;=0,0,(2/(2050-AB$80+1))*(1-(SUM($E90:AB90)/$K$82))*$K$82*'Fixed Data'!Z$52)),0)</f>
        <v>0</v>
      </c>
      <c r="AD90" s="21">
        <f>IF($K$82&lt;0,(IF(2050-AC$80&lt;=0,0,(2/(2050-AC$80+1))*(1-(SUM($E90:AC90)/$K$82))*$K$82*'Fixed Data'!AA$52)),0)</f>
        <v>0</v>
      </c>
      <c r="AE90" s="21">
        <f>IF($K$82&lt;0,(IF(2050-AD$80&lt;=0,0,(2/(2050-AD$80+1))*(1-(SUM($E90:AD90)/$K$82))*$K$82*'Fixed Data'!AB$52)),0)</f>
        <v>0</v>
      </c>
      <c r="AF90" s="21">
        <f>IF($K$82&lt;0,(IF(2050-AE$80&lt;=0,0,(2/(2050-AE$80+1))*(1-(SUM($E90:AE90)/$K$82))*$K$82*'Fixed Data'!AC$52)),0)</f>
        <v>0</v>
      </c>
      <c r="AG90" s="21">
        <f>IF($K$82&lt;0,(IF(2050-AF$80&lt;=0,0,(2/(2050-AF$80+1))*(1-(SUM($E90:AF90)/$K$82))*$K$82*'Fixed Data'!AD$52)),0)</f>
        <v>0</v>
      </c>
      <c r="AH90" s="21">
        <f>IF($K$82&lt;0,(IF(2050-AG$80&lt;=0,0,(2/(2050-AG$80+1))*(1-(SUM($E90:AG90)/$K$82))*$K$82*'Fixed Data'!AE$52)),0)</f>
        <v>0</v>
      </c>
      <c r="AI90" s="21">
        <f>IF($K$82&lt;0,(IF(2050-AH$80&lt;=0,0,(2/(2050-AH$80+1))*(1-(SUM($E90:AH90)/$K$82))*$K$82*'Fixed Data'!AF$52)),0)</f>
        <v>0</v>
      </c>
      <c r="AJ90" s="21">
        <f>IF($K$82&lt;0,(IF(2050-AI$80&lt;=0,0,(2/(2050-AI$80+1))*(1-(SUM($E90:AI90)/$K$82))*$K$82*'Fixed Data'!AG$52)),0)</f>
        <v>0</v>
      </c>
      <c r="AK90" s="21">
        <f>IF($K$82&lt;0,(IF(2050-AJ$80&lt;=0,0,(2/(2050-AJ$80+1))*(1-(SUM($E90:AJ90)/$K$82))*$K$82*'Fixed Data'!AH$52)),0)</f>
        <v>0</v>
      </c>
      <c r="AL90" s="21">
        <f>IF($K$82&lt;0,(IF(2050-AK$80&lt;=0,0,(2/(2050-AK$80+1))*(1-(SUM($E90:AK90)/$K$82))*$K$82*'Fixed Data'!AI$52)),0)</f>
        <v>0</v>
      </c>
      <c r="AM90" s="21">
        <f>IF($K$82&lt;0,(IF(2050-AL$80&lt;=0,0,(2/(2050-AL$80+1))*(1-(SUM($E90:AL90)/$K$82))*$K$82*'Fixed Data'!AJ$52)),0)</f>
        <v>0</v>
      </c>
      <c r="AN90" s="21">
        <f>IF($K$82&lt;0,(IF(2050-AM$80&lt;=0,0,(2/(2050-AM$80+1))*(1-(SUM($E90:AM90)/$K$82))*$K$82*'Fixed Data'!AK$52)),0)</f>
        <v>0</v>
      </c>
      <c r="AO90" s="21">
        <f>IF($K$82&lt;0,(IF(2050-AN$80&lt;=0,0,(2/(2050-AN$80+1))*(1-(SUM($E90:AN90)/$K$82))*$K$82*'Fixed Data'!AL$52)),0)</f>
        <v>0</v>
      </c>
      <c r="AP90" s="21">
        <f>IF($K$82&lt;0,(IF(2050-AO$80&lt;=0,0,(2/(2050-AO$80+1))*(1-(SUM($E90:AO90)/$K$82))*$K$82*'Fixed Data'!AM$52)),0)</f>
        <v>0</v>
      </c>
      <c r="AQ90" s="21">
        <f>IF($K$82&lt;0,(IF(2050-AP$80&lt;=0,0,(2/(2050-AP$80+1))*(1-(SUM($E90:AP90)/$K$82))*$K$82*'Fixed Data'!AN$52)),0)</f>
        <v>0</v>
      </c>
      <c r="AR90" s="21">
        <f>IF($K$82&lt;0,(IF(2050-AQ$80&lt;=0,0,(2/(2050-AQ$80+1))*(1-(SUM($E90:AQ90)/$K$82))*$K$82*'Fixed Data'!AO$52)),0)</f>
        <v>0</v>
      </c>
      <c r="AS90" s="21">
        <f>IF($K$82&lt;0,(IF(2050-AR$80&lt;=0,0,(2/(2050-AR$80+1))*(1-(SUM($E90:AR90)/$K$82))*$K$82*'Fixed Data'!AP$52)),0)</f>
        <v>0</v>
      </c>
      <c r="AT90" s="21">
        <f>IF($K$82&lt;0,(IF(2050-AS$80&lt;=0,0,(2/(2050-AS$80+1))*(1-(SUM($E90:AS90)/$K$82))*$K$82*'Fixed Data'!AQ$52)),0)</f>
        <v>0</v>
      </c>
      <c r="AU90" s="21">
        <f>IF($K$82&lt;0,(IF(2050-AT$80&lt;=0,0,(2/(2050-AT$80+1))*(1-(SUM($E90:AT90)/$K$82))*$K$82*'Fixed Data'!AR$52)),0)</f>
        <v>0</v>
      </c>
      <c r="AV90" s="21">
        <f>IF($K$82&lt;0,(IF(2050-AU$80&lt;=0,0,(2/(2050-AU$80+1))*(1-(SUM($E90:AU90)/$K$82))*$K$82*'Fixed Data'!AS$52)),0)</f>
        <v>0</v>
      </c>
      <c r="AW90" s="21">
        <f>IF($K$82&lt;0,(IF(2050-AV$80&lt;=0,0,(2/(2050-AV$80+1))*(1-(SUM($E90:AV90)/$K$82))*$K$82*'Fixed Data'!AT$52)),0)</f>
        <v>0</v>
      </c>
      <c r="AX90" s="21">
        <f>IF($K$82&lt;0,(IF(2050-AW$80&lt;=0,0,(2/(2050-AW$80+1))*(1-(SUM($E90:AW90)/$K$82))*$K$82*'Fixed Data'!AU$52)),0)</f>
        <v>0</v>
      </c>
      <c r="AY90" s="21">
        <f>IF($K$82&lt;0,(IF(2050-AX$80&lt;=0,0,(2/(2050-AX$80+1))*(1-(SUM($E90:AX90)/$K$82))*$K$82*'Fixed Data'!AV$52)),0)</f>
        <v>0</v>
      </c>
      <c r="AZ90" s="21">
        <f>IF($K$82&lt;0,(IF(2050-AY$80&lt;=0,0,(2/(2050-AY$80+1))*(1-(SUM($E90:AY90)/$K$82))*$K$82*'Fixed Data'!AW$52)),0)</f>
        <v>0</v>
      </c>
      <c r="BA90" s="21">
        <f>IF($K$82&lt;0,(IF(2050-AZ$80&lt;=0,0,(2/(2050-AZ$80+1))*(1-(SUM($E90:AZ90)/$K$82))*$K$82*'Fixed Data'!AX$52)),0)</f>
        <v>0</v>
      </c>
      <c r="BB90" s="21">
        <f>IF($K$82&lt;0,(IF(2050-BA$80&lt;=0,0,(2/(2050-BA$80+1))*(1-(SUM($E90:BA90)/$K$82))*$K$82*'Fixed Data'!AY$52)),0)</f>
        <v>0</v>
      </c>
    </row>
    <row r="91" spans="1:54" ht="15" hidden="1" customHeight="1" outlineLevel="3">
      <c r="A91" s="8"/>
      <c r="B91" t="s">
        <v>409</v>
      </c>
      <c r="C91" t="s">
        <v>410</v>
      </c>
      <c r="D91" t="s">
        <v>379</v>
      </c>
      <c r="E91" s="18"/>
      <c r="F91" s="18"/>
      <c r="G91" s="18"/>
      <c r="H91" s="18"/>
      <c r="I91" s="18"/>
      <c r="J91" s="18"/>
      <c r="K91" s="18"/>
      <c r="L91" s="18"/>
      <c r="M91" s="21">
        <f>IF($L$82&lt;0,(IF(2050-L$80&lt;=0,0,(2/(2050-L$80+1))*(1-(SUM($E91:L91)/$L$82))*$L$82*'Fixed Data'!J$52)),0)</f>
        <v>0</v>
      </c>
      <c r="N91" s="21">
        <f>IF($L$82&lt;0,(IF(2050-M$80&lt;=0,0,(2/(2050-M$80+1))*(1-(SUM($E91:M91)/$L$82))*$L$82*'Fixed Data'!K$52)),0)</f>
        <v>0</v>
      </c>
      <c r="O91" s="21">
        <f>IF($L$82&lt;0,(IF(2050-N$80&lt;=0,0,(2/(2050-N$80+1))*(1-(SUM($E91:N91)/$L$82))*$L$82*'Fixed Data'!L$52)),0)</f>
        <v>0</v>
      </c>
      <c r="P91" s="21">
        <f>IF($L$82&lt;0,(IF(2050-O$80&lt;=0,0,(2/(2050-O$80+1))*(1-(SUM($E91:O91)/$L$82))*$L$82*'Fixed Data'!M$52)),0)</f>
        <v>0</v>
      </c>
      <c r="Q91" s="21">
        <f>IF($L$82&lt;0,(IF(2050-P$80&lt;=0,0,(2/(2050-P$80+1))*(1-(SUM($E91:P91)/$L$82))*$L$82*'Fixed Data'!N$52)),0)</f>
        <v>0</v>
      </c>
      <c r="R91" s="21">
        <f>IF($L$82&lt;0,(IF(2050-Q$80&lt;=0,0,(2/(2050-Q$80+1))*(1-(SUM($E91:Q91)/$L$82))*$L$82*'Fixed Data'!O$52)),0)</f>
        <v>0</v>
      </c>
      <c r="S91" s="21">
        <f>IF($L$82&lt;0,(IF(2050-R$80&lt;=0,0,(2/(2050-R$80+1))*(1-(SUM($E91:R91)/$L$82))*$L$82*'Fixed Data'!P$52)),0)</f>
        <v>0</v>
      </c>
      <c r="T91" s="21">
        <f>IF($L$82&lt;0,(IF(2050-S$80&lt;=0,0,(2/(2050-S$80+1))*(1-(SUM($E91:S91)/$L$82))*$L$82*'Fixed Data'!Q$52)),0)</f>
        <v>0</v>
      </c>
      <c r="U91" s="21">
        <f>IF($L$82&lt;0,(IF(2050-T$80&lt;=0,0,(2/(2050-T$80+1))*(1-(SUM($E91:T91)/$L$82))*$L$82*'Fixed Data'!R$52)),0)</f>
        <v>0</v>
      </c>
      <c r="V91" s="21">
        <f>IF($L$82&lt;0,(IF(2050-U$80&lt;=0,0,(2/(2050-U$80+1))*(1-(SUM($E91:U91)/$L$82))*$L$82*'Fixed Data'!S$52)),0)</f>
        <v>0</v>
      </c>
      <c r="W91" s="21">
        <f>IF($L$82&lt;0,(IF(2050-V$80&lt;=0,0,(2/(2050-V$80+1))*(1-(SUM($E91:V91)/$L$82))*$L$82*'Fixed Data'!T$52)),0)</f>
        <v>0</v>
      </c>
      <c r="X91" s="21">
        <f>IF($L$82&lt;0,(IF(2050-W$80&lt;=0,0,(2/(2050-W$80+1))*(1-(SUM($E91:W91)/$L$82))*$L$82*'Fixed Data'!U$52)),0)</f>
        <v>0</v>
      </c>
      <c r="Y91" s="21">
        <f>IF($L$82&lt;0,(IF(2050-X$80&lt;=0,0,(2/(2050-X$80+1))*(1-(SUM($E91:X91)/$L$82))*$L$82*'Fixed Data'!V$52)),0)</f>
        <v>0</v>
      </c>
      <c r="Z91" s="21">
        <f>IF($L$82&lt;0,(IF(2050-Y$80&lt;=0,0,(2/(2050-Y$80+1))*(1-(SUM($E91:Y91)/$L$82))*$L$82*'Fixed Data'!W$52)),0)</f>
        <v>0</v>
      </c>
      <c r="AA91" s="21">
        <f>IF($L$82&lt;0,(IF(2050-Z$80&lt;=0,0,(2/(2050-Z$80+1))*(1-(SUM($E91:Z91)/$L$82))*$L$82*'Fixed Data'!X$52)),0)</f>
        <v>0</v>
      </c>
      <c r="AB91" s="21">
        <f>IF($L$82&lt;0,(IF(2050-AA$80&lt;=0,0,(2/(2050-AA$80+1))*(1-(SUM($E91:AA91)/$L$82))*$L$82*'Fixed Data'!Y$52)),0)</f>
        <v>0</v>
      </c>
      <c r="AC91" s="21">
        <f>IF($L$82&lt;0,(IF(2050-AB$80&lt;=0,0,(2/(2050-AB$80+1))*(1-(SUM($E91:AB91)/$L$82))*$L$82*'Fixed Data'!Z$52)),0)</f>
        <v>0</v>
      </c>
      <c r="AD91" s="21">
        <f>IF($L$82&lt;0,(IF(2050-AC$80&lt;=0,0,(2/(2050-AC$80+1))*(1-(SUM($E91:AC91)/$L$82))*$L$82*'Fixed Data'!AA$52)),0)</f>
        <v>0</v>
      </c>
      <c r="AE91" s="21">
        <f>IF($L$82&lt;0,(IF(2050-AD$80&lt;=0,0,(2/(2050-AD$80+1))*(1-(SUM($E91:AD91)/$L$82))*$L$82*'Fixed Data'!AB$52)),0)</f>
        <v>0</v>
      </c>
      <c r="AF91" s="21">
        <f>IF($L$82&lt;0,(IF(2050-AE$80&lt;=0,0,(2/(2050-AE$80+1))*(1-(SUM($E91:AE91)/$L$82))*$L$82*'Fixed Data'!AC$52)),0)</f>
        <v>0</v>
      </c>
      <c r="AG91" s="21">
        <f>IF($L$82&lt;0,(IF(2050-AF$80&lt;=0,0,(2/(2050-AF$80+1))*(1-(SUM($E91:AF91)/$L$82))*$L$82*'Fixed Data'!AD$52)),0)</f>
        <v>0</v>
      </c>
      <c r="AH91" s="21">
        <f>IF($L$82&lt;0,(IF(2050-AG$80&lt;=0,0,(2/(2050-AG$80+1))*(1-(SUM($E91:AG91)/$L$82))*$L$82*'Fixed Data'!AE$52)),0)</f>
        <v>0</v>
      </c>
      <c r="AI91" s="21">
        <f>IF($L$82&lt;0,(IF(2050-AH$80&lt;=0,0,(2/(2050-AH$80+1))*(1-(SUM($E91:AH91)/$L$82))*$L$82*'Fixed Data'!AF$52)),0)</f>
        <v>0</v>
      </c>
      <c r="AJ91" s="21">
        <f>IF($L$82&lt;0,(IF(2050-AI$80&lt;=0,0,(2/(2050-AI$80+1))*(1-(SUM($E91:AI91)/$L$82))*$L$82*'Fixed Data'!AG$52)),0)</f>
        <v>0</v>
      </c>
      <c r="AK91" s="21">
        <f>IF($L$82&lt;0,(IF(2050-AJ$80&lt;=0,0,(2/(2050-AJ$80+1))*(1-(SUM($E91:AJ91)/$L$82))*$L$82*'Fixed Data'!AH$52)),0)</f>
        <v>0</v>
      </c>
      <c r="AL91" s="21">
        <f>IF($L$82&lt;0,(IF(2050-AK$80&lt;=0,0,(2/(2050-AK$80+1))*(1-(SUM($E91:AK91)/$L$82))*$L$82*'Fixed Data'!AI$52)),0)</f>
        <v>0</v>
      </c>
      <c r="AM91" s="21">
        <f>IF($L$82&lt;0,(IF(2050-AL$80&lt;=0,0,(2/(2050-AL$80+1))*(1-(SUM($E91:AL91)/$L$82))*$L$82*'Fixed Data'!AJ$52)),0)</f>
        <v>0</v>
      </c>
      <c r="AN91" s="21">
        <f>IF($L$82&lt;0,(IF(2050-AM$80&lt;=0,0,(2/(2050-AM$80+1))*(1-(SUM($E91:AM91)/$L$82))*$L$82*'Fixed Data'!AK$52)),0)</f>
        <v>0</v>
      </c>
      <c r="AO91" s="21">
        <f>IF($L$82&lt;0,(IF(2050-AN$80&lt;=0,0,(2/(2050-AN$80+1))*(1-(SUM($E91:AN91)/$L$82))*$L$82*'Fixed Data'!AL$52)),0)</f>
        <v>0</v>
      </c>
      <c r="AP91" s="21">
        <f>IF($L$82&lt;0,(IF(2050-AO$80&lt;=0,0,(2/(2050-AO$80+1))*(1-(SUM($E91:AO91)/$L$82))*$L$82*'Fixed Data'!AM$52)),0)</f>
        <v>0</v>
      </c>
      <c r="AQ91" s="21">
        <f>IF($L$82&lt;0,(IF(2050-AP$80&lt;=0,0,(2/(2050-AP$80+1))*(1-(SUM($E91:AP91)/$L$82))*$L$82*'Fixed Data'!AN$52)),0)</f>
        <v>0</v>
      </c>
      <c r="AR91" s="21">
        <f>IF($L$82&lt;0,(IF(2050-AQ$80&lt;=0,0,(2/(2050-AQ$80+1))*(1-(SUM($E91:AQ91)/$L$82))*$L$82*'Fixed Data'!AO$52)),0)</f>
        <v>0</v>
      </c>
      <c r="AS91" s="21">
        <f>IF($L$82&lt;0,(IF(2050-AR$80&lt;=0,0,(2/(2050-AR$80+1))*(1-(SUM($E91:AR91)/$L$82))*$L$82*'Fixed Data'!AP$52)),0)</f>
        <v>0</v>
      </c>
      <c r="AT91" s="21">
        <f>IF($L$82&lt;0,(IF(2050-AS$80&lt;=0,0,(2/(2050-AS$80+1))*(1-(SUM($E91:AS91)/$L$82))*$L$82*'Fixed Data'!AQ$52)),0)</f>
        <v>0</v>
      </c>
      <c r="AU91" s="21">
        <f>IF($L$82&lt;0,(IF(2050-AT$80&lt;=0,0,(2/(2050-AT$80+1))*(1-(SUM($E91:AT91)/$L$82))*$L$82*'Fixed Data'!AR$52)),0)</f>
        <v>0</v>
      </c>
      <c r="AV91" s="21">
        <f>IF($L$82&lt;0,(IF(2050-AU$80&lt;=0,0,(2/(2050-AU$80+1))*(1-(SUM($E91:AU91)/$L$82))*$L$82*'Fixed Data'!AS$52)),0)</f>
        <v>0</v>
      </c>
      <c r="AW91" s="21">
        <f>IF($L$82&lt;0,(IF(2050-AV$80&lt;=0,0,(2/(2050-AV$80+1))*(1-(SUM($E91:AV91)/$L$82))*$L$82*'Fixed Data'!AT$52)),0)</f>
        <v>0</v>
      </c>
      <c r="AX91" s="21">
        <f>IF($L$82&lt;0,(IF(2050-AW$80&lt;=0,0,(2/(2050-AW$80+1))*(1-(SUM($E91:AW91)/$L$82))*$L$82*'Fixed Data'!AU$52)),0)</f>
        <v>0</v>
      </c>
      <c r="AY91" s="21">
        <f>IF($L$82&lt;0,(IF(2050-AX$80&lt;=0,0,(2/(2050-AX$80+1))*(1-(SUM($E91:AX91)/$L$82))*$L$82*'Fixed Data'!AV$52)),0)</f>
        <v>0</v>
      </c>
      <c r="AZ91" s="21">
        <f>IF($L$82&lt;0,(IF(2050-AY$80&lt;=0,0,(2/(2050-AY$80+1))*(1-(SUM($E91:AY91)/$L$82))*$L$82*'Fixed Data'!AW$52)),0)</f>
        <v>0</v>
      </c>
      <c r="BA91" s="21">
        <f>IF($L$82&lt;0,(IF(2050-AZ$80&lt;=0,0,(2/(2050-AZ$80+1))*(1-(SUM($E91:AZ91)/$L$82))*$L$82*'Fixed Data'!AX$52)),0)</f>
        <v>0</v>
      </c>
      <c r="BB91" s="21">
        <f>IF($L$82&lt;0,(IF(2050-BA$80&lt;=0,0,(2/(2050-BA$80+1))*(1-(SUM($E91:BA91)/$L$82))*$L$82*'Fixed Data'!AY$52)),0)</f>
        <v>0</v>
      </c>
    </row>
    <row r="92" spans="1:54" ht="15" hidden="1" customHeight="1" outlineLevel="3">
      <c r="A92" s="8"/>
      <c r="B92" t="s">
        <v>411</v>
      </c>
      <c r="C92" t="s">
        <v>412</v>
      </c>
      <c r="D92" t="s">
        <v>379</v>
      </c>
      <c r="E92" s="18"/>
      <c r="F92" s="18"/>
      <c r="G92" s="18"/>
      <c r="H92" s="18"/>
      <c r="I92" s="18"/>
      <c r="J92" s="18"/>
      <c r="K92" s="18"/>
      <c r="L92" s="18"/>
      <c r="M92" s="18"/>
      <c r="N92" s="21">
        <f>IF($M$82&lt;0,(IF(2050-M$80&lt;=0,0,(2/(2050-M$80+1))*(1-(SUM($E92:M92)/$M$82))*$M$82*'Fixed Data'!K$52)),0)</f>
        <v>0</v>
      </c>
      <c r="O92" s="21">
        <f>IF($M$82&lt;0,(IF(2050-N$80&lt;=0,0,(2/(2050-N$80+1))*(1-(SUM($E92:N92)/$M$82))*$M$82*'Fixed Data'!L$52)),0)</f>
        <v>0</v>
      </c>
      <c r="P92" s="21">
        <f>IF($M$82&lt;0,(IF(2050-O$80&lt;=0,0,(2/(2050-O$80+1))*(1-(SUM($E92:O92)/$M$82))*$M$82*'Fixed Data'!M$52)),0)</f>
        <v>0</v>
      </c>
      <c r="Q92" s="21">
        <f>IF($M$82&lt;0,(IF(2050-P$80&lt;=0,0,(2/(2050-P$80+1))*(1-(SUM($E92:P92)/$M$82))*$M$82*'Fixed Data'!N$52)),0)</f>
        <v>0</v>
      </c>
      <c r="R92" s="21">
        <f>IF($M$82&lt;0,(IF(2050-Q$80&lt;=0,0,(2/(2050-Q$80+1))*(1-(SUM($E92:Q92)/$M$82))*$M$82*'Fixed Data'!O$52)),0)</f>
        <v>0</v>
      </c>
      <c r="S92" s="21">
        <f>IF($M$82&lt;0,(IF(2050-R$80&lt;=0,0,(2/(2050-R$80+1))*(1-(SUM($E92:R92)/$M$82))*$M$82*'Fixed Data'!P$52)),0)</f>
        <v>0</v>
      </c>
      <c r="T92" s="21">
        <f>IF($M$82&lt;0,(IF(2050-S$80&lt;=0,0,(2/(2050-S$80+1))*(1-(SUM($E92:S92)/$M$82))*$M$82*'Fixed Data'!Q$52)),0)</f>
        <v>0</v>
      </c>
      <c r="U92" s="21">
        <f>IF($M$82&lt;0,(IF(2050-T$80&lt;=0,0,(2/(2050-T$80+1))*(1-(SUM($E92:T92)/$M$82))*$M$82*'Fixed Data'!R$52)),0)</f>
        <v>0</v>
      </c>
      <c r="V92" s="21">
        <f>IF($M$82&lt;0,(IF(2050-U$80&lt;=0,0,(2/(2050-U$80+1))*(1-(SUM($E92:U92)/$M$82))*$M$82*'Fixed Data'!S$52)),0)</f>
        <v>0</v>
      </c>
      <c r="W92" s="21">
        <f>IF($M$82&lt;0,(IF(2050-V$80&lt;=0,0,(2/(2050-V$80+1))*(1-(SUM($E92:V92)/$M$82))*$M$82*'Fixed Data'!T$52)),0)</f>
        <v>0</v>
      </c>
      <c r="X92" s="21">
        <f>IF($M$82&lt;0,(IF(2050-W$80&lt;=0,0,(2/(2050-W$80+1))*(1-(SUM($E92:W92)/$M$82))*$M$82*'Fixed Data'!U$52)),0)</f>
        <v>0</v>
      </c>
      <c r="Y92" s="21">
        <f>IF($M$82&lt;0,(IF(2050-X$80&lt;=0,0,(2/(2050-X$80+1))*(1-(SUM($E92:X92)/$M$82))*$M$82*'Fixed Data'!V$52)),0)</f>
        <v>0</v>
      </c>
      <c r="Z92" s="21">
        <f>IF($M$82&lt;0,(IF(2050-Y$80&lt;=0,0,(2/(2050-Y$80+1))*(1-(SUM($E92:Y92)/$M$82))*$M$82*'Fixed Data'!W$52)),0)</f>
        <v>0</v>
      </c>
      <c r="AA92" s="21">
        <f>IF($M$82&lt;0,(IF(2050-Z$80&lt;=0,0,(2/(2050-Z$80+1))*(1-(SUM($E92:Z92)/$M$82))*$M$82*'Fixed Data'!X$52)),0)</f>
        <v>0</v>
      </c>
      <c r="AB92" s="21">
        <f>IF($M$82&lt;0,(IF(2050-AA$80&lt;=0,0,(2/(2050-AA$80+1))*(1-(SUM($E92:AA92)/$M$82))*$M$82*'Fixed Data'!Y$52)),0)</f>
        <v>0</v>
      </c>
      <c r="AC92" s="21">
        <f>IF($M$82&lt;0,(IF(2050-AB$80&lt;=0,0,(2/(2050-AB$80+1))*(1-(SUM($E92:AB92)/$M$82))*$M$82*'Fixed Data'!Z$52)),0)</f>
        <v>0</v>
      </c>
      <c r="AD92" s="21">
        <f>IF($M$82&lt;0,(IF(2050-AC$80&lt;=0,0,(2/(2050-AC$80+1))*(1-(SUM($E92:AC92)/$M$82))*$M$82*'Fixed Data'!AA$52)),0)</f>
        <v>0</v>
      </c>
      <c r="AE92" s="21">
        <f>IF($M$82&lt;0,(IF(2050-AD$80&lt;=0,0,(2/(2050-AD$80+1))*(1-(SUM($E92:AD92)/$M$82))*$M$82*'Fixed Data'!AB$52)),0)</f>
        <v>0</v>
      </c>
      <c r="AF92" s="21">
        <f>IF($M$82&lt;0,(IF(2050-AE$80&lt;=0,0,(2/(2050-AE$80+1))*(1-(SUM($E92:AE92)/$M$82))*$M$82*'Fixed Data'!AC$52)),0)</f>
        <v>0</v>
      </c>
      <c r="AG92" s="21">
        <f>IF($M$82&lt;0,(IF(2050-AF$80&lt;=0,0,(2/(2050-AF$80+1))*(1-(SUM($E92:AF92)/$M$82))*$M$82*'Fixed Data'!AD$52)),0)</f>
        <v>0</v>
      </c>
      <c r="AH92" s="21">
        <f>IF($M$82&lt;0,(IF(2050-AG$80&lt;=0,0,(2/(2050-AG$80+1))*(1-(SUM($E92:AG92)/$M$82))*$M$82*'Fixed Data'!AE$52)),0)</f>
        <v>0</v>
      </c>
      <c r="AI92" s="21">
        <f>IF($M$82&lt;0,(IF(2050-AH$80&lt;=0,0,(2/(2050-AH$80+1))*(1-(SUM($E92:AH92)/$M$82))*$M$82*'Fixed Data'!AF$52)),0)</f>
        <v>0</v>
      </c>
      <c r="AJ92" s="21">
        <f>IF($M$82&lt;0,(IF(2050-AI$80&lt;=0,0,(2/(2050-AI$80+1))*(1-(SUM($E92:AI92)/$M$82))*$M$82*'Fixed Data'!AG$52)),0)</f>
        <v>0</v>
      </c>
      <c r="AK92" s="21">
        <f>IF($M$82&lt;0,(IF(2050-AJ$80&lt;=0,0,(2/(2050-AJ$80+1))*(1-(SUM($E92:AJ92)/$M$82))*$M$82*'Fixed Data'!AH$52)),0)</f>
        <v>0</v>
      </c>
      <c r="AL92" s="21">
        <f>IF($M$82&lt;0,(IF(2050-AK$80&lt;=0,0,(2/(2050-AK$80+1))*(1-(SUM($E92:AK92)/$M$82))*$M$82*'Fixed Data'!AI$52)),0)</f>
        <v>0</v>
      </c>
      <c r="AM92" s="21">
        <f>IF($M$82&lt;0,(IF(2050-AL$80&lt;=0,0,(2/(2050-AL$80+1))*(1-(SUM($E92:AL92)/$M$82))*$M$82*'Fixed Data'!AJ$52)),0)</f>
        <v>0</v>
      </c>
      <c r="AN92" s="21">
        <f>IF($M$82&lt;0,(IF(2050-AM$80&lt;=0,0,(2/(2050-AM$80+1))*(1-(SUM($E92:AM92)/$M$82))*$M$82*'Fixed Data'!AK$52)),0)</f>
        <v>0</v>
      </c>
      <c r="AO92" s="21">
        <f>IF($M$82&lt;0,(IF(2050-AN$80&lt;=0,0,(2/(2050-AN$80+1))*(1-(SUM($E92:AN92)/$M$82))*$M$82*'Fixed Data'!AL$52)),0)</f>
        <v>0</v>
      </c>
      <c r="AP92" s="21">
        <f>IF($M$82&lt;0,(IF(2050-AO$80&lt;=0,0,(2/(2050-AO$80+1))*(1-(SUM($E92:AO92)/$M$82))*$M$82*'Fixed Data'!AM$52)),0)</f>
        <v>0</v>
      </c>
      <c r="AQ92" s="21">
        <f>IF($M$82&lt;0,(IF(2050-AP$80&lt;=0,0,(2/(2050-AP$80+1))*(1-(SUM($E92:AP92)/$M$82))*$M$82*'Fixed Data'!AN$52)),0)</f>
        <v>0</v>
      </c>
      <c r="AR92" s="21">
        <f>IF($M$82&lt;0,(IF(2050-AQ$80&lt;=0,0,(2/(2050-AQ$80+1))*(1-(SUM($E92:AQ92)/$M$82))*$M$82*'Fixed Data'!AO$52)),0)</f>
        <v>0</v>
      </c>
      <c r="AS92" s="21">
        <f>IF($M$82&lt;0,(IF(2050-AR$80&lt;=0,0,(2/(2050-AR$80+1))*(1-(SUM($E92:AR92)/$M$82))*$M$82*'Fixed Data'!AP$52)),0)</f>
        <v>0</v>
      </c>
      <c r="AT92" s="21">
        <f>IF($M$82&lt;0,(IF(2050-AS$80&lt;=0,0,(2/(2050-AS$80+1))*(1-(SUM($E92:AS92)/$M$82))*$M$82*'Fixed Data'!AQ$52)),0)</f>
        <v>0</v>
      </c>
      <c r="AU92" s="21">
        <f>IF($M$82&lt;0,(IF(2050-AT$80&lt;=0,0,(2/(2050-AT$80+1))*(1-(SUM($E92:AT92)/$M$82))*$M$82*'Fixed Data'!AR$52)),0)</f>
        <v>0</v>
      </c>
      <c r="AV92" s="21">
        <f>IF($M$82&lt;0,(IF(2050-AU$80&lt;=0,0,(2/(2050-AU$80+1))*(1-(SUM($E92:AU92)/$M$82))*$M$82*'Fixed Data'!AS$52)),0)</f>
        <v>0</v>
      </c>
      <c r="AW92" s="21">
        <f>IF($M$82&lt;0,(IF(2050-AV$80&lt;=0,0,(2/(2050-AV$80+1))*(1-(SUM($E92:AV92)/$M$82))*$M$82*'Fixed Data'!AT$52)),0)</f>
        <v>0</v>
      </c>
      <c r="AX92" s="21">
        <f>IF($M$82&lt;0,(IF(2050-AW$80&lt;=0,0,(2/(2050-AW$80+1))*(1-(SUM($E92:AW92)/$M$82))*$M$82*'Fixed Data'!AU$52)),0)</f>
        <v>0</v>
      </c>
      <c r="AY92" s="21">
        <f>IF($M$82&lt;0,(IF(2050-AX$80&lt;=0,0,(2/(2050-AX$80+1))*(1-(SUM($E92:AX92)/$M$82))*$M$82*'Fixed Data'!AV$52)),0)</f>
        <v>0</v>
      </c>
      <c r="AZ92" s="21">
        <f>IF($M$82&lt;0,(IF(2050-AY$80&lt;=0,0,(2/(2050-AY$80+1))*(1-(SUM($E92:AY92)/$M$82))*$M$82*'Fixed Data'!AW$52)),0)</f>
        <v>0</v>
      </c>
      <c r="BA92" s="21">
        <f>IF($M$82&lt;0,(IF(2050-AZ$80&lt;=0,0,(2/(2050-AZ$80+1))*(1-(SUM($E92:AZ92)/$M$82))*$M$82*'Fixed Data'!AX$52)),0)</f>
        <v>0</v>
      </c>
      <c r="BB92" s="21">
        <f>IF($M$82&lt;0,(IF(2050-BA$80&lt;=0,0,(2/(2050-BA$80+1))*(1-(SUM($E92:BA92)/$M$82))*$M$82*'Fixed Data'!AY$52)),0)</f>
        <v>0</v>
      </c>
    </row>
    <row r="93" spans="1:54" ht="15" hidden="1" customHeight="1" outlineLevel="3">
      <c r="A93" s="8"/>
      <c r="B93" t="s">
        <v>413</v>
      </c>
      <c r="C93" t="s">
        <v>414</v>
      </c>
      <c r="D93" t="s">
        <v>379</v>
      </c>
      <c r="E93" s="18"/>
      <c r="F93" s="18"/>
      <c r="G93" s="18"/>
      <c r="H93" s="18"/>
      <c r="I93" s="18"/>
      <c r="J93" s="18"/>
      <c r="K93" s="18"/>
      <c r="L93" s="18"/>
      <c r="M93" s="18"/>
      <c r="N93" s="18"/>
      <c r="O93" s="21">
        <f>IF($N$82&lt;0,(IF(2050-N$80&lt;=0,0,(2/(2050-N$80+1))*(1-(SUM($E93:N93)/$N$82))*$N$82*'Fixed Data'!L$52)),0)</f>
        <v>0</v>
      </c>
      <c r="P93" s="21">
        <f>IF($N$82&lt;0,(IF(2050-O$80&lt;=0,0,(2/(2050-O$80+1))*(1-(SUM($E93:O93)/$N$82))*$N$82*'Fixed Data'!M$52)),0)</f>
        <v>0</v>
      </c>
      <c r="Q93" s="21">
        <f>IF($N$82&lt;0,(IF(2050-P$80&lt;=0,0,(2/(2050-P$80+1))*(1-(SUM($E93:P93)/$N$82))*$N$82*'Fixed Data'!N$52)),0)</f>
        <v>0</v>
      </c>
      <c r="R93" s="21">
        <f>IF($N$82&lt;0,(IF(2050-Q$80&lt;=0,0,(2/(2050-Q$80+1))*(1-(SUM($E93:Q93)/$N$82))*$N$82*'Fixed Data'!O$52)),0)</f>
        <v>0</v>
      </c>
      <c r="S93" s="21">
        <f>IF($N$82&lt;0,(IF(2050-R$80&lt;=0,0,(2/(2050-R$80+1))*(1-(SUM($E93:R93)/$N$82))*$N$82*'Fixed Data'!P$52)),0)</f>
        <v>0</v>
      </c>
      <c r="T93" s="21">
        <f>IF($N$82&lt;0,(IF(2050-S$80&lt;=0,0,(2/(2050-S$80+1))*(1-(SUM($E93:S93)/$N$82))*$N$82*'Fixed Data'!Q$52)),0)</f>
        <v>0</v>
      </c>
      <c r="U93" s="21">
        <f>IF($N$82&lt;0,(IF(2050-T$80&lt;=0,0,(2/(2050-T$80+1))*(1-(SUM($E93:T93)/$N$82))*$N$82*'Fixed Data'!R$52)),0)</f>
        <v>0</v>
      </c>
      <c r="V93" s="21">
        <f>IF($N$82&lt;0,(IF(2050-U$80&lt;=0,0,(2/(2050-U$80+1))*(1-(SUM($E93:U93)/$N$82))*$N$82*'Fixed Data'!S$52)),0)</f>
        <v>0</v>
      </c>
      <c r="W93" s="21">
        <f>IF($N$82&lt;0,(IF(2050-V$80&lt;=0,0,(2/(2050-V$80+1))*(1-(SUM($E93:V93)/$N$82))*$N$82*'Fixed Data'!T$52)),0)</f>
        <v>0</v>
      </c>
      <c r="X93" s="21">
        <f>IF($N$82&lt;0,(IF(2050-W$80&lt;=0,0,(2/(2050-W$80+1))*(1-(SUM($E93:W93)/$N$82))*$N$82*'Fixed Data'!U$52)),0)</f>
        <v>0</v>
      </c>
      <c r="Y93" s="21">
        <f>IF($N$82&lt;0,(IF(2050-X$80&lt;=0,0,(2/(2050-X$80+1))*(1-(SUM($E93:X93)/$N$82))*$N$82*'Fixed Data'!V$52)),0)</f>
        <v>0</v>
      </c>
      <c r="Z93" s="21">
        <f>IF($N$82&lt;0,(IF(2050-Y$80&lt;=0,0,(2/(2050-Y$80+1))*(1-(SUM($E93:Y93)/$N$82))*$N$82*'Fixed Data'!W$52)),0)</f>
        <v>0</v>
      </c>
      <c r="AA93" s="21">
        <f>IF($N$82&lt;0,(IF(2050-Z$80&lt;=0,0,(2/(2050-Z$80+1))*(1-(SUM($E93:Z93)/$N$82))*$N$82*'Fixed Data'!X$52)),0)</f>
        <v>0</v>
      </c>
      <c r="AB93" s="21">
        <f>IF($N$82&lt;0,(IF(2050-AA$80&lt;=0,0,(2/(2050-AA$80+1))*(1-(SUM($E93:AA93)/$N$82))*$N$82*'Fixed Data'!Y$52)),0)</f>
        <v>0</v>
      </c>
      <c r="AC93" s="21">
        <f>IF($N$82&lt;0,(IF(2050-AB$80&lt;=0,0,(2/(2050-AB$80+1))*(1-(SUM($E93:AB93)/$N$82))*$N$82*'Fixed Data'!Z$52)),0)</f>
        <v>0</v>
      </c>
      <c r="AD93" s="21">
        <f>IF($N$82&lt;0,(IF(2050-AC$80&lt;=0,0,(2/(2050-AC$80+1))*(1-(SUM($E93:AC93)/$N$82))*$N$82*'Fixed Data'!AA$52)),0)</f>
        <v>0</v>
      </c>
      <c r="AE93" s="21">
        <f>IF($N$82&lt;0,(IF(2050-AD$80&lt;=0,0,(2/(2050-AD$80+1))*(1-(SUM($E93:AD93)/$N$82))*$N$82*'Fixed Data'!AB$52)),0)</f>
        <v>0</v>
      </c>
      <c r="AF93" s="21">
        <f>IF($N$82&lt;0,(IF(2050-AE$80&lt;=0,0,(2/(2050-AE$80+1))*(1-(SUM($E93:AE93)/$N$82))*$N$82*'Fixed Data'!AC$52)),0)</f>
        <v>0</v>
      </c>
      <c r="AG93" s="21">
        <f>IF($N$82&lt;0,(IF(2050-AF$80&lt;=0,0,(2/(2050-AF$80+1))*(1-(SUM($E93:AF93)/$N$82))*$N$82*'Fixed Data'!AD$52)),0)</f>
        <v>0</v>
      </c>
      <c r="AH93" s="21">
        <f>IF($N$82&lt;0,(IF(2050-AG$80&lt;=0,0,(2/(2050-AG$80+1))*(1-(SUM($E93:AG93)/$N$82))*$N$82*'Fixed Data'!AE$52)),0)</f>
        <v>0</v>
      </c>
      <c r="AI93" s="21">
        <f>IF($N$82&lt;0,(IF(2050-AH$80&lt;=0,0,(2/(2050-AH$80+1))*(1-(SUM($E93:AH93)/$N$82))*$N$82*'Fixed Data'!AF$52)),0)</f>
        <v>0</v>
      </c>
      <c r="AJ93" s="21">
        <f>IF($N$82&lt;0,(IF(2050-AI$80&lt;=0,0,(2/(2050-AI$80+1))*(1-(SUM($E93:AI93)/$N$82))*$N$82*'Fixed Data'!AG$52)),0)</f>
        <v>0</v>
      </c>
      <c r="AK93" s="21">
        <f>IF($N$82&lt;0,(IF(2050-AJ$80&lt;=0,0,(2/(2050-AJ$80+1))*(1-(SUM($E93:AJ93)/$N$82))*$N$82*'Fixed Data'!AH$52)),0)</f>
        <v>0</v>
      </c>
      <c r="AL93" s="21">
        <f>IF($N$82&lt;0,(IF(2050-AK$80&lt;=0,0,(2/(2050-AK$80+1))*(1-(SUM($E93:AK93)/$N$82))*$N$82*'Fixed Data'!AI$52)),0)</f>
        <v>0</v>
      </c>
      <c r="AM93" s="21">
        <f>IF($N$82&lt;0,(IF(2050-AL$80&lt;=0,0,(2/(2050-AL$80+1))*(1-(SUM($E93:AL93)/$N$82))*$N$82*'Fixed Data'!AJ$52)),0)</f>
        <v>0</v>
      </c>
      <c r="AN93" s="21">
        <f>IF($N$82&lt;0,(IF(2050-AM$80&lt;=0,0,(2/(2050-AM$80+1))*(1-(SUM($E93:AM93)/$N$82))*$N$82*'Fixed Data'!AK$52)),0)</f>
        <v>0</v>
      </c>
      <c r="AO93" s="21">
        <f>IF($N$82&lt;0,(IF(2050-AN$80&lt;=0,0,(2/(2050-AN$80+1))*(1-(SUM($E93:AN93)/$N$82))*$N$82*'Fixed Data'!AL$52)),0)</f>
        <v>0</v>
      </c>
      <c r="AP93" s="21">
        <f>IF($N$82&lt;0,(IF(2050-AO$80&lt;=0,0,(2/(2050-AO$80+1))*(1-(SUM($E93:AO93)/$N$82))*$N$82*'Fixed Data'!AM$52)),0)</f>
        <v>0</v>
      </c>
      <c r="AQ93" s="21">
        <f>IF($N$82&lt;0,(IF(2050-AP$80&lt;=0,0,(2/(2050-AP$80+1))*(1-(SUM($E93:AP93)/$N$82))*$N$82*'Fixed Data'!AN$52)),0)</f>
        <v>0</v>
      </c>
      <c r="AR93" s="21">
        <f>IF($N$82&lt;0,(IF(2050-AQ$80&lt;=0,0,(2/(2050-AQ$80+1))*(1-(SUM($E93:AQ93)/$N$82))*$N$82*'Fixed Data'!AO$52)),0)</f>
        <v>0</v>
      </c>
      <c r="AS93" s="21">
        <f>IF($N$82&lt;0,(IF(2050-AR$80&lt;=0,0,(2/(2050-AR$80+1))*(1-(SUM($E93:AR93)/$N$82))*$N$82*'Fixed Data'!AP$52)),0)</f>
        <v>0</v>
      </c>
      <c r="AT93" s="21">
        <f>IF($N$82&lt;0,(IF(2050-AS$80&lt;=0,0,(2/(2050-AS$80+1))*(1-(SUM($E93:AS93)/$N$82))*$N$82*'Fixed Data'!AQ$52)),0)</f>
        <v>0</v>
      </c>
      <c r="AU93" s="21">
        <f>IF($N$82&lt;0,(IF(2050-AT$80&lt;=0,0,(2/(2050-AT$80+1))*(1-(SUM($E93:AT93)/$N$82))*$N$82*'Fixed Data'!AR$52)),0)</f>
        <v>0</v>
      </c>
      <c r="AV93" s="21">
        <f>IF($N$82&lt;0,(IF(2050-AU$80&lt;=0,0,(2/(2050-AU$80+1))*(1-(SUM($E93:AU93)/$N$82))*$N$82*'Fixed Data'!AS$52)),0)</f>
        <v>0</v>
      </c>
      <c r="AW93" s="21">
        <f>IF($N$82&lt;0,(IF(2050-AV$80&lt;=0,0,(2/(2050-AV$80+1))*(1-(SUM($E93:AV93)/$N$82))*$N$82*'Fixed Data'!AT$52)),0)</f>
        <v>0</v>
      </c>
      <c r="AX93" s="21">
        <f>IF($N$82&lt;0,(IF(2050-AW$80&lt;=0,0,(2/(2050-AW$80+1))*(1-(SUM($E93:AW93)/$N$82))*$N$82*'Fixed Data'!AU$52)),0)</f>
        <v>0</v>
      </c>
      <c r="AY93" s="21">
        <f>IF($N$82&lt;0,(IF(2050-AX$80&lt;=0,0,(2/(2050-AX$80+1))*(1-(SUM($E93:AX93)/$N$82))*$N$82*'Fixed Data'!AV$52)),0)</f>
        <v>0</v>
      </c>
      <c r="AZ93" s="21">
        <f>IF($N$82&lt;0,(IF(2050-AY$80&lt;=0,0,(2/(2050-AY$80+1))*(1-(SUM($E93:AY93)/$N$82))*$N$82*'Fixed Data'!AW$52)),0)</f>
        <v>0</v>
      </c>
      <c r="BA93" s="21">
        <f>IF($N$82&lt;0,(IF(2050-AZ$80&lt;=0,0,(2/(2050-AZ$80+1))*(1-(SUM($E93:AZ93)/$N$82))*$N$82*'Fixed Data'!AX$52)),0)</f>
        <v>0</v>
      </c>
      <c r="BB93" s="21">
        <f>IF($N$82&lt;0,(IF(2050-BA$80&lt;=0,0,(2/(2050-BA$80+1))*(1-(SUM($E93:BA93)/$N$82))*$N$82*'Fixed Data'!AY$52)),0)</f>
        <v>0</v>
      </c>
    </row>
    <row r="94" spans="1:54" ht="15" hidden="1" customHeight="1" outlineLevel="3">
      <c r="A94" s="8"/>
      <c r="B94" t="s">
        <v>415</v>
      </c>
      <c r="C94" t="s">
        <v>416</v>
      </c>
      <c r="D94" t="s">
        <v>379</v>
      </c>
      <c r="E94" s="18"/>
      <c r="F94" s="18"/>
      <c r="G94" s="18"/>
      <c r="H94" s="18"/>
      <c r="I94" s="18"/>
      <c r="J94" s="18"/>
      <c r="K94" s="18"/>
      <c r="L94" s="18"/>
      <c r="M94" s="18"/>
      <c r="N94" s="18"/>
      <c r="O94" s="18"/>
      <c r="P94" s="21">
        <f>IF($O$82&lt;0,(IF(2050-O$80&lt;=0,0,(2/(2050-O$80+1))*(1-(SUM($E94:O94)/$O$82))*$O$82*'Fixed Data'!M$52)),0)</f>
        <v>0</v>
      </c>
      <c r="Q94" s="21">
        <f>IF($O$82&lt;0,(IF(2050-P$80&lt;=0,0,(2/(2050-P$80+1))*(1-(SUM($E94:P94)/$O$82))*$O$82*'Fixed Data'!N$52)),0)</f>
        <v>0</v>
      </c>
      <c r="R94" s="21">
        <f>IF($O$82&lt;0,(IF(2050-Q$80&lt;=0,0,(2/(2050-Q$80+1))*(1-(SUM($E94:Q94)/$O$82))*$O$82*'Fixed Data'!O$52)),0)</f>
        <v>0</v>
      </c>
      <c r="S94" s="21">
        <f>IF($O$82&lt;0,(IF(2050-R$80&lt;=0,0,(2/(2050-R$80+1))*(1-(SUM($E94:R94)/$O$82))*$O$82*'Fixed Data'!P$52)),0)</f>
        <v>0</v>
      </c>
      <c r="T94" s="21">
        <f>IF($O$82&lt;0,(IF(2050-S$80&lt;=0,0,(2/(2050-S$80+1))*(1-(SUM($E94:S94)/$O$82))*$O$82*'Fixed Data'!Q$52)),0)</f>
        <v>0</v>
      </c>
      <c r="U94" s="21">
        <f>IF($O$82&lt;0,(IF(2050-T$80&lt;=0,0,(2/(2050-T$80+1))*(1-(SUM($E94:T94)/$O$82))*$O$82*'Fixed Data'!R$52)),0)</f>
        <v>0</v>
      </c>
      <c r="V94" s="21">
        <f>IF($O$82&lt;0,(IF(2050-U$80&lt;=0,0,(2/(2050-U$80+1))*(1-(SUM($E94:U94)/$O$82))*$O$82*'Fixed Data'!S$52)),0)</f>
        <v>0</v>
      </c>
      <c r="W94" s="21">
        <f>IF($O$82&lt;0,(IF(2050-V$80&lt;=0,0,(2/(2050-V$80+1))*(1-(SUM($E94:V94)/$O$82))*$O$82*'Fixed Data'!T$52)),0)</f>
        <v>0</v>
      </c>
      <c r="X94" s="21">
        <f>IF($O$82&lt;0,(IF(2050-W$80&lt;=0,0,(2/(2050-W$80+1))*(1-(SUM($E94:W94)/$O$82))*$O$82*'Fixed Data'!U$52)),0)</f>
        <v>0</v>
      </c>
      <c r="Y94" s="21">
        <f>IF($O$82&lt;0,(IF(2050-X$80&lt;=0,0,(2/(2050-X$80+1))*(1-(SUM($E94:X94)/$O$82))*$O$82*'Fixed Data'!V$52)),0)</f>
        <v>0</v>
      </c>
      <c r="Z94" s="21">
        <f>IF($O$82&lt;0,(IF(2050-Y$80&lt;=0,0,(2/(2050-Y$80+1))*(1-(SUM($E94:Y94)/$O$82))*$O$82*'Fixed Data'!W$52)),0)</f>
        <v>0</v>
      </c>
      <c r="AA94" s="21">
        <f>IF($O$82&lt;0,(IF(2050-Z$80&lt;=0,0,(2/(2050-Z$80+1))*(1-(SUM($E94:Z94)/$O$82))*$O$82*'Fixed Data'!X$52)),0)</f>
        <v>0</v>
      </c>
      <c r="AB94" s="21">
        <f>IF($O$82&lt;0,(IF(2050-AA$80&lt;=0,0,(2/(2050-AA$80+1))*(1-(SUM($E94:AA94)/$O$82))*$O$82*'Fixed Data'!Y$52)),0)</f>
        <v>0</v>
      </c>
      <c r="AC94" s="21">
        <f>IF($O$82&lt;0,(IF(2050-AB$80&lt;=0,0,(2/(2050-AB$80+1))*(1-(SUM($E94:AB94)/$O$82))*$O$82*'Fixed Data'!Z$52)),0)</f>
        <v>0</v>
      </c>
      <c r="AD94" s="21">
        <f>IF($O$82&lt;0,(IF(2050-AC$80&lt;=0,0,(2/(2050-AC$80+1))*(1-(SUM($E94:AC94)/$O$82))*$O$82*'Fixed Data'!AA$52)),0)</f>
        <v>0</v>
      </c>
      <c r="AE94" s="21">
        <f>IF($O$82&lt;0,(IF(2050-AD$80&lt;=0,0,(2/(2050-AD$80+1))*(1-(SUM($E94:AD94)/$O$82))*$O$82*'Fixed Data'!AB$52)),0)</f>
        <v>0</v>
      </c>
      <c r="AF94" s="21">
        <f>IF($O$82&lt;0,(IF(2050-AE$80&lt;=0,0,(2/(2050-AE$80+1))*(1-(SUM($E94:AE94)/$O$82))*$O$82*'Fixed Data'!AC$52)),0)</f>
        <v>0</v>
      </c>
      <c r="AG94" s="21">
        <f>IF($O$82&lt;0,(IF(2050-AF$80&lt;=0,0,(2/(2050-AF$80+1))*(1-(SUM($E94:AF94)/$O$82))*$O$82*'Fixed Data'!AD$52)),0)</f>
        <v>0</v>
      </c>
      <c r="AH94" s="21">
        <f>IF($O$82&lt;0,(IF(2050-AG$80&lt;=0,0,(2/(2050-AG$80+1))*(1-(SUM($E94:AG94)/$O$82))*$O$82*'Fixed Data'!AE$52)),0)</f>
        <v>0</v>
      </c>
      <c r="AI94" s="21">
        <f>IF($O$82&lt;0,(IF(2050-AH$80&lt;=0,0,(2/(2050-AH$80+1))*(1-(SUM($E94:AH94)/$O$82))*$O$82*'Fixed Data'!AF$52)),0)</f>
        <v>0</v>
      </c>
      <c r="AJ94" s="21">
        <f>IF($O$82&lt;0,(IF(2050-AI$80&lt;=0,0,(2/(2050-AI$80+1))*(1-(SUM($E94:AI94)/$O$82))*$O$82*'Fixed Data'!AG$52)),0)</f>
        <v>0</v>
      </c>
      <c r="AK94" s="21">
        <f>IF($O$82&lt;0,(IF(2050-AJ$80&lt;=0,0,(2/(2050-AJ$80+1))*(1-(SUM($E94:AJ94)/$O$82))*$O$82*'Fixed Data'!AH$52)),0)</f>
        <v>0</v>
      </c>
      <c r="AL94" s="21">
        <f>IF($O$82&lt;0,(IF(2050-AK$80&lt;=0,0,(2/(2050-AK$80+1))*(1-(SUM($E94:AK94)/$O$82))*$O$82*'Fixed Data'!AI$52)),0)</f>
        <v>0</v>
      </c>
      <c r="AM94" s="21">
        <f>IF($O$82&lt;0,(IF(2050-AL$80&lt;=0,0,(2/(2050-AL$80+1))*(1-(SUM($E94:AL94)/$O$82))*$O$82*'Fixed Data'!AJ$52)),0)</f>
        <v>0</v>
      </c>
      <c r="AN94" s="21">
        <f>IF($O$82&lt;0,(IF(2050-AM$80&lt;=0,0,(2/(2050-AM$80+1))*(1-(SUM($E94:AM94)/$O$82))*$O$82*'Fixed Data'!AK$52)),0)</f>
        <v>0</v>
      </c>
      <c r="AO94" s="21">
        <f>IF($O$82&lt;0,(IF(2050-AN$80&lt;=0,0,(2/(2050-AN$80+1))*(1-(SUM($E94:AN94)/$O$82))*$O$82*'Fixed Data'!AL$52)),0)</f>
        <v>0</v>
      </c>
      <c r="AP94" s="21">
        <f>IF($O$82&lt;0,(IF(2050-AO$80&lt;=0,0,(2/(2050-AO$80+1))*(1-(SUM($E94:AO94)/$O$82))*$O$82*'Fixed Data'!AM$52)),0)</f>
        <v>0</v>
      </c>
      <c r="AQ94" s="21">
        <f>IF($O$82&lt;0,(IF(2050-AP$80&lt;=0,0,(2/(2050-AP$80+1))*(1-(SUM($E94:AP94)/$O$82))*$O$82*'Fixed Data'!AN$52)),0)</f>
        <v>0</v>
      </c>
      <c r="AR94" s="21">
        <f>IF($O$82&lt;0,(IF(2050-AQ$80&lt;=0,0,(2/(2050-AQ$80+1))*(1-(SUM($E94:AQ94)/$O$82))*$O$82*'Fixed Data'!AO$52)),0)</f>
        <v>0</v>
      </c>
      <c r="AS94" s="21">
        <f>IF($O$82&lt;0,(IF(2050-AR$80&lt;=0,0,(2/(2050-AR$80+1))*(1-(SUM($E94:AR94)/$O$82))*$O$82*'Fixed Data'!AP$52)),0)</f>
        <v>0</v>
      </c>
      <c r="AT94" s="21">
        <f>IF($O$82&lt;0,(IF(2050-AS$80&lt;=0,0,(2/(2050-AS$80+1))*(1-(SUM($E94:AS94)/$O$82))*$O$82*'Fixed Data'!AQ$52)),0)</f>
        <v>0</v>
      </c>
      <c r="AU94" s="21">
        <f>IF($O$82&lt;0,(IF(2050-AT$80&lt;=0,0,(2/(2050-AT$80+1))*(1-(SUM($E94:AT94)/$O$82))*$O$82*'Fixed Data'!AR$52)),0)</f>
        <v>0</v>
      </c>
      <c r="AV94" s="21">
        <f>IF($O$82&lt;0,(IF(2050-AU$80&lt;=0,0,(2/(2050-AU$80+1))*(1-(SUM($E94:AU94)/$O$82))*$O$82*'Fixed Data'!AS$52)),0)</f>
        <v>0</v>
      </c>
      <c r="AW94" s="21">
        <f>IF($O$82&lt;0,(IF(2050-AV$80&lt;=0,0,(2/(2050-AV$80+1))*(1-(SUM($E94:AV94)/$O$82))*$O$82*'Fixed Data'!AT$52)),0)</f>
        <v>0</v>
      </c>
      <c r="AX94" s="21">
        <f>IF($O$82&lt;0,(IF(2050-AW$80&lt;=0,0,(2/(2050-AW$80+1))*(1-(SUM($E94:AW94)/$O$82))*$O$82*'Fixed Data'!AU$52)),0)</f>
        <v>0</v>
      </c>
      <c r="AY94" s="21">
        <f>IF($O$82&lt;0,(IF(2050-AX$80&lt;=0,0,(2/(2050-AX$80+1))*(1-(SUM($E94:AX94)/$O$82))*$O$82*'Fixed Data'!AV$52)),0)</f>
        <v>0</v>
      </c>
      <c r="AZ94" s="21">
        <f>IF($O$82&lt;0,(IF(2050-AY$80&lt;=0,0,(2/(2050-AY$80+1))*(1-(SUM($E94:AY94)/$O$82))*$O$82*'Fixed Data'!AW$52)),0)</f>
        <v>0</v>
      </c>
      <c r="BA94" s="21">
        <f>IF($O$82&lt;0,(IF(2050-AZ$80&lt;=0,0,(2/(2050-AZ$80+1))*(1-(SUM($E94:AZ94)/$O$82))*$O$82*'Fixed Data'!AX$52)),0)</f>
        <v>0</v>
      </c>
      <c r="BB94" s="21">
        <f>IF($O$82&lt;0,(IF(2050-BA$80&lt;=0,0,(2/(2050-BA$80+1))*(1-(SUM($E94:BA94)/$O$82))*$O$82*'Fixed Data'!AY$52)),0)</f>
        <v>0</v>
      </c>
    </row>
    <row r="95" spans="1:54" ht="15" hidden="1" customHeight="1" outlineLevel="3">
      <c r="A95" s="8"/>
      <c r="B95" t="s">
        <v>417</v>
      </c>
      <c r="C95" t="s">
        <v>418</v>
      </c>
      <c r="D95" t="s">
        <v>379</v>
      </c>
      <c r="E95" s="18"/>
      <c r="F95" s="18"/>
      <c r="G95" s="18"/>
      <c r="H95" s="18"/>
      <c r="I95" s="18"/>
      <c r="J95" s="18"/>
      <c r="K95" s="18"/>
      <c r="L95" s="18"/>
      <c r="M95" s="18"/>
      <c r="N95" s="18"/>
      <c r="O95" s="18"/>
      <c r="P95" s="18"/>
      <c r="Q95" s="21">
        <f>IF($P$82&lt;0,(IF(2050-P$80&lt;=0,0,(2/(2050-P$80+1))*(1-(SUM($E95:P95)/$P$82))*$P$82*'Fixed Data'!N$52)),0)</f>
        <v>0</v>
      </c>
      <c r="R95" s="21">
        <f>IF($P$82&lt;0,(IF(2050-Q$80&lt;=0,0,(2/(2050-Q$80+1))*(1-(SUM($E95:Q95)/$P$82))*$P$82*'Fixed Data'!O$52)),0)</f>
        <v>0</v>
      </c>
      <c r="S95" s="21">
        <f>IF($P$82&lt;0,(IF(2050-R$80&lt;=0,0,(2/(2050-R$80+1))*(1-(SUM($E95:R95)/$P$82))*$P$82*'Fixed Data'!P$52)),0)</f>
        <v>0</v>
      </c>
      <c r="T95" s="21">
        <f>IF($P$82&lt;0,(IF(2050-S$80&lt;=0,0,(2/(2050-S$80+1))*(1-(SUM($E95:S95)/$P$82))*$P$82*'Fixed Data'!Q$52)),0)</f>
        <v>0</v>
      </c>
      <c r="U95" s="21">
        <f>IF($P$82&lt;0,(IF(2050-T$80&lt;=0,0,(2/(2050-T$80+1))*(1-(SUM($E95:T95)/$P$82))*$P$82*'Fixed Data'!R$52)),0)</f>
        <v>0</v>
      </c>
      <c r="V95" s="21">
        <f>IF($P$82&lt;0,(IF(2050-U$80&lt;=0,0,(2/(2050-U$80+1))*(1-(SUM($E95:U95)/$P$82))*$P$82*'Fixed Data'!S$52)),0)</f>
        <v>0</v>
      </c>
      <c r="W95" s="21">
        <f>IF($P$82&lt;0,(IF(2050-V$80&lt;=0,0,(2/(2050-V$80+1))*(1-(SUM($E95:V95)/$P$82))*$P$82*'Fixed Data'!T$52)),0)</f>
        <v>0</v>
      </c>
      <c r="X95" s="21">
        <f>IF($P$82&lt;0,(IF(2050-W$80&lt;=0,0,(2/(2050-W$80+1))*(1-(SUM($E95:W95)/$P$82))*$P$82*'Fixed Data'!U$52)),0)</f>
        <v>0</v>
      </c>
      <c r="Y95" s="21">
        <f>IF($P$82&lt;0,(IF(2050-X$80&lt;=0,0,(2/(2050-X$80+1))*(1-(SUM($E95:X95)/$P$82))*$P$82*'Fixed Data'!V$52)),0)</f>
        <v>0</v>
      </c>
      <c r="Z95" s="21">
        <f>IF($P$82&lt;0,(IF(2050-Y$80&lt;=0,0,(2/(2050-Y$80+1))*(1-(SUM($E95:Y95)/$P$82))*$P$82*'Fixed Data'!W$52)),0)</f>
        <v>0</v>
      </c>
      <c r="AA95" s="21">
        <f>IF($P$82&lt;0,(IF(2050-Z$80&lt;=0,0,(2/(2050-Z$80+1))*(1-(SUM($E95:Z95)/$P$82))*$P$82*'Fixed Data'!X$52)),0)</f>
        <v>0</v>
      </c>
      <c r="AB95" s="21">
        <f>IF($P$82&lt;0,(IF(2050-AA$80&lt;=0,0,(2/(2050-AA$80+1))*(1-(SUM($E95:AA95)/$P$82))*$P$82*'Fixed Data'!Y$52)),0)</f>
        <v>0</v>
      </c>
      <c r="AC95" s="21">
        <f>IF($P$82&lt;0,(IF(2050-AB$80&lt;=0,0,(2/(2050-AB$80+1))*(1-(SUM($E95:AB95)/$P$82))*$P$82*'Fixed Data'!Z$52)),0)</f>
        <v>0</v>
      </c>
      <c r="AD95" s="21">
        <f>IF($P$82&lt;0,(IF(2050-AC$80&lt;=0,0,(2/(2050-AC$80+1))*(1-(SUM($E95:AC95)/$P$82))*$P$82*'Fixed Data'!AA$52)),0)</f>
        <v>0</v>
      </c>
      <c r="AE95" s="21">
        <f>IF($P$82&lt;0,(IF(2050-AD$80&lt;=0,0,(2/(2050-AD$80+1))*(1-(SUM($E95:AD95)/$P$82))*$P$82*'Fixed Data'!AB$52)),0)</f>
        <v>0</v>
      </c>
      <c r="AF95" s="21">
        <f>IF($P$82&lt;0,(IF(2050-AE$80&lt;=0,0,(2/(2050-AE$80+1))*(1-(SUM($E95:AE95)/$P$82))*$P$82*'Fixed Data'!AC$52)),0)</f>
        <v>0</v>
      </c>
      <c r="AG95" s="21">
        <f>IF($P$82&lt;0,(IF(2050-AF$80&lt;=0,0,(2/(2050-AF$80+1))*(1-(SUM($E95:AF95)/$P$82))*$P$82*'Fixed Data'!AD$52)),0)</f>
        <v>0</v>
      </c>
      <c r="AH95" s="21">
        <f>IF($P$82&lt;0,(IF(2050-AG$80&lt;=0,0,(2/(2050-AG$80+1))*(1-(SUM($E95:AG95)/$P$82))*$P$82*'Fixed Data'!AE$52)),0)</f>
        <v>0</v>
      </c>
      <c r="AI95" s="21">
        <f>IF($P$82&lt;0,(IF(2050-AH$80&lt;=0,0,(2/(2050-AH$80+1))*(1-(SUM($E95:AH95)/$P$82))*$P$82*'Fixed Data'!AF$52)),0)</f>
        <v>0</v>
      </c>
      <c r="AJ95" s="21">
        <f>IF($P$82&lt;0,(IF(2050-AI$80&lt;=0,0,(2/(2050-AI$80+1))*(1-(SUM($E95:AI95)/$P$82))*$P$82*'Fixed Data'!AG$52)),0)</f>
        <v>0</v>
      </c>
      <c r="AK95" s="21">
        <f>IF($P$82&lt;0,(IF(2050-AJ$80&lt;=0,0,(2/(2050-AJ$80+1))*(1-(SUM($E95:AJ95)/$P$82))*$P$82*'Fixed Data'!AH$52)),0)</f>
        <v>0</v>
      </c>
      <c r="AL95" s="21">
        <f>IF($P$82&lt;0,(IF(2050-AK$80&lt;=0,0,(2/(2050-AK$80+1))*(1-(SUM($E95:AK95)/$P$82))*$P$82*'Fixed Data'!AI$52)),0)</f>
        <v>0</v>
      </c>
      <c r="AM95" s="21">
        <f>IF($P$82&lt;0,(IF(2050-AL$80&lt;=0,0,(2/(2050-AL$80+1))*(1-(SUM($E95:AL95)/$P$82))*$P$82*'Fixed Data'!AJ$52)),0)</f>
        <v>0</v>
      </c>
      <c r="AN95" s="21">
        <f>IF($P$82&lt;0,(IF(2050-AM$80&lt;=0,0,(2/(2050-AM$80+1))*(1-(SUM($E95:AM95)/$P$82))*$P$82*'Fixed Data'!AK$52)),0)</f>
        <v>0</v>
      </c>
      <c r="AO95" s="21">
        <f>IF($P$82&lt;0,(IF(2050-AN$80&lt;=0,0,(2/(2050-AN$80+1))*(1-(SUM($E95:AN95)/$P$82))*$P$82*'Fixed Data'!AL$52)),0)</f>
        <v>0</v>
      </c>
      <c r="AP95" s="21">
        <f>IF($P$82&lt;0,(IF(2050-AO$80&lt;=0,0,(2/(2050-AO$80+1))*(1-(SUM($E95:AO95)/$P$82))*$P$82*'Fixed Data'!AM$52)),0)</f>
        <v>0</v>
      </c>
      <c r="AQ95" s="21">
        <f>IF($P$82&lt;0,(IF(2050-AP$80&lt;=0,0,(2/(2050-AP$80+1))*(1-(SUM($E95:AP95)/$P$82))*$P$82*'Fixed Data'!AN$52)),0)</f>
        <v>0</v>
      </c>
      <c r="AR95" s="21">
        <f>IF($P$82&lt;0,(IF(2050-AQ$80&lt;=0,0,(2/(2050-AQ$80+1))*(1-(SUM($E95:AQ95)/$P$82))*$P$82*'Fixed Data'!AO$52)),0)</f>
        <v>0</v>
      </c>
      <c r="AS95" s="21">
        <f>IF($P$82&lt;0,(IF(2050-AR$80&lt;=0,0,(2/(2050-AR$80+1))*(1-(SUM($E95:AR95)/$P$82))*$P$82*'Fixed Data'!AP$52)),0)</f>
        <v>0</v>
      </c>
      <c r="AT95" s="21">
        <f>IF($P$82&lt;0,(IF(2050-AS$80&lt;=0,0,(2/(2050-AS$80+1))*(1-(SUM($E95:AS95)/$P$82))*$P$82*'Fixed Data'!AQ$52)),0)</f>
        <v>0</v>
      </c>
      <c r="AU95" s="21">
        <f>IF($P$82&lt;0,(IF(2050-AT$80&lt;=0,0,(2/(2050-AT$80+1))*(1-(SUM($E95:AT95)/$P$82))*$P$82*'Fixed Data'!AR$52)),0)</f>
        <v>0</v>
      </c>
      <c r="AV95" s="21">
        <f>IF($P$82&lt;0,(IF(2050-AU$80&lt;=0,0,(2/(2050-AU$80+1))*(1-(SUM($E95:AU95)/$P$82))*$P$82*'Fixed Data'!AS$52)),0)</f>
        <v>0</v>
      </c>
      <c r="AW95" s="21">
        <f>IF($P$82&lt;0,(IF(2050-AV$80&lt;=0,0,(2/(2050-AV$80+1))*(1-(SUM($E95:AV95)/$P$82))*$P$82*'Fixed Data'!AT$52)),0)</f>
        <v>0</v>
      </c>
      <c r="AX95" s="21">
        <f>IF($P$82&lt;0,(IF(2050-AW$80&lt;=0,0,(2/(2050-AW$80+1))*(1-(SUM($E95:AW95)/$P$82))*$P$82*'Fixed Data'!AU$52)),0)</f>
        <v>0</v>
      </c>
      <c r="AY95" s="21">
        <f>IF($P$82&lt;0,(IF(2050-AX$80&lt;=0,0,(2/(2050-AX$80+1))*(1-(SUM($E95:AX95)/$P$82))*$P$82*'Fixed Data'!AV$52)),0)</f>
        <v>0</v>
      </c>
      <c r="AZ95" s="21">
        <f>IF($P$82&lt;0,(IF(2050-AY$80&lt;=0,0,(2/(2050-AY$80+1))*(1-(SUM($E95:AY95)/$P$82))*$P$82*'Fixed Data'!AW$52)),0)</f>
        <v>0</v>
      </c>
      <c r="BA95" s="21">
        <f>IF($P$82&lt;0,(IF(2050-AZ$80&lt;=0,0,(2/(2050-AZ$80+1))*(1-(SUM($E95:AZ95)/$P$82))*$P$82*'Fixed Data'!AX$52)),0)</f>
        <v>0</v>
      </c>
      <c r="BB95" s="21">
        <f>IF($P$82&lt;0,(IF(2050-BA$80&lt;=0,0,(2/(2050-BA$80+1))*(1-(SUM($E95:BA95)/$P$82))*$P$82*'Fixed Data'!AY$52)),0)</f>
        <v>0</v>
      </c>
    </row>
    <row r="96" spans="1:54" ht="15" hidden="1" customHeight="1" outlineLevel="3">
      <c r="A96" s="8"/>
      <c r="B96" t="s">
        <v>419</v>
      </c>
      <c r="C96" t="s">
        <v>420</v>
      </c>
      <c r="D96" t="s">
        <v>379</v>
      </c>
      <c r="E96" s="18"/>
      <c r="F96" s="18"/>
      <c r="G96" s="18"/>
      <c r="H96" s="18"/>
      <c r="I96" s="18"/>
      <c r="J96" s="18"/>
      <c r="K96" s="18"/>
      <c r="L96" s="18"/>
      <c r="M96" s="18"/>
      <c r="N96" s="18"/>
      <c r="O96" s="18"/>
      <c r="P96" s="18"/>
      <c r="Q96" s="18"/>
      <c r="R96" s="21">
        <f>IF($Q$82&lt;0,(IF(2050-Q$80&lt;=0,0,(2/(2050-Q$80+1))*(1-(SUM($E96:Q96)/$Q$82))*$Q$82*'Fixed Data'!O$52)),0)</f>
        <v>0</v>
      </c>
      <c r="S96" s="21">
        <f>IF($Q$82&lt;0,(IF(2050-R$80&lt;=0,0,(2/(2050-R$80+1))*(1-(SUM($E96:R96)/$Q$82))*$Q$82*'Fixed Data'!P$52)),0)</f>
        <v>0</v>
      </c>
      <c r="T96" s="21">
        <f>IF($Q$82&lt;0,(IF(2050-S$80&lt;=0,0,(2/(2050-S$80+1))*(1-(SUM($E96:S96)/$Q$82))*$Q$82*'Fixed Data'!Q$52)),0)</f>
        <v>0</v>
      </c>
      <c r="U96" s="21">
        <f>IF($Q$82&lt;0,(IF(2050-T$80&lt;=0,0,(2/(2050-T$80+1))*(1-(SUM($E96:T96)/$Q$82))*$Q$82*'Fixed Data'!R$52)),0)</f>
        <v>0</v>
      </c>
      <c r="V96" s="21">
        <f>IF($Q$82&lt;0,(IF(2050-U$80&lt;=0,0,(2/(2050-U$80+1))*(1-(SUM($E96:U96)/$Q$82))*$Q$82*'Fixed Data'!S$52)),0)</f>
        <v>0</v>
      </c>
      <c r="W96" s="21">
        <f>IF($Q$82&lt;0,(IF(2050-V$80&lt;=0,0,(2/(2050-V$80+1))*(1-(SUM($E96:V96)/$Q$82))*$Q$82*'Fixed Data'!T$52)),0)</f>
        <v>0</v>
      </c>
      <c r="X96" s="21">
        <f>IF($Q$82&lt;0,(IF(2050-W$80&lt;=0,0,(2/(2050-W$80+1))*(1-(SUM($E96:W96)/$Q$82))*$Q$82*'Fixed Data'!U$52)),0)</f>
        <v>0</v>
      </c>
      <c r="Y96" s="21">
        <f>IF($Q$82&lt;0,(IF(2050-X$80&lt;=0,0,(2/(2050-X$80+1))*(1-(SUM($E96:X96)/$Q$82))*$Q$82*'Fixed Data'!V$52)),0)</f>
        <v>0</v>
      </c>
      <c r="Z96" s="21">
        <f>IF($Q$82&lt;0,(IF(2050-Y$80&lt;=0,0,(2/(2050-Y$80+1))*(1-(SUM($E96:Y96)/$Q$82))*$Q$82*'Fixed Data'!W$52)),0)</f>
        <v>0</v>
      </c>
      <c r="AA96" s="21">
        <f>IF($Q$82&lt;0,(IF(2050-Z$80&lt;=0,0,(2/(2050-Z$80+1))*(1-(SUM($E96:Z96)/$Q$82))*$Q$82*'Fixed Data'!X$52)),0)</f>
        <v>0</v>
      </c>
      <c r="AB96" s="21">
        <f>IF($Q$82&lt;0,(IF(2050-AA$80&lt;=0,0,(2/(2050-AA$80+1))*(1-(SUM($E96:AA96)/$Q$82))*$Q$82*'Fixed Data'!Y$52)),0)</f>
        <v>0</v>
      </c>
      <c r="AC96" s="21">
        <f>IF($Q$82&lt;0,(IF(2050-AB$80&lt;=0,0,(2/(2050-AB$80+1))*(1-(SUM($E96:AB96)/$Q$82))*$Q$82*'Fixed Data'!Z$52)),0)</f>
        <v>0</v>
      </c>
      <c r="AD96" s="21">
        <f>IF($Q$82&lt;0,(IF(2050-AC$80&lt;=0,0,(2/(2050-AC$80+1))*(1-(SUM($E96:AC96)/$Q$82))*$Q$82*'Fixed Data'!AA$52)),0)</f>
        <v>0</v>
      </c>
      <c r="AE96" s="21">
        <f>IF($Q$82&lt;0,(IF(2050-AD$80&lt;=0,0,(2/(2050-AD$80+1))*(1-(SUM($E96:AD96)/$Q$82))*$Q$82*'Fixed Data'!AB$52)),0)</f>
        <v>0</v>
      </c>
      <c r="AF96" s="21">
        <f>IF($Q$82&lt;0,(IF(2050-AE$80&lt;=0,0,(2/(2050-AE$80+1))*(1-(SUM($E96:AE96)/$Q$82))*$Q$82*'Fixed Data'!AC$52)),0)</f>
        <v>0</v>
      </c>
      <c r="AG96" s="21">
        <f>IF($Q$82&lt;0,(IF(2050-AF$80&lt;=0,0,(2/(2050-AF$80+1))*(1-(SUM($E96:AF96)/$Q$82))*$Q$82*'Fixed Data'!AD$52)),0)</f>
        <v>0</v>
      </c>
      <c r="AH96" s="21">
        <f>IF($Q$82&lt;0,(IF(2050-AG$80&lt;=0,0,(2/(2050-AG$80+1))*(1-(SUM($E96:AG96)/$Q$82))*$Q$82*'Fixed Data'!AE$52)),0)</f>
        <v>0</v>
      </c>
      <c r="AI96" s="21">
        <f>IF($Q$82&lt;0,(IF(2050-AH$80&lt;=0,0,(2/(2050-AH$80+1))*(1-(SUM($E96:AH96)/$Q$82))*$Q$82*'Fixed Data'!AF$52)),0)</f>
        <v>0</v>
      </c>
      <c r="AJ96" s="21">
        <f>IF($Q$82&lt;0,(IF(2050-AI$80&lt;=0,0,(2/(2050-AI$80+1))*(1-(SUM($E96:AI96)/$Q$82))*$Q$82*'Fixed Data'!AG$52)),0)</f>
        <v>0</v>
      </c>
      <c r="AK96" s="21">
        <f>IF($Q$82&lt;0,(IF(2050-AJ$80&lt;=0,0,(2/(2050-AJ$80+1))*(1-(SUM($E96:AJ96)/$Q$82))*$Q$82*'Fixed Data'!AH$52)),0)</f>
        <v>0</v>
      </c>
      <c r="AL96" s="21">
        <f>IF($Q$82&lt;0,(IF(2050-AK$80&lt;=0,0,(2/(2050-AK$80+1))*(1-(SUM($E96:AK96)/$Q$82))*$Q$82*'Fixed Data'!AI$52)),0)</f>
        <v>0</v>
      </c>
      <c r="AM96" s="21">
        <f>IF($Q$82&lt;0,(IF(2050-AL$80&lt;=0,0,(2/(2050-AL$80+1))*(1-(SUM($E96:AL96)/$Q$82))*$Q$82*'Fixed Data'!AJ$52)),0)</f>
        <v>0</v>
      </c>
      <c r="AN96" s="21">
        <f>IF($Q$82&lt;0,(IF(2050-AM$80&lt;=0,0,(2/(2050-AM$80+1))*(1-(SUM($E96:AM96)/$Q$82))*$Q$82*'Fixed Data'!AK$52)),0)</f>
        <v>0</v>
      </c>
      <c r="AO96" s="21">
        <f>IF($Q$82&lt;0,(IF(2050-AN$80&lt;=0,0,(2/(2050-AN$80+1))*(1-(SUM($E96:AN96)/$Q$82))*$Q$82*'Fixed Data'!AL$52)),0)</f>
        <v>0</v>
      </c>
      <c r="AP96" s="21">
        <f>IF($Q$82&lt;0,(IF(2050-AO$80&lt;=0,0,(2/(2050-AO$80+1))*(1-(SUM($E96:AO96)/$Q$82))*$Q$82*'Fixed Data'!AM$52)),0)</f>
        <v>0</v>
      </c>
      <c r="AQ96" s="21">
        <f>IF($Q$82&lt;0,(IF(2050-AP$80&lt;=0,0,(2/(2050-AP$80+1))*(1-(SUM($E96:AP96)/$Q$82))*$Q$82*'Fixed Data'!AN$52)),0)</f>
        <v>0</v>
      </c>
      <c r="AR96" s="21">
        <f>IF($Q$82&lt;0,(IF(2050-AQ$80&lt;=0,0,(2/(2050-AQ$80+1))*(1-(SUM($E96:AQ96)/$Q$82))*$Q$82*'Fixed Data'!AO$52)),0)</f>
        <v>0</v>
      </c>
      <c r="AS96" s="21">
        <f>IF($Q$82&lt;0,(IF(2050-AR$80&lt;=0,0,(2/(2050-AR$80+1))*(1-(SUM($E96:AR96)/$Q$82))*$Q$82*'Fixed Data'!AP$52)),0)</f>
        <v>0</v>
      </c>
      <c r="AT96" s="21">
        <f>IF($Q$82&lt;0,(IF(2050-AS$80&lt;=0,0,(2/(2050-AS$80+1))*(1-(SUM($E96:AS96)/$Q$82))*$Q$82*'Fixed Data'!AQ$52)),0)</f>
        <v>0</v>
      </c>
      <c r="AU96" s="21">
        <f>IF($Q$82&lt;0,(IF(2050-AT$80&lt;=0,0,(2/(2050-AT$80+1))*(1-(SUM($E96:AT96)/$Q$82))*$Q$82*'Fixed Data'!AR$52)),0)</f>
        <v>0</v>
      </c>
      <c r="AV96" s="21">
        <f>IF($Q$82&lt;0,(IF(2050-AU$80&lt;=0,0,(2/(2050-AU$80+1))*(1-(SUM($E96:AU96)/$Q$82))*$Q$82*'Fixed Data'!AS$52)),0)</f>
        <v>0</v>
      </c>
      <c r="AW96" s="21">
        <f>IF($Q$82&lt;0,(IF(2050-AV$80&lt;=0,0,(2/(2050-AV$80+1))*(1-(SUM($E96:AV96)/$Q$82))*$Q$82*'Fixed Data'!AT$52)),0)</f>
        <v>0</v>
      </c>
      <c r="AX96" s="21">
        <f>IF($Q$82&lt;0,(IF(2050-AW$80&lt;=0,0,(2/(2050-AW$80+1))*(1-(SUM($E96:AW96)/$Q$82))*$Q$82*'Fixed Data'!AU$52)),0)</f>
        <v>0</v>
      </c>
      <c r="AY96" s="21">
        <f>IF($Q$82&lt;0,(IF(2050-AX$80&lt;=0,0,(2/(2050-AX$80+1))*(1-(SUM($E96:AX96)/$Q$82))*$Q$82*'Fixed Data'!AV$52)),0)</f>
        <v>0</v>
      </c>
      <c r="AZ96" s="21">
        <f>IF($Q$82&lt;0,(IF(2050-AY$80&lt;=0,0,(2/(2050-AY$80+1))*(1-(SUM($E96:AY96)/$Q$82))*$Q$82*'Fixed Data'!AW$52)),0)</f>
        <v>0</v>
      </c>
      <c r="BA96" s="21">
        <f>IF($Q$82&lt;0,(IF(2050-AZ$80&lt;=0,0,(2/(2050-AZ$80+1))*(1-(SUM($E96:AZ96)/$Q$82))*$Q$82*'Fixed Data'!AX$52)),0)</f>
        <v>0</v>
      </c>
      <c r="BB96" s="21">
        <f>IF($Q$82&lt;0,(IF(2050-BA$80&lt;=0,0,(2/(2050-BA$80+1))*(1-(SUM($E96:BA96)/$Q$82))*$Q$82*'Fixed Data'!AY$52)),0)</f>
        <v>0</v>
      </c>
    </row>
    <row r="97" spans="1:54" ht="15" hidden="1" customHeight="1" outlineLevel="3">
      <c r="A97" s="8"/>
      <c r="B97" t="s">
        <v>421</v>
      </c>
      <c r="C97" t="s">
        <v>422</v>
      </c>
      <c r="D97" t="s">
        <v>379</v>
      </c>
      <c r="E97" s="18"/>
      <c r="F97" s="18"/>
      <c r="G97" s="18"/>
      <c r="H97" s="18"/>
      <c r="I97" s="18"/>
      <c r="J97" s="18"/>
      <c r="K97" s="18"/>
      <c r="L97" s="18"/>
      <c r="M97" s="18"/>
      <c r="N97" s="18"/>
      <c r="O97" s="18"/>
      <c r="P97" s="18"/>
      <c r="Q97" s="18"/>
      <c r="R97" s="18"/>
      <c r="S97" s="21">
        <f>IF($R$82&lt;0,(IF(2050-R$80&lt;=0,0,(2/(2050-R$80+1))*(1-(SUM($E97:R97)/$R$82))*$R$82*'Fixed Data'!P$52)),0)</f>
        <v>0</v>
      </c>
      <c r="T97" s="21">
        <f>IF($R$82&lt;0,(IF(2050-S$80&lt;=0,0,(2/(2050-S$80+1))*(1-(SUM($E97:S97)/$R$82))*$R$82*'Fixed Data'!Q$52)),0)</f>
        <v>0</v>
      </c>
      <c r="U97" s="21">
        <f>IF($R$82&lt;0,(IF(2050-T$80&lt;=0,0,(2/(2050-T$80+1))*(1-(SUM($E97:T97)/$R$82))*$R$82*'Fixed Data'!R$52)),0)</f>
        <v>0</v>
      </c>
      <c r="V97" s="21">
        <f>IF($R$82&lt;0,(IF(2050-U$80&lt;=0,0,(2/(2050-U$80+1))*(1-(SUM($E97:U97)/$R$82))*$R$82*'Fixed Data'!S$52)),0)</f>
        <v>0</v>
      </c>
      <c r="W97" s="21">
        <f>IF($R$82&lt;0,(IF(2050-V$80&lt;=0,0,(2/(2050-V$80+1))*(1-(SUM($E97:V97)/$R$82))*$R$82*'Fixed Data'!T$52)),0)</f>
        <v>0</v>
      </c>
      <c r="X97" s="21">
        <f>IF($R$82&lt;0,(IF(2050-W$80&lt;=0,0,(2/(2050-W$80+1))*(1-(SUM($E97:W97)/$R$82))*$R$82*'Fixed Data'!U$52)),0)</f>
        <v>0</v>
      </c>
      <c r="Y97" s="21">
        <f>IF($R$82&lt;0,(IF(2050-X$80&lt;=0,0,(2/(2050-X$80+1))*(1-(SUM($E97:X97)/$R$82))*$R$82*'Fixed Data'!V$52)),0)</f>
        <v>0</v>
      </c>
      <c r="Z97" s="21">
        <f>IF($R$82&lt;0,(IF(2050-Y$80&lt;=0,0,(2/(2050-Y$80+1))*(1-(SUM($E97:Y97)/$R$82))*$R$82*'Fixed Data'!W$52)),0)</f>
        <v>0</v>
      </c>
      <c r="AA97" s="21">
        <f>IF($R$82&lt;0,(IF(2050-Z$80&lt;=0,0,(2/(2050-Z$80+1))*(1-(SUM($E97:Z97)/$R$82))*$R$82*'Fixed Data'!X$52)),0)</f>
        <v>0</v>
      </c>
      <c r="AB97" s="21">
        <f>IF($R$82&lt;0,(IF(2050-AA$80&lt;=0,0,(2/(2050-AA$80+1))*(1-(SUM($E97:AA97)/$R$82))*$R$82*'Fixed Data'!Y$52)),0)</f>
        <v>0</v>
      </c>
      <c r="AC97" s="21">
        <f>IF($R$82&lt;0,(IF(2050-AB$80&lt;=0,0,(2/(2050-AB$80+1))*(1-(SUM($E97:AB97)/$R$82))*$R$82*'Fixed Data'!Z$52)),0)</f>
        <v>0</v>
      </c>
      <c r="AD97" s="21">
        <f>IF($R$82&lt;0,(IF(2050-AC$80&lt;=0,0,(2/(2050-AC$80+1))*(1-(SUM($E97:AC97)/$R$82))*$R$82*'Fixed Data'!AA$52)),0)</f>
        <v>0</v>
      </c>
      <c r="AE97" s="21">
        <f>IF($R$82&lt;0,(IF(2050-AD$80&lt;=0,0,(2/(2050-AD$80+1))*(1-(SUM($E97:AD97)/$R$82))*$R$82*'Fixed Data'!AB$52)),0)</f>
        <v>0</v>
      </c>
      <c r="AF97" s="21">
        <f>IF($R$82&lt;0,(IF(2050-AE$80&lt;=0,0,(2/(2050-AE$80+1))*(1-(SUM($E97:AE97)/$R$82))*$R$82*'Fixed Data'!AC$52)),0)</f>
        <v>0</v>
      </c>
      <c r="AG97" s="21">
        <f>IF($R$82&lt;0,(IF(2050-AF$80&lt;=0,0,(2/(2050-AF$80+1))*(1-(SUM($E97:AF97)/$R$82))*$R$82*'Fixed Data'!AD$52)),0)</f>
        <v>0</v>
      </c>
      <c r="AH97" s="21">
        <f>IF($R$82&lt;0,(IF(2050-AG$80&lt;=0,0,(2/(2050-AG$80+1))*(1-(SUM($E97:AG97)/$R$82))*$R$82*'Fixed Data'!AE$52)),0)</f>
        <v>0</v>
      </c>
      <c r="AI97" s="21">
        <f>IF($R$82&lt;0,(IF(2050-AH$80&lt;=0,0,(2/(2050-AH$80+1))*(1-(SUM($E97:AH97)/$R$82))*$R$82*'Fixed Data'!AF$52)),0)</f>
        <v>0</v>
      </c>
      <c r="AJ97" s="21">
        <f>IF($R$82&lt;0,(IF(2050-AI$80&lt;=0,0,(2/(2050-AI$80+1))*(1-(SUM($E97:AI97)/$R$82))*$R$82*'Fixed Data'!AG$52)),0)</f>
        <v>0</v>
      </c>
      <c r="AK97" s="21">
        <f>IF($R$82&lt;0,(IF(2050-AJ$80&lt;=0,0,(2/(2050-AJ$80+1))*(1-(SUM($E97:AJ97)/$R$82))*$R$82*'Fixed Data'!AH$52)),0)</f>
        <v>0</v>
      </c>
      <c r="AL97" s="21">
        <f>IF($R$82&lt;0,(IF(2050-AK$80&lt;=0,0,(2/(2050-AK$80+1))*(1-(SUM($E97:AK97)/$R$82))*$R$82*'Fixed Data'!AI$52)),0)</f>
        <v>0</v>
      </c>
      <c r="AM97" s="21">
        <f>IF($R$82&lt;0,(IF(2050-AL$80&lt;=0,0,(2/(2050-AL$80+1))*(1-(SUM($E97:AL97)/$R$82))*$R$82*'Fixed Data'!AJ$52)),0)</f>
        <v>0</v>
      </c>
      <c r="AN97" s="21">
        <f>IF($R$82&lt;0,(IF(2050-AM$80&lt;=0,0,(2/(2050-AM$80+1))*(1-(SUM($E97:AM97)/$R$82))*$R$82*'Fixed Data'!AK$52)),0)</f>
        <v>0</v>
      </c>
      <c r="AO97" s="21">
        <f>IF($R$82&lt;0,(IF(2050-AN$80&lt;=0,0,(2/(2050-AN$80+1))*(1-(SUM($E97:AN97)/$R$82))*$R$82*'Fixed Data'!AL$52)),0)</f>
        <v>0</v>
      </c>
      <c r="AP97" s="21">
        <f>IF($R$82&lt;0,(IF(2050-AO$80&lt;=0,0,(2/(2050-AO$80+1))*(1-(SUM($E97:AO97)/$R$82))*$R$82*'Fixed Data'!AM$52)),0)</f>
        <v>0</v>
      </c>
      <c r="AQ97" s="21">
        <f>IF($R$82&lt;0,(IF(2050-AP$80&lt;=0,0,(2/(2050-AP$80+1))*(1-(SUM($E97:AP97)/$R$82))*$R$82*'Fixed Data'!AN$52)),0)</f>
        <v>0</v>
      </c>
      <c r="AR97" s="21">
        <f>IF($R$82&lt;0,(IF(2050-AQ$80&lt;=0,0,(2/(2050-AQ$80+1))*(1-(SUM($E97:AQ97)/$R$82))*$R$82*'Fixed Data'!AO$52)),0)</f>
        <v>0</v>
      </c>
      <c r="AS97" s="21">
        <f>IF($R$82&lt;0,(IF(2050-AR$80&lt;=0,0,(2/(2050-AR$80+1))*(1-(SUM($E97:AR97)/$R$82))*$R$82*'Fixed Data'!AP$52)),0)</f>
        <v>0</v>
      </c>
      <c r="AT97" s="21">
        <f>IF($R$82&lt;0,(IF(2050-AS$80&lt;=0,0,(2/(2050-AS$80+1))*(1-(SUM($E97:AS97)/$R$82))*$R$82*'Fixed Data'!AQ$52)),0)</f>
        <v>0</v>
      </c>
      <c r="AU97" s="21">
        <f>IF($R$82&lt;0,(IF(2050-AT$80&lt;=0,0,(2/(2050-AT$80+1))*(1-(SUM($E97:AT97)/$R$82))*$R$82*'Fixed Data'!AR$52)),0)</f>
        <v>0</v>
      </c>
      <c r="AV97" s="21">
        <f>IF($R$82&lt;0,(IF(2050-AU$80&lt;=0,0,(2/(2050-AU$80+1))*(1-(SUM($E97:AU97)/$R$82))*$R$82*'Fixed Data'!AS$52)),0)</f>
        <v>0</v>
      </c>
      <c r="AW97" s="21">
        <f>IF($R$82&lt;0,(IF(2050-AV$80&lt;=0,0,(2/(2050-AV$80+1))*(1-(SUM($E97:AV97)/$R$82))*$R$82*'Fixed Data'!AT$52)),0)</f>
        <v>0</v>
      </c>
      <c r="AX97" s="21">
        <f>IF($R$82&lt;0,(IF(2050-AW$80&lt;=0,0,(2/(2050-AW$80+1))*(1-(SUM($E97:AW97)/$R$82))*$R$82*'Fixed Data'!AU$52)),0)</f>
        <v>0</v>
      </c>
      <c r="AY97" s="21">
        <f>IF($R$82&lt;0,(IF(2050-AX$80&lt;=0,0,(2/(2050-AX$80+1))*(1-(SUM($E97:AX97)/$R$82))*$R$82*'Fixed Data'!AV$52)),0)</f>
        <v>0</v>
      </c>
      <c r="AZ97" s="21">
        <f>IF($R$82&lt;0,(IF(2050-AY$80&lt;=0,0,(2/(2050-AY$80+1))*(1-(SUM($E97:AY97)/$R$82))*$R$82*'Fixed Data'!AW$52)),0)</f>
        <v>0</v>
      </c>
      <c r="BA97" s="21">
        <f>IF($R$82&lt;0,(IF(2050-AZ$80&lt;=0,0,(2/(2050-AZ$80+1))*(1-(SUM($E97:AZ97)/$R$82))*$R$82*'Fixed Data'!AX$52)),0)</f>
        <v>0</v>
      </c>
      <c r="BB97" s="21">
        <f>IF($R$82&lt;0,(IF(2050-BA$80&lt;=0,0,(2/(2050-BA$80+1))*(1-(SUM($E97:BA97)/$R$82))*$R$82*'Fixed Data'!AY$52)),0)</f>
        <v>0</v>
      </c>
    </row>
    <row r="98" spans="1:54" ht="15" hidden="1" customHeight="1" outlineLevel="3">
      <c r="A98" s="8"/>
      <c r="B98" t="s">
        <v>423</v>
      </c>
      <c r="C98" t="s">
        <v>424</v>
      </c>
      <c r="D98" t="s">
        <v>379</v>
      </c>
      <c r="E98" s="18"/>
      <c r="F98" s="18"/>
      <c r="G98" s="18"/>
      <c r="H98" s="18"/>
      <c r="I98" s="18"/>
      <c r="J98" s="18"/>
      <c r="K98" s="18"/>
      <c r="L98" s="18"/>
      <c r="M98" s="18"/>
      <c r="N98" s="18"/>
      <c r="O98" s="18"/>
      <c r="P98" s="18"/>
      <c r="Q98" s="18"/>
      <c r="R98" s="18"/>
      <c r="S98" s="18"/>
      <c r="T98" s="21">
        <f>IF($S$82&lt;0,(IF(2050-S$80&lt;=0,0,(2/(2050-S$80+1))*(1-(SUM($E98:S98)/$S$82))*$S$82*'Fixed Data'!Q$52)),0)</f>
        <v>0</v>
      </c>
      <c r="U98" s="21">
        <f>IF($S$82&lt;0,(IF(2050-T$80&lt;=0,0,(2/(2050-T$80+1))*(1-(SUM($E98:T98)/$S$82))*$S$82*'Fixed Data'!R$52)),0)</f>
        <v>0</v>
      </c>
      <c r="V98" s="21">
        <f>IF($S$82&lt;0,(IF(2050-U$80&lt;=0,0,(2/(2050-U$80+1))*(1-(SUM($E98:U98)/$S$82))*$S$82*'Fixed Data'!S$52)),0)</f>
        <v>0</v>
      </c>
      <c r="W98" s="21">
        <f>IF($S$82&lt;0,(IF(2050-V$80&lt;=0,0,(2/(2050-V$80+1))*(1-(SUM($E98:V98)/$S$82))*$S$82*'Fixed Data'!T$52)),0)</f>
        <v>0</v>
      </c>
      <c r="X98" s="21">
        <f>IF($S$82&lt;0,(IF(2050-W$80&lt;=0,0,(2/(2050-W$80+1))*(1-(SUM($E98:W98)/$S$82))*$S$82*'Fixed Data'!U$52)),0)</f>
        <v>0</v>
      </c>
      <c r="Y98" s="21">
        <f>IF($S$82&lt;0,(IF(2050-X$80&lt;=0,0,(2/(2050-X$80+1))*(1-(SUM($E98:X98)/$S$82))*$S$82*'Fixed Data'!V$52)),0)</f>
        <v>0</v>
      </c>
      <c r="Z98" s="21">
        <f>IF($S$82&lt;0,(IF(2050-Y$80&lt;=0,0,(2/(2050-Y$80+1))*(1-(SUM($E98:Y98)/$S$82))*$S$82*'Fixed Data'!W$52)),0)</f>
        <v>0</v>
      </c>
      <c r="AA98" s="21">
        <f>IF($S$82&lt;0,(IF(2050-Z$80&lt;=0,0,(2/(2050-Z$80+1))*(1-(SUM($E98:Z98)/$S$82))*$S$82*'Fixed Data'!X$52)),0)</f>
        <v>0</v>
      </c>
      <c r="AB98" s="21">
        <f>IF($S$82&lt;0,(IF(2050-AA$80&lt;=0,0,(2/(2050-AA$80+1))*(1-(SUM($E98:AA98)/$S$82))*$S$82*'Fixed Data'!Y$52)),0)</f>
        <v>0</v>
      </c>
      <c r="AC98" s="21">
        <f>IF($S$82&lt;0,(IF(2050-AB$80&lt;=0,0,(2/(2050-AB$80+1))*(1-(SUM($E98:AB98)/$S$82))*$S$82*'Fixed Data'!Z$52)),0)</f>
        <v>0</v>
      </c>
      <c r="AD98" s="21">
        <f>IF($S$82&lt;0,(IF(2050-AC$80&lt;=0,0,(2/(2050-AC$80+1))*(1-(SUM($E98:AC98)/$S$82))*$S$82*'Fixed Data'!AA$52)),0)</f>
        <v>0</v>
      </c>
      <c r="AE98" s="21">
        <f>IF($S$82&lt;0,(IF(2050-AD$80&lt;=0,0,(2/(2050-AD$80+1))*(1-(SUM($E98:AD98)/$S$82))*$S$82*'Fixed Data'!AB$52)),0)</f>
        <v>0</v>
      </c>
      <c r="AF98" s="21">
        <f>IF($S$82&lt;0,(IF(2050-AE$80&lt;=0,0,(2/(2050-AE$80+1))*(1-(SUM($E98:AE98)/$S$82))*$S$82*'Fixed Data'!AC$52)),0)</f>
        <v>0</v>
      </c>
      <c r="AG98" s="21">
        <f>IF($S$82&lt;0,(IF(2050-AF$80&lt;=0,0,(2/(2050-AF$80+1))*(1-(SUM($E98:AF98)/$S$82))*$S$82*'Fixed Data'!AD$52)),0)</f>
        <v>0</v>
      </c>
      <c r="AH98" s="21">
        <f>IF($S$82&lt;0,(IF(2050-AG$80&lt;=0,0,(2/(2050-AG$80+1))*(1-(SUM($E98:AG98)/$S$82))*$S$82*'Fixed Data'!AE$52)),0)</f>
        <v>0</v>
      </c>
      <c r="AI98" s="21">
        <f>IF($S$82&lt;0,(IF(2050-AH$80&lt;=0,0,(2/(2050-AH$80+1))*(1-(SUM($E98:AH98)/$S$82))*$S$82*'Fixed Data'!AF$52)),0)</f>
        <v>0</v>
      </c>
      <c r="AJ98" s="21">
        <f>IF($S$82&lt;0,(IF(2050-AI$80&lt;=0,0,(2/(2050-AI$80+1))*(1-(SUM($E98:AI98)/$S$82))*$S$82*'Fixed Data'!AG$52)),0)</f>
        <v>0</v>
      </c>
      <c r="AK98" s="21">
        <f>IF($S$82&lt;0,(IF(2050-AJ$80&lt;=0,0,(2/(2050-AJ$80+1))*(1-(SUM($E98:AJ98)/$S$82))*$S$82*'Fixed Data'!AH$52)),0)</f>
        <v>0</v>
      </c>
      <c r="AL98" s="21">
        <f>IF($S$82&lt;0,(IF(2050-AK$80&lt;=0,0,(2/(2050-AK$80+1))*(1-(SUM($E98:AK98)/$S$82))*$S$82*'Fixed Data'!AI$52)),0)</f>
        <v>0</v>
      </c>
      <c r="AM98" s="21">
        <f>IF($S$82&lt;0,(IF(2050-AL$80&lt;=0,0,(2/(2050-AL$80+1))*(1-(SUM($E98:AL98)/$S$82))*$S$82*'Fixed Data'!AJ$52)),0)</f>
        <v>0</v>
      </c>
      <c r="AN98" s="21">
        <f>IF($S$82&lt;0,(IF(2050-AM$80&lt;=0,0,(2/(2050-AM$80+1))*(1-(SUM($E98:AM98)/$S$82))*$S$82*'Fixed Data'!AK$52)),0)</f>
        <v>0</v>
      </c>
      <c r="AO98" s="21">
        <f>IF($S$82&lt;0,(IF(2050-AN$80&lt;=0,0,(2/(2050-AN$80+1))*(1-(SUM($E98:AN98)/$S$82))*$S$82*'Fixed Data'!AL$52)),0)</f>
        <v>0</v>
      </c>
      <c r="AP98" s="21">
        <f>IF($S$82&lt;0,(IF(2050-AO$80&lt;=0,0,(2/(2050-AO$80+1))*(1-(SUM($E98:AO98)/$S$82))*$S$82*'Fixed Data'!AM$52)),0)</f>
        <v>0</v>
      </c>
      <c r="AQ98" s="21">
        <f>IF($S$82&lt;0,(IF(2050-AP$80&lt;=0,0,(2/(2050-AP$80+1))*(1-(SUM($E98:AP98)/$S$82))*$S$82*'Fixed Data'!AN$52)),0)</f>
        <v>0</v>
      </c>
      <c r="AR98" s="21">
        <f>IF($S$82&lt;0,(IF(2050-AQ$80&lt;=0,0,(2/(2050-AQ$80+1))*(1-(SUM($E98:AQ98)/$S$82))*$S$82*'Fixed Data'!AO$52)),0)</f>
        <v>0</v>
      </c>
      <c r="AS98" s="21">
        <f>IF($S$82&lt;0,(IF(2050-AR$80&lt;=0,0,(2/(2050-AR$80+1))*(1-(SUM($E98:AR98)/$S$82))*$S$82*'Fixed Data'!AP$52)),0)</f>
        <v>0</v>
      </c>
      <c r="AT98" s="21">
        <f>IF($S$82&lt;0,(IF(2050-AS$80&lt;=0,0,(2/(2050-AS$80+1))*(1-(SUM($E98:AS98)/$S$82))*$S$82*'Fixed Data'!AQ$52)),0)</f>
        <v>0</v>
      </c>
      <c r="AU98" s="21">
        <f>IF($S$82&lt;0,(IF(2050-AT$80&lt;=0,0,(2/(2050-AT$80+1))*(1-(SUM($E98:AT98)/$S$82))*$S$82*'Fixed Data'!AR$52)),0)</f>
        <v>0</v>
      </c>
      <c r="AV98" s="21">
        <f>IF($S$82&lt;0,(IF(2050-AU$80&lt;=0,0,(2/(2050-AU$80+1))*(1-(SUM($E98:AU98)/$S$82))*$S$82*'Fixed Data'!AS$52)),0)</f>
        <v>0</v>
      </c>
      <c r="AW98" s="21">
        <f>IF($S$82&lt;0,(IF(2050-AV$80&lt;=0,0,(2/(2050-AV$80+1))*(1-(SUM($E98:AV98)/$S$82))*$S$82*'Fixed Data'!AT$52)),0)</f>
        <v>0</v>
      </c>
      <c r="AX98" s="21">
        <f>IF($S$82&lt;0,(IF(2050-AW$80&lt;=0,0,(2/(2050-AW$80+1))*(1-(SUM($E98:AW98)/$S$82))*$S$82*'Fixed Data'!AU$52)),0)</f>
        <v>0</v>
      </c>
      <c r="AY98" s="21">
        <f>IF($S$82&lt;0,(IF(2050-AX$80&lt;=0,0,(2/(2050-AX$80+1))*(1-(SUM($E98:AX98)/$S$82))*$S$82*'Fixed Data'!AV$52)),0)</f>
        <v>0</v>
      </c>
      <c r="AZ98" s="21">
        <f>IF($S$82&lt;0,(IF(2050-AY$80&lt;=0,0,(2/(2050-AY$80+1))*(1-(SUM($E98:AY98)/$S$82))*$S$82*'Fixed Data'!AW$52)),0)</f>
        <v>0</v>
      </c>
      <c r="BA98" s="21">
        <f>IF($S$82&lt;0,(IF(2050-AZ$80&lt;=0,0,(2/(2050-AZ$80+1))*(1-(SUM($E98:AZ98)/$S$82))*$S$82*'Fixed Data'!AX$52)),0)</f>
        <v>0</v>
      </c>
      <c r="BB98" s="21">
        <f>IF($S$82&lt;0,(IF(2050-BA$80&lt;=0,0,(2/(2050-BA$80+1))*(1-(SUM($E98:BA98)/$S$82))*$S$82*'Fixed Data'!AY$52)),0)</f>
        <v>0</v>
      </c>
    </row>
    <row r="99" spans="1:54" ht="15" hidden="1" customHeight="1" outlineLevel="3">
      <c r="A99" s="8"/>
      <c r="B99" t="s">
        <v>425</v>
      </c>
      <c r="C99" t="s">
        <v>426</v>
      </c>
      <c r="D99" t="s">
        <v>379</v>
      </c>
      <c r="E99" s="18"/>
      <c r="F99" s="18"/>
      <c r="G99" s="18"/>
      <c r="H99" s="18"/>
      <c r="I99" s="18"/>
      <c r="J99" s="18"/>
      <c r="K99" s="18"/>
      <c r="L99" s="18"/>
      <c r="M99" s="18"/>
      <c r="N99" s="18"/>
      <c r="O99" s="18"/>
      <c r="P99" s="18"/>
      <c r="Q99" s="18"/>
      <c r="R99" s="18"/>
      <c r="S99" s="18"/>
      <c r="T99" s="18"/>
      <c r="U99" s="21">
        <f>IF($T$82&lt;0,(IF(2050-T$80&lt;=0,0,(2/(2050-T$80+1))*(1-(SUM($E99:T99)/$T$82))*$T$82*'Fixed Data'!R$52)),0)</f>
        <v>0</v>
      </c>
      <c r="V99" s="21">
        <f>IF($T$82&lt;0,(IF(2050-U$80&lt;=0,0,(2/(2050-U$80+1))*(1-(SUM($E99:U99)/$T$82))*$T$82*'Fixed Data'!S$52)),0)</f>
        <v>0</v>
      </c>
      <c r="W99" s="21">
        <f>IF($T$82&lt;0,(IF(2050-V$80&lt;=0,0,(2/(2050-V$80+1))*(1-(SUM($E99:V99)/$T$82))*$T$82*'Fixed Data'!T$52)),0)</f>
        <v>0</v>
      </c>
      <c r="X99" s="21">
        <f>IF($T$82&lt;0,(IF(2050-W$80&lt;=0,0,(2/(2050-W$80+1))*(1-(SUM($E99:W99)/$T$82))*$T$82*'Fixed Data'!U$52)),0)</f>
        <v>0</v>
      </c>
      <c r="Y99" s="21">
        <f>IF($T$82&lt;0,(IF(2050-X$80&lt;=0,0,(2/(2050-X$80+1))*(1-(SUM($E99:X99)/$T$82))*$T$82*'Fixed Data'!V$52)),0)</f>
        <v>0</v>
      </c>
      <c r="Z99" s="21">
        <f>IF($T$82&lt;0,(IF(2050-Y$80&lt;=0,0,(2/(2050-Y$80+1))*(1-(SUM($E99:Y99)/$T$82))*$T$82*'Fixed Data'!W$52)),0)</f>
        <v>0</v>
      </c>
      <c r="AA99" s="21">
        <f>IF($T$82&lt;0,(IF(2050-Z$80&lt;=0,0,(2/(2050-Z$80+1))*(1-(SUM($E99:Z99)/$T$82))*$T$82*'Fixed Data'!X$52)),0)</f>
        <v>0</v>
      </c>
      <c r="AB99" s="21">
        <f>IF($T$82&lt;0,(IF(2050-AA$80&lt;=0,0,(2/(2050-AA$80+1))*(1-(SUM($E99:AA99)/$T$82))*$T$82*'Fixed Data'!Y$52)),0)</f>
        <v>0</v>
      </c>
      <c r="AC99" s="21">
        <f>IF($T$82&lt;0,(IF(2050-AB$80&lt;=0,0,(2/(2050-AB$80+1))*(1-(SUM($E99:AB99)/$T$82))*$T$82*'Fixed Data'!Z$52)),0)</f>
        <v>0</v>
      </c>
      <c r="AD99" s="21">
        <f>IF($T$82&lt;0,(IF(2050-AC$80&lt;=0,0,(2/(2050-AC$80+1))*(1-(SUM($E99:AC99)/$T$82))*$T$82*'Fixed Data'!AA$52)),0)</f>
        <v>0</v>
      </c>
      <c r="AE99" s="21">
        <f>IF($T$82&lt;0,(IF(2050-AD$80&lt;=0,0,(2/(2050-AD$80+1))*(1-(SUM($E99:AD99)/$T$82))*$T$82*'Fixed Data'!AB$52)),0)</f>
        <v>0</v>
      </c>
      <c r="AF99" s="21">
        <f>IF($T$82&lt;0,(IF(2050-AE$80&lt;=0,0,(2/(2050-AE$80+1))*(1-(SUM($E99:AE99)/$T$82))*$T$82*'Fixed Data'!AC$52)),0)</f>
        <v>0</v>
      </c>
      <c r="AG99" s="21">
        <f>IF($T$82&lt;0,(IF(2050-AF$80&lt;=0,0,(2/(2050-AF$80+1))*(1-(SUM($E99:AF99)/$T$82))*$T$82*'Fixed Data'!AD$52)),0)</f>
        <v>0</v>
      </c>
      <c r="AH99" s="21">
        <f>IF($T$82&lt;0,(IF(2050-AG$80&lt;=0,0,(2/(2050-AG$80+1))*(1-(SUM($E99:AG99)/$T$82))*$T$82*'Fixed Data'!AE$52)),0)</f>
        <v>0</v>
      </c>
      <c r="AI99" s="21">
        <f>IF($T$82&lt;0,(IF(2050-AH$80&lt;=0,0,(2/(2050-AH$80+1))*(1-(SUM($E99:AH99)/$T$82))*$T$82*'Fixed Data'!AF$52)),0)</f>
        <v>0</v>
      </c>
      <c r="AJ99" s="21">
        <f>IF($T$82&lt;0,(IF(2050-AI$80&lt;=0,0,(2/(2050-AI$80+1))*(1-(SUM($E99:AI99)/$T$82))*$T$82*'Fixed Data'!AG$52)),0)</f>
        <v>0</v>
      </c>
      <c r="AK99" s="21">
        <f>IF($T$82&lt;0,(IF(2050-AJ$80&lt;=0,0,(2/(2050-AJ$80+1))*(1-(SUM($E99:AJ99)/$T$82))*$T$82*'Fixed Data'!AH$52)),0)</f>
        <v>0</v>
      </c>
      <c r="AL99" s="21">
        <f>IF($T$82&lt;0,(IF(2050-AK$80&lt;=0,0,(2/(2050-AK$80+1))*(1-(SUM($E99:AK99)/$T$82))*$T$82*'Fixed Data'!AI$52)),0)</f>
        <v>0</v>
      </c>
      <c r="AM99" s="21">
        <f>IF($T$82&lt;0,(IF(2050-AL$80&lt;=0,0,(2/(2050-AL$80+1))*(1-(SUM($E99:AL99)/$T$82))*$T$82*'Fixed Data'!AJ$52)),0)</f>
        <v>0</v>
      </c>
      <c r="AN99" s="21">
        <f>IF($T$82&lt;0,(IF(2050-AM$80&lt;=0,0,(2/(2050-AM$80+1))*(1-(SUM($E99:AM99)/$T$82))*$T$82*'Fixed Data'!AK$52)),0)</f>
        <v>0</v>
      </c>
      <c r="AO99" s="21">
        <f>IF($T$82&lt;0,(IF(2050-AN$80&lt;=0,0,(2/(2050-AN$80+1))*(1-(SUM($E99:AN99)/$T$82))*$T$82*'Fixed Data'!AL$52)),0)</f>
        <v>0</v>
      </c>
      <c r="AP99" s="21">
        <f>IF($T$82&lt;0,(IF(2050-AO$80&lt;=0,0,(2/(2050-AO$80+1))*(1-(SUM($E99:AO99)/$T$82))*$T$82*'Fixed Data'!AM$52)),0)</f>
        <v>0</v>
      </c>
      <c r="AQ99" s="21">
        <f>IF($T$82&lt;0,(IF(2050-AP$80&lt;=0,0,(2/(2050-AP$80+1))*(1-(SUM($E99:AP99)/$T$82))*$T$82*'Fixed Data'!AN$52)),0)</f>
        <v>0</v>
      </c>
      <c r="AR99" s="21">
        <f>IF($T$82&lt;0,(IF(2050-AQ$80&lt;=0,0,(2/(2050-AQ$80+1))*(1-(SUM($E99:AQ99)/$T$82))*$T$82*'Fixed Data'!AO$52)),0)</f>
        <v>0</v>
      </c>
      <c r="AS99" s="21">
        <f>IF($T$82&lt;0,(IF(2050-AR$80&lt;=0,0,(2/(2050-AR$80+1))*(1-(SUM($E99:AR99)/$T$82))*$T$82*'Fixed Data'!AP$52)),0)</f>
        <v>0</v>
      </c>
      <c r="AT99" s="21">
        <f>IF($T$82&lt;0,(IF(2050-AS$80&lt;=0,0,(2/(2050-AS$80+1))*(1-(SUM($E99:AS99)/$T$82))*$T$82*'Fixed Data'!AQ$52)),0)</f>
        <v>0</v>
      </c>
      <c r="AU99" s="21">
        <f>IF($T$82&lt;0,(IF(2050-AT$80&lt;=0,0,(2/(2050-AT$80+1))*(1-(SUM($E99:AT99)/$T$82))*$T$82*'Fixed Data'!AR$52)),0)</f>
        <v>0</v>
      </c>
      <c r="AV99" s="21">
        <f>IF($T$82&lt;0,(IF(2050-AU$80&lt;=0,0,(2/(2050-AU$80+1))*(1-(SUM($E99:AU99)/$T$82))*$T$82*'Fixed Data'!AS$52)),0)</f>
        <v>0</v>
      </c>
      <c r="AW99" s="21">
        <f>IF($T$82&lt;0,(IF(2050-AV$80&lt;=0,0,(2/(2050-AV$80+1))*(1-(SUM($E99:AV99)/$T$82))*$T$82*'Fixed Data'!AT$52)),0)</f>
        <v>0</v>
      </c>
      <c r="AX99" s="21">
        <f>IF($T$82&lt;0,(IF(2050-AW$80&lt;=0,0,(2/(2050-AW$80+1))*(1-(SUM($E99:AW99)/$T$82))*$T$82*'Fixed Data'!AU$52)),0)</f>
        <v>0</v>
      </c>
      <c r="AY99" s="21">
        <f>IF($T$82&lt;0,(IF(2050-AX$80&lt;=0,0,(2/(2050-AX$80+1))*(1-(SUM($E99:AX99)/$T$82))*$T$82*'Fixed Data'!AV$52)),0)</f>
        <v>0</v>
      </c>
      <c r="AZ99" s="21">
        <f>IF($T$82&lt;0,(IF(2050-AY$80&lt;=0,0,(2/(2050-AY$80+1))*(1-(SUM($E99:AY99)/$T$82))*$T$82*'Fixed Data'!AW$52)),0)</f>
        <v>0</v>
      </c>
      <c r="BA99" s="21">
        <f>IF($T$82&lt;0,(IF(2050-AZ$80&lt;=0,0,(2/(2050-AZ$80+1))*(1-(SUM($E99:AZ99)/$T$82))*$T$82*'Fixed Data'!AX$52)),0)</f>
        <v>0</v>
      </c>
      <c r="BB99" s="21">
        <f>IF($T$82&lt;0,(IF(2050-BA$80&lt;=0,0,(2/(2050-BA$80+1))*(1-(SUM($E99:BA99)/$T$82))*$T$82*'Fixed Data'!AY$52)),0)</f>
        <v>0</v>
      </c>
    </row>
    <row r="100" spans="1:54" ht="15" hidden="1" customHeight="1" outlineLevel="3">
      <c r="A100" s="8"/>
      <c r="B100" t="s">
        <v>427</v>
      </c>
      <c r="C100" t="s">
        <v>428</v>
      </c>
      <c r="D100" t="s">
        <v>379</v>
      </c>
      <c r="E100" s="18"/>
      <c r="F100" s="18"/>
      <c r="G100" s="18"/>
      <c r="H100" s="18"/>
      <c r="I100" s="18"/>
      <c r="J100" s="18"/>
      <c r="K100" s="18"/>
      <c r="L100" s="18"/>
      <c r="M100" s="18"/>
      <c r="N100" s="18"/>
      <c r="O100" s="18"/>
      <c r="P100" s="18"/>
      <c r="Q100" s="18"/>
      <c r="R100" s="18"/>
      <c r="S100" s="18"/>
      <c r="T100" s="18"/>
      <c r="U100" s="18"/>
      <c r="V100" s="21">
        <f>IF($U$82&lt;0,(IF(2050-U$80&lt;=0,0,(2/(2050-U$80+1))*(1-(SUM($E100:U100)/$U$82))*$U$82*'Fixed Data'!S$52)),0)</f>
        <v>0</v>
      </c>
      <c r="W100" s="21">
        <f>IF($U$82&lt;0,(IF(2050-V$80&lt;=0,0,(2/(2050-V$80+1))*(1-(SUM($E100:V100)/$U$82))*$U$82*'Fixed Data'!T$52)),0)</f>
        <v>0</v>
      </c>
      <c r="X100" s="21">
        <f>IF($U$82&lt;0,(IF(2050-W$80&lt;=0,0,(2/(2050-W$80+1))*(1-(SUM($E100:W100)/$U$82))*$U$82*'Fixed Data'!U$52)),0)</f>
        <v>0</v>
      </c>
      <c r="Y100" s="21">
        <f>IF($U$82&lt;0,(IF(2050-X$80&lt;=0,0,(2/(2050-X$80+1))*(1-(SUM($E100:X100)/$U$82))*$U$82*'Fixed Data'!V$52)),0)</f>
        <v>0</v>
      </c>
      <c r="Z100" s="21">
        <f>IF($U$82&lt;0,(IF(2050-Y$80&lt;=0,0,(2/(2050-Y$80+1))*(1-(SUM($E100:Y100)/$U$82))*$U$82*'Fixed Data'!W$52)),0)</f>
        <v>0</v>
      </c>
      <c r="AA100" s="21">
        <f>IF($U$82&lt;0,(IF(2050-Z$80&lt;=0,0,(2/(2050-Z$80+1))*(1-(SUM($E100:Z100)/$U$82))*$U$82*'Fixed Data'!X$52)),0)</f>
        <v>0</v>
      </c>
      <c r="AB100" s="21">
        <f>IF($U$82&lt;0,(IF(2050-AA$80&lt;=0,0,(2/(2050-AA$80+1))*(1-(SUM($E100:AA100)/$U$82))*$U$82*'Fixed Data'!Y$52)),0)</f>
        <v>0</v>
      </c>
      <c r="AC100" s="21">
        <f>IF($U$82&lt;0,(IF(2050-AB$80&lt;=0,0,(2/(2050-AB$80+1))*(1-(SUM($E100:AB100)/$U$82))*$U$82*'Fixed Data'!Z$52)),0)</f>
        <v>0</v>
      </c>
      <c r="AD100" s="21">
        <f>IF($U$82&lt;0,(IF(2050-AC$80&lt;=0,0,(2/(2050-AC$80+1))*(1-(SUM($E100:AC100)/$U$82))*$U$82*'Fixed Data'!AA$52)),0)</f>
        <v>0</v>
      </c>
      <c r="AE100" s="21">
        <f>IF($U$82&lt;0,(IF(2050-AD$80&lt;=0,0,(2/(2050-AD$80+1))*(1-(SUM($E100:AD100)/$U$82))*$U$82*'Fixed Data'!AB$52)),0)</f>
        <v>0</v>
      </c>
      <c r="AF100" s="21">
        <f>IF($U$82&lt;0,(IF(2050-AE$80&lt;=0,0,(2/(2050-AE$80+1))*(1-(SUM($E100:AE100)/$U$82))*$U$82*'Fixed Data'!AC$52)),0)</f>
        <v>0</v>
      </c>
      <c r="AG100" s="21">
        <f>IF($U$82&lt;0,(IF(2050-AF$80&lt;=0,0,(2/(2050-AF$80+1))*(1-(SUM($E100:AF100)/$U$82))*$U$82*'Fixed Data'!AD$52)),0)</f>
        <v>0</v>
      </c>
      <c r="AH100" s="21">
        <f>IF($U$82&lt;0,(IF(2050-AG$80&lt;=0,0,(2/(2050-AG$80+1))*(1-(SUM($E100:AG100)/$U$82))*$U$82*'Fixed Data'!AE$52)),0)</f>
        <v>0</v>
      </c>
      <c r="AI100" s="21">
        <f>IF($U$82&lt;0,(IF(2050-AH$80&lt;=0,0,(2/(2050-AH$80+1))*(1-(SUM($E100:AH100)/$U$82))*$U$82*'Fixed Data'!AF$52)),0)</f>
        <v>0</v>
      </c>
      <c r="AJ100" s="21">
        <f>IF($U$82&lt;0,(IF(2050-AI$80&lt;=0,0,(2/(2050-AI$80+1))*(1-(SUM($E100:AI100)/$U$82))*$U$82*'Fixed Data'!AG$52)),0)</f>
        <v>0</v>
      </c>
      <c r="AK100" s="21">
        <f>IF($U$82&lt;0,(IF(2050-AJ$80&lt;=0,0,(2/(2050-AJ$80+1))*(1-(SUM($E100:AJ100)/$U$82))*$U$82*'Fixed Data'!AH$52)),0)</f>
        <v>0</v>
      </c>
      <c r="AL100" s="21">
        <f>IF($U$82&lt;0,(IF(2050-AK$80&lt;=0,0,(2/(2050-AK$80+1))*(1-(SUM($E100:AK100)/$U$82))*$U$82*'Fixed Data'!AI$52)),0)</f>
        <v>0</v>
      </c>
      <c r="AM100" s="21">
        <f>IF($U$82&lt;0,(IF(2050-AL$80&lt;=0,0,(2/(2050-AL$80+1))*(1-(SUM($E100:AL100)/$U$82))*$U$82*'Fixed Data'!AJ$52)),0)</f>
        <v>0</v>
      </c>
      <c r="AN100" s="21">
        <f>IF($U$82&lt;0,(IF(2050-AM$80&lt;=0,0,(2/(2050-AM$80+1))*(1-(SUM($E100:AM100)/$U$82))*$U$82*'Fixed Data'!AK$52)),0)</f>
        <v>0</v>
      </c>
      <c r="AO100" s="21">
        <f>IF($U$82&lt;0,(IF(2050-AN$80&lt;=0,0,(2/(2050-AN$80+1))*(1-(SUM($E100:AN100)/$U$82))*$U$82*'Fixed Data'!AL$52)),0)</f>
        <v>0</v>
      </c>
      <c r="AP100" s="21">
        <f>IF($U$82&lt;0,(IF(2050-AO$80&lt;=0,0,(2/(2050-AO$80+1))*(1-(SUM($E100:AO100)/$U$82))*$U$82*'Fixed Data'!AM$52)),0)</f>
        <v>0</v>
      </c>
      <c r="AQ100" s="21">
        <f>IF($U$82&lt;0,(IF(2050-AP$80&lt;=0,0,(2/(2050-AP$80+1))*(1-(SUM($E100:AP100)/$U$82))*$U$82*'Fixed Data'!AN$52)),0)</f>
        <v>0</v>
      </c>
      <c r="AR100" s="21">
        <f>IF($U$82&lt;0,(IF(2050-AQ$80&lt;=0,0,(2/(2050-AQ$80+1))*(1-(SUM($E100:AQ100)/$U$82))*$U$82*'Fixed Data'!AO$52)),0)</f>
        <v>0</v>
      </c>
      <c r="AS100" s="21">
        <f>IF($U$82&lt;0,(IF(2050-AR$80&lt;=0,0,(2/(2050-AR$80+1))*(1-(SUM($E100:AR100)/$U$82))*$U$82*'Fixed Data'!AP$52)),0)</f>
        <v>0</v>
      </c>
      <c r="AT100" s="21">
        <f>IF($U$82&lt;0,(IF(2050-AS$80&lt;=0,0,(2/(2050-AS$80+1))*(1-(SUM($E100:AS100)/$U$82))*$U$82*'Fixed Data'!AQ$52)),0)</f>
        <v>0</v>
      </c>
      <c r="AU100" s="21">
        <f>IF($U$82&lt;0,(IF(2050-AT$80&lt;=0,0,(2/(2050-AT$80+1))*(1-(SUM($E100:AT100)/$U$82))*$U$82*'Fixed Data'!AR$52)),0)</f>
        <v>0</v>
      </c>
      <c r="AV100" s="21">
        <f>IF($U$82&lt;0,(IF(2050-AU$80&lt;=0,0,(2/(2050-AU$80+1))*(1-(SUM($E100:AU100)/$U$82))*$U$82*'Fixed Data'!AS$52)),0)</f>
        <v>0</v>
      </c>
      <c r="AW100" s="21">
        <f>IF($U$82&lt;0,(IF(2050-AV$80&lt;=0,0,(2/(2050-AV$80+1))*(1-(SUM($E100:AV100)/$U$82))*$U$82*'Fixed Data'!AT$52)),0)</f>
        <v>0</v>
      </c>
      <c r="AX100" s="21">
        <f>IF($U$82&lt;0,(IF(2050-AW$80&lt;=0,0,(2/(2050-AW$80+1))*(1-(SUM($E100:AW100)/$U$82))*$U$82*'Fixed Data'!AU$52)),0)</f>
        <v>0</v>
      </c>
      <c r="AY100" s="21">
        <f>IF($U$82&lt;0,(IF(2050-AX$80&lt;=0,0,(2/(2050-AX$80+1))*(1-(SUM($E100:AX100)/$U$82))*$U$82*'Fixed Data'!AV$52)),0)</f>
        <v>0</v>
      </c>
      <c r="AZ100" s="21">
        <f>IF($U$82&lt;0,(IF(2050-AY$80&lt;=0,0,(2/(2050-AY$80+1))*(1-(SUM($E100:AY100)/$U$82))*$U$82*'Fixed Data'!AW$52)),0)</f>
        <v>0</v>
      </c>
      <c r="BA100" s="21">
        <f>IF($U$82&lt;0,(IF(2050-AZ$80&lt;=0,0,(2/(2050-AZ$80+1))*(1-(SUM($E100:AZ100)/$U$82))*$U$82*'Fixed Data'!AX$52)),0)</f>
        <v>0</v>
      </c>
      <c r="BB100" s="21">
        <f>IF($U$82&lt;0,(IF(2050-BA$80&lt;=0,0,(2/(2050-BA$80+1))*(1-(SUM($E100:BA100)/$U$82))*$U$82*'Fixed Data'!AY$52)),0)</f>
        <v>0</v>
      </c>
    </row>
    <row r="101" spans="1:54" ht="15" hidden="1" customHeight="1" outlineLevel="3">
      <c r="A101" s="8"/>
      <c r="B101" t="s">
        <v>429</v>
      </c>
      <c r="C101" t="s">
        <v>430</v>
      </c>
      <c r="D101" t="s">
        <v>379</v>
      </c>
      <c r="E101" s="18"/>
      <c r="F101" s="18"/>
      <c r="G101" s="18"/>
      <c r="H101" s="18"/>
      <c r="I101" s="18"/>
      <c r="J101" s="18"/>
      <c r="K101" s="18"/>
      <c r="L101" s="18"/>
      <c r="M101" s="18"/>
      <c r="N101" s="18"/>
      <c r="O101" s="18"/>
      <c r="P101" s="18"/>
      <c r="Q101" s="18"/>
      <c r="R101" s="18"/>
      <c r="S101" s="18"/>
      <c r="T101" s="18"/>
      <c r="U101" s="18"/>
      <c r="V101" s="18"/>
      <c r="W101" s="21">
        <f>IF($V$82&lt;0,(IF(2050-V$80&lt;=0,0,(2/(2050-V$80+1))*(1-(SUM($E101:V101)/$V$82))*$V$82*'Fixed Data'!T$52)),0)</f>
        <v>0</v>
      </c>
      <c r="X101" s="21">
        <f>IF($V$82&lt;0,(IF(2050-W$80&lt;=0,0,(2/(2050-W$80+1))*(1-(SUM($E101:W101)/$V$82))*$V$82*'Fixed Data'!U$52)),0)</f>
        <v>0</v>
      </c>
      <c r="Y101" s="21">
        <f>IF($V$82&lt;0,(IF(2050-X$80&lt;=0,0,(2/(2050-X$80+1))*(1-(SUM($E101:X101)/$V$82))*$V$82*'Fixed Data'!V$52)),0)</f>
        <v>0</v>
      </c>
      <c r="Z101" s="21">
        <f>IF($V$82&lt;0,(IF(2050-Y$80&lt;=0,0,(2/(2050-Y$80+1))*(1-(SUM($E101:Y101)/$V$82))*$V$82*'Fixed Data'!W$52)),0)</f>
        <v>0</v>
      </c>
      <c r="AA101" s="21">
        <f>IF($V$82&lt;0,(IF(2050-Z$80&lt;=0,0,(2/(2050-Z$80+1))*(1-(SUM($E101:Z101)/$V$82))*$V$82*'Fixed Data'!X$52)),0)</f>
        <v>0</v>
      </c>
      <c r="AB101" s="21">
        <f>IF($V$82&lt;0,(IF(2050-AA$80&lt;=0,0,(2/(2050-AA$80+1))*(1-(SUM($E101:AA101)/$V$82))*$V$82*'Fixed Data'!Y$52)),0)</f>
        <v>0</v>
      </c>
      <c r="AC101" s="21">
        <f>IF($V$82&lt;0,(IF(2050-AB$80&lt;=0,0,(2/(2050-AB$80+1))*(1-(SUM($E101:AB101)/$V$82))*$V$82*'Fixed Data'!Z$52)),0)</f>
        <v>0</v>
      </c>
      <c r="AD101" s="21">
        <f>IF($V$82&lt;0,(IF(2050-AC$80&lt;=0,0,(2/(2050-AC$80+1))*(1-(SUM($E101:AC101)/$V$82))*$V$82*'Fixed Data'!AA$52)),0)</f>
        <v>0</v>
      </c>
      <c r="AE101" s="21">
        <f>IF($V$82&lt;0,(IF(2050-AD$80&lt;=0,0,(2/(2050-AD$80+1))*(1-(SUM($E101:AD101)/$V$82))*$V$82*'Fixed Data'!AB$52)),0)</f>
        <v>0</v>
      </c>
      <c r="AF101" s="21">
        <f>IF($V$82&lt;0,(IF(2050-AE$80&lt;=0,0,(2/(2050-AE$80+1))*(1-(SUM($E101:AE101)/$V$82))*$V$82*'Fixed Data'!AC$52)),0)</f>
        <v>0</v>
      </c>
      <c r="AG101" s="21">
        <f>IF($V$82&lt;0,(IF(2050-AF$80&lt;=0,0,(2/(2050-AF$80+1))*(1-(SUM($E101:AF101)/$V$82))*$V$82*'Fixed Data'!AD$52)),0)</f>
        <v>0</v>
      </c>
      <c r="AH101" s="21">
        <f>IF($V$82&lt;0,(IF(2050-AG$80&lt;=0,0,(2/(2050-AG$80+1))*(1-(SUM($E101:AG101)/$V$82))*$V$82*'Fixed Data'!AE$52)),0)</f>
        <v>0</v>
      </c>
      <c r="AI101" s="21">
        <f>IF($V$82&lt;0,(IF(2050-AH$80&lt;=0,0,(2/(2050-AH$80+1))*(1-(SUM($E101:AH101)/$V$82))*$V$82*'Fixed Data'!AF$52)),0)</f>
        <v>0</v>
      </c>
      <c r="AJ101" s="21">
        <f>IF($V$82&lt;0,(IF(2050-AI$80&lt;=0,0,(2/(2050-AI$80+1))*(1-(SUM($E101:AI101)/$V$82))*$V$82*'Fixed Data'!AG$52)),0)</f>
        <v>0</v>
      </c>
      <c r="AK101" s="21">
        <f>IF($V$82&lt;0,(IF(2050-AJ$80&lt;=0,0,(2/(2050-AJ$80+1))*(1-(SUM($E101:AJ101)/$V$82))*$V$82*'Fixed Data'!AH$52)),0)</f>
        <v>0</v>
      </c>
      <c r="AL101" s="21">
        <f>IF($V$82&lt;0,(IF(2050-AK$80&lt;=0,0,(2/(2050-AK$80+1))*(1-(SUM($E101:AK101)/$V$82))*$V$82*'Fixed Data'!AI$52)),0)</f>
        <v>0</v>
      </c>
      <c r="AM101" s="21">
        <f>IF($V$82&lt;0,(IF(2050-AL$80&lt;=0,0,(2/(2050-AL$80+1))*(1-(SUM($E101:AL101)/$V$82))*$V$82*'Fixed Data'!AJ$52)),0)</f>
        <v>0</v>
      </c>
      <c r="AN101" s="21">
        <f>IF($V$82&lt;0,(IF(2050-AM$80&lt;=0,0,(2/(2050-AM$80+1))*(1-(SUM($E101:AM101)/$V$82))*$V$82*'Fixed Data'!AK$52)),0)</f>
        <v>0</v>
      </c>
      <c r="AO101" s="21">
        <f>IF($V$82&lt;0,(IF(2050-AN$80&lt;=0,0,(2/(2050-AN$80+1))*(1-(SUM($E101:AN101)/$V$82))*$V$82*'Fixed Data'!AL$52)),0)</f>
        <v>0</v>
      </c>
      <c r="AP101" s="21">
        <f>IF($V$82&lt;0,(IF(2050-AO$80&lt;=0,0,(2/(2050-AO$80+1))*(1-(SUM($E101:AO101)/$V$82))*$V$82*'Fixed Data'!AM$52)),0)</f>
        <v>0</v>
      </c>
      <c r="AQ101" s="21">
        <f>IF($V$82&lt;0,(IF(2050-AP$80&lt;=0,0,(2/(2050-AP$80+1))*(1-(SUM($E101:AP101)/$V$82))*$V$82*'Fixed Data'!AN$52)),0)</f>
        <v>0</v>
      </c>
      <c r="AR101" s="21">
        <f>IF($V$82&lt;0,(IF(2050-AQ$80&lt;=0,0,(2/(2050-AQ$80+1))*(1-(SUM($E101:AQ101)/$V$82))*$V$82*'Fixed Data'!AO$52)),0)</f>
        <v>0</v>
      </c>
      <c r="AS101" s="21">
        <f>IF($V$82&lt;0,(IF(2050-AR$80&lt;=0,0,(2/(2050-AR$80+1))*(1-(SUM($E101:AR101)/$V$82))*$V$82*'Fixed Data'!AP$52)),0)</f>
        <v>0</v>
      </c>
      <c r="AT101" s="21">
        <f>IF($V$82&lt;0,(IF(2050-AS$80&lt;=0,0,(2/(2050-AS$80+1))*(1-(SUM($E101:AS101)/$V$82))*$V$82*'Fixed Data'!AQ$52)),0)</f>
        <v>0</v>
      </c>
      <c r="AU101" s="21">
        <f>IF($V$82&lt;0,(IF(2050-AT$80&lt;=0,0,(2/(2050-AT$80+1))*(1-(SUM($E101:AT101)/$V$82))*$V$82*'Fixed Data'!AR$52)),0)</f>
        <v>0</v>
      </c>
      <c r="AV101" s="21">
        <f>IF($V$82&lt;0,(IF(2050-AU$80&lt;=0,0,(2/(2050-AU$80+1))*(1-(SUM($E101:AU101)/$V$82))*$V$82*'Fixed Data'!AS$52)),0)</f>
        <v>0</v>
      </c>
      <c r="AW101" s="21">
        <f>IF($V$82&lt;0,(IF(2050-AV$80&lt;=0,0,(2/(2050-AV$80+1))*(1-(SUM($E101:AV101)/$V$82))*$V$82*'Fixed Data'!AT$52)),0)</f>
        <v>0</v>
      </c>
      <c r="AX101" s="21">
        <f>IF($V$82&lt;0,(IF(2050-AW$80&lt;=0,0,(2/(2050-AW$80+1))*(1-(SUM($E101:AW101)/$V$82))*$V$82*'Fixed Data'!AU$52)),0)</f>
        <v>0</v>
      </c>
      <c r="AY101" s="21">
        <f>IF($V$82&lt;0,(IF(2050-AX$80&lt;=0,0,(2/(2050-AX$80+1))*(1-(SUM($E101:AX101)/$V$82))*$V$82*'Fixed Data'!AV$52)),0)</f>
        <v>0</v>
      </c>
      <c r="AZ101" s="21">
        <f>IF($V$82&lt;0,(IF(2050-AY$80&lt;=0,0,(2/(2050-AY$80+1))*(1-(SUM($E101:AY101)/$V$82))*$V$82*'Fixed Data'!AW$52)),0)</f>
        <v>0</v>
      </c>
      <c r="BA101" s="21">
        <f>IF($V$82&lt;0,(IF(2050-AZ$80&lt;=0,0,(2/(2050-AZ$80+1))*(1-(SUM($E101:AZ101)/$V$82))*$V$82*'Fixed Data'!AX$52)),0)</f>
        <v>0</v>
      </c>
      <c r="BB101" s="21">
        <f>IF($V$82&lt;0,(IF(2050-BA$80&lt;=0,0,(2/(2050-BA$80+1))*(1-(SUM($E101:BA101)/$V$82))*$V$82*'Fixed Data'!AY$52)),0)</f>
        <v>0</v>
      </c>
    </row>
    <row r="102" spans="1:54" ht="15" hidden="1" customHeight="1" outlineLevel="3">
      <c r="A102" s="8"/>
      <c r="B102" t="s">
        <v>431</v>
      </c>
      <c r="C102" t="s">
        <v>432</v>
      </c>
      <c r="D102" t="s">
        <v>379</v>
      </c>
      <c r="E102" s="18"/>
      <c r="F102" s="18"/>
      <c r="G102" s="18"/>
      <c r="H102" s="18"/>
      <c r="I102" s="18"/>
      <c r="J102" s="18"/>
      <c r="K102" s="18"/>
      <c r="L102" s="18"/>
      <c r="M102" s="18"/>
      <c r="N102" s="18"/>
      <c r="O102" s="18"/>
      <c r="P102" s="18"/>
      <c r="Q102" s="18"/>
      <c r="R102" s="18"/>
      <c r="S102" s="18"/>
      <c r="T102" s="18"/>
      <c r="U102" s="18"/>
      <c r="V102" s="18"/>
      <c r="W102" s="18"/>
      <c r="X102" s="21">
        <f>IF($W$82&lt;0,(IF(2050-W$80&lt;=0,0,(2/(2050-W$80+1))*(1-(SUM($E102:W102)/$W$82))*$W$82*'Fixed Data'!U$52)),0)</f>
        <v>0</v>
      </c>
      <c r="Y102" s="21">
        <f>IF($W$82&lt;0,(IF(2050-X$80&lt;=0,0,(2/(2050-X$80+1))*(1-(SUM($E102:X102)/$W$82))*$W$82*'Fixed Data'!V$52)),0)</f>
        <v>0</v>
      </c>
      <c r="Z102" s="21">
        <f>IF($W$82&lt;0,(IF(2050-Y$80&lt;=0,0,(2/(2050-Y$80+1))*(1-(SUM($E102:Y102)/$W$82))*$W$82*'Fixed Data'!W$52)),0)</f>
        <v>0</v>
      </c>
      <c r="AA102" s="21">
        <f>IF($W$82&lt;0,(IF(2050-Z$80&lt;=0,0,(2/(2050-Z$80+1))*(1-(SUM($E102:Z102)/$W$82))*$W$82*'Fixed Data'!X$52)),0)</f>
        <v>0</v>
      </c>
      <c r="AB102" s="21">
        <f>IF($W$82&lt;0,(IF(2050-AA$80&lt;=0,0,(2/(2050-AA$80+1))*(1-(SUM($E102:AA102)/$W$82))*$W$82*'Fixed Data'!Y$52)),0)</f>
        <v>0</v>
      </c>
      <c r="AC102" s="21">
        <f>IF($W$82&lt;0,(IF(2050-AB$80&lt;=0,0,(2/(2050-AB$80+1))*(1-(SUM($E102:AB102)/$W$82))*$W$82*'Fixed Data'!Z$52)),0)</f>
        <v>0</v>
      </c>
      <c r="AD102" s="21">
        <f>IF($W$82&lt;0,(IF(2050-AC$80&lt;=0,0,(2/(2050-AC$80+1))*(1-(SUM($E102:AC102)/$W$82))*$W$82*'Fixed Data'!AA$52)),0)</f>
        <v>0</v>
      </c>
      <c r="AE102" s="21">
        <f>IF($W$82&lt;0,(IF(2050-AD$80&lt;=0,0,(2/(2050-AD$80+1))*(1-(SUM($E102:AD102)/$W$82))*$W$82*'Fixed Data'!AB$52)),0)</f>
        <v>0</v>
      </c>
      <c r="AF102" s="21">
        <f>IF($W$82&lt;0,(IF(2050-AE$80&lt;=0,0,(2/(2050-AE$80+1))*(1-(SUM($E102:AE102)/$W$82))*$W$82*'Fixed Data'!AC$52)),0)</f>
        <v>0</v>
      </c>
      <c r="AG102" s="21">
        <f>IF($W$82&lt;0,(IF(2050-AF$80&lt;=0,0,(2/(2050-AF$80+1))*(1-(SUM($E102:AF102)/$W$82))*$W$82*'Fixed Data'!AD$52)),0)</f>
        <v>0</v>
      </c>
      <c r="AH102" s="21">
        <f>IF($W$82&lt;0,(IF(2050-AG$80&lt;=0,0,(2/(2050-AG$80+1))*(1-(SUM($E102:AG102)/$W$82))*$W$82*'Fixed Data'!AE$52)),0)</f>
        <v>0</v>
      </c>
      <c r="AI102" s="21">
        <f>IF($W$82&lt;0,(IF(2050-AH$80&lt;=0,0,(2/(2050-AH$80+1))*(1-(SUM($E102:AH102)/$W$82))*$W$82*'Fixed Data'!AF$52)),0)</f>
        <v>0</v>
      </c>
      <c r="AJ102" s="21">
        <f>IF($W$82&lt;0,(IF(2050-AI$80&lt;=0,0,(2/(2050-AI$80+1))*(1-(SUM($E102:AI102)/$W$82))*$W$82*'Fixed Data'!AG$52)),0)</f>
        <v>0</v>
      </c>
      <c r="AK102" s="21">
        <f>IF($W$82&lt;0,(IF(2050-AJ$80&lt;=0,0,(2/(2050-AJ$80+1))*(1-(SUM($E102:AJ102)/$W$82))*$W$82*'Fixed Data'!AH$52)),0)</f>
        <v>0</v>
      </c>
      <c r="AL102" s="21">
        <f>IF($W$82&lt;0,(IF(2050-AK$80&lt;=0,0,(2/(2050-AK$80+1))*(1-(SUM($E102:AK102)/$W$82))*$W$82*'Fixed Data'!AI$52)),0)</f>
        <v>0</v>
      </c>
      <c r="AM102" s="21">
        <f>IF($W$82&lt;0,(IF(2050-AL$80&lt;=0,0,(2/(2050-AL$80+1))*(1-(SUM($E102:AL102)/$W$82))*$W$82*'Fixed Data'!AJ$52)),0)</f>
        <v>0</v>
      </c>
      <c r="AN102" s="21">
        <f>IF($W$82&lt;0,(IF(2050-AM$80&lt;=0,0,(2/(2050-AM$80+1))*(1-(SUM($E102:AM102)/$W$82))*$W$82*'Fixed Data'!AK$52)),0)</f>
        <v>0</v>
      </c>
      <c r="AO102" s="21">
        <f>IF($W$82&lt;0,(IF(2050-AN$80&lt;=0,0,(2/(2050-AN$80+1))*(1-(SUM($E102:AN102)/$W$82))*$W$82*'Fixed Data'!AL$52)),0)</f>
        <v>0</v>
      </c>
      <c r="AP102" s="21">
        <f>IF($W$82&lt;0,(IF(2050-AO$80&lt;=0,0,(2/(2050-AO$80+1))*(1-(SUM($E102:AO102)/$W$82))*$W$82*'Fixed Data'!AM$52)),0)</f>
        <v>0</v>
      </c>
      <c r="AQ102" s="21">
        <f>IF($W$82&lt;0,(IF(2050-AP$80&lt;=0,0,(2/(2050-AP$80+1))*(1-(SUM($E102:AP102)/$W$82))*$W$82*'Fixed Data'!AN$52)),0)</f>
        <v>0</v>
      </c>
      <c r="AR102" s="21">
        <f>IF($W$82&lt;0,(IF(2050-AQ$80&lt;=0,0,(2/(2050-AQ$80+1))*(1-(SUM($E102:AQ102)/$W$82))*$W$82*'Fixed Data'!AO$52)),0)</f>
        <v>0</v>
      </c>
      <c r="AS102" s="21">
        <f>IF($W$82&lt;0,(IF(2050-AR$80&lt;=0,0,(2/(2050-AR$80+1))*(1-(SUM($E102:AR102)/$W$82))*$W$82*'Fixed Data'!AP$52)),0)</f>
        <v>0</v>
      </c>
      <c r="AT102" s="21">
        <f>IF($W$82&lt;0,(IF(2050-AS$80&lt;=0,0,(2/(2050-AS$80+1))*(1-(SUM($E102:AS102)/$W$82))*$W$82*'Fixed Data'!AQ$52)),0)</f>
        <v>0</v>
      </c>
      <c r="AU102" s="21">
        <f>IF($W$82&lt;0,(IF(2050-AT$80&lt;=0,0,(2/(2050-AT$80+1))*(1-(SUM($E102:AT102)/$W$82))*$W$82*'Fixed Data'!AR$52)),0)</f>
        <v>0</v>
      </c>
      <c r="AV102" s="21">
        <f>IF($W$82&lt;0,(IF(2050-AU$80&lt;=0,0,(2/(2050-AU$80+1))*(1-(SUM($E102:AU102)/$W$82))*$W$82*'Fixed Data'!AS$52)),0)</f>
        <v>0</v>
      </c>
      <c r="AW102" s="21">
        <f>IF($W$82&lt;0,(IF(2050-AV$80&lt;=0,0,(2/(2050-AV$80+1))*(1-(SUM($E102:AV102)/$W$82))*$W$82*'Fixed Data'!AT$52)),0)</f>
        <v>0</v>
      </c>
      <c r="AX102" s="21">
        <f>IF($W$82&lt;0,(IF(2050-AW$80&lt;=0,0,(2/(2050-AW$80+1))*(1-(SUM($E102:AW102)/$W$82))*$W$82*'Fixed Data'!AU$52)),0)</f>
        <v>0</v>
      </c>
      <c r="AY102" s="21">
        <f>IF($W$82&lt;0,(IF(2050-AX$80&lt;=0,0,(2/(2050-AX$80+1))*(1-(SUM($E102:AX102)/$W$82))*$W$82*'Fixed Data'!AV$52)),0)</f>
        <v>0</v>
      </c>
      <c r="AZ102" s="21">
        <f>IF($W$82&lt;0,(IF(2050-AY$80&lt;=0,0,(2/(2050-AY$80+1))*(1-(SUM($E102:AY102)/$W$82))*$W$82*'Fixed Data'!AW$52)),0)</f>
        <v>0</v>
      </c>
      <c r="BA102" s="21">
        <f>IF($W$82&lt;0,(IF(2050-AZ$80&lt;=0,0,(2/(2050-AZ$80+1))*(1-(SUM($E102:AZ102)/$W$82))*$W$82*'Fixed Data'!AX$52)),0)</f>
        <v>0</v>
      </c>
      <c r="BB102" s="21">
        <f>IF($W$82&lt;0,(IF(2050-BA$80&lt;=0,0,(2/(2050-BA$80+1))*(1-(SUM($E102:BA102)/$W$82))*$W$82*'Fixed Data'!AY$52)),0)</f>
        <v>0</v>
      </c>
    </row>
    <row r="103" spans="1:54" ht="15" hidden="1" customHeight="1" outlineLevel="3">
      <c r="A103" s="8"/>
      <c r="B103" t="s">
        <v>433</v>
      </c>
      <c r="C103" t="s">
        <v>434</v>
      </c>
      <c r="D103" t="s">
        <v>379</v>
      </c>
      <c r="E103" s="18"/>
      <c r="F103" s="18"/>
      <c r="G103" s="18"/>
      <c r="H103" s="18"/>
      <c r="I103" s="18"/>
      <c r="J103" s="18"/>
      <c r="K103" s="18"/>
      <c r="L103" s="18"/>
      <c r="M103" s="18"/>
      <c r="N103" s="18"/>
      <c r="O103" s="18"/>
      <c r="P103" s="18"/>
      <c r="Q103" s="18"/>
      <c r="R103" s="18"/>
      <c r="S103" s="18"/>
      <c r="T103" s="18"/>
      <c r="U103" s="18"/>
      <c r="V103" s="18"/>
      <c r="W103" s="18"/>
      <c r="X103" s="18"/>
      <c r="Y103" s="21">
        <f>IF($X$82&lt;0,(IF(2050-X$80&lt;=0,0,(2/(2050-X$80+1))*(1-(SUM($E103:X103)/$X$82))*$X$82*'Fixed Data'!V$52)),0)</f>
        <v>0</v>
      </c>
      <c r="Z103" s="21">
        <f>IF($X$82&lt;0,(IF(2050-Y$80&lt;=0,0,(2/(2050-Y$80+1))*(1-(SUM($E103:Y103)/$X$82))*$X$82*'Fixed Data'!W$52)),0)</f>
        <v>0</v>
      </c>
      <c r="AA103" s="21">
        <f>IF($X$82&lt;0,(IF(2050-Z$80&lt;=0,0,(2/(2050-Z$80+1))*(1-(SUM($E103:Z103)/$X$82))*$X$82*'Fixed Data'!X$52)),0)</f>
        <v>0</v>
      </c>
      <c r="AB103" s="21">
        <f>IF($X$82&lt;0,(IF(2050-AA$80&lt;=0,0,(2/(2050-AA$80+1))*(1-(SUM($E103:AA103)/$X$82))*$X$82*'Fixed Data'!Y$52)),0)</f>
        <v>0</v>
      </c>
      <c r="AC103" s="21">
        <f>IF($X$82&lt;0,(IF(2050-AB$80&lt;=0,0,(2/(2050-AB$80+1))*(1-(SUM($E103:AB103)/$X$82))*$X$82*'Fixed Data'!Z$52)),0)</f>
        <v>0</v>
      </c>
      <c r="AD103" s="21">
        <f>IF($X$82&lt;0,(IF(2050-AC$80&lt;=0,0,(2/(2050-AC$80+1))*(1-(SUM($E103:AC103)/$X$82))*$X$82*'Fixed Data'!AA$52)),0)</f>
        <v>0</v>
      </c>
      <c r="AE103" s="21">
        <f>IF($X$82&lt;0,(IF(2050-AD$80&lt;=0,0,(2/(2050-AD$80+1))*(1-(SUM($E103:AD103)/$X$82))*$X$82*'Fixed Data'!AB$52)),0)</f>
        <v>0</v>
      </c>
      <c r="AF103" s="21">
        <f>IF($X$82&lt;0,(IF(2050-AE$80&lt;=0,0,(2/(2050-AE$80+1))*(1-(SUM($E103:AE103)/$X$82))*$X$82*'Fixed Data'!AC$52)),0)</f>
        <v>0</v>
      </c>
      <c r="AG103" s="21">
        <f>IF($X$82&lt;0,(IF(2050-AF$80&lt;=0,0,(2/(2050-AF$80+1))*(1-(SUM($E103:AF103)/$X$82))*$X$82*'Fixed Data'!AD$52)),0)</f>
        <v>0</v>
      </c>
      <c r="AH103" s="21">
        <f>IF($X$82&lt;0,(IF(2050-AG$80&lt;=0,0,(2/(2050-AG$80+1))*(1-(SUM($E103:AG103)/$X$82))*$X$82*'Fixed Data'!AE$52)),0)</f>
        <v>0</v>
      </c>
      <c r="AI103" s="21">
        <f>IF($X$82&lt;0,(IF(2050-AH$80&lt;=0,0,(2/(2050-AH$80+1))*(1-(SUM($E103:AH103)/$X$82))*$X$82*'Fixed Data'!AF$52)),0)</f>
        <v>0</v>
      </c>
      <c r="AJ103" s="21">
        <f>IF($X$82&lt;0,(IF(2050-AI$80&lt;=0,0,(2/(2050-AI$80+1))*(1-(SUM($E103:AI103)/$X$82))*$X$82*'Fixed Data'!AG$52)),0)</f>
        <v>0</v>
      </c>
      <c r="AK103" s="21">
        <f>IF($X$82&lt;0,(IF(2050-AJ$80&lt;=0,0,(2/(2050-AJ$80+1))*(1-(SUM($E103:AJ103)/$X$82))*$X$82*'Fixed Data'!AH$52)),0)</f>
        <v>0</v>
      </c>
      <c r="AL103" s="21">
        <f>IF($X$82&lt;0,(IF(2050-AK$80&lt;=0,0,(2/(2050-AK$80+1))*(1-(SUM($E103:AK103)/$X$82))*$X$82*'Fixed Data'!AI$52)),0)</f>
        <v>0</v>
      </c>
      <c r="AM103" s="21">
        <f>IF($X$82&lt;0,(IF(2050-AL$80&lt;=0,0,(2/(2050-AL$80+1))*(1-(SUM($E103:AL103)/$X$82))*$X$82*'Fixed Data'!AJ$52)),0)</f>
        <v>0</v>
      </c>
      <c r="AN103" s="21">
        <f>IF($X$82&lt;0,(IF(2050-AM$80&lt;=0,0,(2/(2050-AM$80+1))*(1-(SUM($E103:AM103)/$X$82))*$X$82*'Fixed Data'!AK$52)),0)</f>
        <v>0</v>
      </c>
      <c r="AO103" s="21">
        <f>IF($X$82&lt;0,(IF(2050-AN$80&lt;=0,0,(2/(2050-AN$80+1))*(1-(SUM($E103:AN103)/$X$82))*$X$82*'Fixed Data'!AL$52)),0)</f>
        <v>0</v>
      </c>
      <c r="AP103" s="21">
        <f>IF($X$82&lt;0,(IF(2050-AO$80&lt;=0,0,(2/(2050-AO$80+1))*(1-(SUM($E103:AO103)/$X$82))*$X$82*'Fixed Data'!AM$52)),0)</f>
        <v>0</v>
      </c>
      <c r="AQ103" s="21">
        <f>IF($X$82&lt;0,(IF(2050-AP$80&lt;=0,0,(2/(2050-AP$80+1))*(1-(SUM($E103:AP103)/$X$82))*$X$82*'Fixed Data'!AN$52)),0)</f>
        <v>0</v>
      </c>
      <c r="AR103" s="21">
        <f>IF($X$82&lt;0,(IF(2050-AQ$80&lt;=0,0,(2/(2050-AQ$80+1))*(1-(SUM($E103:AQ103)/$X$82))*$X$82*'Fixed Data'!AO$52)),0)</f>
        <v>0</v>
      </c>
      <c r="AS103" s="21">
        <f>IF($X$82&lt;0,(IF(2050-AR$80&lt;=0,0,(2/(2050-AR$80+1))*(1-(SUM($E103:AR103)/$X$82))*$X$82*'Fixed Data'!AP$52)),0)</f>
        <v>0</v>
      </c>
      <c r="AT103" s="21">
        <f>IF($X$82&lt;0,(IF(2050-AS$80&lt;=0,0,(2/(2050-AS$80+1))*(1-(SUM($E103:AS103)/$X$82))*$X$82*'Fixed Data'!AQ$52)),0)</f>
        <v>0</v>
      </c>
      <c r="AU103" s="21">
        <f>IF($X$82&lt;0,(IF(2050-AT$80&lt;=0,0,(2/(2050-AT$80+1))*(1-(SUM($E103:AT103)/$X$82))*$X$82*'Fixed Data'!AR$52)),0)</f>
        <v>0</v>
      </c>
      <c r="AV103" s="21">
        <f>IF($X$82&lt;0,(IF(2050-AU$80&lt;=0,0,(2/(2050-AU$80+1))*(1-(SUM($E103:AU103)/$X$82))*$X$82*'Fixed Data'!AS$52)),0)</f>
        <v>0</v>
      </c>
      <c r="AW103" s="21">
        <f>IF($X$82&lt;0,(IF(2050-AV$80&lt;=0,0,(2/(2050-AV$80+1))*(1-(SUM($E103:AV103)/$X$82))*$X$82*'Fixed Data'!AT$52)),0)</f>
        <v>0</v>
      </c>
      <c r="AX103" s="21">
        <f>IF($X$82&lt;0,(IF(2050-AW$80&lt;=0,0,(2/(2050-AW$80+1))*(1-(SUM($E103:AW103)/$X$82))*$X$82*'Fixed Data'!AU$52)),0)</f>
        <v>0</v>
      </c>
      <c r="AY103" s="21">
        <f>IF($X$82&lt;0,(IF(2050-AX$80&lt;=0,0,(2/(2050-AX$80+1))*(1-(SUM($E103:AX103)/$X$82))*$X$82*'Fixed Data'!AV$52)),0)</f>
        <v>0</v>
      </c>
      <c r="AZ103" s="21">
        <f>IF($X$82&lt;0,(IF(2050-AY$80&lt;=0,0,(2/(2050-AY$80+1))*(1-(SUM($E103:AY103)/$X$82))*$X$82*'Fixed Data'!AW$52)),0)</f>
        <v>0</v>
      </c>
      <c r="BA103" s="21">
        <f>IF($X$82&lt;0,(IF(2050-AZ$80&lt;=0,0,(2/(2050-AZ$80+1))*(1-(SUM($E103:AZ103)/$X$82))*$X$82*'Fixed Data'!AX$52)),0)</f>
        <v>0</v>
      </c>
      <c r="BB103" s="21">
        <f>IF($X$82&lt;0,(IF(2050-BA$80&lt;=0,0,(2/(2050-BA$80+1))*(1-(SUM($E103:BA103)/$X$82))*$X$82*'Fixed Data'!AY$52)),0)</f>
        <v>0</v>
      </c>
    </row>
    <row r="104" spans="1:54" ht="15" hidden="1" customHeight="1" outlineLevel="3">
      <c r="A104" s="8"/>
      <c r="B104" t="s">
        <v>435</v>
      </c>
      <c r="C104" t="s">
        <v>436</v>
      </c>
      <c r="D104" t="s">
        <v>379</v>
      </c>
      <c r="E104" s="18"/>
      <c r="F104" s="18"/>
      <c r="G104" s="18"/>
      <c r="H104" s="18"/>
      <c r="I104" s="18"/>
      <c r="J104" s="18"/>
      <c r="K104" s="18"/>
      <c r="L104" s="18"/>
      <c r="M104" s="18"/>
      <c r="N104" s="18"/>
      <c r="O104" s="18"/>
      <c r="P104" s="18"/>
      <c r="Q104" s="18"/>
      <c r="R104" s="18"/>
      <c r="S104" s="18"/>
      <c r="T104" s="18"/>
      <c r="U104" s="18"/>
      <c r="V104" s="18"/>
      <c r="W104" s="18"/>
      <c r="X104" s="18"/>
      <c r="Y104" s="18"/>
      <c r="Z104" s="21">
        <f>IF($Y$82&lt;0,(IF(2050-Y$80&lt;=0,0,(2/(2050-Y$80+1))*(1-(SUM($E104:Y104)/$Y$82))*$Y$82*'Fixed Data'!W$52)),0)</f>
        <v>0</v>
      </c>
      <c r="AA104" s="21">
        <f>IF($Y$82&lt;0,(IF(2050-Z$80&lt;=0,0,(2/(2050-Z$80+1))*(1-(SUM($E104:Z104)/$Y$82))*$Y$82*'Fixed Data'!X$52)),0)</f>
        <v>0</v>
      </c>
      <c r="AB104" s="21">
        <f>IF($Y$82&lt;0,(IF(2050-AA$80&lt;=0,0,(2/(2050-AA$80+1))*(1-(SUM($E104:AA104)/$Y$82))*$Y$82*'Fixed Data'!Y$52)),0)</f>
        <v>0</v>
      </c>
      <c r="AC104" s="21">
        <f>IF($Y$82&lt;0,(IF(2050-AB$80&lt;=0,0,(2/(2050-AB$80+1))*(1-(SUM($E104:AB104)/$Y$82))*$Y$82*'Fixed Data'!Z$52)),0)</f>
        <v>0</v>
      </c>
      <c r="AD104" s="21">
        <f>IF($Y$82&lt;0,(IF(2050-AC$80&lt;=0,0,(2/(2050-AC$80+1))*(1-(SUM($E104:AC104)/$Y$82))*$Y$82*'Fixed Data'!AA$52)),0)</f>
        <v>0</v>
      </c>
      <c r="AE104" s="21">
        <f>IF($Y$82&lt;0,(IF(2050-AD$80&lt;=0,0,(2/(2050-AD$80+1))*(1-(SUM($E104:AD104)/$Y$82))*$Y$82*'Fixed Data'!AB$52)),0)</f>
        <v>0</v>
      </c>
      <c r="AF104" s="21">
        <f>IF($Y$82&lt;0,(IF(2050-AE$80&lt;=0,0,(2/(2050-AE$80+1))*(1-(SUM($E104:AE104)/$Y$82))*$Y$82*'Fixed Data'!AC$52)),0)</f>
        <v>0</v>
      </c>
      <c r="AG104" s="21">
        <f>IF($Y$82&lt;0,(IF(2050-AF$80&lt;=0,0,(2/(2050-AF$80+1))*(1-(SUM($E104:AF104)/$Y$82))*$Y$82*'Fixed Data'!AD$52)),0)</f>
        <v>0</v>
      </c>
      <c r="AH104" s="21">
        <f>IF($Y$82&lt;0,(IF(2050-AG$80&lt;=0,0,(2/(2050-AG$80+1))*(1-(SUM($E104:AG104)/$Y$82))*$Y$82*'Fixed Data'!AE$52)),0)</f>
        <v>0</v>
      </c>
      <c r="AI104" s="21">
        <f>IF($Y$82&lt;0,(IF(2050-AH$80&lt;=0,0,(2/(2050-AH$80+1))*(1-(SUM($E104:AH104)/$Y$82))*$Y$82*'Fixed Data'!AF$52)),0)</f>
        <v>0</v>
      </c>
      <c r="AJ104" s="21">
        <f>IF($Y$82&lt;0,(IF(2050-AI$80&lt;=0,0,(2/(2050-AI$80+1))*(1-(SUM($E104:AI104)/$Y$82))*$Y$82*'Fixed Data'!AG$52)),0)</f>
        <v>0</v>
      </c>
      <c r="AK104" s="21">
        <f>IF($Y$82&lt;0,(IF(2050-AJ$80&lt;=0,0,(2/(2050-AJ$80+1))*(1-(SUM($E104:AJ104)/$Y$82))*$Y$82*'Fixed Data'!AH$52)),0)</f>
        <v>0</v>
      </c>
      <c r="AL104" s="21">
        <f>IF($Y$82&lt;0,(IF(2050-AK$80&lt;=0,0,(2/(2050-AK$80+1))*(1-(SUM($E104:AK104)/$Y$82))*$Y$82*'Fixed Data'!AI$52)),0)</f>
        <v>0</v>
      </c>
      <c r="AM104" s="21">
        <f>IF($Y$82&lt;0,(IF(2050-AL$80&lt;=0,0,(2/(2050-AL$80+1))*(1-(SUM($E104:AL104)/$Y$82))*$Y$82*'Fixed Data'!AJ$52)),0)</f>
        <v>0</v>
      </c>
      <c r="AN104" s="21">
        <f>IF($Y$82&lt;0,(IF(2050-AM$80&lt;=0,0,(2/(2050-AM$80+1))*(1-(SUM($E104:AM104)/$Y$82))*$Y$82*'Fixed Data'!AK$52)),0)</f>
        <v>0</v>
      </c>
      <c r="AO104" s="21">
        <f>IF($Y$82&lt;0,(IF(2050-AN$80&lt;=0,0,(2/(2050-AN$80+1))*(1-(SUM($E104:AN104)/$Y$82))*$Y$82*'Fixed Data'!AL$52)),0)</f>
        <v>0</v>
      </c>
      <c r="AP104" s="21">
        <f>IF($Y$82&lt;0,(IF(2050-AO$80&lt;=0,0,(2/(2050-AO$80+1))*(1-(SUM($E104:AO104)/$Y$82))*$Y$82*'Fixed Data'!AM$52)),0)</f>
        <v>0</v>
      </c>
      <c r="AQ104" s="21">
        <f>IF($Y$82&lt;0,(IF(2050-AP$80&lt;=0,0,(2/(2050-AP$80+1))*(1-(SUM($E104:AP104)/$Y$82))*$Y$82*'Fixed Data'!AN$52)),0)</f>
        <v>0</v>
      </c>
      <c r="AR104" s="21">
        <f>IF($Y$82&lt;0,(IF(2050-AQ$80&lt;=0,0,(2/(2050-AQ$80+1))*(1-(SUM($E104:AQ104)/$Y$82))*$Y$82*'Fixed Data'!AO$52)),0)</f>
        <v>0</v>
      </c>
      <c r="AS104" s="21">
        <f>IF($Y$82&lt;0,(IF(2050-AR$80&lt;=0,0,(2/(2050-AR$80+1))*(1-(SUM($E104:AR104)/$Y$82))*$Y$82*'Fixed Data'!AP$52)),0)</f>
        <v>0</v>
      </c>
      <c r="AT104" s="21">
        <f>IF($Y$82&lt;0,(IF(2050-AS$80&lt;=0,0,(2/(2050-AS$80+1))*(1-(SUM($E104:AS104)/$Y$82))*$Y$82*'Fixed Data'!AQ$52)),0)</f>
        <v>0</v>
      </c>
      <c r="AU104" s="21">
        <f>IF($Y$82&lt;0,(IF(2050-AT$80&lt;=0,0,(2/(2050-AT$80+1))*(1-(SUM($E104:AT104)/$Y$82))*$Y$82*'Fixed Data'!AR$52)),0)</f>
        <v>0</v>
      </c>
      <c r="AV104" s="21">
        <f>IF($Y$82&lt;0,(IF(2050-AU$80&lt;=0,0,(2/(2050-AU$80+1))*(1-(SUM($E104:AU104)/$Y$82))*$Y$82*'Fixed Data'!AS$52)),0)</f>
        <v>0</v>
      </c>
      <c r="AW104" s="21">
        <f>IF($Y$82&lt;0,(IF(2050-AV$80&lt;=0,0,(2/(2050-AV$80+1))*(1-(SUM($E104:AV104)/$Y$82))*$Y$82*'Fixed Data'!AT$52)),0)</f>
        <v>0</v>
      </c>
      <c r="AX104" s="21">
        <f>IF($Y$82&lt;0,(IF(2050-AW$80&lt;=0,0,(2/(2050-AW$80+1))*(1-(SUM($E104:AW104)/$Y$82))*$Y$82*'Fixed Data'!AU$52)),0)</f>
        <v>0</v>
      </c>
      <c r="AY104" s="21">
        <f>IF($Y$82&lt;0,(IF(2050-AX$80&lt;=0,0,(2/(2050-AX$80+1))*(1-(SUM($E104:AX104)/$Y$82))*$Y$82*'Fixed Data'!AV$52)),0)</f>
        <v>0</v>
      </c>
      <c r="AZ104" s="21">
        <f>IF($Y$82&lt;0,(IF(2050-AY$80&lt;=0,0,(2/(2050-AY$80+1))*(1-(SUM($E104:AY104)/$Y$82))*$Y$82*'Fixed Data'!AW$52)),0)</f>
        <v>0</v>
      </c>
      <c r="BA104" s="21">
        <f>IF($Y$82&lt;0,(IF(2050-AZ$80&lt;=0,0,(2/(2050-AZ$80+1))*(1-(SUM($E104:AZ104)/$Y$82))*$Y$82*'Fixed Data'!AX$52)),0)</f>
        <v>0</v>
      </c>
      <c r="BB104" s="21">
        <f>IF($Y$82&lt;0,(IF(2050-BA$80&lt;=0,0,(2/(2050-BA$80+1))*(1-(SUM($E104:BA104)/$Y$82))*$Y$82*'Fixed Data'!AY$52)),0)</f>
        <v>0</v>
      </c>
    </row>
    <row r="105" spans="1:54" ht="15" hidden="1" customHeight="1" outlineLevel="3">
      <c r="A105" s="8"/>
      <c r="B105" t="s">
        <v>437</v>
      </c>
      <c r="C105" t="s">
        <v>438</v>
      </c>
      <c r="D105" t="s">
        <v>379</v>
      </c>
      <c r="E105" s="18"/>
      <c r="F105" s="18"/>
      <c r="G105" s="18"/>
      <c r="H105" s="18"/>
      <c r="I105" s="18"/>
      <c r="J105" s="18"/>
      <c r="K105" s="18"/>
      <c r="L105" s="18"/>
      <c r="M105" s="18"/>
      <c r="N105" s="18"/>
      <c r="O105" s="18"/>
      <c r="P105" s="18"/>
      <c r="Q105" s="18"/>
      <c r="R105" s="18"/>
      <c r="S105" s="18"/>
      <c r="T105" s="18"/>
      <c r="U105" s="18"/>
      <c r="V105" s="18"/>
      <c r="W105" s="18"/>
      <c r="X105" s="18"/>
      <c r="Y105" s="18"/>
      <c r="Z105" s="18"/>
      <c r="AA105" s="21">
        <f>IF($Z$82&lt;0,(IF(2050-Z$80&lt;=0,0,(2/(2050-Z$80+1))*(1-(SUM($E105:Z105)/$Z$82))*$Z$82*'Fixed Data'!X$52)),0)</f>
        <v>0</v>
      </c>
      <c r="AB105" s="21">
        <f>IF($Z$82&lt;0,(IF(2050-AA$80&lt;=0,0,(2/(2050-AA$80+1))*(1-(SUM($E105:AA105)/$Z$82))*$Z$82*'Fixed Data'!Y$52)),0)</f>
        <v>0</v>
      </c>
      <c r="AC105" s="21">
        <f>IF($Z$82&lt;0,(IF(2050-AB$80&lt;=0,0,(2/(2050-AB$80+1))*(1-(SUM($E105:AB105)/$Z$82))*$Z$82*'Fixed Data'!Z$52)),0)</f>
        <v>0</v>
      </c>
      <c r="AD105" s="21">
        <f>IF($Z$82&lt;0,(IF(2050-AC$80&lt;=0,0,(2/(2050-AC$80+1))*(1-(SUM($E105:AC105)/$Z$82))*$Z$82*'Fixed Data'!AA$52)),0)</f>
        <v>0</v>
      </c>
      <c r="AE105" s="21">
        <f>IF($Z$82&lt;0,(IF(2050-AD$80&lt;=0,0,(2/(2050-AD$80+1))*(1-(SUM($E105:AD105)/$Z$82))*$Z$82*'Fixed Data'!AB$52)),0)</f>
        <v>0</v>
      </c>
      <c r="AF105" s="21">
        <f>IF($Z$82&lt;0,(IF(2050-AE$80&lt;=0,0,(2/(2050-AE$80+1))*(1-(SUM($E105:AE105)/$Z$82))*$Z$82*'Fixed Data'!AC$52)),0)</f>
        <v>0</v>
      </c>
      <c r="AG105" s="21">
        <f>IF($Z$82&lt;0,(IF(2050-AF$80&lt;=0,0,(2/(2050-AF$80+1))*(1-(SUM($E105:AF105)/$Z$82))*$Z$82*'Fixed Data'!AD$52)),0)</f>
        <v>0</v>
      </c>
      <c r="AH105" s="21">
        <f>IF($Z$82&lt;0,(IF(2050-AG$80&lt;=0,0,(2/(2050-AG$80+1))*(1-(SUM($E105:AG105)/$Z$82))*$Z$82*'Fixed Data'!AE$52)),0)</f>
        <v>0</v>
      </c>
      <c r="AI105" s="21">
        <f>IF($Z$82&lt;0,(IF(2050-AH$80&lt;=0,0,(2/(2050-AH$80+1))*(1-(SUM($E105:AH105)/$Z$82))*$Z$82*'Fixed Data'!AF$52)),0)</f>
        <v>0</v>
      </c>
      <c r="AJ105" s="21">
        <f>IF($Z$82&lt;0,(IF(2050-AI$80&lt;=0,0,(2/(2050-AI$80+1))*(1-(SUM($E105:AI105)/$Z$82))*$Z$82*'Fixed Data'!AG$52)),0)</f>
        <v>0</v>
      </c>
      <c r="AK105" s="21">
        <f>IF($Z$82&lt;0,(IF(2050-AJ$80&lt;=0,0,(2/(2050-AJ$80+1))*(1-(SUM($E105:AJ105)/$Z$82))*$Z$82*'Fixed Data'!AH$52)),0)</f>
        <v>0</v>
      </c>
      <c r="AL105" s="21">
        <f>IF($Z$82&lt;0,(IF(2050-AK$80&lt;=0,0,(2/(2050-AK$80+1))*(1-(SUM($E105:AK105)/$Z$82))*$Z$82*'Fixed Data'!AI$52)),0)</f>
        <v>0</v>
      </c>
      <c r="AM105" s="21">
        <f>IF($Z$82&lt;0,(IF(2050-AL$80&lt;=0,0,(2/(2050-AL$80+1))*(1-(SUM($E105:AL105)/$Z$82))*$Z$82*'Fixed Data'!AJ$52)),0)</f>
        <v>0</v>
      </c>
      <c r="AN105" s="21">
        <f>IF($Z$82&lt;0,(IF(2050-AM$80&lt;=0,0,(2/(2050-AM$80+1))*(1-(SUM($E105:AM105)/$Z$82))*$Z$82*'Fixed Data'!AK$52)),0)</f>
        <v>0</v>
      </c>
      <c r="AO105" s="21">
        <f>IF($Z$82&lt;0,(IF(2050-AN$80&lt;=0,0,(2/(2050-AN$80+1))*(1-(SUM($E105:AN105)/$Z$82))*$Z$82*'Fixed Data'!AL$52)),0)</f>
        <v>0</v>
      </c>
      <c r="AP105" s="21">
        <f>IF($Z$82&lt;0,(IF(2050-AO$80&lt;=0,0,(2/(2050-AO$80+1))*(1-(SUM($E105:AO105)/$Z$82))*$Z$82*'Fixed Data'!AM$52)),0)</f>
        <v>0</v>
      </c>
      <c r="AQ105" s="21">
        <f>IF($Z$82&lt;0,(IF(2050-AP$80&lt;=0,0,(2/(2050-AP$80+1))*(1-(SUM($E105:AP105)/$Z$82))*$Z$82*'Fixed Data'!AN$52)),0)</f>
        <v>0</v>
      </c>
      <c r="AR105" s="21">
        <f>IF($Z$82&lt;0,(IF(2050-AQ$80&lt;=0,0,(2/(2050-AQ$80+1))*(1-(SUM($E105:AQ105)/$Z$82))*$Z$82*'Fixed Data'!AO$52)),0)</f>
        <v>0</v>
      </c>
      <c r="AS105" s="21">
        <f>IF($Z$82&lt;0,(IF(2050-AR$80&lt;=0,0,(2/(2050-AR$80+1))*(1-(SUM($E105:AR105)/$Z$82))*$Z$82*'Fixed Data'!AP$52)),0)</f>
        <v>0</v>
      </c>
      <c r="AT105" s="21">
        <f>IF($Z$82&lt;0,(IF(2050-AS$80&lt;=0,0,(2/(2050-AS$80+1))*(1-(SUM($E105:AS105)/$Z$82))*$Z$82*'Fixed Data'!AQ$52)),0)</f>
        <v>0</v>
      </c>
      <c r="AU105" s="21">
        <f>IF($Z$82&lt;0,(IF(2050-AT$80&lt;=0,0,(2/(2050-AT$80+1))*(1-(SUM($E105:AT105)/$Z$82))*$Z$82*'Fixed Data'!AR$52)),0)</f>
        <v>0</v>
      </c>
      <c r="AV105" s="21">
        <f>IF($Z$82&lt;0,(IF(2050-AU$80&lt;=0,0,(2/(2050-AU$80+1))*(1-(SUM($E105:AU105)/$Z$82))*$Z$82*'Fixed Data'!AS$52)),0)</f>
        <v>0</v>
      </c>
      <c r="AW105" s="21">
        <f>IF($Z$82&lt;0,(IF(2050-AV$80&lt;=0,0,(2/(2050-AV$80+1))*(1-(SUM($E105:AV105)/$Z$82))*$Z$82*'Fixed Data'!AT$52)),0)</f>
        <v>0</v>
      </c>
      <c r="AX105" s="21">
        <f>IF($Z$82&lt;0,(IF(2050-AW$80&lt;=0,0,(2/(2050-AW$80+1))*(1-(SUM($E105:AW105)/$Z$82))*$Z$82*'Fixed Data'!AU$52)),0)</f>
        <v>0</v>
      </c>
      <c r="AY105" s="21">
        <f>IF($Z$82&lt;0,(IF(2050-AX$80&lt;=0,0,(2/(2050-AX$80+1))*(1-(SUM($E105:AX105)/$Z$82))*$Z$82*'Fixed Data'!AV$52)),0)</f>
        <v>0</v>
      </c>
      <c r="AZ105" s="21">
        <f>IF($Z$82&lt;0,(IF(2050-AY$80&lt;=0,0,(2/(2050-AY$80+1))*(1-(SUM($E105:AY105)/$Z$82))*$Z$82*'Fixed Data'!AW$52)),0)</f>
        <v>0</v>
      </c>
      <c r="BA105" s="21">
        <f>IF($Z$82&lt;0,(IF(2050-AZ$80&lt;=0,0,(2/(2050-AZ$80+1))*(1-(SUM($E105:AZ105)/$Z$82))*$Z$82*'Fixed Data'!AX$52)),0)</f>
        <v>0</v>
      </c>
      <c r="BB105" s="21">
        <f>IF($Z$82&lt;0,(IF(2050-BA$80&lt;=0,0,(2/(2050-BA$80+1))*(1-(SUM($E105:BA105)/$Z$82))*$Z$82*'Fixed Data'!AY$52)),0)</f>
        <v>0</v>
      </c>
    </row>
    <row r="106" spans="1:54" ht="15" hidden="1" customHeight="1" outlineLevel="3">
      <c r="A106" s="8"/>
      <c r="B106" t="s">
        <v>439</v>
      </c>
      <c r="C106" t="s">
        <v>440</v>
      </c>
      <c r="D106" t="s">
        <v>379</v>
      </c>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21">
        <f>IF($AA$82&lt;0,(IF(2050-AA$80&lt;=0,0,(2/(2050-AA$80+1))*(1-(SUM($E106:AA106)/$AA$82))*$AA$82*'Fixed Data'!Y$52)),0)</f>
        <v>0</v>
      </c>
      <c r="AC106" s="21">
        <f>IF($AA$82&lt;0,(IF(2050-AB$80&lt;=0,0,(2/(2050-AB$80+1))*(1-(SUM($E106:AB106)/$AA$82))*$AA$82*'Fixed Data'!Z$52)),0)</f>
        <v>0</v>
      </c>
      <c r="AD106" s="21">
        <f>IF($AA$82&lt;0,(IF(2050-AC$80&lt;=0,0,(2/(2050-AC$80+1))*(1-(SUM($E106:AC106)/$AA$82))*$AA$82*'Fixed Data'!AA$52)),0)</f>
        <v>0</v>
      </c>
      <c r="AE106" s="21">
        <f>IF($AA$82&lt;0,(IF(2050-AD$80&lt;=0,0,(2/(2050-AD$80+1))*(1-(SUM($E106:AD106)/$AA$82))*$AA$82*'Fixed Data'!AB$52)),0)</f>
        <v>0</v>
      </c>
      <c r="AF106" s="21">
        <f>IF($AA$82&lt;0,(IF(2050-AE$80&lt;=0,0,(2/(2050-AE$80+1))*(1-(SUM($E106:AE106)/$AA$82))*$AA$82*'Fixed Data'!AC$52)),0)</f>
        <v>0</v>
      </c>
      <c r="AG106" s="21">
        <f>IF($AA$82&lt;0,(IF(2050-AF$80&lt;=0,0,(2/(2050-AF$80+1))*(1-(SUM($E106:AF106)/$AA$82))*$AA$82*'Fixed Data'!AD$52)),0)</f>
        <v>0</v>
      </c>
      <c r="AH106" s="21">
        <f>IF($AA$82&lt;0,(IF(2050-AG$80&lt;=0,0,(2/(2050-AG$80+1))*(1-(SUM($E106:AG106)/$AA$82))*$AA$82*'Fixed Data'!AE$52)),0)</f>
        <v>0</v>
      </c>
      <c r="AI106" s="21">
        <f>IF($AA$82&lt;0,(IF(2050-AH$80&lt;=0,0,(2/(2050-AH$80+1))*(1-(SUM($E106:AH106)/$AA$82))*$AA$82*'Fixed Data'!AF$52)),0)</f>
        <v>0</v>
      </c>
      <c r="AJ106" s="21">
        <f>IF($AA$82&lt;0,(IF(2050-AI$80&lt;=0,0,(2/(2050-AI$80+1))*(1-(SUM($E106:AI106)/$AA$82))*$AA$82*'Fixed Data'!AG$52)),0)</f>
        <v>0</v>
      </c>
      <c r="AK106" s="21">
        <f>IF($AA$82&lt;0,(IF(2050-AJ$80&lt;=0,0,(2/(2050-AJ$80+1))*(1-(SUM($E106:AJ106)/$AA$82))*$AA$82*'Fixed Data'!AH$52)),0)</f>
        <v>0</v>
      </c>
      <c r="AL106" s="21">
        <f>IF($AA$82&lt;0,(IF(2050-AK$80&lt;=0,0,(2/(2050-AK$80+1))*(1-(SUM($E106:AK106)/$AA$82))*$AA$82*'Fixed Data'!AI$52)),0)</f>
        <v>0</v>
      </c>
      <c r="AM106" s="21">
        <f>IF($AA$82&lt;0,(IF(2050-AL$80&lt;=0,0,(2/(2050-AL$80+1))*(1-(SUM($E106:AL106)/$AA$82))*$AA$82*'Fixed Data'!AJ$52)),0)</f>
        <v>0</v>
      </c>
      <c r="AN106" s="21">
        <f>IF($AA$82&lt;0,(IF(2050-AM$80&lt;=0,0,(2/(2050-AM$80+1))*(1-(SUM($E106:AM106)/$AA$82))*$AA$82*'Fixed Data'!AK$52)),0)</f>
        <v>0</v>
      </c>
      <c r="AO106" s="21">
        <f>IF($AA$82&lt;0,(IF(2050-AN$80&lt;=0,0,(2/(2050-AN$80+1))*(1-(SUM($E106:AN106)/$AA$82))*$AA$82*'Fixed Data'!AL$52)),0)</f>
        <v>0</v>
      </c>
      <c r="AP106" s="21">
        <f>IF($AA$82&lt;0,(IF(2050-AO$80&lt;=0,0,(2/(2050-AO$80+1))*(1-(SUM($E106:AO106)/$AA$82))*$AA$82*'Fixed Data'!AM$52)),0)</f>
        <v>0</v>
      </c>
      <c r="AQ106" s="21">
        <f>IF($AA$82&lt;0,(IF(2050-AP$80&lt;=0,0,(2/(2050-AP$80+1))*(1-(SUM($E106:AP106)/$AA$82))*$AA$82*'Fixed Data'!AN$52)),0)</f>
        <v>0</v>
      </c>
      <c r="AR106" s="21">
        <f>IF($AA$82&lt;0,(IF(2050-AQ$80&lt;=0,0,(2/(2050-AQ$80+1))*(1-(SUM($E106:AQ106)/$AA$82))*$AA$82*'Fixed Data'!AO$52)),0)</f>
        <v>0</v>
      </c>
      <c r="AS106" s="21">
        <f>IF($AA$82&lt;0,(IF(2050-AR$80&lt;=0,0,(2/(2050-AR$80+1))*(1-(SUM($E106:AR106)/$AA$82))*$AA$82*'Fixed Data'!AP$52)),0)</f>
        <v>0</v>
      </c>
      <c r="AT106" s="21">
        <f>IF($AA$82&lt;0,(IF(2050-AS$80&lt;=0,0,(2/(2050-AS$80+1))*(1-(SUM($E106:AS106)/$AA$82))*$AA$82*'Fixed Data'!AQ$52)),0)</f>
        <v>0</v>
      </c>
      <c r="AU106" s="21">
        <f>IF($AA$82&lt;0,(IF(2050-AT$80&lt;=0,0,(2/(2050-AT$80+1))*(1-(SUM($E106:AT106)/$AA$82))*$AA$82*'Fixed Data'!AR$52)),0)</f>
        <v>0</v>
      </c>
      <c r="AV106" s="21">
        <f>IF($AA$82&lt;0,(IF(2050-AU$80&lt;=0,0,(2/(2050-AU$80+1))*(1-(SUM($E106:AU106)/$AA$82))*$AA$82*'Fixed Data'!AS$52)),0)</f>
        <v>0</v>
      </c>
      <c r="AW106" s="21">
        <f>IF($AA$82&lt;0,(IF(2050-AV$80&lt;=0,0,(2/(2050-AV$80+1))*(1-(SUM($E106:AV106)/$AA$82))*$AA$82*'Fixed Data'!AT$52)),0)</f>
        <v>0</v>
      </c>
      <c r="AX106" s="21">
        <f>IF($AA$82&lt;0,(IF(2050-AW$80&lt;=0,0,(2/(2050-AW$80+1))*(1-(SUM($E106:AW106)/$AA$82))*$AA$82*'Fixed Data'!AU$52)),0)</f>
        <v>0</v>
      </c>
      <c r="AY106" s="21">
        <f>IF($AA$82&lt;0,(IF(2050-AX$80&lt;=0,0,(2/(2050-AX$80+1))*(1-(SUM($E106:AX106)/$AA$82))*$AA$82*'Fixed Data'!AV$52)),0)</f>
        <v>0</v>
      </c>
      <c r="AZ106" s="21">
        <f>IF($AA$82&lt;0,(IF(2050-AY$80&lt;=0,0,(2/(2050-AY$80+1))*(1-(SUM($E106:AY106)/$AA$82))*$AA$82*'Fixed Data'!AW$52)),0)</f>
        <v>0</v>
      </c>
      <c r="BA106" s="21">
        <f>IF($AA$82&lt;0,(IF(2050-AZ$80&lt;=0,0,(2/(2050-AZ$80+1))*(1-(SUM($E106:AZ106)/$AA$82))*$AA$82*'Fixed Data'!AX$52)),0)</f>
        <v>0</v>
      </c>
      <c r="BB106" s="21">
        <f>IF($AA$82&lt;0,(IF(2050-BA$80&lt;=0,0,(2/(2050-BA$80+1))*(1-(SUM($E106:BA106)/$AA$82))*$AA$82*'Fixed Data'!AY$52)),0)</f>
        <v>0</v>
      </c>
    </row>
    <row r="107" spans="1:54" ht="15" hidden="1" customHeight="1" outlineLevel="3">
      <c r="A107" s="8"/>
      <c r="B107" t="s">
        <v>441</v>
      </c>
      <c r="C107" t="s">
        <v>442</v>
      </c>
      <c r="D107" t="s">
        <v>379</v>
      </c>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row>
    <row r="108" spans="1:54" ht="15" hidden="1" customHeight="1" outlineLevel="3">
      <c r="A108" s="8"/>
      <c r="B108" t="s">
        <v>515</v>
      </c>
      <c r="C108" t="s">
        <v>516</v>
      </c>
      <c r="D108" t="s">
        <v>379</v>
      </c>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row>
    <row r="109" spans="1:54" ht="15" hidden="1" customHeight="1" outlineLevel="3">
      <c r="A109" s="8"/>
      <c r="B109" t="s">
        <v>517</v>
      </c>
      <c r="C109" t="s">
        <v>518</v>
      </c>
      <c r="D109" t="s">
        <v>379</v>
      </c>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row>
    <row r="110" spans="1:54" ht="15" hidden="1" customHeight="1" outlineLevel="3">
      <c r="A110" s="8"/>
      <c r="B110" t="s">
        <v>519</v>
      </c>
      <c r="C110" t="s">
        <v>520</v>
      </c>
      <c r="D110" t="s">
        <v>379</v>
      </c>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row>
    <row r="111" spans="1:54" ht="15" hidden="1" customHeight="1" outlineLevel="3">
      <c r="A111" s="8"/>
      <c r="B111" t="s">
        <v>521</v>
      </c>
      <c r="C111" t="s">
        <v>522</v>
      </c>
      <c r="D111" t="s">
        <v>379</v>
      </c>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row>
    <row r="112" spans="1:54" ht="15" hidden="1" customHeight="1" outlineLevel="3">
      <c r="A112" s="8"/>
      <c r="B112" t="s">
        <v>523</v>
      </c>
      <c r="C112" t="s">
        <v>524</v>
      </c>
      <c r="D112" t="s">
        <v>379</v>
      </c>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21"/>
      <c r="AI112" s="21"/>
      <c r="AJ112" s="21"/>
      <c r="AK112" s="21"/>
      <c r="AL112" s="21"/>
      <c r="AM112" s="21"/>
      <c r="AN112" s="21"/>
      <c r="AO112" s="21"/>
      <c r="AP112" s="21"/>
      <c r="AQ112" s="21"/>
      <c r="AR112" s="21"/>
      <c r="AS112" s="21"/>
      <c r="AT112" s="21"/>
      <c r="AU112" s="21"/>
      <c r="AV112" s="21"/>
      <c r="AW112" s="21"/>
      <c r="AX112" s="21"/>
      <c r="AY112" s="21"/>
      <c r="AZ112" s="21"/>
      <c r="BA112" s="21"/>
      <c r="BB112" s="21"/>
    </row>
    <row r="113" spans="1:54" ht="15" hidden="1" customHeight="1" outlineLevel="3">
      <c r="A113" s="8"/>
      <c r="B113" t="s">
        <v>525</v>
      </c>
      <c r="C113" t="s">
        <v>526</v>
      </c>
      <c r="D113" t="s">
        <v>379</v>
      </c>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21"/>
      <c r="AJ113" s="21"/>
      <c r="AK113" s="21"/>
      <c r="AL113" s="21"/>
      <c r="AM113" s="21"/>
      <c r="AN113" s="21"/>
      <c r="AO113" s="21"/>
      <c r="AP113" s="21"/>
      <c r="AQ113" s="21"/>
      <c r="AR113" s="21"/>
      <c r="AS113" s="21"/>
      <c r="AT113" s="21"/>
      <c r="AU113" s="21"/>
      <c r="AV113" s="21"/>
      <c r="AW113" s="21"/>
      <c r="AX113" s="21"/>
      <c r="AY113" s="21"/>
      <c r="AZ113" s="21"/>
      <c r="BA113" s="21"/>
      <c r="BB113" s="21"/>
    </row>
    <row r="114" spans="1:54" ht="15" hidden="1" customHeight="1" outlineLevel="3">
      <c r="A114" s="8"/>
      <c r="B114" t="s">
        <v>527</v>
      </c>
      <c r="C114" t="s">
        <v>528</v>
      </c>
      <c r="D114" t="s">
        <v>379</v>
      </c>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21"/>
      <c r="AK114" s="21"/>
      <c r="AL114" s="21"/>
      <c r="AM114" s="21"/>
      <c r="AN114" s="21"/>
      <c r="AO114" s="21"/>
      <c r="AP114" s="21"/>
      <c r="AQ114" s="21"/>
      <c r="AR114" s="21"/>
      <c r="AS114" s="21"/>
      <c r="AT114" s="21"/>
      <c r="AU114" s="21"/>
      <c r="AV114" s="21"/>
      <c r="AW114" s="21"/>
      <c r="AX114" s="21"/>
      <c r="AY114" s="21"/>
      <c r="AZ114" s="21"/>
      <c r="BA114" s="21"/>
      <c r="BB114" s="21"/>
    </row>
    <row r="115" spans="1:54" ht="15" hidden="1" customHeight="1" outlineLevel="3">
      <c r="A115" s="8"/>
      <c r="B115" t="s">
        <v>529</v>
      </c>
      <c r="C115" t="s">
        <v>530</v>
      </c>
      <c r="D115" t="s">
        <v>379</v>
      </c>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21"/>
      <c r="AL115" s="21"/>
      <c r="AM115" s="21"/>
      <c r="AN115" s="21"/>
      <c r="AO115" s="21"/>
      <c r="AP115" s="21"/>
      <c r="AQ115" s="21"/>
      <c r="AR115" s="21"/>
      <c r="AS115" s="21"/>
      <c r="AT115" s="21"/>
      <c r="AU115" s="21"/>
      <c r="AV115" s="21"/>
      <c r="AW115" s="21"/>
      <c r="AX115" s="21"/>
      <c r="AY115" s="21"/>
      <c r="AZ115" s="21"/>
      <c r="BA115" s="21"/>
      <c r="BB115" s="21"/>
    </row>
    <row r="116" spans="1:54" ht="15" hidden="1" customHeight="1" outlineLevel="3">
      <c r="A116" s="8"/>
      <c r="B116" t="s">
        <v>531</v>
      </c>
      <c r="C116" t="s">
        <v>532</v>
      </c>
      <c r="D116" t="s">
        <v>379</v>
      </c>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21"/>
      <c r="AM116" s="21"/>
      <c r="AN116" s="21"/>
      <c r="AO116" s="21"/>
      <c r="AP116" s="21"/>
      <c r="AQ116" s="21"/>
      <c r="AR116" s="21"/>
      <c r="AS116" s="21"/>
      <c r="AT116" s="21"/>
      <c r="AU116" s="21"/>
      <c r="AV116" s="21"/>
      <c r="AW116" s="21"/>
      <c r="AX116" s="21"/>
      <c r="AY116" s="21"/>
      <c r="AZ116" s="21"/>
      <c r="BA116" s="21"/>
      <c r="BB116" s="21"/>
    </row>
    <row r="117" spans="1:54" ht="15" hidden="1" customHeight="1" outlineLevel="3">
      <c r="A117" s="8"/>
      <c r="B117" t="s">
        <v>533</v>
      </c>
      <c r="C117" t="s">
        <v>534</v>
      </c>
      <c r="D117" t="s">
        <v>379</v>
      </c>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21"/>
      <c r="AN117" s="21"/>
      <c r="AO117" s="21"/>
      <c r="AP117" s="21"/>
      <c r="AQ117" s="21"/>
      <c r="AR117" s="21"/>
      <c r="AS117" s="21"/>
      <c r="AT117" s="21"/>
      <c r="AU117" s="21"/>
      <c r="AV117" s="21"/>
      <c r="AW117" s="21"/>
      <c r="AX117" s="21"/>
      <c r="AY117" s="21"/>
      <c r="AZ117" s="21"/>
      <c r="BA117" s="21"/>
      <c r="BB117" s="21"/>
    </row>
    <row r="118" spans="1:54" ht="15" hidden="1" customHeight="1" outlineLevel="3">
      <c r="A118" s="8"/>
      <c r="B118" t="s">
        <v>535</v>
      </c>
      <c r="C118" t="s">
        <v>536</v>
      </c>
      <c r="D118" t="s">
        <v>379</v>
      </c>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21"/>
      <c r="AO118" s="21"/>
      <c r="AP118" s="21"/>
      <c r="AQ118" s="21"/>
      <c r="AR118" s="21"/>
      <c r="AS118" s="21"/>
      <c r="AT118" s="21"/>
      <c r="AU118" s="21"/>
      <c r="AV118" s="21"/>
      <c r="AW118" s="21"/>
      <c r="AX118" s="21"/>
      <c r="AY118" s="21"/>
      <c r="AZ118" s="21"/>
      <c r="BA118" s="21"/>
      <c r="BB118" s="21"/>
    </row>
    <row r="119" spans="1:54" ht="15" hidden="1" customHeight="1" outlineLevel="3">
      <c r="A119" s="8"/>
      <c r="B119" t="s">
        <v>537</v>
      </c>
      <c r="C119" t="s">
        <v>538</v>
      </c>
      <c r="D119" t="s">
        <v>379</v>
      </c>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21"/>
      <c r="AP119" s="21"/>
      <c r="AQ119" s="21"/>
      <c r="AR119" s="21"/>
      <c r="AS119" s="21"/>
      <c r="AT119" s="21"/>
      <c r="AU119" s="21"/>
      <c r="AV119" s="21"/>
      <c r="AW119" s="21"/>
      <c r="AX119" s="21"/>
      <c r="AY119" s="21"/>
      <c r="AZ119" s="21"/>
      <c r="BA119" s="21"/>
      <c r="BB119" s="21"/>
    </row>
    <row r="120" spans="1:54" ht="15" hidden="1" customHeight="1" outlineLevel="3">
      <c r="A120" s="8"/>
      <c r="B120" t="s">
        <v>539</v>
      </c>
      <c r="C120" t="s">
        <v>540</v>
      </c>
      <c r="D120" t="s">
        <v>379</v>
      </c>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21"/>
      <c r="AQ120" s="21"/>
      <c r="AR120" s="21"/>
      <c r="AS120" s="21"/>
      <c r="AT120" s="21"/>
      <c r="AU120" s="21"/>
      <c r="AV120" s="21"/>
      <c r="AW120" s="21"/>
      <c r="AX120" s="21"/>
      <c r="AY120" s="21"/>
      <c r="AZ120" s="21"/>
      <c r="BA120" s="21"/>
      <c r="BB120" s="21"/>
    </row>
    <row r="121" spans="1:54" ht="15" hidden="1" customHeight="1" outlineLevel="3">
      <c r="A121" s="8"/>
      <c r="B121" t="s">
        <v>541</v>
      </c>
      <c r="C121" t="s">
        <v>542</v>
      </c>
      <c r="D121" t="s">
        <v>379</v>
      </c>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21"/>
      <c r="AR121" s="21"/>
      <c r="AS121" s="21"/>
      <c r="AT121" s="21"/>
      <c r="AU121" s="21"/>
      <c r="AV121" s="21"/>
      <c r="AW121" s="21"/>
      <c r="AX121" s="21"/>
      <c r="AY121" s="21"/>
      <c r="AZ121" s="21"/>
      <c r="BA121" s="21"/>
      <c r="BB121" s="21"/>
    </row>
    <row r="122" spans="1:54" ht="15" hidden="1" customHeight="1" outlineLevel="3">
      <c r="A122" s="8"/>
      <c r="B122" t="s">
        <v>543</v>
      </c>
      <c r="C122" t="s">
        <v>544</v>
      </c>
      <c r="D122" t="s">
        <v>379</v>
      </c>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21"/>
      <c r="AS122" s="21"/>
      <c r="AT122" s="21"/>
      <c r="AU122" s="21"/>
      <c r="AV122" s="21"/>
      <c r="AW122" s="21"/>
      <c r="AX122" s="21"/>
      <c r="AY122" s="21"/>
      <c r="AZ122" s="21"/>
      <c r="BA122" s="21"/>
      <c r="BB122" s="21"/>
    </row>
    <row r="123" spans="1:54" ht="15" hidden="1" customHeight="1" outlineLevel="3">
      <c r="A123" s="8"/>
      <c r="B123" t="s">
        <v>545</v>
      </c>
      <c r="C123" t="s">
        <v>546</v>
      </c>
      <c r="D123" t="s">
        <v>379</v>
      </c>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21"/>
      <c r="AT123" s="21"/>
      <c r="AU123" s="21"/>
      <c r="AV123" s="21"/>
      <c r="AW123" s="21"/>
      <c r="AX123" s="21"/>
      <c r="AY123" s="21"/>
      <c r="AZ123" s="21"/>
      <c r="BA123" s="21"/>
      <c r="BB123" s="21"/>
    </row>
    <row r="124" spans="1:54" ht="15" hidden="1" customHeight="1" outlineLevel="3">
      <c r="A124" s="8"/>
      <c r="B124" t="s">
        <v>547</v>
      </c>
      <c r="C124" t="s">
        <v>548</v>
      </c>
      <c r="D124" t="s">
        <v>379</v>
      </c>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21"/>
      <c r="AU124" s="21"/>
      <c r="AV124" s="21"/>
      <c r="AW124" s="21"/>
      <c r="AX124" s="21"/>
      <c r="AY124" s="21"/>
      <c r="AZ124" s="21"/>
      <c r="BA124" s="21"/>
      <c r="BB124" s="21"/>
    </row>
    <row r="125" spans="1:54" ht="15" hidden="1" customHeight="1" outlineLevel="3">
      <c r="A125" s="8"/>
      <c r="B125" t="s">
        <v>549</v>
      </c>
      <c r="C125" t="s">
        <v>550</v>
      </c>
      <c r="D125" t="s">
        <v>379</v>
      </c>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21"/>
      <c r="AV125" s="21"/>
      <c r="AW125" s="21"/>
      <c r="AX125" s="21"/>
      <c r="AY125" s="21"/>
      <c r="AZ125" s="21"/>
      <c r="BA125" s="21"/>
      <c r="BB125" s="21"/>
    </row>
    <row r="126" spans="1:54" ht="15" hidden="1" customHeight="1" outlineLevel="3">
      <c r="A126" s="8"/>
      <c r="B126" t="s">
        <v>551</v>
      </c>
      <c r="C126" t="s">
        <v>552</v>
      </c>
      <c r="D126" t="s">
        <v>379</v>
      </c>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21"/>
      <c r="AW126" s="21"/>
      <c r="AX126" s="21"/>
      <c r="AY126" s="21"/>
      <c r="AZ126" s="21"/>
      <c r="BA126" s="21"/>
      <c r="BB126" s="21"/>
    </row>
    <row r="127" spans="1:54" ht="15" hidden="1" customHeight="1" outlineLevel="3">
      <c r="A127" s="8"/>
      <c r="B127" t="s">
        <v>553</v>
      </c>
      <c r="C127" t="s">
        <v>554</v>
      </c>
      <c r="D127" t="s">
        <v>379</v>
      </c>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21"/>
      <c r="AX127" s="21"/>
      <c r="AY127" s="21"/>
      <c r="AZ127" s="21"/>
      <c r="BA127" s="21"/>
      <c r="BB127" s="21"/>
    </row>
    <row r="128" spans="1:54" ht="15.5" outlineLevel="2" collapsed="1">
      <c r="A128" s="8"/>
      <c r="B128" t="s">
        <v>443</v>
      </c>
      <c r="C128" t="s">
        <v>444</v>
      </c>
      <c r="D128" t="s">
        <v>379</v>
      </c>
      <c r="E128" s="21">
        <f>SUM(E84:E127)</f>
        <v>0</v>
      </c>
      <c r="F128" s="21">
        <f t="shared" ref="F128:AW128" si="10">SUM(F84:F127)</f>
        <v>0</v>
      </c>
      <c r="G128" s="21">
        <f t="shared" si="10"/>
        <v>0</v>
      </c>
      <c r="H128" s="21">
        <f t="shared" si="10"/>
        <v>0</v>
      </c>
      <c r="I128" s="21">
        <f t="shared" si="10"/>
        <v>0</v>
      </c>
      <c r="J128" s="21">
        <f t="shared" si="10"/>
        <v>0</v>
      </c>
      <c r="K128" s="21">
        <f t="shared" si="10"/>
        <v>0</v>
      </c>
      <c r="L128" s="21">
        <f t="shared" si="10"/>
        <v>0</v>
      </c>
      <c r="M128" s="21">
        <f t="shared" si="10"/>
        <v>0</v>
      </c>
      <c r="N128" s="21">
        <f t="shared" si="10"/>
        <v>0</v>
      </c>
      <c r="O128" s="21">
        <f t="shared" si="10"/>
        <v>0</v>
      </c>
      <c r="P128" s="21">
        <f t="shared" si="10"/>
        <v>0</v>
      </c>
      <c r="Q128" s="21">
        <f t="shared" si="10"/>
        <v>0</v>
      </c>
      <c r="R128" s="21">
        <f t="shared" si="10"/>
        <v>0</v>
      </c>
      <c r="S128" s="21">
        <f t="shared" si="10"/>
        <v>0</v>
      </c>
      <c r="T128" s="21">
        <f t="shared" si="10"/>
        <v>0</v>
      </c>
      <c r="U128" s="21">
        <f t="shared" si="10"/>
        <v>0</v>
      </c>
      <c r="V128" s="21">
        <f t="shared" si="10"/>
        <v>0</v>
      </c>
      <c r="W128" s="21">
        <f t="shared" si="10"/>
        <v>0</v>
      </c>
      <c r="X128" s="21">
        <f t="shared" si="10"/>
        <v>0</v>
      </c>
      <c r="Y128" s="21">
        <f t="shared" si="10"/>
        <v>0</v>
      </c>
      <c r="Z128" s="21">
        <f t="shared" si="10"/>
        <v>0</v>
      </c>
      <c r="AA128" s="21">
        <f t="shared" si="10"/>
        <v>0</v>
      </c>
      <c r="AB128" s="21">
        <f t="shared" si="10"/>
        <v>0</v>
      </c>
      <c r="AC128" s="21">
        <f t="shared" si="10"/>
        <v>0</v>
      </c>
      <c r="AD128" s="21">
        <f t="shared" si="10"/>
        <v>0</v>
      </c>
      <c r="AE128" s="21">
        <f t="shared" si="10"/>
        <v>0</v>
      </c>
      <c r="AF128" s="21">
        <f t="shared" si="10"/>
        <v>0</v>
      </c>
      <c r="AG128" s="21">
        <f t="shared" si="10"/>
        <v>0</v>
      </c>
      <c r="AH128" s="21">
        <f t="shared" si="10"/>
        <v>0</v>
      </c>
      <c r="AI128" s="21">
        <f t="shared" si="10"/>
        <v>0</v>
      </c>
      <c r="AJ128" s="21">
        <f t="shared" si="10"/>
        <v>0</v>
      </c>
      <c r="AK128" s="21">
        <f t="shared" si="10"/>
        <v>0</v>
      </c>
      <c r="AL128" s="21">
        <f t="shared" si="10"/>
        <v>0</v>
      </c>
      <c r="AM128" s="21">
        <f t="shared" si="10"/>
        <v>0</v>
      </c>
      <c r="AN128" s="21">
        <f t="shared" si="10"/>
        <v>0</v>
      </c>
      <c r="AO128" s="21">
        <f t="shared" si="10"/>
        <v>0</v>
      </c>
      <c r="AP128" s="21">
        <f t="shared" si="10"/>
        <v>0</v>
      </c>
      <c r="AQ128" s="21">
        <f t="shared" si="10"/>
        <v>0</v>
      </c>
      <c r="AR128" s="21">
        <f t="shared" si="10"/>
        <v>0</v>
      </c>
      <c r="AS128" s="21">
        <f t="shared" si="10"/>
        <v>0</v>
      </c>
      <c r="AT128" s="21">
        <f t="shared" si="10"/>
        <v>0</v>
      </c>
      <c r="AU128" s="21">
        <f t="shared" si="10"/>
        <v>0</v>
      </c>
      <c r="AV128" s="21">
        <f t="shared" si="10"/>
        <v>0</v>
      </c>
      <c r="AW128" s="21">
        <f t="shared" si="10"/>
        <v>0</v>
      </c>
      <c r="AX128" s="21">
        <f>SUM(AX84:AX127)</f>
        <v>0</v>
      </c>
      <c r="AY128" s="21">
        <f>SUM(AY84:AY127)</f>
        <v>0</v>
      </c>
      <c r="AZ128" s="21">
        <f>SUM(AZ84:AZ127)</f>
        <v>0</v>
      </c>
      <c r="BA128" s="21">
        <f>SUM(BA84:BA127)</f>
        <v>0</v>
      </c>
      <c r="BB128" s="21">
        <f>SUM(BB84:BB127)</f>
        <v>0</v>
      </c>
    </row>
    <row r="129" spans="1:54" ht="15" customHeight="1" outlineLevel="2">
      <c r="A129" s="8"/>
      <c r="B129" t="s">
        <v>445</v>
      </c>
      <c r="C129" t="s">
        <v>446</v>
      </c>
      <c r="D129" t="s">
        <v>379</v>
      </c>
      <c r="E129" s="21">
        <v>0</v>
      </c>
      <c r="F129" s="21">
        <f>E131</f>
        <v>0</v>
      </c>
      <c r="G129" s="21">
        <f t="shared" ref="G129:AW129" si="11">F131</f>
        <v>0</v>
      </c>
      <c r="H129" s="21">
        <f t="shared" si="11"/>
        <v>0</v>
      </c>
      <c r="I129" s="21">
        <f t="shared" si="11"/>
        <v>0</v>
      </c>
      <c r="J129" s="21">
        <f t="shared" si="11"/>
        <v>0</v>
      </c>
      <c r="K129" s="21">
        <f t="shared" si="11"/>
        <v>0</v>
      </c>
      <c r="L129" s="21">
        <f t="shared" si="11"/>
        <v>0</v>
      </c>
      <c r="M129" s="21">
        <f t="shared" si="11"/>
        <v>0</v>
      </c>
      <c r="N129" s="21">
        <f t="shared" si="11"/>
        <v>0</v>
      </c>
      <c r="O129" s="21">
        <f t="shared" si="11"/>
        <v>0</v>
      </c>
      <c r="P129" s="21">
        <f t="shared" si="11"/>
        <v>0</v>
      </c>
      <c r="Q129" s="21">
        <f t="shared" si="11"/>
        <v>0</v>
      </c>
      <c r="R129" s="21">
        <f t="shared" si="11"/>
        <v>0</v>
      </c>
      <c r="S129" s="21">
        <f t="shared" si="11"/>
        <v>0</v>
      </c>
      <c r="T129" s="21">
        <f t="shared" si="11"/>
        <v>0</v>
      </c>
      <c r="U129" s="21">
        <f t="shared" si="11"/>
        <v>0</v>
      </c>
      <c r="V129" s="21">
        <f t="shared" si="11"/>
        <v>0</v>
      </c>
      <c r="W129" s="21">
        <f t="shared" si="11"/>
        <v>0</v>
      </c>
      <c r="X129" s="21">
        <f t="shared" si="11"/>
        <v>0</v>
      </c>
      <c r="Y129" s="21">
        <f t="shared" si="11"/>
        <v>0</v>
      </c>
      <c r="Z129" s="21">
        <f t="shared" si="11"/>
        <v>0</v>
      </c>
      <c r="AA129" s="21">
        <f t="shared" si="11"/>
        <v>0</v>
      </c>
      <c r="AB129" s="21">
        <f t="shared" si="11"/>
        <v>0</v>
      </c>
      <c r="AC129" s="21">
        <f t="shared" si="11"/>
        <v>0</v>
      </c>
      <c r="AD129" s="21">
        <f t="shared" si="11"/>
        <v>0</v>
      </c>
      <c r="AE129" s="21">
        <f t="shared" si="11"/>
        <v>0</v>
      </c>
      <c r="AF129" s="21">
        <f t="shared" si="11"/>
        <v>0</v>
      </c>
      <c r="AG129" s="21">
        <f t="shared" si="11"/>
        <v>0</v>
      </c>
      <c r="AH129" s="21">
        <f t="shared" si="11"/>
        <v>0</v>
      </c>
      <c r="AI129" s="21">
        <f t="shared" si="11"/>
        <v>0</v>
      </c>
      <c r="AJ129" s="21">
        <f t="shared" si="11"/>
        <v>0</v>
      </c>
      <c r="AK129" s="21">
        <f t="shared" si="11"/>
        <v>0</v>
      </c>
      <c r="AL129" s="21">
        <f t="shared" si="11"/>
        <v>0</v>
      </c>
      <c r="AM129" s="21">
        <f t="shared" si="11"/>
        <v>0</v>
      </c>
      <c r="AN129" s="21">
        <f t="shared" si="11"/>
        <v>0</v>
      </c>
      <c r="AO129" s="21">
        <f t="shared" si="11"/>
        <v>0</v>
      </c>
      <c r="AP129" s="21">
        <f t="shared" si="11"/>
        <v>0</v>
      </c>
      <c r="AQ129" s="21">
        <f t="shared" si="11"/>
        <v>0</v>
      </c>
      <c r="AR129" s="21">
        <f t="shared" si="11"/>
        <v>0</v>
      </c>
      <c r="AS129" s="21">
        <f t="shared" si="11"/>
        <v>0</v>
      </c>
      <c r="AT129" s="21">
        <f t="shared" si="11"/>
        <v>0</v>
      </c>
      <c r="AU129" s="21">
        <f t="shared" si="11"/>
        <v>0</v>
      </c>
      <c r="AV129" s="21">
        <f t="shared" si="11"/>
        <v>0</v>
      </c>
      <c r="AW129" s="21">
        <f t="shared" si="11"/>
        <v>0</v>
      </c>
      <c r="AX129" s="21">
        <f>AW131</f>
        <v>0</v>
      </c>
      <c r="AY129" s="21">
        <f>AX131</f>
        <v>0</v>
      </c>
      <c r="AZ129" s="21">
        <f>AY131</f>
        <v>0</v>
      </c>
      <c r="BA129" s="21">
        <f>AZ131</f>
        <v>0</v>
      </c>
      <c r="BB129" s="21">
        <f>BA131</f>
        <v>0</v>
      </c>
    </row>
    <row r="130" spans="1:54" ht="15" customHeight="1" outlineLevel="2">
      <c r="A130" s="8"/>
      <c r="B130" t="s">
        <v>447</v>
      </c>
      <c r="C130" t="s">
        <v>448</v>
      </c>
      <c r="D130" t="s">
        <v>379</v>
      </c>
      <c r="E130" s="21">
        <f>E131*(1/(1+'Fixed Data'!$B$10))</f>
        <v>0</v>
      </c>
      <c r="F130" s="21">
        <f>F131*(1/(1+'Fixed Data'!$B$10))</f>
        <v>0</v>
      </c>
      <c r="G130" s="21">
        <f>G131*(1/(1+'Fixed Data'!$B$10))</f>
        <v>0</v>
      </c>
      <c r="H130" s="21">
        <f>H131*(1/(1+'Fixed Data'!$B$10))</f>
        <v>0</v>
      </c>
      <c r="I130" s="21">
        <f>I131*(1/(1+'Fixed Data'!$B$10))</f>
        <v>0</v>
      </c>
      <c r="J130" s="21">
        <f>J131*(1/(1+'Fixed Data'!$B$10))</f>
        <v>0</v>
      </c>
      <c r="K130" s="21">
        <f>K131*(1/(1+'Fixed Data'!$B$10))</f>
        <v>0</v>
      </c>
      <c r="L130" s="21">
        <f>L131*(1/(1+'Fixed Data'!$B$10))</f>
        <v>0</v>
      </c>
      <c r="M130" s="21">
        <f>M131*(1/(1+'Fixed Data'!$B$10))</f>
        <v>0</v>
      </c>
      <c r="N130" s="21">
        <f>N131*(1/(1+'Fixed Data'!$B$10))</f>
        <v>0</v>
      </c>
      <c r="O130" s="21">
        <f>O131*(1/(1+'Fixed Data'!$B$10))</f>
        <v>0</v>
      </c>
      <c r="P130" s="21">
        <f>P131*(1/(1+'Fixed Data'!$B$10))</f>
        <v>0</v>
      </c>
      <c r="Q130" s="21">
        <f>Q131*(1/(1+'Fixed Data'!$B$10))</f>
        <v>0</v>
      </c>
      <c r="R130" s="21">
        <f>R131*(1/(1+'Fixed Data'!$B$10))</f>
        <v>0</v>
      </c>
      <c r="S130" s="21">
        <f>S131*(1/(1+'Fixed Data'!$B$10))</f>
        <v>0</v>
      </c>
      <c r="T130" s="21">
        <f>T131*(1/(1+'Fixed Data'!$B$10))</f>
        <v>0</v>
      </c>
      <c r="U130" s="21">
        <f>U131*(1/(1+'Fixed Data'!$B$10))</f>
        <v>0</v>
      </c>
      <c r="V130" s="21">
        <f>V131*(1/(1+'Fixed Data'!$B$10))</f>
        <v>0</v>
      </c>
      <c r="W130" s="21">
        <f>W131*(1/(1+'Fixed Data'!$B$10))</f>
        <v>0</v>
      </c>
      <c r="X130" s="21">
        <f>X131*(1/(1+'Fixed Data'!$B$10))</f>
        <v>0</v>
      </c>
      <c r="Y130" s="21">
        <f>Y131*(1/(1+'Fixed Data'!$B$10))</f>
        <v>0</v>
      </c>
      <c r="Z130" s="21">
        <f>Z131*(1/(1+'Fixed Data'!$B$10))</f>
        <v>0</v>
      </c>
      <c r="AA130" s="21">
        <f>AA131*(1/(1+'Fixed Data'!$B$10))</f>
        <v>0</v>
      </c>
      <c r="AB130" s="21">
        <f>AB131*(1/(1+'Fixed Data'!$B$10))</f>
        <v>0</v>
      </c>
      <c r="AC130" s="21">
        <f>AC131*(1/(1+'Fixed Data'!$B$10))</f>
        <v>0</v>
      </c>
      <c r="AD130" s="21">
        <f>AD131*(1/(1+'Fixed Data'!$B$10))</f>
        <v>0</v>
      </c>
      <c r="AE130" s="21">
        <f>AE131*(1/(1+'Fixed Data'!$B$10))</f>
        <v>0</v>
      </c>
      <c r="AF130" s="21">
        <f>AF131*(1/(1+'Fixed Data'!$B$10))</f>
        <v>0</v>
      </c>
      <c r="AG130" s="21">
        <f>AG131*(1/(1+'Fixed Data'!$B$10))</f>
        <v>0</v>
      </c>
      <c r="AH130" s="21">
        <f>AH131*(1/(1+'Fixed Data'!$B$10))</f>
        <v>0</v>
      </c>
      <c r="AI130" s="21">
        <f>AI131*(1/(1+'Fixed Data'!$B$10))</f>
        <v>0</v>
      </c>
      <c r="AJ130" s="21">
        <f>AJ131*(1/(1+'Fixed Data'!$B$10))</f>
        <v>0</v>
      </c>
      <c r="AK130" s="21">
        <f>AK131*(1/(1+'Fixed Data'!$B$10))</f>
        <v>0</v>
      </c>
      <c r="AL130" s="21">
        <f>AL131*(1/(1+'Fixed Data'!$B$10))</f>
        <v>0</v>
      </c>
      <c r="AM130" s="21">
        <f>AM131*(1/(1+'Fixed Data'!$B$10))</f>
        <v>0</v>
      </c>
      <c r="AN130" s="21">
        <f>AN131*(1/(1+'Fixed Data'!$B$10))</f>
        <v>0</v>
      </c>
      <c r="AO130" s="21">
        <f>AO131*(1/(1+'Fixed Data'!$B$10))</f>
        <v>0</v>
      </c>
      <c r="AP130" s="21">
        <f>AP131*(1/(1+'Fixed Data'!$B$10))</f>
        <v>0</v>
      </c>
      <c r="AQ130" s="21">
        <f>AQ131*(1/(1+'Fixed Data'!$B$10))</f>
        <v>0</v>
      </c>
      <c r="AR130" s="21">
        <f>AR131*(1/(1+'Fixed Data'!$B$10))</f>
        <v>0</v>
      </c>
      <c r="AS130" s="21">
        <f>AS131*(1/(1+'Fixed Data'!$B$10))</f>
        <v>0</v>
      </c>
      <c r="AT130" s="21">
        <f>AT131*(1/(1+'Fixed Data'!$B$10))</f>
        <v>0</v>
      </c>
      <c r="AU130" s="21">
        <f>AU131*(1/(1+'Fixed Data'!$B$10))</f>
        <v>0</v>
      </c>
      <c r="AV130" s="21">
        <f>AV131*(1/(1+'Fixed Data'!$B$10))</f>
        <v>0</v>
      </c>
      <c r="AW130" s="21">
        <f>AW131*(1/(1+'Fixed Data'!$B$10))</f>
        <v>0</v>
      </c>
      <c r="AX130" s="21">
        <f>AX131*(1/(1+'Fixed Data'!$B$10))</f>
        <v>0</v>
      </c>
      <c r="AY130" s="21">
        <f>AY131*(1/(1+'Fixed Data'!$B$10))</f>
        <v>0</v>
      </c>
      <c r="AZ130" s="21">
        <f>AZ131*(1/(1+'Fixed Data'!$B$10))</f>
        <v>0</v>
      </c>
      <c r="BA130" s="21">
        <f>BA131*(1/(1+'Fixed Data'!$B$10))</f>
        <v>0</v>
      </c>
      <c r="BB130" s="21">
        <f>BB131*(1/(1+'Fixed Data'!$B$10))</f>
        <v>0</v>
      </c>
    </row>
    <row r="131" spans="1:54" ht="13.9" customHeight="1" outlineLevel="2">
      <c r="A131" s="8"/>
      <c r="B131" t="s">
        <v>449</v>
      </c>
      <c r="C131" t="s">
        <v>450</v>
      </c>
      <c r="D131" t="s">
        <v>379</v>
      </c>
      <c r="E131" s="21">
        <f t="shared" ref="E131:BB131" si="12">E82-E128+E129</f>
        <v>0</v>
      </c>
      <c r="F131" s="21">
        <f t="shared" si="12"/>
        <v>0</v>
      </c>
      <c r="G131" s="21">
        <f t="shared" si="12"/>
        <v>0</v>
      </c>
      <c r="H131" s="21">
        <f t="shared" si="12"/>
        <v>0</v>
      </c>
      <c r="I131" s="21">
        <f t="shared" si="12"/>
        <v>0</v>
      </c>
      <c r="J131" s="21">
        <f t="shared" si="12"/>
        <v>0</v>
      </c>
      <c r="K131" s="21">
        <f t="shared" si="12"/>
        <v>0</v>
      </c>
      <c r="L131" s="21">
        <f t="shared" si="12"/>
        <v>0</v>
      </c>
      <c r="M131" s="21">
        <f t="shared" si="12"/>
        <v>0</v>
      </c>
      <c r="N131" s="21">
        <f t="shared" si="12"/>
        <v>0</v>
      </c>
      <c r="O131" s="21">
        <f t="shared" si="12"/>
        <v>0</v>
      </c>
      <c r="P131" s="21">
        <f t="shared" si="12"/>
        <v>0</v>
      </c>
      <c r="Q131" s="21">
        <f t="shared" si="12"/>
        <v>0</v>
      </c>
      <c r="R131" s="21">
        <f t="shared" si="12"/>
        <v>0</v>
      </c>
      <c r="S131" s="21">
        <f t="shared" si="12"/>
        <v>0</v>
      </c>
      <c r="T131" s="21">
        <f t="shared" si="12"/>
        <v>0</v>
      </c>
      <c r="U131" s="21">
        <f t="shared" si="12"/>
        <v>0</v>
      </c>
      <c r="V131" s="21">
        <f t="shared" si="12"/>
        <v>0</v>
      </c>
      <c r="W131" s="21">
        <f t="shared" si="12"/>
        <v>0</v>
      </c>
      <c r="X131" s="21">
        <f t="shared" si="12"/>
        <v>0</v>
      </c>
      <c r="Y131" s="21">
        <f t="shared" si="12"/>
        <v>0</v>
      </c>
      <c r="Z131" s="21">
        <f t="shared" si="12"/>
        <v>0</v>
      </c>
      <c r="AA131" s="21">
        <f t="shared" si="12"/>
        <v>0</v>
      </c>
      <c r="AB131" s="21">
        <f t="shared" si="12"/>
        <v>0</v>
      </c>
      <c r="AC131" s="21">
        <f t="shared" si="12"/>
        <v>0</v>
      </c>
      <c r="AD131" s="21">
        <f t="shared" si="12"/>
        <v>0</v>
      </c>
      <c r="AE131" s="21">
        <f t="shared" si="12"/>
        <v>0</v>
      </c>
      <c r="AF131" s="21">
        <f t="shared" si="12"/>
        <v>0</v>
      </c>
      <c r="AG131" s="21">
        <f t="shared" si="12"/>
        <v>0</v>
      </c>
      <c r="AH131" s="21">
        <f t="shared" si="12"/>
        <v>0</v>
      </c>
      <c r="AI131" s="21">
        <f t="shared" si="12"/>
        <v>0</v>
      </c>
      <c r="AJ131" s="21">
        <f t="shared" si="12"/>
        <v>0</v>
      </c>
      <c r="AK131" s="21">
        <f t="shared" si="12"/>
        <v>0</v>
      </c>
      <c r="AL131" s="21">
        <f t="shared" si="12"/>
        <v>0</v>
      </c>
      <c r="AM131" s="21">
        <f t="shared" si="12"/>
        <v>0</v>
      </c>
      <c r="AN131" s="21">
        <f t="shared" si="12"/>
        <v>0</v>
      </c>
      <c r="AO131" s="21">
        <f t="shared" si="12"/>
        <v>0</v>
      </c>
      <c r="AP131" s="21">
        <f t="shared" si="12"/>
        <v>0</v>
      </c>
      <c r="AQ131" s="21">
        <f t="shared" si="12"/>
        <v>0</v>
      </c>
      <c r="AR131" s="21">
        <f t="shared" si="12"/>
        <v>0</v>
      </c>
      <c r="AS131" s="21">
        <f t="shared" si="12"/>
        <v>0</v>
      </c>
      <c r="AT131" s="21">
        <f t="shared" si="12"/>
        <v>0</v>
      </c>
      <c r="AU131" s="21">
        <f t="shared" si="12"/>
        <v>0</v>
      </c>
      <c r="AV131" s="21">
        <f t="shared" si="12"/>
        <v>0</v>
      </c>
      <c r="AW131" s="21">
        <f t="shared" si="12"/>
        <v>0</v>
      </c>
      <c r="AX131" s="21">
        <f t="shared" si="12"/>
        <v>0</v>
      </c>
      <c r="AY131" s="21">
        <f t="shared" si="12"/>
        <v>0</v>
      </c>
      <c r="AZ131" s="21">
        <f t="shared" si="12"/>
        <v>0</v>
      </c>
      <c r="BA131" s="21">
        <f t="shared" si="12"/>
        <v>0</v>
      </c>
      <c r="BB131" s="21">
        <f t="shared" si="12"/>
        <v>0</v>
      </c>
    </row>
    <row r="132" spans="1:54" ht="14.5" outlineLevel="2">
      <c r="A132" s="8"/>
      <c r="B132" t="s">
        <v>451</v>
      </c>
      <c r="C132" t="s">
        <v>452</v>
      </c>
      <c r="D132" t="s">
        <v>379</v>
      </c>
      <c r="E132" s="21">
        <f>AVERAGE(E129:E130)*'Fixed Data'!$B$10</f>
        <v>0</v>
      </c>
      <c r="F132" s="21">
        <f>AVERAGE(F129:F130)*'Fixed Data'!$B$10</f>
        <v>0</v>
      </c>
      <c r="G132" s="21">
        <f>AVERAGE(G129:G130)*'Fixed Data'!$B$10</f>
        <v>0</v>
      </c>
      <c r="H132" s="21">
        <f>AVERAGE(H129:H130)*'Fixed Data'!$B$10</f>
        <v>0</v>
      </c>
      <c r="I132" s="21">
        <f>AVERAGE(I129:I130)*'Fixed Data'!$B$10</f>
        <v>0</v>
      </c>
      <c r="J132" s="21">
        <f>AVERAGE(J129:J130)*'Fixed Data'!$B$10</f>
        <v>0</v>
      </c>
      <c r="K132" s="21">
        <f>AVERAGE(K129:K130)*'Fixed Data'!$B$10</f>
        <v>0</v>
      </c>
      <c r="L132" s="21">
        <f>AVERAGE(L129:L130)*'Fixed Data'!$B$10</f>
        <v>0</v>
      </c>
      <c r="M132" s="21">
        <f>AVERAGE(M129:M130)*'Fixed Data'!$B$10</f>
        <v>0</v>
      </c>
      <c r="N132" s="21">
        <f>AVERAGE(N129:N130)*'Fixed Data'!$B$10</f>
        <v>0</v>
      </c>
      <c r="O132" s="21">
        <f>AVERAGE(O129:O130)*'Fixed Data'!$B$10</f>
        <v>0</v>
      </c>
      <c r="P132" s="21">
        <f>AVERAGE(P129:P130)*'Fixed Data'!$B$10</f>
        <v>0</v>
      </c>
      <c r="Q132" s="21">
        <f>AVERAGE(Q129:Q130)*'Fixed Data'!$B$10</f>
        <v>0</v>
      </c>
      <c r="R132" s="21">
        <f>AVERAGE(R129:R130)*'Fixed Data'!$B$10</f>
        <v>0</v>
      </c>
      <c r="S132" s="21">
        <f>AVERAGE(S129:S130)*'Fixed Data'!$B$10</f>
        <v>0</v>
      </c>
      <c r="T132" s="21">
        <f>AVERAGE(T129:T130)*'Fixed Data'!$B$10</f>
        <v>0</v>
      </c>
      <c r="U132" s="21">
        <f>AVERAGE(U129:U130)*'Fixed Data'!$B$10</f>
        <v>0</v>
      </c>
      <c r="V132" s="21">
        <f>AVERAGE(V129:V130)*'Fixed Data'!$B$10</f>
        <v>0</v>
      </c>
      <c r="W132" s="21">
        <f>AVERAGE(W129:W130)*'Fixed Data'!$B$10</f>
        <v>0</v>
      </c>
      <c r="X132" s="21">
        <f>AVERAGE(X129:X130)*'Fixed Data'!$B$10</f>
        <v>0</v>
      </c>
      <c r="Y132" s="21">
        <f>AVERAGE(Y129:Y130)*'Fixed Data'!$B$10</f>
        <v>0</v>
      </c>
      <c r="Z132" s="21">
        <f>AVERAGE(Z129:Z130)*'Fixed Data'!$B$10</f>
        <v>0</v>
      </c>
      <c r="AA132" s="21">
        <f>AVERAGE(AA129:AA130)*'Fixed Data'!$B$10</f>
        <v>0</v>
      </c>
      <c r="AB132" s="21">
        <f>AVERAGE(AB129:AB130)*'Fixed Data'!$B$10</f>
        <v>0</v>
      </c>
      <c r="AC132" s="21">
        <f>AVERAGE(AC129:AC130)*'Fixed Data'!$B$10</f>
        <v>0</v>
      </c>
      <c r="AD132" s="21">
        <f>AVERAGE(AD129:AD130)*'Fixed Data'!$B$10</f>
        <v>0</v>
      </c>
      <c r="AE132" s="21">
        <f>AVERAGE(AE129:AE130)*'Fixed Data'!$B$10</f>
        <v>0</v>
      </c>
      <c r="AF132" s="21">
        <f>AVERAGE(AF129:AF130)*'Fixed Data'!$B$10</f>
        <v>0</v>
      </c>
      <c r="AG132" s="21">
        <f>AVERAGE(AG129:AG130)*'Fixed Data'!$B$10</f>
        <v>0</v>
      </c>
      <c r="AH132" s="21">
        <f>AVERAGE(AH129:AH130)*'Fixed Data'!$B$10</f>
        <v>0</v>
      </c>
      <c r="AI132" s="21">
        <f>AVERAGE(AI129:AI130)*'Fixed Data'!$B$10</f>
        <v>0</v>
      </c>
      <c r="AJ132" s="21">
        <f>AVERAGE(AJ129:AJ130)*'Fixed Data'!$B$10</f>
        <v>0</v>
      </c>
      <c r="AK132" s="21">
        <f>AVERAGE(AK129:AK130)*'Fixed Data'!$B$10</f>
        <v>0</v>
      </c>
      <c r="AL132" s="21">
        <f>AVERAGE(AL129:AL130)*'Fixed Data'!$B$10</f>
        <v>0</v>
      </c>
      <c r="AM132" s="21">
        <f>AVERAGE(AM129:AM130)*'Fixed Data'!$B$10</f>
        <v>0</v>
      </c>
      <c r="AN132" s="21">
        <f>AVERAGE(AN129:AN130)*'Fixed Data'!$B$10</f>
        <v>0</v>
      </c>
      <c r="AO132" s="21">
        <f>AVERAGE(AO129:AO130)*'Fixed Data'!$B$10</f>
        <v>0</v>
      </c>
      <c r="AP132" s="21">
        <f>AVERAGE(AP129:AP130)*'Fixed Data'!$B$10</f>
        <v>0</v>
      </c>
      <c r="AQ132" s="21">
        <f>AVERAGE(AQ129:AQ130)*'Fixed Data'!$B$10</f>
        <v>0</v>
      </c>
      <c r="AR132" s="21">
        <f>AVERAGE(AR129:AR130)*'Fixed Data'!$B$10</f>
        <v>0</v>
      </c>
      <c r="AS132" s="21">
        <f>AVERAGE(AS129:AS130)*'Fixed Data'!$B$10</f>
        <v>0</v>
      </c>
      <c r="AT132" s="21">
        <f>AVERAGE(AT129:AT130)*'Fixed Data'!$B$10</f>
        <v>0</v>
      </c>
      <c r="AU132" s="21">
        <f>AVERAGE(AU129:AU130)*'Fixed Data'!$B$10</f>
        <v>0</v>
      </c>
      <c r="AV132" s="21">
        <f>AVERAGE(AV129:AV130)*'Fixed Data'!$B$10</f>
        <v>0</v>
      </c>
      <c r="AW132" s="21">
        <f>AVERAGE(AW129:AW130)*'Fixed Data'!$B$10</f>
        <v>0</v>
      </c>
      <c r="AX132" s="21">
        <f>AVERAGE(AX129:AX130)*'Fixed Data'!$B$10</f>
        <v>0</v>
      </c>
      <c r="AY132" s="21">
        <f>AVERAGE(AY129:AY130)*'Fixed Data'!$B$10</f>
        <v>0</v>
      </c>
      <c r="AZ132" s="21">
        <f>AVERAGE(AZ129:AZ130)*'Fixed Data'!$B$10</f>
        <v>0</v>
      </c>
      <c r="BA132" s="21">
        <f>AVERAGE(BA129:BA130)*'Fixed Data'!$B$10</f>
        <v>0</v>
      </c>
      <c r="BB132" s="21">
        <f>AVERAGE(BB129:BB130)*'Fixed Data'!$B$10</f>
        <v>0</v>
      </c>
    </row>
    <row r="133" spans="1:54" ht="14" outlineLevel="2" thickBot="1">
      <c r="A133" s="9"/>
      <c r="B133" s="3" t="s">
        <v>453</v>
      </c>
      <c r="C133" s="7" t="s">
        <v>454</v>
      </c>
      <c r="D133" s="7" t="s">
        <v>379</v>
      </c>
      <c r="E133" s="21">
        <f>E128+E132</f>
        <v>0</v>
      </c>
      <c r="F133" s="21">
        <f t="shared" ref="F133:BB133" si="13">F128+F132</f>
        <v>0</v>
      </c>
      <c r="G133" s="21">
        <f t="shared" si="13"/>
        <v>0</v>
      </c>
      <c r="H133" s="21">
        <f t="shared" si="13"/>
        <v>0</v>
      </c>
      <c r="I133" s="21">
        <f t="shared" si="13"/>
        <v>0</v>
      </c>
      <c r="J133" s="21">
        <f t="shared" si="13"/>
        <v>0</v>
      </c>
      <c r="K133" s="21">
        <f t="shared" si="13"/>
        <v>0</v>
      </c>
      <c r="L133" s="21">
        <f t="shared" si="13"/>
        <v>0</v>
      </c>
      <c r="M133" s="21">
        <f t="shared" si="13"/>
        <v>0</v>
      </c>
      <c r="N133" s="21">
        <f t="shared" si="13"/>
        <v>0</v>
      </c>
      <c r="O133" s="21">
        <f t="shared" si="13"/>
        <v>0</v>
      </c>
      <c r="P133" s="21">
        <f t="shared" si="13"/>
        <v>0</v>
      </c>
      <c r="Q133" s="21">
        <f t="shared" si="13"/>
        <v>0</v>
      </c>
      <c r="R133" s="21">
        <f t="shared" si="13"/>
        <v>0</v>
      </c>
      <c r="S133" s="21">
        <f t="shared" si="13"/>
        <v>0</v>
      </c>
      <c r="T133" s="21">
        <f t="shared" si="13"/>
        <v>0</v>
      </c>
      <c r="U133" s="21">
        <f t="shared" si="13"/>
        <v>0</v>
      </c>
      <c r="V133" s="21">
        <f t="shared" si="13"/>
        <v>0</v>
      </c>
      <c r="W133" s="21">
        <f t="shared" si="13"/>
        <v>0</v>
      </c>
      <c r="X133" s="21">
        <f t="shared" si="13"/>
        <v>0</v>
      </c>
      <c r="Y133" s="21">
        <f t="shared" si="13"/>
        <v>0</v>
      </c>
      <c r="Z133" s="21">
        <f t="shared" si="13"/>
        <v>0</v>
      </c>
      <c r="AA133" s="21">
        <f t="shared" si="13"/>
        <v>0</v>
      </c>
      <c r="AB133" s="21">
        <f t="shared" si="13"/>
        <v>0</v>
      </c>
      <c r="AC133" s="21">
        <f t="shared" si="13"/>
        <v>0</v>
      </c>
      <c r="AD133" s="21">
        <f t="shared" si="13"/>
        <v>0</v>
      </c>
      <c r="AE133" s="21">
        <f t="shared" si="13"/>
        <v>0</v>
      </c>
      <c r="AF133" s="21">
        <f t="shared" si="13"/>
        <v>0</v>
      </c>
      <c r="AG133" s="21">
        <f t="shared" si="13"/>
        <v>0</v>
      </c>
      <c r="AH133" s="21">
        <f t="shared" si="13"/>
        <v>0</v>
      </c>
      <c r="AI133" s="21">
        <f t="shared" si="13"/>
        <v>0</v>
      </c>
      <c r="AJ133" s="21">
        <f t="shared" si="13"/>
        <v>0</v>
      </c>
      <c r="AK133" s="21">
        <f t="shared" si="13"/>
        <v>0</v>
      </c>
      <c r="AL133" s="21">
        <f t="shared" si="13"/>
        <v>0</v>
      </c>
      <c r="AM133" s="21">
        <f t="shared" si="13"/>
        <v>0</v>
      </c>
      <c r="AN133" s="21">
        <f t="shared" si="13"/>
        <v>0</v>
      </c>
      <c r="AO133" s="21">
        <f t="shared" si="13"/>
        <v>0</v>
      </c>
      <c r="AP133" s="21">
        <f t="shared" si="13"/>
        <v>0</v>
      </c>
      <c r="AQ133" s="21">
        <f t="shared" si="13"/>
        <v>0</v>
      </c>
      <c r="AR133" s="21">
        <f t="shared" si="13"/>
        <v>0</v>
      </c>
      <c r="AS133" s="21">
        <f t="shared" si="13"/>
        <v>0</v>
      </c>
      <c r="AT133" s="21">
        <f t="shared" si="13"/>
        <v>0</v>
      </c>
      <c r="AU133" s="21">
        <f t="shared" si="13"/>
        <v>0</v>
      </c>
      <c r="AV133" s="21">
        <f t="shared" si="13"/>
        <v>0</v>
      </c>
      <c r="AW133" s="21">
        <f t="shared" si="13"/>
        <v>0</v>
      </c>
      <c r="AX133" s="21">
        <f t="shared" si="13"/>
        <v>0</v>
      </c>
      <c r="AY133" s="21">
        <f t="shared" si="13"/>
        <v>0</v>
      </c>
      <c r="AZ133" s="21">
        <f t="shared" si="13"/>
        <v>0</v>
      </c>
      <c r="BA133" s="21">
        <f t="shared" si="13"/>
        <v>0</v>
      </c>
      <c r="BB133" s="21">
        <f t="shared" si="13"/>
        <v>0</v>
      </c>
    </row>
    <row r="134" spans="1:54" ht="14" outlineLevel="2" thickBot="1">
      <c r="A134" s="139"/>
      <c r="B134" s="142" t="s">
        <v>455</v>
      </c>
      <c r="C134" s="143"/>
      <c r="D134" s="243"/>
      <c r="E134" s="245">
        <f t="shared" ref="E134:AJ134" si="14">E83+E77+E71</f>
        <v>0</v>
      </c>
      <c r="F134" s="245">
        <f t="shared" si="14"/>
        <v>0</v>
      </c>
      <c r="G134" s="245">
        <f t="shared" si="14"/>
        <v>0</v>
      </c>
      <c r="H134" s="245">
        <f t="shared" si="14"/>
        <v>0</v>
      </c>
      <c r="I134" s="245">
        <f t="shared" si="14"/>
        <v>0</v>
      </c>
      <c r="J134" s="245">
        <f t="shared" si="14"/>
        <v>0</v>
      </c>
      <c r="K134" s="245">
        <f t="shared" si="14"/>
        <v>0</v>
      </c>
      <c r="L134" s="245">
        <f t="shared" si="14"/>
        <v>0</v>
      </c>
      <c r="M134" s="245">
        <f t="shared" si="14"/>
        <v>0</v>
      </c>
      <c r="N134" s="245">
        <f t="shared" si="14"/>
        <v>0</v>
      </c>
      <c r="O134" s="245">
        <f t="shared" si="14"/>
        <v>0</v>
      </c>
      <c r="P134" s="245">
        <f t="shared" si="14"/>
        <v>0</v>
      </c>
      <c r="Q134" s="245">
        <f t="shared" si="14"/>
        <v>0</v>
      </c>
      <c r="R134" s="245">
        <f t="shared" si="14"/>
        <v>0</v>
      </c>
      <c r="S134" s="245">
        <f t="shared" si="14"/>
        <v>0</v>
      </c>
      <c r="T134" s="245">
        <f t="shared" si="14"/>
        <v>0</v>
      </c>
      <c r="U134" s="245">
        <f t="shared" si="14"/>
        <v>0</v>
      </c>
      <c r="V134" s="245">
        <f t="shared" si="14"/>
        <v>0</v>
      </c>
      <c r="W134" s="245">
        <f t="shared" si="14"/>
        <v>0</v>
      </c>
      <c r="X134" s="245">
        <f t="shared" si="14"/>
        <v>0</v>
      </c>
      <c r="Y134" s="245">
        <f t="shared" si="14"/>
        <v>0</v>
      </c>
      <c r="Z134" s="245">
        <f t="shared" si="14"/>
        <v>0</v>
      </c>
      <c r="AA134" s="245">
        <f t="shared" si="14"/>
        <v>0</v>
      </c>
      <c r="AB134" s="245">
        <f t="shared" si="14"/>
        <v>0</v>
      </c>
      <c r="AC134" s="245">
        <f t="shared" si="14"/>
        <v>0</v>
      </c>
      <c r="AD134" s="245">
        <f t="shared" si="14"/>
        <v>0</v>
      </c>
      <c r="AE134" s="245">
        <f t="shared" si="14"/>
        <v>0</v>
      </c>
      <c r="AF134" s="245">
        <f t="shared" si="14"/>
        <v>0</v>
      </c>
      <c r="AG134" s="245">
        <f t="shared" si="14"/>
        <v>0</v>
      </c>
      <c r="AH134" s="245">
        <f t="shared" si="14"/>
        <v>0</v>
      </c>
      <c r="AI134" s="245">
        <f t="shared" si="14"/>
        <v>0</v>
      </c>
      <c r="AJ134" s="245">
        <f t="shared" si="14"/>
        <v>0</v>
      </c>
      <c r="AK134" s="245">
        <f t="shared" ref="AK134:BB134" si="15">AK83+AK77+AK71</f>
        <v>0</v>
      </c>
      <c r="AL134" s="245">
        <f t="shared" si="15"/>
        <v>0</v>
      </c>
      <c r="AM134" s="245">
        <f t="shared" si="15"/>
        <v>0</v>
      </c>
      <c r="AN134" s="245">
        <f t="shared" si="15"/>
        <v>0</v>
      </c>
      <c r="AO134" s="245">
        <f t="shared" si="15"/>
        <v>0</v>
      </c>
      <c r="AP134" s="245">
        <f t="shared" si="15"/>
        <v>0</v>
      </c>
      <c r="AQ134" s="245">
        <f t="shared" si="15"/>
        <v>0</v>
      </c>
      <c r="AR134" s="245">
        <f t="shared" si="15"/>
        <v>0</v>
      </c>
      <c r="AS134" s="245">
        <f t="shared" si="15"/>
        <v>0</v>
      </c>
      <c r="AT134" s="245">
        <f t="shared" si="15"/>
        <v>0</v>
      </c>
      <c r="AU134" s="245">
        <f t="shared" si="15"/>
        <v>0</v>
      </c>
      <c r="AV134" s="245">
        <f t="shared" si="15"/>
        <v>0</v>
      </c>
      <c r="AW134" s="245">
        <f t="shared" si="15"/>
        <v>0</v>
      </c>
      <c r="AX134" s="245">
        <f t="shared" si="15"/>
        <v>0</v>
      </c>
      <c r="AY134" s="245">
        <f t="shared" si="15"/>
        <v>0</v>
      </c>
      <c r="AZ134" s="245">
        <f t="shared" si="15"/>
        <v>0</v>
      </c>
      <c r="BA134" s="245">
        <f t="shared" si="15"/>
        <v>0</v>
      </c>
      <c r="BB134" s="245">
        <f t="shared" si="15"/>
        <v>0</v>
      </c>
    </row>
    <row r="135" spans="1:54" ht="14" outlineLevel="2" thickBot="1">
      <c r="A135" s="138"/>
      <c r="B135" s="140" t="s">
        <v>456</v>
      </c>
      <c r="C135" s="141"/>
      <c r="D135" s="244"/>
      <c r="E135" s="245">
        <f>E133+E134</f>
        <v>0</v>
      </c>
      <c r="F135" s="245">
        <f t="shared" ref="F135:AW135" si="16">F133+F134</f>
        <v>0</v>
      </c>
      <c r="G135" s="245">
        <f t="shared" si="16"/>
        <v>0</v>
      </c>
      <c r="H135" s="245">
        <f t="shared" si="16"/>
        <v>0</v>
      </c>
      <c r="I135" s="245">
        <f t="shared" si="16"/>
        <v>0</v>
      </c>
      <c r="J135" s="245">
        <f t="shared" si="16"/>
        <v>0</v>
      </c>
      <c r="K135" s="245">
        <f t="shared" si="16"/>
        <v>0</v>
      </c>
      <c r="L135" s="245">
        <f t="shared" si="16"/>
        <v>0</v>
      </c>
      <c r="M135" s="245">
        <f t="shared" si="16"/>
        <v>0</v>
      </c>
      <c r="N135" s="245">
        <f t="shared" si="16"/>
        <v>0</v>
      </c>
      <c r="O135" s="245">
        <f t="shared" si="16"/>
        <v>0</v>
      </c>
      <c r="P135" s="245">
        <f t="shared" si="16"/>
        <v>0</v>
      </c>
      <c r="Q135" s="245">
        <f t="shared" si="16"/>
        <v>0</v>
      </c>
      <c r="R135" s="245">
        <f t="shared" si="16"/>
        <v>0</v>
      </c>
      <c r="S135" s="245">
        <f t="shared" si="16"/>
        <v>0</v>
      </c>
      <c r="T135" s="245">
        <f t="shared" si="16"/>
        <v>0</v>
      </c>
      <c r="U135" s="245">
        <f t="shared" si="16"/>
        <v>0</v>
      </c>
      <c r="V135" s="245">
        <f t="shared" si="16"/>
        <v>0</v>
      </c>
      <c r="W135" s="245">
        <f t="shared" si="16"/>
        <v>0</v>
      </c>
      <c r="X135" s="245">
        <f t="shared" si="16"/>
        <v>0</v>
      </c>
      <c r="Y135" s="245">
        <f t="shared" si="16"/>
        <v>0</v>
      </c>
      <c r="Z135" s="245">
        <f t="shared" si="16"/>
        <v>0</v>
      </c>
      <c r="AA135" s="245">
        <f t="shared" si="16"/>
        <v>0</v>
      </c>
      <c r="AB135" s="245">
        <f t="shared" si="16"/>
        <v>0</v>
      </c>
      <c r="AC135" s="245">
        <f t="shared" si="16"/>
        <v>0</v>
      </c>
      <c r="AD135" s="245">
        <f t="shared" si="16"/>
        <v>0</v>
      </c>
      <c r="AE135" s="245">
        <f t="shared" si="16"/>
        <v>0</v>
      </c>
      <c r="AF135" s="245">
        <f t="shared" si="16"/>
        <v>0</v>
      </c>
      <c r="AG135" s="245">
        <f t="shared" si="16"/>
        <v>0</v>
      </c>
      <c r="AH135" s="245">
        <f t="shared" si="16"/>
        <v>0</v>
      </c>
      <c r="AI135" s="245">
        <f t="shared" si="16"/>
        <v>0</v>
      </c>
      <c r="AJ135" s="245">
        <f t="shared" si="16"/>
        <v>0</v>
      </c>
      <c r="AK135" s="245">
        <f t="shared" si="16"/>
        <v>0</v>
      </c>
      <c r="AL135" s="245">
        <f t="shared" si="16"/>
        <v>0</v>
      </c>
      <c r="AM135" s="245">
        <f t="shared" si="16"/>
        <v>0</v>
      </c>
      <c r="AN135" s="245">
        <f t="shared" si="16"/>
        <v>0</v>
      </c>
      <c r="AO135" s="245">
        <f t="shared" si="16"/>
        <v>0</v>
      </c>
      <c r="AP135" s="245">
        <f t="shared" si="16"/>
        <v>0</v>
      </c>
      <c r="AQ135" s="245">
        <f t="shared" si="16"/>
        <v>0</v>
      </c>
      <c r="AR135" s="245">
        <f t="shared" si="16"/>
        <v>0</v>
      </c>
      <c r="AS135" s="245">
        <f t="shared" si="16"/>
        <v>0</v>
      </c>
      <c r="AT135" s="245">
        <f t="shared" si="16"/>
        <v>0</v>
      </c>
      <c r="AU135" s="245">
        <f t="shared" si="16"/>
        <v>0</v>
      </c>
      <c r="AV135" s="245">
        <f t="shared" si="16"/>
        <v>0</v>
      </c>
      <c r="AW135" s="245">
        <f t="shared" si="16"/>
        <v>0</v>
      </c>
      <c r="AX135" s="245">
        <f>AX133+AX134</f>
        <v>0</v>
      </c>
      <c r="AY135" s="245">
        <f>AY133+AY134</f>
        <v>0</v>
      </c>
      <c r="AZ135" s="245">
        <f>AZ133+AZ134</f>
        <v>0</v>
      </c>
      <c r="BA135" s="245">
        <f>BA133+BA134</f>
        <v>0</v>
      </c>
      <c r="BB135" s="245">
        <f>BB133+BB134</f>
        <v>0</v>
      </c>
    </row>
    <row r="136" spans="1:54" outlineLevel="1">
      <c r="A136" s="133"/>
      <c r="B136" s="134"/>
      <c r="C136" s="135"/>
      <c r="D136" s="135"/>
      <c r="E136" s="136"/>
      <c r="F136" s="137"/>
      <c r="G136" s="137"/>
      <c r="H136" s="137"/>
      <c r="I136" s="137"/>
      <c r="J136" s="137"/>
      <c r="K136" s="137"/>
      <c r="L136" s="137"/>
      <c r="M136" s="137"/>
      <c r="N136" s="137"/>
      <c r="O136" s="137"/>
      <c r="P136" s="137"/>
      <c r="Q136" s="137"/>
      <c r="R136" s="137"/>
      <c r="S136" s="137"/>
      <c r="T136" s="137"/>
      <c r="U136" s="137"/>
      <c r="V136" s="137"/>
      <c r="W136" s="137"/>
      <c r="X136" s="137"/>
      <c r="Y136" s="137"/>
      <c r="Z136" s="137"/>
      <c r="AA136" s="137"/>
      <c r="AB136" s="137"/>
      <c r="AC136" s="137"/>
      <c r="AD136" s="137"/>
      <c r="AE136" s="137"/>
      <c r="AF136" s="137"/>
      <c r="AG136" s="137"/>
      <c r="AH136" s="137"/>
      <c r="AI136" s="137"/>
      <c r="AJ136" s="137"/>
      <c r="AK136" s="137"/>
      <c r="AL136" s="137"/>
      <c r="AM136" s="137"/>
      <c r="AN136" s="137"/>
      <c r="AO136" s="137"/>
      <c r="AP136" s="137"/>
      <c r="AQ136" s="137"/>
      <c r="AR136" s="137"/>
      <c r="AS136" s="137"/>
      <c r="AT136" s="137"/>
      <c r="AU136" s="137"/>
      <c r="AV136" s="137"/>
      <c r="AW136" s="137"/>
      <c r="AX136" s="137"/>
      <c r="AY136" s="137"/>
      <c r="AZ136" s="137"/>
      <c r="BA136" s="137"/>
      <c r="BB136" s="137"/>
    </row>
    <row r="137" spans="1:54" outlineLevel="1">
      <c r="A137" s="133"/>
      <c r="B137" s="134"/>
      <c r="C137" s="135"/>
      <c r="D137" s="135"/>
      <c r="E137" s="136"/>
      <c r="F137" s="137"/>
      <c r="G137" s="137"/>
      <c r="H137" s="137"/>
      <c r="I137" s="137"/>
      <c r="J137" s="137"/>
      <c r="K137" s="137"/>
      <c r="L137" s="137"/>
      <c r="M137" s="137"/>
      <c r="N137" s="137"/>
      <c r="O137" s="137"/>
      <c r="P137" s="137"/>
      <c r="Q137" s="137"/>
      <c r="R137" s="137"/>
      <c r="S137" s="137"/>
      <c r="T137" s="137"/>
      <c r="U137" s="137"/>
      <c r="V137" s="137"/>
      <c r="W137" s="137"/>
      <c r="X137" s="137"/>
      <c r="Y137" s="137"/>
      <c r="Z137" s="137"/>
      <c r="AA137" s="137"/>
      <c r="AB137" s="137"/>
      <c r="AC137" s="137"/>
      <c r="AD137" s="137"/>
      <c r="AE137" s="137"/>
      <c r="AF137" s="137"/>
      <c r="AG137" s="137"/>
      <c r="AH137" s="137"/>
      <c r="AI137" s="137"/>
      <c r="AJ137" s="137"/>
      <c r="AK137" s="137"/>
      <c r="AL137" s="137"/>
      <c r="AM137" s="137"/>
      <c r="AN137" s="137"/>
      <c r="AO137" s="137"/>
      <c r="AP137" s="137"/>
      <c r="AQ137" s="137"/>
      <c r="AR137" s="137"/>
      <c r="AS137" s="137"/>
      <c r="AT137" s="137"/>
      <c r="AU137" s="137"/>
      <c r="AV137" s="137"/>
      <c r="AW137" s="137"/>
      <c r="AX137" s="137"/>
      <c r="AY137" s="137"/>
      <c r="AZ137" s="137"/>
      <c r="BA137" s="137"/>
      <c r="BB137" s="137"/>
    </row>
    <row r="138" spans="1:54">
      <c r="A138" s="133"/>
      <c r="B138" s="134"/>
      <c r="C138" s="135"/>
      <c r="D138" s="135"/>
      <c r="E138" s="136"/>
      <c r="F138" s="137"/>
      <c r="G138" s="137"/>
      <c r="H138" s="137"/>
      <c r="I138" s="137"/>
      <c r="J138" s="137"/>
      <c r="K138" s="137"/>
      <c r="L138" s="137"/>
      <c r="M138" s="137"/>
      <c r="N138" s="137"/>
      <c r="O138" s="137"/>
      <c r="P138" s="137"/>
      <c r="Q138" s="137"/>
      <c r="R138" s="137"/>
      <c r="S138" s="137"/>
      <c r="T138" s="137"/>
      <c r="U138" s="137"/>
      <c r="V138" s="137"/>
      <c r="W138" s="137"/>
      <c r="X138" s="137"/>
      <c r="Y138" s="137"/>
      <c r="Z138" s="137"/>
      <c r="AA138" s="137"/>
      <c r="AB138" s="137"/>
      <c r="AC138" s="137"/>
      <c r="AD138" s="137"/>
      <c r="AE138" s="137"/>
      <c r="AF138" s="137"/>
      <c r="AG138" s="137"/>
      <c r="AH138" s="137"/>
      <c r="AI138" s="137"/>
      <c r="AJ138" s="137"/>
      <c r="AK138" s="137"/>
      <c r="AL138" s="137"/>
      <c r="AM138" s="137"/>
      <c r="AN138" s="137"/>
      <c r="AO138" s="137"/>
      <c r="AP138" s="137"/>
      <c r="AQ138" s="137"/>
      <c r="AR138" s="137"/>
      <c r="AS138" s="137"/>
      <c r="AT138" s="137"/>
      <c r="AU138" s="137"/>
      <c r="AV138" s="137"/>
      <c r="AW138" s="137"/>
      <c r="AX138" s="137"/>
      <c r="AY138" s="137"/>
      <c r="AZ138" s="137"/>
      <c r="BA138" s="137"/>
      <c r="BB138" s="137"/>
    </row>
    <row r="139" spans="1:54" ht="15">
      <c r="A139" s="240" t="s">
        <v>457</v>
      </c>
      <c r="B139" s="134"/>
      <c r="C139" s="135"/>
      <c r="D139" s="135"/>
      <c r="E139" s="136"/>
      <c r="F139" s="137"/>
      <c r="G139" s="137"/>
      <c r="H139" s="137"/>
      <c r="I139" s="137"/>
      <c r="J139" s="137"/>
      <c r="K139" s="137"/>
      <c r="L139" s="137"/>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c r="AH139" s="137"/>
      <c r="AI139" s="137"/>
      <c r="AJ139" s="137"/>
      <c r="AK139" s="137"/>
      <c r="AL139" s="137"/>
      <c r="AM139" s="137"/>
      <c r="AN139" s="137"/>
      <c r="AO139" s="137"/>
      <c r="AP139" s="137"/>
      <c r="AQ139" s="137"/>
      <c r="AR139" s="137"/>
      <c r="AS139" s="137"/>
      <c r="AT139" s="137"/>
      <c r="AU139" s="137"/>
      <c r="AV139" s="137"/>
      <c r="AW139" s="137"/>
      <c r="AX139" s="137"/>
      <c r="AY139" s="137"/>
      <c r="AZ139" s="137"/>
      <c r="BA139" s="137"/>
      <c r="BB139" s="137"/>
    </row>
    <row r="140" spans="1:54" outlineLevel="1">
      <c r="A140" s="239"/>
      <c r="B140" s="134"/>
      <c r="C140" s="135"/>
      <c r="D140" s="135"/>
      <c r="E140" s="136"/>
      <c r="F140" s="137"/>
      <c r="G140" s="137"/>
      <c r="H140" s="137"/>
      <c r="I140" s="137"/>
      <c r="J140" s="137"/>
      <c r="K140" s="137"/>
      <c r="L140" s="137"/>
      <c r="M140" s="137"/>
      <c r="N140" s="137"/>
      <c r="O140" s="137"/>
      <c r="P140" s="137"/>
      <c r="Q140" s="137"/>
      <c r="R140" s="137"/>
      <c r="S140" s="137"/>
      <c r="T140" s="137"/>
      <c r="U140" s="137"/>
      <c r="V140" s="137"/>
      <c r="W140" s="137"/>
      <c r="X140" s="137"/>
      <c r="Y140" s="137"/>
      <c r="Z140" s="137"/>
      <c r="AA140" s="137"/>
      <c r="AB140" s="137"/>
      <c r="AC140" s="137"/>
      <c r="AD140" s="137"/>
      <c r="AE140" s="137"/>
      <c r="AF140" s="137"/>
      <c r="AG140" s="137"/>
      <c r="AH140" s="137"/>
      <c r="AI140" s="137"/>
      <c r="AJ140" s="137"/>
      <c r="AK140" s="137"/>
      <c r="AL140" s="137"/>
      <c r="AM140" s="137"/>
      <c r="AN140" s="137"/>
      <c r="AO140" s="137"/>
      <c r="AP140" s="137"/>
      <c r="AQ140" s="137"/>
      <c r="AR140" s="137"/>
      <c r="AS140" s="137"/>
      <c r="AT140" s="137"/>
      <c r="AU140" s="137"/>
      <c r="AV140" s="137"/>
      <c r="AW140" s="137"/>
      <c r="AX140" s="137"/>
      <c r="AY140" s="137"/>
      <c r="AZ140" s="137"/>
      <c r="BA140" s="137"/>
      <c r="BB140" s="137"/>
    </row>
    <row r="141" spans="1:54" outlineLevel="1">
      <c r="A141" s="239" t="s">
        <v>458</v>
      </c>
      <c r="B141" s="134"/>
      <c r="C141" s="135"/>
      <c r="D141" s="135"/>
      <c r="E141" s="136"/>
      <c r="F141" s="137"/>
      <c r="G141" s="137"/>
      <c r="H141" s="137"/>
      <c r="I141" s="137"/>
      <c r="J141" s="137"/>
      <c r="K141" s="137"/>
      <c r="L141" s="137"/>
      <c r="M141" s="137"/>
      <c r="N141" s="137"/>
      <c r="O141" s="137"/>
      <c r="P141" s="137"/>
      <c r="Q141" s="137"/>
      <c r="R141" s="137"/>
      <c r="S141" s="137"/>
      <c r="T141" s="137"/>
      <c r="U141" s="137"/>
      <c r="V141" s="137"/>
      <c r="W141" s="137"/>
      <c r="X141" s="137"/>
      <c r="Y141" s="137"/>
      <c r="Z141" s="137"/>
      <c r="AA141" s="137"/>
      <c r="AB141" s="137"/>
      <c r="AC141" s="137"/>
      <c r="AD141" s="137"/>
      <c r="AE141" s="137"/>
      <c r="AF141" s="137"/>
      <c r="AG141" s="137"/>
      <c r="AH141" s="137"/>
      <c r="AI141" s="137"/>
      <c r="AJ141" s="137"/>
      <c r="AK141" s="137"/>
      <c r="AL141" s="137"/>
      <c r="AM141" s="137"/>
      <c r="AN141" s="137"/>
      <c r="AO141" s="137"/>
      <c r="AP141" s="137"/>
      <c r="AQ141" s="137"/>
      <c r="AR141" s="137"/>
      <c r="AS141" s="137"/>
      <c r="AT141" s="137"/>
      <c r="AU141" s="137"/>
      <c r="AV141" s="137"/>
      <c r="AW141" s="137"/>
      <c r="AX141" s="137"/>
      <c r="AY141" s="137"/>
      <c r="AZ141" s="137"/>
      <c r="BA141" s="137"/>
      <c r="BB141" s="137"/>
    </row>
    <row r="142" spans="1:54" outlineLevel="2">
      <c r="A142" s="133"/>
      <c r="B142" s="134" t="s">
        <v>459</v>
      </c>
      <c r="C142" s="134" t="s">
        <v>158</v>
      </c>
      <c r="D142" s="135"/>
      <c r="E142" s="130">
        <v>2027</v>
      </c>
      <c r="F142" s="130">
        <v>2028</v>
      </c>
      <c r="G142" s="130">
        <v>2029</v>
      </c>
      <c r="H142" s="130">
        <v>2030</v>
      </c>
      <c r="I142" s="130">
        <v>2031</v>
      </c>
      <c r="J142" s="130">
        <v>2032</v>
      </c>
      <c r="K142" s="130">
        <v>2033</v>
      </c>
      <c r="L142" s="130">
        <v>2034</v>
      </c>
      <c r="M142" s="130">
        <v>2035</v>
      </c>
      <c r="N142" s="130">
        <v>2036</v>
      </c>
      <c r="O142" s="130">
        <v>2037</v>
      </c>
      <c r="P142" s="130">
        <v>2038</v>
      </c>
      <c r="Q142" s="130">
        <v>2039</v>
      </c>
      <c r="R142" s="130">
        <v>2040</v>
      </c>
      <c r="S142" s="130">
        <v>2041</v>
      </c>
      <c r="T142" s="130">
        <v>2042</v>
      </c>
      <c r="U142" s="130">
        <v>2043</v>
      </c>
      <c r="V142" s="130">
        <v>2044</v>
      </c>
      <c r="W142" s="130">
        <v>2045</v>
      </c>
      <c r="X142" s="130">
        <v>2046</v>
      </c>
      <c r="Y142" s="130">
        <v>2047</v>
      </c>
      <c r="Z142" s="130">
        <v>2048</v>
      </c>
      <c r="AA142" s="130">
        <v>2049</v>
      </c>
      <c r="AB142" s="130">
        <v>2050</v>
      </c>
      <c r="AC142" s="130">
        <v>2051</v>
      </c>
      <c r="AD142" s="130">
        <v>2052</v>
      </c>
      <c r="AE142" s="130">
        <v>2053</v>
      </c>
      <c r="AF142" s="130">
        <v>2054</v>
      </c>
      <c r="AG142" s="130">
        <v>2055</v>
      </c>
      <c r="AH142" s="130">
        <v>2056</v>
      </c>
      <c r="AI142" s="130">
        <v>2057</v>
      </c>
      <c r="AJ142" s="130">
        <v>2058</v>
      </c>
      <c r="AK142" s="130">
        <v>2059</v>
      </c>
      <c r="AL142" s="130">
        <v>2060</v>
      </c>
      <c r="AM142" s="130">
        <v>2061</v>
      </c>
      <c r="AN142" s="130">
        <v>2062</v>
      </c>
      <c r="AO142" s="130">
        <v>2063</v>
      </c>
      <c r="AP142" s="130">
        <v>2064</v>
      </c>
      <c r="AQ142" s="130">
        <v>2065</v>
      </c>
      <c r="AR142" s="130">
        <v>2066</v>
      </c>
      <c r="AS142" s="130">
        <v>2067</v>
      </c>
      <c r="AT142" s="130">
        <v>2068</v>
      </c>
      <c r="AU142" s="130">
        <v>2069</v>
      </c>
      <c r="AV142" s="130">
        <v>2070</v>
      </c>
      <c r="AW142" s="130">
        <v>2071</v>
      </c>
      <c r="AX142" s="130">
        <v>2072</v>
      </c>
      <c r="AY142" s="130">
        <v>2073</v>
      </c>
      <c r="AZ142" s="130">
        <v>2074</v>
      </c>
      <c r="BA142" s="130">
        <v>2075</v>
      </c>
      <c r="BB142" s="130">
        <v>2076</v>
      </c>
    </row>
    <row r="143" spans="1:54" ht="12.75" customHeight="1" outlineLevel="2">
      <c r="A143" s="423" t="s">
        <v>460</v>
      </c>
      <c r="B143" s="135" t="s">
        <v>282</v>
      </c>
      <c r="C143" s="135" t="s">
        <v>385</v>
      </c>
      <c r="D143" s="135" t="s">
        <v>379</v>
      </c>
      <c r="E143" s="21">
        <f>-(E$158*'Fixed Data'!$B$25*'Fixed Data'!E$47*'Fixed Data'!$B$24*'Fixed Data'!$B$23+E$158*'Fixed Data'!$B$26)*'Fixed Data'!L42/10^6</f>
        <v>0</v>
      </c>
      <c r="F143" s="21">
        <f>-(F$158*'Fixed Data'!$B$25*'Fixed Data'!F$47*'Fixed Data'!$B$24*'Fixed Data'!$B$23+F$158*'Fixed Data'!$B$26)*'Fixed Data'!M42/10^6</f>
        <v>0</v>
      </c>
      <c r="G143" s="21">
        <f>-(G$158*'Fixed Data'!$B$25*'Fixed Data'!G$47*'Fixed Data'!$B$24*'Fixed Data'!$B$23+G$158*'Fixed Data'!$B$26)*'Fixed Data'!N42/10^6</f>
        <v>0</v>
      </c>
      <c r="H143" s="21">
        <f>-(H$158*'Fixed Data'!$B$25*'Fixed Data'!H$47*'Fixed Data'!$B$24*'Fixed Data'!$B$23+H$158*'Fixed Data'!$B$26)*'Fixed Data'!O42/10^6</f>
        <v>0</v>
      </c>
      <c r="I143" s="21">
        <f>-(I$158*'Fixed Data'!$B$25*'Fixed Data'!I$47*'Fixed Data'!$B$24*'Fixed Data'!$B$23+I$158*'Fixed Data'!$B$26)*'Fixed Data'!P42/10^6</f>
        <v>0</v>
      </c>
      <c r="J143" s="21">
        <f>-(J$158*'Fixed Data'!$B$25*'Fixed Data'!J$47*'Fixed Data'!$B$24*'Fixed Data'!$B$23+J$158*'Fixed Data'!$B$26)*'Fixed Data'!Q42/10^6</f>
        <v>0</v>
      </c>
      <c r="K143" s="21">
        <f>-(K$158*'Fixed Data'!$B$25*'Fixed Data'!K$47*'Fixed Data'!$B$24*'Fixed Data'!$B$23+K$158*'Fixed Data'!$B$26)*'Fixed Data'!R42/10^6</f>
        <v>0</v>
      </c>
      <c r="L143" s="21">
        <f>-(L$158*'Fixed Data'!$B$25*'Fixed Data'!L$47*'Fixed Data'!$B$24*'Fixed Data'!$B$23+L$158*'Fixed Data'!$B$26)*'Fixed Data'!S42/10^6</f>
        <v>0</v>
      </c>
      <c r="M143" s="21">
        <f>-(M$158*'Fixed Data'!$B$25*'Fixed Data'!M$47*'Fixed Data'!$B$24*'Fixed Data'!$B$23+M$158*'Fixed Data'!$B$26)*'Fixed Data'!T42/10^6</f>
        <v>0</v>
      </c>
      <c r="N143" s="21">
        <f>-(N$158*'Fixed Data'!$B$25*'Fixed Data'!N$47*'Fixed Data'!$B$24*'Fixed Data'!$B$23+N$158*'Fixed Data'!$B$26)*'Fixed Data'!U42/10^6</f>
        <v>0</v>
      </c>
      <c r="O143" s="21">
        <f>-(O$158*'Fixed Data'!$B$25*'Fixed Data'!O$47*'Fixed Data'!$B$24*'Fixed Data'!$B$23+O$158*'Fixed Data'!$B$26)*'Fixed Data'!V42/10^6</f>
        <v>0</v>
      </c>
      <c r="P143" s="21">
        <f>-(P$158*'Fixed Data'!$B$25*'Fixed Data'!P$47*'Fixed Data'!$B$24*'Fixed Data'!$B$23+P$158*'Fixed Data'!$B$26)*'Fixed Data'!W42/10^6</f>
        <v>0</v>
      </c>
      <c r="Q143" s="21">
        <f>-(Q$158*'Fixed Data'!$B$25*'Fixed Data'!Q$47*'Fixed Data'!$B$24*'Fixed Data'!$B$23+Q$158*'Fixed Data'!$B$26)*'Fixed Data'!X42/10^6</f>
        <v>0</v>
      </c>
      <c r="R143" s="21">
        <f>-(R$158*'Fixed Data'!$B$25*'Fixed Data'!R$47*'Fixed Data'!$B$24*'Fixed Data'!$B$23+R$158*'Fixed Data'!$B$26)*'Fixed Data'!Y42/10^6</f>
        <v>0</v>
      </c>
      <c r="S143" s="21">
        <f>-(S$158*'Fixed Data'!$B$25*'Fixed Data'!S$47*'Fixed Data'!$B$24*'Fixed Data'!$B$23+S$158*'Fixed Data'!$B$26)*'Fixed Data'!Z42/10^6</f>
        <v>0</v>
      </c>
      <c r="T143" s="21">
        <f>-(T$158*'Fixed Data'!$B$25*'Fixed Data'!T$47*'Fixed Data'!$B$24*'Fixed Data'!$B$23+T$158*'Fixed Data'!$B$26)*'Fixed Data'!AA42/10^6</f>
        <v>0</v>
      </c>
      <c r="U143" s="21">
        <f>-(U$158*'Fixed Data'!$B$25*'Fixed Data'!U$47*'Fixed Data'!$B$24*'Fixed Data'!$B$23+U$158*'Fixed Data'!$B$26)*'Fixed Data'!AB42/10^6</f>
        <v>0</v>
      </c>
      <c r="V143" s="21">
        <f>-(V$158*'Fixed Data'!$B$25*'Fixed Data'!V$47*'Fixed Data'!$B$24*'Fixed Data'!$B$23+V$158*'Fixed Data'!$B$26)*'Fixed Data'!AC42/10^6</f>
        <v>0</v>
      </c>
      <c r="W143" s="21">
        <f>-(W$158*'Fixed Data'!$B$25*'Fixed Data'!W$47*'Fixed Data'!$B$24*'Fixed Data'!$B$23+W$158*'Fixed Data'!$B$26)*'Fixed Data'!AD42/10^6</f>
        <v>0</v>
      </c>
      <c r="X143" s="21">
        <f>-(X$158*'Fixed Data'!$B$25*'Fixed Data'!X$47*'Fixed Data'!$B$24*'Fixed Data'!$B$23+X$158*'Fixed Data'!$B$26)*'Fixed Data'!AE42/10^6</f>
        <v>0</v>
      </c>
      <c r="Y143" s="21">
        <f>-(Y$158*'Fixed Data'!$B$25*'Fixed Data'!Y$47*'Fixed Data'!$B$24*'Fixed Data'!$B$23+Y$158*'Fixed Data'!$B$26)*'Fixed Data'!AF42/10^6</f>
        <v>0</v>
      </c>
      <c r="Z143" s="21">
        <f>-(Z$158*'Fixed Data'!$B$25*'Fixed Data'!Z$47*'Fixed Data'!$B$24*'Fixed Data'!$B$23+Z$158*'Fixed Data'!$B$26)*'Fixed Data'!AG42/10^6</f>
        <v>0</v>
      </c>
      <c r="AA143" s="21">
        <f>-(AA$158*'Fixed Data'!$B$25*'Fixed Data'!AA$47*'Fixed Data'!$B$24*'Fixed Data'!$B$23+AA$158*'Fixed Data'!$B$26)*'Fixed Data'!AH42/10^6</f>
        <v>0</v>
      </c>
      <c r="AB143" s="21">
        <f>-(AB$158*'Fixed Data'!$B$25*'Fixed Data'!AB$47*'Fixed Data'!$B$24*'Fixed Data'!$B$23+AB$158*'Fixed Data'!$B$26)*'Fixed Data'!AI42/10^6</f>
        <v>0</v>
      </c>
      <c r="AC143" s="21">
        <f>-(AC$158*'Fixed Data'!$B$25*'Fixed Data'!AC$47*'Fixed Data'!$B$24*'Fixed Data'!$B$23+AC$158*'Fixed Data'!$B$26)*'Fixed Data'!AJ42/10^6</f>
        <v>0</v>
      </c>
      <c r="AD143" s="21">
        <f>-(AD$158*'Fixed Data'!$B$25*'Fixed Data'!AD$47*'Fixed Data'!$B$24*'Fixed Data'!$B$23+AD$158*'Fixed Data'!$B$26)*'Fixed Data'!AK42/10^6</f>
        <v>0</v>
      </c>
      <c r="AE143" s="21">
        <f>-(AE$158*'Fixed Data'!$B$25*'Fixed Data'!AE$47*'Fixed Data'!$B$24*'Fixed Data'!$B$23+AE$158*'Fixed Data'!$B$26)*'Fixed Data'!AL42/10^6</f>
        <v>0</v>
      </c>
      <c r="AF143" s="21">
        <f>-(AF$158*'Fixed Data'!$B$25*'Fixed Data'!AF$47*'Fixed Data'!$B$24*'Fixed Data'!$B$23+AF$158*'Fixed Data'!$B$26)*'Fixed Data'!AM42/10^6</f>
        <v>0</v>
      </c>
      <c r="AG143" s="21">
        <f>-(AG$158*'Fixed Data'!$B$25*'Fixed Data'!AG$47*'Fixed Data'!$B$24*'Fixed Data'!$B$23+AG$158*'Fixed Data'!$B$26)*'Fixed Data'!AN42/10^6</f>
        <v>0</v>
      </c>
      <c r="AH143" s="21">
        <f>-(AH$158*'Fixed Data'!$B$25*'Fixed Data'!AH$47*'Fixed Data'!$B$24*'Fixed Data'!$B$23+AH$158*'Fixed Data'!$B$26)*'Fixed Data'!AO42/10^6</f>
        <v>0</v>
      </c>
      <c r="AI143" s="21">
        <f>-(AI$158*'Fixed Data'!$B$25*'Fixed Data'!AI$47*'Fixed Data'!$B$24*'Fixed Data'!$B$23+AI$158*'Fixed Data'!$B$26)*'Fixed Data'!AP42/10^6</f>
        <v>0</v>
      </c>
      <c r="AJ143" s="21">
        <f>-(AJ$158*'Fixed Data'!$B$25*'Fixed Data'!AJ$47*'Fixed Data'!$B$24*'Fixed Data'!$B$23+AJ$158*'Fixed Data'!$B$26)*'Fixed Data'!AQ42/10^6</f>
        <v>0</v>
      </c>
      <c r="AK143" s="21">
        <f>-(AK$158*'Fixed Data'!$B$25*'Fixed Data'!AK$47*'Fixed Data'!$B$24*'Fixed Data'!$B$23+AK$158*'Fixed Data'!$B$26)*'Fixed Data'!AR42/10^6</f>
        <v>0</v>
      </c>
      <c r="AL143" s="21">
        <f>-(AL$158*'Fixed Data'!$B$25*'Fixed Data'!AL$47*'Fixed Data'!$B$24*'Fixed Data'!$B$23+AL$158*'Fixed Data'!$B$26)*'Fixed Data'!AS42/10^6</f>
        <v>0</v>
      </c>
      <c r="AM143" s="21">
        <f>-(AM$158*'Fixed Data'!$B$25*'Fixed Data'!AM$47*'Fixed Data'!$B$24*'Fixed Data'!$B$23+AM$158*'Fixed Data'!$B$26)*'Fixed Data'!AT42/10^6</f>
        <v>0</v>
      </c>
      <c r="AN143" s="21">
        <f>-(AN$158*'Fixed Data'!$B$25*'Fixed Data'!AN$47*'Fixed Data'!$B$24*'Fixed Data'!$B$23+AN$158*'Fixed Data'!$B$26)*'Fixed Data'!AU42/10^6</f>
        <v>0</v>
      </c>
      <c r="AO143" s="21">
        <f>-(AO$158*'Fixed Data'!$B$25*'Fixed Data'!AO$47*'Fixed Data'!$B$24*'Fixed Data'!$B$23+AO$158*'Fixed Data'!$B$26)*'Fixed Data'!AV42/10^6</f>
        <v>0</v>
      </c>
      <c r="AP143" s="21">
        <f>-(AP$158*'Fixed Data'!$B$25*'Fixed Data'!AP$47*'Fixed Data'!$B$24*'Fixed Data'!$B$23+AP$158*'Fixed Data'!$B$26)*'Fixed Data'!AW42/10^6</f>
        <v>0</v>
      </c>
      <c r="AQ143" s="21">
        <f>-(AQ$158*'Fixed Data'!$B$25*'Fixed Data'!AQ$47*'Fixed Data'!$B$24*'Fixed Data'!$B$23+AQ$158*'Fixed Data'!$B$26)*'Fixed Data'!AX42/10^6</f>
        <v>0</v>
      </c>
      <c r="AR143" s="21">
        <f>-(AR$158*'Fixed Data'!$B$25*'Fixed Data'!AR$47*'Fixed Data'!$B$24*'Fixed Data'!$B$23+AR$158*'Fixed Data'!$B$26)*'Fixed Data'!AY42/10^6</f>
        <v>0</v>
      </c>
      <c r="AS143" s="21">
        <f>-(AS$158*'Fixed Data'!$B$25*'Fixed Data'!AS$47*'Fixed Data'!$B$24*'Fixed Data'!$B$23+AS$158*'Fixed Data'!$B$26)*'Fixed Data'!AZ42/10^6</f>
        <v>0</v>
      </c>
      <c r="AT143" s="21">
        <f>-(AT$158*'Fixed Data'!$B$25*'Fixed Data'!AT$47*'Fixed Data'!$B$24*'Fixed Data'!$B$23+AT$158*'Fixed Data'!$B$26)*'Fixed Data'!BA42/10^6</f>
        <v>0</v>
      </c>
      <c r="AU143" s="21">
        <f>-(AU$158*'Fixed Data'!$B$25*'Fixed Data'!AU$47*'Fixed Data'!$B$24*'Fixed Data'!$B$23+AU$158*'Fixed Data'!$B$26)*'Fixed Data'!BB42/10^6</f>
        <v>0</v>
      </c>
      <c r="AV143" s="21">
        <f>-(AV$158*'Fixed Data'!$B$25*'Fixed Data'!AV$47*'Fixed Data'!$B$24*'Fixed Data'!$B$23+AV$158*'Fixed Data'!$B$26)*'Fixed Data'!BC42/10^6</f>
        <v>0</v>
      </c>
      <c r="AW143" s="21">
        <f>-(AW$158*'Fixed Data'!$B$25*'Fixed Data'!AW$47*'Fixed Data'!$B$24*'Fixed Data'!$B$23+AW$158*'Fixed Data'!$B$26)*'Fixed Data'!BD42/10^6</f>
        <v>0</v>
      </c>
      <c r="AX143" s="21">
        <f>-(AX$158*'Fixed Data'!$B$25*'Fixed Data'!AX$47*'Fixed Data'!$B$24*'Fixed Data'!$B$23+AX$158*'Fixed Data'!$B$26)*'Fixed Data'!BE42/10^6</f>
        <v>0</v>
      </c>
      <c r="AY143" s="21">
        <f>-(AY$158*'Fixed Data'!$B$25*'Fixed Data'!AY$47*'Fixed Data'!$B$24*'Fixed Data'!$B$23+AY$158*'Fixed Data'!$B$26)*'Fixed Data'!BF42/10^6</f>
        <v>0</v>
      </c>
      <c r="AZ143" s="21">
        <f>-(AZ$158*'Fixed Data'!$B$25*'Fixed Data'!AZ$47*'Fixed Data'!$B$24*'Fixed Data'!$B$23+AZ$158*'Fixed Data'!$B$26)*'Fixed Data'!BG42/10^6</f>
        <v>0</v>
      </c>
      <c r="BA143" s="21">
        <f>-(BA$158*'Fixed Data'!$B$25*'Fixed Data'!BA$47*'Fixed Data'!$B$24*'Fixed Data'!$B$23+BA$158*'Fixed Data'!$B$26)*'Fixed Data'!BH42/10^6</f>
        <v>0</v>
      </c>
      <c r="BB143" s="21">
        <f>-(BB$158*'Fixed Data'!$B$25*'Fixed Data'!BB$47*'Fixed Data'!$B$24*'Fixed Data'!$B$23+BB$158*'Fixed Data'!$B$26)*'Fixed Data'!BI42/10^6</f>
        <v>0</v>
      </c>
    </row>
    <row r="144" spans="1:54" outlineLevel="2">
      <c r="A144" s="424"/>
      <c r="B144" s="135" t="s">
        <v>282</v>
      </c>
      <c r="C144" s="135"/>
      <c r="D144" s="135" t="s">
        <v>379</v>
      </c>
      <c r="E144" s="279"/>
      <c r="F144" s="279"/>
      <c r="G144" s="279"/>
      <c r="H144" s="279"/>
      <c r="I144" s="279"/>
      <c r="J144" s="279"/>
      <c r="K144" s="279"/>
      <c r="L144" s="279"/>
      <c r="M144" s="279"/>
      <c r="N144" s="279"/>
      <c r="O144" s="279"/>
      <c r="P144" s="279"/>
      <c r="Q144" s="279"/>
      <c r="R144" s="279"/>
      <c r="S144" s="279"/>
      <c r="T144" s="279"/>
      <c r="U144" s="279"/>
      <c r="V144" s="279"/>
      <c r="W144" s="279"/>
      <c r="X144" s="279"/>
      <c r="Y144" s="279"/>
      <c r="Z144" s="279"/>
      <c r="AA144" s="279"/>
      <c r="AB144" s="279"/>
      <c r="AC144" s="279"/>
      <c r="AD144" s="279"/>
      <c r="AE144" s="279"/>
      <c r="AF144" s="279"/>
      <c r="AG144" s="279"/>
      <c r="AH144" s="279"/>
      <c r="AI144" s="279"/>
      <c r="AJ144" s="279"/>
      <c r="AK144" s="279"/>
      <c r="AL144" s="279"/>
      <c r="AM144" s="279"/>
      <c r="AN144" s="279"/>
      <c r="AO144" s="279"/>
      <c r="AP144" s="279"/>
      <c r="AQ144" s="279"/>
      <c r="AR144" s="279"/>
      <c r="AS144" s="279"/>
      <c r="AT144" s="279"/>
      <c r="AU144" s="279"/>
      <c r="AV144" s="279"/>
      <c r="AW144" s="279"/>
      <c r="AX144" s="279"/>
      <c r="AY144" s="279"/>
      <c r="AZ144" s="279"/>
      <c r="BA144" s="279"/>
      <c r="BB144" s="279"/>
    </row>
    <row r="145" spans="1:54" outlineLevel="2">
      <c r="A145" s="424"/>
      <c r="B145" s="135" t="s">
        <v>282</v>
      </c>
      <c r="C145" s="135"/>
      <c r="D145" s="135" t="s">
        <v>379</v>
      </c>
      <c r="E145" s="279"/>
      <c r="F145" s="279"/>
      <c r="G145" s="279"/>
      <c r="H145" s="279"/>
      <c r="I145" s="279"/>
      <c r="J145" s="279"/>
      <c r="K145" s="279"/>
      <c r="L145" s="279"/>
      <c r="M145" s="279"/>
      <c r="N145" s="279"/>
      <c r="O145" s="279"/>
      <c r="P145" s="279"/>
      <c r="Q145" s="279"/>
      <c r="R145" s="279"/>
      <c r="S145" s="279"/>
      <c r="T145" s="279"/>
      <c r="U145" s="279"/>
      <c r="V145" s="279"/>
      <c r="W145" s="279"/>
      <c r="X145" s="279"/>
      <c r="Y145" s="279"/>
      <c r="Z145" s="279"/>
      <c r="AA145" s="279"/>
      <c r="AB145" s="279"/>
      <c r="AC145" s="279"/>
      <c r="AD145" s="279"/>
      <c r="AE145" s="279"/>
      <c r="AF145" s="279"/>
      <c r="AG145" s="279"/>
      <c r="AH145" s="279"/>
      <c r="AI145" s="279"/>
      <c r="AJ145" s="279"/>
      <c r="AK145" s="279"/>
      <c r="AL145" s="279"/>
      <c r="AM145" s="279"/>
      <c r="AN145" s="279"/>
      <c r="AO145" s="279"/>
      <c r="AP145" s="279"/>
      <c r="AQ145" s="279"/>
      <c r="AR145" s="279"/>
      <c r="AS145" s="279"/>
      <c r="AT145" s="279"/>
      <c r="AU145" s="279"/>
      <c r="AV145" s="279"/>
      <c r="AW145" s="279"/>
      <c r="AX145" s="279"/>
      <c r="AY145" s="279"/>
      <c r="AZ145" s="279"/>
      <c r="BA145" s="279"/>
      <c r="BB145" s="279"/>
    </row>
    <row r="146" spans="1:54" outlineLevel="2">
      <c r="A146" s="424"/>
      <c r="B146" s="135" t="s">
        <v>285</v>
      </c>
      <c r="C146" s="135" t="s">
        <v>461</v>
      </c>
      <c r="D146" s="135" t="s">
        <v>379</v>
      </c>
      <c r="E146" s="21">
        <f>-E$161*'Fixed Data'!$B$20*'Fixed Data'!$B$22</f>
        <v>0</v>
      </c>
      <c r="F146" s="21">
        <f>-F$161*'Fixed Data'!$B$20*'Fixed Data'!$B$22</f>
        <v>0</v>
      </c>
      <c r="G146" s="21">
        <f>-G$161*'Fixed Data'!$B$20*'Fixed Data'!$B$22</f>
        <v>0</v>
      </c>
      <c r="H146" s="21">
        <f>-H$161*'Fixed Data'!$B$20*'Fixed Data'!$B$22</f>
        <v>0</v>
      </c>
      <c r="I146" s="21">
        <f>-I$161*'Fixed Data'!$B$20*'Fixed Data'!$B$22</f>
        <v>0</v>
      </c>
      <c r="J146" s="21">
        <f>-J$161*'Fixed Data'!$B$20*'Fixed Data'!$B$22</f>
        <v>0</v>
      </c>
      <c r="K146" s="21">
        <f>-K$161*'Fixed Data'!$B$20*'Fixed Data'!$B$22</f>
        <v>0</v>
      </c>
      <c r="L146" s="21">
        <f>-L$161*'Fixed Data'!$B$20*'Fixed Data'!$B$22</f>
        <v>0</v>
      </c>
      <c r="M146" s="21">
        <f>-M$161*'Fixed Data'!$B$20*'Fixed Data'!$B$22</f>
        <v>0</v>
      </c>
      <c r="N146" s="21">
        <f>-N$161*'Fixed Data'!$B$20*'Fixed Data'!$B$22</f>
        <v>0</v>
      </c>
      <c r="O146" s="21">
        <f>-O$161*'Fixed Data'!$B$20*'Fixed Data'!$B$22</f>
        <v>0</v>
      </c>
      <c r="P146" s="21">
        <f>-P$161*'Fixed Data'!$B$20*'Fixed Data'!$B$22</f>
        <v>0</v>
      </c>
      <c r="Q146" s="21">
        <f>-Q$161*'Fixed Data'!$B$20*'Fixed Data'!$B$22</f>
        <v>0</v>
      </c>
      <c r="R146" s="21">
        <f>-R$161*'Fixed Data'!$B$20*'Fixed Data'!$B$22</f>
        <v>0</v>
      </c>
      <c r="S146" s="21">
        <f>-S$161*'Fixed Data'!$B$20*'Fixed Data'!$B$22</f>
        <v>0</v>
      </c>
      <c r="T146" s="21">
        <f>-T$161*'Fixed Data'!$B$20*'Fixed Data'!$B$22</f>
        <v>0</v>
      </c>
      <c r="U146" s="21">
        <f>-U$161*'Fixed Data'!$B$20*'Fixed Data'!$B$22</f>
        <v>0</v>
      </c>
      <c r="V146" s="21">
        <f>-V$161*'Fixed Data'!$B$20*'Fixed Data'!$B$22</f>
        <v>0</v>
      </c>
      <c r="W146" s="21">
        <f>-W$161*'Fixed Data'!$B$20*'Fixed Data'!$B$22</f>
        <v>0</v>
      </c>
      <c r="X146" s="21">
        <f>-X$161*'Fixed Data'!$B$20*'Fixed Data'!$B$22</f>
        <v>0</v>
      </c>
      <c r="Y146" s="21">
        <f>-Y$161*'Fixed Data'!$B$20*'Fixed Data'!$B$22</f>
        <v>0</v>
      </c>
      <c r="Z146" s="21">
        <f>-Z$161*'Fixed Data'!$B$20*'Fixed Data'!$B$22</f>
        <v>0</v>
      </c>
      <c r="AA146" s="21">
        <f>-AA$161*'Fixed Data'!$B$20*'Fixed Data'!$B$22</f>
        <v>0</v>
      </c>
      <c r="AB146" s="21">
        <f>-AB$161*'Fixed Data'!$B$20*'Fixed Data'!$B$22</f>
        <v>0</v>
      </c>
      <c r="AC146" s="21">
        <f>-AC$161*'Fixed Data'!$B$20*'Fixed Data'!$B$22</f>
        <v>0</v>
      </c>
      <c r="AD146" s="21">
        <f>-AD$161*'Fixed Data'!$B$20*'Fixed Data'!$B$22</f>
        <v>0</v>
      </c>
      <c r="AE146" s="21">
        <f>-AE$161*'Fixed Data'!$B$20*'Fixed Data'!$B$22</f>
        <v>0</v>
      </c>
      <c r="AF146" s="21">
        <f>-AF$161*'Fixed Data'!$B$20*'Fixed Data'!$B$22</f>
        <v>0</v>
      </c>
      <c r="AG146" s="21">
        <f>-AG$161*'Fixed Data'!$B$20*'Fixed Data'!$B$22</f>
        <v>0</v>
      </c>
      <c r="AH146" s="21">
        <f>-AH$161*'Fixed Data'!$B$20*'Fixed Data'!$B$22</f>
        <v>0</v>
      </c>
      <c r="AI146" s="21">
        <f>-AI$161*'Fixed Data'!$B$20*'Fixed Data'!$B$22</f>
        <v>0</v>
      </c>
      <c r="AJ146" s="21">
        <f>-AJ$161*'Fixed Data'!$B$20*'Fixed Data'!$B$22</f>
        <v>0</v>
      </c>
      <c r="AK146" s="21">
        <f>-AK$161*'Fixed Data'!$B$20*'Fixed Data'!$B$22</f>
        <v>0</v>
      </c>
      <c r="AL146" s="21">
        <f>-AL$161*'Fixed Data'!$B$20*'Fixed Data'!$B$22</f>
        <v>0</v>
      </c>
      <c r="AM146" s="21">
        <f>-AM$161*'Fixed Data'!$B$20*'Fixed Data'!$B$22</f>
        <v>0</v>
      </c>
      <c r="AN146" s="21">
        <f>-AN$161*'Fixed Data'!$B$20*'Fixed Data'!$B$22</f>
        <v>0</v>
      </c>
      <c r="AO146" s="21">
        <f>-AO$161*'Fixed Data'!$B$20*'Fixed Data'!$B$22</f>
        <v>0</v>
      </c>
      <c r="AP146" s="21">
        <f>-AP$161*'Fixed Data'!$B$20*'Fixed Data'!$B$22</f>
        <v>0</v>
      </c>
      <c r="AQ146" s="21">
        <f>-AQ$161*'Fixed Data'!$B$20*'Fixed Data'!$B$22</f>
        <v>0</v>
      </c>
      <c r="AR146" s="21">
        <f>-AR$161*'Fixed Data'!$B$20*'Fixed Data'!$B$22</f>
        <v>0</v>
      </c>
      <c r="AS146" s="21">
        <f>-AS$161*'Fixed Data'!$B$20*'Fixed Data'!$B$22</f>
        <v>0</v>
      </c>
      <c r="AT146" s="21">
        <f>-AT$161*'Fixed Data'!$B$20*'Fixed Data'!$B$22</f>
        <v>0</v>
      </c>
      <c r="AU146" s="21">
        <f>-AU$161*'Fixed Data'!$B$20*'Fixed Data'!$B$22</f>
        <v>0</v>
      </c>
      <c r="AV146" s="21">
        <f>-AV$161*'Fixed Data'!$B$20*'Fixed Data'!$B$22</f>
        <v>0</v>
      </c>
      <c r="AW146" s="21">
        <f>-AW$161*'Fixed Data'!$B$20*'Fixed Data'!$B$22</f>
        <v>0</v>
      </c>
      <c r="AX146" s="21">
        <f>-AX$161*'Fixed Data'!$B$20*'Fixed Data'!$B$22</f>
        <v>0</v>
      </c>
      <c r="AY146" s="21">
        <f>-AY$161*'Fixed Data'!$B$20*'Fixed Data'!$B$22</f>
        <v>0</v>
      </c>
      <c r="AZ146" s="21">
        <f>-AZ$161*'Fixed Data'!$B$20*'Fixed Data'!$B$22</f>
        <v>0</v>
      </c>
      <c r="BA146" s="21">
        <f>-BA$161*'Fixed Data'!$B$20*'Fixed Data'!$B$22</f>
        <v>0</v>
      </c>
      <c r="BB146" s="21">
        <f>-BB$161*'Fixed Data'!$B$20*'Fixed Data'!$B$22</f>
        <v>0</v>
      </c>
    </row>
    <row r="147" spans="1:54" outlineLevel="2">
      <c r="A147" s="424"/>
      <c r="B147" s="135" t="s">
        <v>285</v>
      </c>
      <c r="C147" s="135" t="s">
        <v>462</v>
      </c>
      <c r="D147" s="135" t="s">
        <v>379</v>
      </c>
      <c r="E147" s="21">
        <f>-E$162*'Fixed Data'!$B$21*'Fixed Data'!$B$22</f>
        <v>0</v>
      </c>
      <c r="F147" s="21">
        <f>-F$162*'Fixed Data'!$B$21*'Fixed Data'!$B$22</f>
        <v>0</v>
      </c>
      <c r="G147" s="21">
        <f>-G$162*'Fixed Data'!$B$21*'Fixed Data'!$B$22</f>
        <v>0</v>
      </c>
      <c r="H147" s="21">
        <f>-H$162*'Fixed Data'!$B$21*'Fixed Data'!$B$22</f>
        <v>0</v>
      </c>
      <c r="I147" s="21">
        <f>-I$162*'Fixed Data'!$B$21*'Fixed Data'!$B$22</f>
        <v>0</v>
      </c>
      <c r="J147" s="21">
        <f>-J$162*'Fixed Data'!$B$21*'Fixed Data'!$B$22</f>
        <v>0</v>
      </c>
      <c r="K147" s="21">
        <f>-K$162*'Fixed Data'!$B$21*'Fixed Data'!$B$22</f>
        <v>0</v>
      </c>
      <c r="L147" s="21">
        <f>-L$162*'Fixed Data'!$B$21*'Fixed Data'!$B$22</f>
        <v>0</v>
      </c>
      <c r="M147" s="21">
        <f>-M$162*'Fixed Data'!$B$21*'Fixed Data'!$B$22</f>
        <v>0</v>
      </c>
      <c r="N147" s="21">
        <f>-N$162*'Fixed Data'!$B$21*'Fixed Data'!$B$22</f>
        <v>0</v>
      </c>
      <c r="O147" s="21">
        <f>-O$162*'Fixed Data'!$B$21*'Fixed Data'!$B$22</f>
        <v>0</v>
      </c>
      <c r="P147" s="21">
        <f>-P$162*'Fixed Data'!$B$21*'Fixed Data'!$B$22</f>
        <v>0</v>
      </c>
      <c r="Q147" s="21">
        <f>-Q$162*'Fixed Data'!$B$21*'Fixed Data'!$B$22</f>
        <v>0</v>
      </c>
      <c r="R147" s="21">
        <f>-R$162*'Fixed Data'!$B$21*'Fixed Data'!$B$22</f>
        <v>0</v>
      </c>
      <c r="S147" s="21">
        <f>-S$162*'Fixed Data'!$B$21*'Fixed Data'!$B$22</f>
        <v>0</v>
      </c>
      <c r="T147" s="21">
        <f>-T$162*'Fixed Data'!$B$21*'Fixed Data'!$B$22</f>
        <v>0</v>
      </c>
      <c r="U147" s="21">
        <f>-U$162*'Fixed Data'!$B$21*'Fixed Data'!$B$22</f>
        <v>0</v>
      </c>
      <c r="V147" s="21">
        <f>-V$162*'Fixed Data'!$B$21*'Fixed Data'!$B$22</f>
        <v>0</v>
      </c>
      <c r="W147" s="21">
        <f>-W$162*'Fixed Data'!$B$21*'Fixed Data'!$B$22</f>
        <v>0</v>
      </c>
      <c r="X147" s="21">
        <f>-X$162*'Fixed Data'!$B$21*'Fixed Data'!$B$22</f>
        <v>0</v>
      </c>
      <c r="Y147" s="21">
        <f>-Y$162*'Fixed Data'!$B$21*'Fixed Data'!$B$22</f>
        <v>0</v>
      </c>
      <c r="Z147" s="21">
        <f>-Z$162*'Fixed Data'!$B$21*'Fixed Data'!$B$22</f>
        <v>0</v>
      </c>
      <c r="AA147" s="21">
        <f>-AA$162*'Fixed Data'!$B$21*'Fixed Data'!$B$22</f>
        <v>0</v>
      </c>
      <c r="AB147" s="21">
        <f>-AB$162*'Fixed Data'!$B$21*'Fixed Data'!$B$22</f>
        <v>0</v>
      </c>
      <c r="AC147" s="21">
        <f>-AC$162*'Fixed Data'!$B$21*'Fixed Data'!$B$22</f>
        <v>0</v>
      </c>
      <c r="AD147" s="21">
        <f>-AD$162*'Fixed Data'!$B$21*'Fixed Data'!$B$22</f>
        <v>0</v>
      </c>
      <c r="AE147" s="21">
        <f>-AE$162*'Fixed Data'!$B$21*'Fixed Data'!$B$22</f>
        <v>0</v>
      </c>
      <c r="AF147" s="21">
        <f>-AF$162*'Fixed Data'!$B$21*'Fixed Data'!$B$22</f>
        <v>0</v>
      </c>
      <c r="AG147" s="21">
        <f>-AG$162*'Fixed Data'!$B$21*'Fixed Data'!$B$22</f>
        <v>0</v>
      </c>
      <c r="AH147" s="21">
        <f>-AH$162*'Fixed Data'!$B$21*'Fixed Data'!$B$22</f>
        <v>0</v>
      </c>
      <c r="AI147" s="21">
        <f>-AI$162*'Fixed Data'!$B$21*'Fixed Data'!$B$22</f>
        <v>0</v>
      </c>
      <c r="AJ147" s="21">
        <f>-AJ$162*'Fixed Data'!$B$21*'Fixed Data'!$B$22</f>
        <v>0</v>
      </c>
      <c r="AK147" s="21">
        <f>-AK$162*'Fixed Data'!$B$21*'Fixed Data'!$B$22</f>
        <v>0</v>
      </c>
      <c r="AL147" s="21">
        <f>-AL$162*'Fixed Data'!$B$21*'Fixed Data'!$B$22</f>
        <v>0</v>
      </c>
      <c r="AM147" s="21">
        <f>-AM$162*'Fixed Data'!$B$21*'Fixed Data'!$B$22</f>
        <v>0</v>
      </c>
      <c r="AN147" s="21">
        <f>-AN$162*'Fixed Data'!$B$21*'Fixed Data'!$B$22</f>
        <v>0</v>
      </c>
      <c r="AO147" s="21">
        <f>-AO$162*'Fixed Data'!$B$21*'Fixed Data'!$B$22</f>
        <v>0</v>
      </c>
      <c r="AP147" s="21">
        <f>-AP$162*'Fixed Data'!$B$21*'Fixed Data'!$B$22</f>
        <v>0</v>
      </c>
      <c r="AQ147" s="21">
        <f>-AQ$162*'Fixed Data'!$B$21*'Fixed Data'!$B$22</f>
        <v>0</v>
      </c>
      <c r="AR147" s="21">
        <f>-AR$162*'Fixed Data'!$B$21*'Fixed Data'!$B$22</f>
        <v>0</v>
      </c>
      <c r="AS147" s="21">
        <f>-AS$162*'Fixed Data'!$B$21*'Fixed Data'!$B$22</f>
        <v>0</v>
      </c>
      <c r="AT147" s="21">
        <f>-AT$162*'Fixed Data'!$B$21*'Fixed Data'!$B$22</f>
        <v>0</v>
      </c>
      <c r="AU147" s="21">
        <f>-AU$162*'Fixed Data'!$B$21*'Fixed Data'!$B$22</f>
        <v>0</v>
      </c>
      <c r="AV147" s="21">
        <f>-AV$162*'Fixed Data'!$B$21*'Fixed Data'!$B$22</f>
        <v>0</v>
      </c>
      <c r="AW147" s="21">
        <f>-AW$162*'Fixed Data'!$B$21*'Fixed Data'!$B$22</f>
        <v>0</v>
      </c>
      <c r="AX147" s="21">
        <f>-AX$162*'Fixed Data'!$B$21*'Fixed Data'!$B$22</f>
        <v>0</v>
      </c>
      <c r="AY147" s="21">
        <f>-AY$162*'Fixed Data'!$B$21*'Fixed Data'!$B$22</f>
        <v>0</v>
      </c>
      <c r="AZ147" s="21">
        <f>-AZ$162*'Fixed Data'!$B$21*'Fixed Data'!$B$22</f>
        <v>0</v>
      </c>
      <c r="BA147" s="21">
        <f>-BA$162*'Fixed Data'!$B$21*'Fixed Data'!$B$22</f>
        <v>0</v>
      </c>
      <c r="BB147" s="21">
        <f>-BB$162*'Fixed Data'!$B$21*'Fixed Data'!$B$22</f>
        <v>0</v>
      </c>
    </row>
    <row r="148" spans="1:54" outlineLevel="2">
      <c r="A148" s="424"/>
      <c r="B148" s="135" t="s">
        <v>285</v>
      </c>
      <c r="C148" s="135"/>
      <c r="D148" s="135" t="s">
        <v>379</v>
      </c>
      <c r="E148" s="279"/>
      <c r="F148" s="279"/>
      <c r="G148" s="279"/>
      <c r="H148" s="279"/>
      <c r="I148" s="279"/>
      <c r="J148" s="279"/>
      <c r="K148" s="279"/>
      <c r="L148" s="279"/>
      <c r="M148" s="279"/>
      <c r="N148" s="279"/>
      <c r="O148" s="279"/>
      <c r="P148" s="279"/>
      <c r="Q148" s="279"/>
      <c r="R148" s="279"/>
      <c r="S148" s="279"/>
      <c r="T148" s="279"/>
      <c r="U148" s="279"/>
      <c r="V148" s="279"/>
      <c r="W148" s="279"/>
      <c r="X148" s="279"/>
      <c r="Y148" s="279"/>
      <c r="Z148" s="279"/>
      <c r="AA148" s="279"/>
      <c r="AB148" s="279"/>
      <c r="AC148" s="279"/>
      <c r="AD148" s="279"/>
      <c r="AE148" s="279"/>
      <c r="AF148" s="279"/>
      <c r="AG148" s="279"/>
      <c r="AH148" s="279"/>
      <c r="AI148" s="279"/>
      <c r="AJ148" s="279"/>
      <c r="AK148" s="279"/>
      <c r="AL148" s="279"/>
      <c r="AM148" s="279"/>
      <c r="AN148" s="279"/>
      <c r="AO148" s="279"/>
      <c r="AP148" s="279"/>
      <c r="AQ148" s="279"/>
      <c r="AR148" s="279"/>
      <c r="AS148" s="279"/>
      <c r="AT148" s="279"/>
      <c r="AU148" s="279"/>
      <c r="AV148" s="279"/>
      <c r="AW148" s="279"/>
      <c r="AX148" s="279"/>
      <c r="AY148" s="279"/>
      <c r="AZ148" s="279"/>
      <c r="BA148" s="279"/>
      <c r="BB148" s="279"/>
    </row>
    <row r="149" spans="1:54" outlineLevel="2">
      <c r="A149" s="424"/>
      <c r="B149" s="135" t="s">
        <v>285</v>
      </c>
      <c r="C149" s="135"/>
      <c r="D149" s="135" t="s">
        <v>379</v>
      </c>
      <c r="E149" s="279"/>
      <c r="F149" s="279"/>
      <c r="G149" s="279"/>
      <c r="H149" s="279"/>
      <c r="I149" s="279"/>
      <c r="J149" s="279"/>
      <c r="K149" s="279"/>
      <c r="L149" s="279"/>
      <c r="M149" s="279"/>
      <c r="N149" s="279"/>
      <c r="O149" s="279"/>
      <c r="P149" s="279"/>
      <c r="Q149" s="279"/>
      <c r="R149" s="279"/>
      <c r="S149" s="279"/>
      <c r="T149" s="279"/>
      <c r="U149" s="279"/>
      <c r="V149" s="279"/>
      <c r="W149" s="279"/>
      <c r="X149" s="279"/>
      <c r="Y149" s="279"/>
      <c r="Z149" s="279"/>
      <c r="AA149" s="279"/>
      <c r="AB149" s="279"/>
      <c r="AC149" s="279"/>
      <c r="AD149" s="279"/>
      <c r="AE149" s="279"/>
      <c r="AF149" s="279"/>
      <c r="AG149" s="279"/>
      <c r="AH149" s="279"/>
      <c r="AI149" s="279"/>
      <c r="AJ149" s="279"/>
      <c r="AK149" s="279"/>
      <c r="AL149" s="279"/>
      <c r="AM149" s="279"/>
      <c r="AN149" s="279"/>
      <c r="AO149" s="279"/>
      <c r="AP149" s="279"/>
      <c r="AQ149" s="279"/>
      <c r="AR149" s="279"/>
      <c r="AS149" s="279"/>
      <c r="AT149" s="279"/>
      <c r="AU149" s="279"/>
      <c r="AV149" s="279"/>
      <c r="AW149" s="279"/>
      <c r="AX149" s="279"/>
      <c r="AY149" s="279"/>
      <c r="AZ149" s="279"/>
      <c r="BA149" s="279"/>
      <c r="BB149" s="279"/>
    </row>
    <row r="150" spans="1:54" outlineLevel="2">
      <c r="A150" s="424"/>
      <c r="B150" s="135" t="s">
        <v>288</v>
      </c>
      <c r="C150" s="315" t="s">
        <v>463</v>
      </c>
      <c r="D150" s="135" t="s">
        <v>379</v>
      </c>
      <c r="E150" s="279"/>
      <c r="F150" s="279"/>
      <c r="G150" s="279"/>
      <c r="H150" s="279"/>
      <c r="I150" s="279"/>
      <c r="J150" s="279"/>
      <c r="K150" s="279"/>
      <c r="L150" s="279"/>
      <c r="M150" s="279"/>
      <c r="N150" s="279"/>
      <c r="O150" s="279"/>
      <c r="P150" s="279"/>
      <c r="Q150" s="279"/>
      <c r="R150" s="279"/>
      <c r="S150" s="279"/>
      <c r="T150" s="279"/>
      <c r="U150" s="279"/>
      <c r="V150" s="279"/>
      <c r="W150" s="279"/>
      <c r="X150" s="279"/>
      <c r="Y150" s="279"/>
      <c r="Z150" s="279"/>
      <c r="AA150" s="279"/>
      <c r="AB150" s="279"/>
      <c r="AC150" s="279"/>
      <c r="AD150" s="279"/>
      <c r="AE150" s="279"/>
      <c r="AF150" s="279"/>
      <c r="AG150" s="279"/>
      <c r="AH150" s="279"/>
      <c r="AI150" s="279"/>
      <c r="AJ150" s="279"/>
      <c r="AK150" s="279"/>
      <c r="AL150" s="279"/>
      <c r="AM150" s="279"/>
      <c r="AN150" s="279"/>
      <c r="AO150" s="279"/>
      <c r="AP150" s="279"/>
      <c r="AQ150" s="279"/>
      <c r="AR150" s="279"/>
      <c r="AS150" s="279"/>
      <c r="AT150" s="279"/>
      <c r="AU150" s="279"/>
      <c r="AV150" s="279"/>
      <c r="AW150" s="279"/>
      <c r="AX150" s="279"/>
      <c r="AY150" s="279"/>
      <c r="AZ150" s="279"/>
      <c r="BA150" s="279"/>
      <c r="BB150" s="279"/>
    </row>
    <row r="151" spans="1:54" outlineLevel="2">
      <c r="A151" s="424"/>
      <c r="B151" s="135" t="s">
        <v>288</v>
      </c>
      <c r="C151" s="315" t="s">
        <v>464</v>
      </c>
      <c r="D151" s="135" t="s">
        <v>379</v>
      </c>
      <c r="E151" s="279"/>
      <c r="F151" s="279"/>
      <c r="G151" s="279"/>
      <c r="H151" s="279"/>
      <c r="I151" s="279"/>
      <c r="J151" s="279"/>
      <c r="K151" s="279"/>
      <c r="L151" s="279"/>
      <c r="M151" s="279"/>
      <c r="N151" s="279"/>
      <c r="O151" s="279"/>
      <c r="P151" s="279"/>
      <c r="Q151" s="279"/>
      <c r="R151" s="279"/>
      <c r="S151" s="279"/>
      <c r="T151" s="279"/>
      <c r="U151" s="279"/>
      <c r="V151" s="279"/>
      <c r="W151" s="279"/>
      <c r="X151" s="279"/>
      <c r="Y151" s="279"/>
      <c r="Z151" s="279"/>
      <c r="AA151" s="279"/>
      <c r="AB151" s="279"/>
      <c r="AC151" s="279"/>
      <c r="AD151" s="279"/>
      <c r="AE151" s="279"/>
      <c r="AF151" s="279"/>
      <c r="AG151" s="279"/>
      <c r="AH151" s="279"/>
      <c r="AI151" s="279"/>
      <c r="AJ151" s="279"/>
      <c r="AK151" s="279"/>
      <c r="AL151" s="279"/>
      <c r="AM151" s="279"/>
      <c r="AN151" s="279"/>
      <c r="AO151" s="279"/>
      <c r="AP151" s="279"/>
      <c r="AQ151" s="279"/>
      <c r="AR151" s="279"/>
      <c r="AS151" s="279"/>
      <c r="AT151" s="279"/>
      <c r="AU151" s="279"/>
      <c r="AV151" s="279"/>
      <c r="AW151" s="279"/>
      <c r="AX151" s="279"/>
      <c r="AY151" s="279"/>
      <c r="AZ151" s="279"/>
      <c r="BA151" s="279"/>
      <c r="BB151" s="279"/>
    </row>
    <row r="152" spans="1:54" outlineLevel="2">
      <c r="A152" s="424"/>
      <c r="B152" s="135" t="s">
        <v>288</v>
      </c>
      <c r="C152" s="315" t="s">
        <v>465</v>
      </c>
      <c r="D152" s="135" t="s">
        <v>379</v>
      </c>
      <c r="E152" s="279"/>
      <c r="F152" s="279"/>
      <c r="G152" s="279"/>
      <c r="H152" s="279"/>
      <c r="I152" s="279"/>
      <c r="J152" s="279"/>
      <c r="K152" s="279"/>
      <c r="L152" s="279"/>
      <c r="M152" s="279"/>
      <c r="N152" s="279"/>
      <c r="O152" s="279"/>
      <c r="P152" s="279"/>
      <c r="Q152" s="279"/>
      <c r="R152" s="279"/>
      <c r="S152" s="279"/>
      <c r="T152" s="279"/>
      <c r="U152" s="279"/>
      <c r="V152" s="279"/>
      <c r="W152" s="279"/>
      <c r="X152" s="279"/>
      <c r="Y152" s="279"/>
      <c r="Z152" s="279"/>
      <c r="AA152" s="279"/>
      <c r="AB152" s="279"/>
      <c r="AC152" s="279"/>
      <c r="AD152" s="279"/>
      <c r="AE152" s="279"/>
      <c r="AF152" s="279"/>
      <c r="AG152" s="279"/>
      <c r="AH152" s="279"/>
      <c r="AI152" s="279"/>
      <c r="AJ152" s="279"/>
      <c r="AK152" s="279"/>
      <c r="AL152" s="279"/>
      <c r="AM152" s="279"/>
      <c r="AN152" s="279"/>
      <c r="AO152" s="279"/>
      <c r="AP152" s="279"/>
      <c r="AQ152" s="279"/>
      <c r="AR152" s="279"/>
      <c r="AS152" s="279"/>
      <c r="AT152" s="279"/>
      <c r="AU152" s="279"/>
      <c r="AV152" s="279"/>
      <c r="AW152" s="279"/>
      <c r="AX152" s="279"/>
      <c r="AY152" s="279"/>
      <c r="AZ152" s="279"/>
      <c r="BA152" s="279"/>
      <c r="BB152" s="279"/>
    </row>
    <row r="153" spans="1:54" outlineLevel="2">
      <c r="A153" s="424"/>
      <c r="B153" s="135" t="s">
        <v>466</v>
      </c>
      <c r="C153" s="135"/>
      <c r="D153" s="135" t="s">
        <v>379</v>
      </c>
      <c r="E153" s="279"/>
      <c r="F153" s="279"/>
      <c r="G153" s="279"/>
      <c r="H153" s="279"/>
      <c r="I153" s="279"/>
      <c r="J153" s="279"/>
      <c r="K153" s="279"/>
      <c r="L153" s="279"/>
      <c r="M153" s="279"/>
      <c r="N153" s="279"/>
      <c r="O153" s="279"/>
      <c r="P153" s="279"/>
      <c r="Q153" s="279"/>
      <c r="R153" s="279"/>
      <c r="S153" s="279"/>
      <c r="T153" s="279"/>
      <c r="U153" s="279"/>
      <c r="V153" s="279"/>
      <c r="W153" s="279"/>
      <c r="X153" s="279"/>
      <c r="Y153" s="279"/>
      <c r="Z153" s="279"/>
      <c r="AA153" s="279"/>
      <c r="AB153" s="279"/>
      <c r="AC153" s="279"/>
      <c r="AD153" s="279"/>
      <c r="AE153" s="279"/>
      <c r="AF153" s="279"/>
      <c r="AG153" s="279"/>
      <c r="AH153" s="279"/>
      <c r="AI153" s="279"/>
      <c r="AJ153" s="279"/>
      <c r="AK153" s="279"/>
      <c r="AL153" s="279"/>
      <c r="AM153" s="279"/>
      <c r="AN153" s="279"/>
      <c r="AO153" s="279"/>
      <c r="AP153" s="279"/>
      <c r="AQ153" s="279"/>
      <c r="AR153" s="279"/>
      <c r="AS153" s="279"/>
      <c r="AT153" s="279"/>
      <c r="AU153" s="279"/>
      <c r="AV153" s="279"/>
      <c r="AW153" s="279"/>
      <c r="AX153" s="279"/>
      <c r="AY153" s="279"/>
      <c r="AZ153" s="279"/>
      <c r="BA153" s="279"/>
      <c r="BB153" s="279"/>
    </row>
    <row r="154" spans="1:54" outlineLevel="2">
      <c r="A154" s="425"/>
      <c r="B154" s="135" t="s">
        <v>466</v>
      </c>
      <c r="C154" s="135"/>
      <c r="D154" s="135" t="s">
        <v>379</v>
      </c>
      <c r="E154" s="279"/>
      <c r="F154" s="279"/>
      <c r="G154" s="279"/>
      <c r="H154" s="279"/>
      <c r="I154" s="279"/>
      <c r="J154" s="279"/>
      <c r="K154" s="279"/>
      <c r="L154" s="279"/>
      <c r="M154" s="279"/>
      <c r="N154" s="279"/>
      <c r="O154" s="279"/>
      <c r="P154" s="279"/>
      <c r="Q154" s="279"/>
      <c r="R154" s="279"/>
      <c r="S154" s="279"/>
      <c r="T154" s="279"/>
      <c r="U154" s="279"/>
      <c r="V154" s="279"/>
      <c r="W154" s="279"/>
      <c r="X154" s="279"/>
      <c r="Y154" s="279"/>
      <c r="Z154" s="279"/>
      <c r="AA154" s="279"/>
      <c r="AB154" s="279"/>
      <c r="AC154" s="279"/>
      <c r="AD154" s="279"/>
      <c r="AE154" s="279"/>
      <c r="AF154" s="279"/>
      <c r="AG154" s="279"/>
      <c r="AH154" s="279"/>
      <c r="AI154" s="279"/>
      <c r="AJ154" s="279"/>
      <c r="AK154" s="279"/>
      <c r="AL154" s="279"/>
      <c r="AM154" s="279"/>
      <c r="AN154" s="279"/>
      <c r="AO154" s="279"/>
      <c r="AP154" s="279"/>
      <c r="AQ154" s="279"/>
      <c r="AR154" s="279"/>
      <c r="AS154" s="279"/>
      <c r="AT154" s="279"/>
      <c r="AU154" s="279"/>
      <c r="AV154" s="279"/>
      <c r="AW154" s="279"/>
      <c r="AX154" s="279"/>
      <c r="AY154" s="279"/>
      <c r="AZ154" s="279"/>
      <c r="BA154" s="279"/>
      <c r="BB154" s="279"/>
    </row>
    <row r="155" spans="1:54" outlineLevel="1">
      <c r="A155" s="133"/>
      <c r="B155" s="134"/>
      <c r="C155" s="135"/>
      <c r="D155" s="135"/>
      <c r="E155" s="136"/>
      <c r="F155" s="137"/>
      <c r="G155" s="137"/>
      <c r="H155" s="137"/>
      <c r="I155" s="137"/>
      <c r="J155" s="137"/>
      <c r="K155" s="137"/>
      <c r="L155" s="137"/>
      <c r="M155" s="137"/>
      <c r="N155" s="137"/>
      <c r="O155" s="137"/>
      <c r="P155" s="137"/>
      <c r="Q155" s="137"/>
      <c r="R155" s="137"/>
      <c r="S155" s="137"/>
      <c r="T155" s="137"/>
      <c r="U155" s="137"/>
      <c r="V155" s="137"/>
      <c r="W155" s="137"/>
      <c r="X155" s="137"/>
      <c r="Y155" s="137"/>
      <c r="Z155" s="137"/>
      <c r="AA155" s="137"/>
      <c r="AB155" s="137"/>
      <c r="AC155" s="137"/>
      <c r="AD155" s="137"/>
      <c r="AE155" s="137"/>
      <c r="AF155" s="137"/>
      <c r="AG155" s="137"/>
      <c r="AH155" s="137"/>
      <c r="AI155" s="137"/>
      <c r="AJ155" s="137"/>
      <c r="AK155" s="137"/>
      <c r="AL155" s="137"/>
      <c r="AM155" s="137"/>
      <c r="AN155" s="137"/>
      <c r="AO155" s="137"/>
      <c r="AP155" s="137"/>
      <c r="AQ155" s="137"/>
      <c r="AR155" s="137"/>
      <c r="AS155" s="137"/>
      <c r="AT155" s="137"/>
      <c r="AU155" s="137"/>
      <c r="AV155" s="137"/>
      <c r="AW155" s="137"/>
      <c r="AX155" s="137"/>
      <c r="AY155" s="137"/>
      <c r="AZ155" s="137"/>
      <c r="BA155" s="137"/>
      <c r="BB155" s="137"/>
    </row>
    <row r="156" spans="1:54" outlineLevel="1">
      <c r="A156" s="134" t="s">
        <v>370</v>
      </c>
      <c r="B156" s="134"/>
      <c r="C156" s="135"/>
      <c r="D156" s="135"/>
      <c r="E156" s="136"/>
      <c r="F156" s="137"/>
      <c r="G156" s="137"/>
      <c r="H156" s="137"/>
      <c r="I156" s="137"/>
      <c r="J156" s="137"/>
      <c r="K156" s="137"/>
      <c r="L156" s="137"/>
      <c r="M156" s="137"/>
      <c r="N156" s="137"/>
      <c r="O156" s="137"/>
      <c r="P156" s="137"/>
      <c r="Q156" s="137"/>
      <c r="R156" s="137"/>
      <c r="S156" s="137"/>
      <c r="T156" s="137"/>
      <c r="U156" s="137"/>
      <c r="V156" s="137"/>
      <c r="W156" s="137"/>
      <c r="X156" s="137"/>
      <c r="Y156" s="137"/>
      <c r="Z156" s="137"/>
      <c r="AA156" s="137"/>
      <c r="AB156" s="137"/>
      <c r="AC156" s="137"/>
      <c r="AD156" s="137"/>
      <c r="AE156" s="137"/>
      <c r="AF156" s="137"/>
      <c r="AG156" s="137"/>
      <c r="AH156" s="137"/>
      <c r="AI156" s="137"/>
      <c r="AJ156" s="137"/>
      <c r="AK156" s="137"/>
      <c r="AL156" s="137"/>
      <c r="AM156" s="137"/>
      <c r="AN156" s="137"/>
      <c r="AO156" s="137"/>
      <c r="AP156" s="137"/>
      <c r="AQ156" s="137"/>
      <c r="AR156" s="137"/>
      <c r="AS156" s="137"/>
      <c r="AT156" s="137"/>
      <c r="AU156" s="137"/>
      <c r="AV156" s="137"/>
      <c r="AW156" s="137"/>
      <c r="AX156" s="137"/>
      <c r="AY156" s="137"/>
      <c r="AZ156" s="137"/>
      <c r="BA156" s="137"/>
      <c r="BB156" s="137"/>
    </row>
    <row r="157" spans="1:54" outlineLevel="2">
      <c r="A157" s="133"/>
      <c r="B157" s="134" t="s">
        <v>459</v>
      </c>
      <c r="C157" s="134" t="s">
        <v>158</v>
      </c>
      <c r="D157" s="135"/>
      <c r="E157" s="130">
        <v>2027</v>
      </c>
      <c r="F157" s="130">
        <v>2028</v>
      </c>
      <c r="G157" s="130">
        <v>2029</v>
      </c>
      <c r="H157" s="130">
        <v>2030</v>
      </c>
      <c r="I157" s="130">
        <v>2031</v>
      </c>
      <c r="J157" s="130">
        <v>2032</v>
      </c>
      <c r="K157" s="130">
        <v>2033</v>
      </c>
      <c r="L157" s="130">
        <v>2034</v>
      </c>
      <c r="M157" s="130">
        <v>2035</v>
      </c>
      <c r="N157" s="130">
        <v>2036</v>
      </c>
      <c r="O157" s="130">
        <v>2037</v>
      </c>
      <c r="P157" s="130">
        <v>2038</v>
      </c>
      <c r="Q157" s="130">
        <v>2039</v>
      </c>
      <c r="R157" s="130">
        <v>2040</v>
      </c>
      <c r="S157" s="130">
        <v>2041</v>
      </c>
      <c r="T157" s="130">
        <v>2042</v>
      </c>
      <c r="U157" s="130">
        <v>2043</v>
      </c>
      <c r="V157" s="130">
        <v>2044</v>
      </c>
      <c r="W157" s="130">
        <v>2045</v>
      </c>
      <c r="X157" s="130">
        <v>2046</v>
      </c>
      <c r="Y157" s="130">
        <v>2047</v>
      </c>
      <c r="Z157" s="130">
        <v>2048</v>
      </c>
      <c r="AA157" s="130">
        <v>2049</v>
      </c>
      <c r="AB157" s="130">
        <v>2050</v>
      </c>
      <c r="AC157" s="130">
        <v>2051</v>
      </c>
      <c r="AD157" s="130">
        <v>2052</v>
      </c>
      <c r="AE157" s="130">
        <v>2053</v>
      </c>
      <c r="AF157" s="130">
        <v>2054</v>
      </c>
      <c r="AG157" s="130">
        <v>2055</v>
      </c>
      <c r="AH157" s="130">
        <v>2056</v>
      </c>
      <c r="AI157" s="130">
        <v>2057</v>
      </c>
      <c r="AJ157" s="130">
        <v>2058</v>
      </c>
      <c r="AK157" s="130">
        <v>2059</v>
      </c>
      <c r="AL157" s="130">
        <v>2060</v>
      </c>
      <c r="AM157" s="130">
        <v>2061</v>
      </c>
      <c r="AN157" s="130">
        <v>2062</v>
      </c>
      <c r="AO157" s="130">
        <v>2063</v>
      </c>
      <c r="AP157" s="130">
        <v>2064</v>
      </c>
      <c r="AQ157" s="130">
        <v>2065</v>
      </c>
      <c r="AR157" s="130">
        <v>2066</v>
      </c>
      <c r="AS157" s="130">
        <v>2067</v>
      </c>
      <c r="AT157" s="130">
        <v>2068</v>
      </c>
      <c r="AU157" s="130">
        <v>2069</v>
      </c>
      <c r="AV157" s="130">
        <v>2070</v>
      </c>
      <c r="AW157" s="130">
        <v>2071</v>
      </c>
      <c r="AX157" s="130">
        <v>2072</v>
      </c>
      <c r="AY157" s="130">
        <v>2073</v>
      </c>
      <c r="AZ157" s="130">
        <v>2074</v>
      </c>
      <c r="BA157" s="130">
        <v>2075</v>
      </c>
      <c r="BB157" s="130">
        <v>2076</v>
      </c>
    </row>
    <row r="158" spans="1:54" ht="12.75" customHeight="1" outlineLevel="2">
      <c r="A158" s="423" t="s">
        <v>467</v>
      </c>
      <c r="B158" s="135" t="s">
        <v>282</v>
      </c>
      <c r="C158" s="315" t="s">
        <v>385</v>
      </c>
      <c r="D158" s="135" t="s">
        <v>468</v>
      </c>
      <c r="E158" s="238"/>
      <c r="F158" s="36"/>
      <c r="G158" s="36"/>
      <c r="H158" s="36"/>
      <c r="I158" s="36"/>
      <c r="J158" s="36"/>
      <c r="K158" s="36"/>
      <c r="L158" s="36"/>
      <c r="M158" s="36"/>
      <c r="N158" s="36"/>
      <c r="O158" s="36"/>
      <c r="P158" s="36"/>
      <c r="Q158" s="36"/>
      <c r="R158" s="36"/>
      <c r="S158" s="36"/>
      <c r="T158" s="36"/>
      <c r="U158" s="36"/>
      <c r="V158" s="36"/>
      <c r="W158" s="36"/>
      <c r="X158" s="36"/>
      <c r="Y158" s="36"/>
      <c r="Z158" s="36"/>
      <c r="AA158" s="36"/>
      <c r="AB158" s="36"/>
      <c r="AC158" s="36"/>
      <c r="AD158" s="36"/>
      <c r="AE158" s="36"/>
      <c r="AF158" s="36"/>
      <c r="AG158" s="36"/>
      <c r="AH158" s="36"/>
      <c r="AI158" s="36"/>
      <c r="AJ158" s="36"/>
      <c r="AK158" s="36"/>
      <c r="AL158" s="36"/>
      <c r="AM158" s="36"/>
      <c r="AN158" s="36"/>
      <c r="AO158" s="36"/>
      <c r="AP158" s="36"/>
      <c r="AQ158" s="36"/>
      <c r="AR158" s="36"/>
      <c r="AS158" s="36"/>
      <c r="AT158" s="36"/>
      <c r="AU158" s="36"/>
      <c r="AV158" s="36"/>
      <c r="AW158" s="36"/>
      <c r="AX158" s="36"/>
      <c r="AY158" s="36"/>
      <c r="AZ158" s="36"/>
      <c r="BA158" s="36"/>
      <c r="BB158" s="36"/>
    </row>
    <row r="159" spans="1:54" outlineLevel="2">
      <c r="A159" s="424"/>
      <c r="B159" s="135" t="s">
        <v>282</v>
      </c>
      <c r="C159" s="135"/>
      <c r="D159" s="135"/>
      <c r="E159" s="238"/>
      <c r="F159" s="36"/>
      <c r="G159" s="36"/>
      <c r="H159" s="36"/>
      <c r="I159" s="36"/>
      <c r="J159" s="36"/>
      <c r="K159" s="36"/>
      <c r="L159" s="36"/>
      <c r="M159" s="36"/>
      <c r="N159" s="36"/>
      <c r="O159" s="36"/>
      <c r="P159" s="36"/>
      <c r="Q159" s="36"/>
      <c r="R159" s="36"/>
      <c r="S159" s="36"/>
      <c r="T159" s="36"/>
      <c r="U159" s="36"/>
      <c r="V159" s="36"/>
      <c r="W159" s="36"/>
      <c r="X159" s="36"/>
      <c r="Y159" s="36"/>
      <c r="Z159" s="36"/>
      <c r="AA159" s="36"/>
      <c r="AB159" s="36"/>
      <c r="AC159" s="36"/>
      <c r="AD159" s="36"/>
      <c r="AE159" s="36"/>
      <c r="AF159" s="36"/>
      <c r="AG159" s="36"/>
      <c r="AH159" s="36"/>
      <c r="AI159" s="36"/>
      <c r="AJ159" s="36"/>
      <c r="AK159" s="36"/>
      <c r="AL159" s="36"/>
      <c r="AM159" s="36"/>
      <c r="AN159" s="36"/>
      <c r="AO159" s="36"/>
      <c r="AP159" s="36"/>
      <c r="AQ159" s="36"/>
      <c r="AR159" s="36"/>
      <c r="AS159" s="36"/>
      <c r="AT159" s="36"/>
      <c r="AU159" s="36"/>
      <c r="AV159" s="36"/>
      <c r="AW159" s="36"/>
      <c r="AX159" s="36"/>
      <c r="AY159" s="36"/>
      <c r="AZ159" s="36"/>
      <c r="BA159" s="36"/>
      <c r="BB159" s="36"/>
    </row>
    <row r="160" spans="1:54" outlineLevel="2">
      <c r="A160" s="424"/>
      <c r="B160" s="135" t="s">
        <v>282</v>
      </c>
      <c r="C160" s="135"/>
      <c r="D160" s="135"/>
      <c r="E160" s="238"/>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36"/>
      <c r="AQ160" s="36"/>
      <c r="AR160" s="36"/>
      <c r="AS160" s="36"/>
      <c r="AT160" s="36"/>
      <c r="AU160" s="36"/>
      <c r="AV160" s="36"/>
      <c r="AW160" s="36"/>
      <c r="AX160" s="36"/>
      <c r="AY160" s="36"/>
      <c r="AZ160" s="36"/>
      <c r="BA160" s="36"/>
      <c r="BB160" s="36"/>
    </row>
    <row r="161" spans="1:54" outlineLevel="2">
      <c r="A161" s="424"/>
      <c r="B161" s="135" t="s">
        <v>285</v>
      </c>
      <c r="C161" s="315" t="s">
        <v>461</v>
      </c>
      <c r="D161" s="135"/>
      <c r="E161" s="238"/>
      <c r="F161" s="36"/>
      <c r="G161" s="36"/>
      <c r="H161" s="36"/>
      <c r="I161" s="36"/>
      <c r="J161" s="36"/>
      <c r="K161" s="36"/>
      <c r="L161" s="36"/>
      <c r="M161" s="36"/>
      <c r="N161" s="36"/>
      <c r="O161" s="36"/>
      <c r="P161" s="36"/>
      <c r="Q161" s="36"/>
      <c r="R161" s="36"/>
      <c r="S161" s="36"/>
      <c r="T161" s="36"/>
      <c r="U161" s="36"/>
      <c r="V161" s="36"/>
      <c r="W161" s="36"/>
      <c r="X161" s="36"/>
      <c r="Y161" s="36"/>
      <c r="Z161" s="36"/>
      <c r="AA161" s="36"/>
      <c r="AB161" s="36"/>
      <c r="AC161" s="36"/>
      <c r="AD161" s="36"/>
      <c r="AE161" s="36"/>
      <c r="AF161" s="36"/>
      <c r="AG161" s="36"/>
      <c r="AH161" s="36"/>
      <c r="AI161" s="36"/>
      <c r="AJ161" s="36"/>
      <c r="AK161" s="36"/>
      <c r="AL161" s="36"/>
      <c r="AM161" s="36"/>
      <c r="AN161" s="36"/>
      <c r="AO161" s="36"/>
      <c r="AP161" s="36"/>
      <c r="AQ161" s="36"/>
      <c r="AR161" s="36"/>
      <c r="AS161" s="36"/>
      <c r="AT161" s="36"/>
      <c r="AU161" s="36"/>
      <c r="AV161" s="36"/>
      <c r="AW161" s="36"/>
      <c r="AX161" s="36"/>
      <c r="AY161" s="36"/>
      <c r="AZ161" s="36"/>
      <c r="BA161" s="36"/>
      <c r="BB161" s="36"/>
    </row>
    <row r="162" spans="1:54" outlineLevel="2">
      <c r="A162" s="424"/>
      <c r="B162" s="135" t="s">
        <v>285</v>
      </c>
      <c r="C162" s="315" t="s">
        <v>462</v>
      </c>
      <c r="D162" s="135"/>
      <c r="E162" s="238"/>
      <c r="F162" s="36"/>
      <c r="G162" s="36"/>
      <c r="H162" s="36"/>
      <c r="I162" s="36"/>
      <c r="J162" s="36"/>
      <c r="K162" s="36"/>
      <c r="L162" s="36"/>
      <c r="M162" s="36"/>
      <c r="N162" s="36"/>
      <c r="O162" s="36"/>
      <c r="P162" s="36"/>
      <c r="Q162" s="36"/>
      <c r="R162" s="36"/>
      <c r="S162" s="36"/>
      <c r="T162" s="36"/>
      <c r="U162" s="36"/>
      <c r="V162" s="36"/>
      <c r="W162" s="36"/>
      <c r="X162" s="36"/>
      <c r="Y162" s="36"/>
      <c r="Z162" s="36"/>
      <c r="AA162" s="36"/>
      <c r="AB162" s="36"/>
      <c r="AC162" s="36"/>
      <c r="AD162" s="36"/>
      <c r="AE162" s="36"/>
      <c r="AF162" s="36"/>
      <c r="AG162" s="36"/>
      <c r="AH162" s="36"/>
      <c r="AI162" s="36"/>
      <c r="AJ162" s="36"/>
      <c r="AK162" s="36"/>
      <c r="AL162" s="36"/>
      <c r="AM162" s="36"/>
      <c r="AN162" s="36"/>
      <c r="AO162" s="36"/>
      <c r="AP162" s="36"/>
      <c r="AQ162" s="36"/>
      <c r="AR162" s="36"/>
      <c r="AS162" s="36"/>
      <c r="AT162" s="36"/>
      <c r="AU162" s="36"/>
      <c r="AV162" s="36"/>
      <c r="AW162" s="36"/>
      <c r="AX162" s="36"/>
      <c r="AY162" s="36"/>
      <c r="AZ162" s="36"/>
      <c r="BA162" s="36"/>
      <c r="BB162" s="36"/>
    </row>
    <row r="163" spans="1:54" outlineLevel="2">
      <c r="A163" s="424"/>
      <c r="B163" s="135" t="s">
        <v>285</v>
      </c>
      <c r="C163" s="135"/>
      <c r="D163" s="135"/>
      <c r="E163" s="238"/>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row>
    <row r="164" spans="1:54" outlineLevel="2">
      <c r="A164" s="424"/>
      <c r="B164" s="135" t="s">
        <v>285</v>
      </c>
      <c r="C164" s="135"/>
      <c r="D164" s="135"/>
      <c r="E164" s="238"/>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row>
    <row r="165" spans="1:54" outlineLevel="2">
      <c r="A165" s="424"/>
      <c r="B165" s="135" t="s">
        <v>466</v>
      </c>
      <c r="C165" s="135"/>
      <c r="D165" s="135"/>
      <c r="E165" s="238"/>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row>
    <row r="166" spans="1:54" outlineLevel="2">
      <c r="A166" s="424"/>
      <c r="B166" s="135" t="s">
        <v>466</v>
      </c>
      <c r="C166" s="135"/>
      <c r="D166" s="135"/>
      <c r="E166" s="238"/>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row>
    <row r="167" spans="1:54" outlineLevel="2">
      <c r="A167" s="424"/>
      <c r="B167" s="135" t="s">
        <v>466</v>
      </c>
      <c r="C167" s="135"/>
      <c r="D167" s="135"/>
      <c r="E167" s="238"/>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row>
    <row r="168" spans="1:54" outlineLevel="2">
      <c r="A168" s="424"/>
      <c r="B168" s="135" t="s">
        <v>466</v>
      </c>
      <c r="C168" s="135"/>
      <c r="D168" s="135"/>
      <c r="E168" s="238"/>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row>
    <row r="169" spans="1:54" outlineLevel="2">
      <c r="A169" s="425"/>
      <c r="B169" s="135" t="s">
        <v>466</v>
      </c>
      <c r="C169" s="135"/>
      <c r="D169" s="135"/>
      <c r="E169" s="238"/>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row>
    <row r="170" spans="1:54" outlineLevel="1">
      <c r="B170" s="19"/>
      <c r="C170" s="19"/>
      <c r="D170" s="19"/>
      <c r="E170" s="15"/>
    </row>
    <row r="171" spans="1:54" outlineLevel="1">
      <c r="A171" s="4" t="s">
        <v>471</v>
      </c>
      <c r="B171" s="19"/>
      <c r="C171" s="19"/>
      <c r="D171" s="19"/>
      <c r="E171" s="130">
        <v>2027</v>
      </c>
      <c r="F171" s="130">
        <v>2028</v>
      </c>
      <c r="G171" s="130">
        <v>2029</v>
      </c>
      <c r="H171" s="130">
        <v>2030</v>
      </c>
      <c r="I171" s="130">
        <v>2031</v>
      </c>
      <c r="J171" s="130">
        <v>2032</v>
      </c>
      <c r="K171" s="130">
        <v>2033</v>
      </c>
      <c r="L171" s="130">
        <v>2034</v>
      </c>
      <c r="M171" s="130">
        <v>2035</v>
      </c>
      <c r="N171" s="130">
        <v>2036</v>
      </c>
      <c r="O171" s="130">
        <v>2037</v>
      </c>
      <c r="P171" s="130">
        <v>2038</v>
      </c>
      <c r="Q171" s="130">
        <v>2039</v>
      </c>
      <c r="R171" s="130">
        <v>2040</v>
      </c>
      <c r="S171" s="130">
        <v>2041</v>
      </c>
      <c r="T171" s="130">
        <v>2042</v>
      </c>
      <c r="U171" s="130">
        <v>2043</v>
      </c>
      <c r="V171" s="130">
        <v>2044</v>
      </c>
      <c r="W171" s="130">
        <v>2045</v>
      </c>
      <c r="X171" s="130">
        <v>2046</v>
      </c>
      <c r="Y171" s="130">
        <v>2047</v>
      </c>
      <c r="Z171" s="130">
        <v>2048</v>
      </c>
      <c r="AA171" s="130">
        <v>2049</v>
      </c>
      <c r="AB171" s="130">
        <v>2050</v>
      </c>
      <c r="AC171" s="130">
        <v>2051</v>
      </c>
      <c r="AD171" s="130">
        <v>2052</v>
      </c>
      <c r="AE171" s="130">
        <v>2053</v>
      </c>
      <c r="AF171" s="130">
        <v>2054</v>
      </c>
      <c r="AG171" s="130">
        <v>2055</v>
      </c>
      <c r="AH171" s="130">
        <v>2056</v>
      </c>
      <c r="AI171" s="130">
        <v>2057</v>
      </c>
      <c r="AJ171" s="130">
        <v>2058</v>
      </c>
      <c r="AK171" s="130">
        <v>2059</v>
      </c>
      <c r="AL171" s="130">
        <v>2060</v>
      </c>
      <c r="AM171" s="130">
        <v>2061</v>
      </c>
      <c r="AN171" s="130">
        <v>2062</v>
      </c>
      <c r="AO171" s="130">
        <v>2063</v>
      </c>
      <c r="AP171" s="130">
        <v>2064</v>
      </c>
      <c r="AQ171" s="130">
        <v>2065</v>
      </c>
      <c r="AR171" s="130">
        <v>2066</v>
      </c>
      <c r="AS171" s="130">
        <v>2067</v>
      </c>
      <c r="AT171" s="130">
        <v>2068</v>
      </c>
      <c r="AU171" s="130">
        <v>2069</v>
      </c>
      <c r="AV171" s="130">
        <v>2070</v>
      </c>
      <c r="AW171" s="130">
        <v>2071</v>
      </c>
      <c r="AX171" s="130">
        <v>2072</v>
      </c>
      <c r="AY171" s="130">
        <v>2073</v>
      </c>
      <c r="AZ171" s="130">
        <v>2074</v>
      </c>
      <c r="BA171" s="130">
        <v>2075</v>
      </c>
      <c r="BB171" s="130">
        <v>2076</v>
      </c>
    </row>
    <row r="172" spans="1:54" ht="12.75" customHeight="1" outlineLevel="2">
      <c r="A172" s="423" t="s">
        <v>472</v>
      </c>
      <c r="B172" s="135" t="s">
        <v>282</v>
      </c>
      <c r="C172" s="135" t="s">
        <v>385</v>
      </c>
      <c r="D172" s="135" t="s">
        <v>379</v>
      </c>
      <c r="E172" s="262">
        <f>-(E$158*'Fixed Data'!$B$25*'Fixed Data'!E$47*'Fixed Data'!$B$24*'Fixed Data'!$B$23+E$158*'Fixed Data'!$B$26)*'Fixed Data'!L44/10^6</f>
        <v>0</v>
      </c>
      <c r="F172" s="262">
        <f>-(F$158*'Fixed Data'!$B$25*'Fixed Data'!F$47*'Fixed Data'!$B$24*'Fixed Data'!$B$23+F$158*'Fixed Data'!$B$26)*'Fixed Data'!M44/10^6</f>
        <v>0</v>
      </c>
      <c r="G172" s="262">
        <f>-(G$158*'Fixed Data'!$B$25*'Fixed Data'!G$47*'Fixed Data'!$B$24*'Fixed Data'!$B$23+G$158*'Fixed Data'!$B$26)*'Fixed Data'!N44/10^6</f>
        <v>0</v>
      </c>
      <c r="H172" s="262">
        <f>-(H$158*'Fixed Data'!$B$25*'Fixed Data'!H$47*'Fixed Data'!$B$24*'Fixed Data'!$B$23+H$158*'Fixed Data'!$B$26)*'Fixed Data'!O44/10^6</f>
        <v>0</v>
      </c>
      <c r="I172" s="262">
        <f>-(I$158*'Fixed Data'!$B$25*'Fixed Data'!I$47*'Fixed Data'!$B$24*'Fixed Data'!$B$23+I$158*'Fixed Data'!$B$26)*'Fixed Data'!P44/10^6</f>
        <v>0</v>
      </c>
      <c r="J172" s="262">
        <f>-(J$158*'Fixed Data'!$B$25*'Fixed Data'!J$47*'Fixed Data'!$B$24*'Fixed Data'!$B$23+J$158*'Fixed Data'!$B$26)*'Fixed Data'!Q44/10^6</f>
        <v>0</v>
      </c>
      <c r="K172" s="262">
        <f>-(K$158*'Fixed Data'!$B$25*'Fixed Data'!K$47*'Fixed Data'!$B$24*'Fixed Data'!$B$23+K$158*'Fixed Data'!$B$26)*'Fixed Data'!R44/10^6</f>
        <v>0</v>
      </c>
      <c r="L172" s="262">
        <f>-(L$158*'Fixed Data'!$B$25*'Fixed Data'!L$47*'Fixed Data'!$B$24*'Fixed Data'!$B$23+L$158*'Fixed Data'!$B$26)*'Fixed Data'!S44/10^6</f>
        <v>0</v>
      </c>
      <c r="M172" s="262">
        <f>-(M$158*'Fixed Data'!$B$25*'Fixed Data'!M$47*'Fixed Data'!$B$24*'Fixed Data'!$B$23+M$158*'Fixed Data'!$B$26)*'Fixed Data'!T44/10^6</f>
        <v>0</v>
      </c>
      <c r="N172" s="262">
        <f>-(N$158*'Fixed Data'!$B$25*'Fixed Data'!N$47*'Fixed Data'!$B$24*'Fixed Data'!$B$23+N$158*'Fixed Data'!$B$26)*'Fixed Data'!U44/10^6</f>
        <v>0</v>
      </c>
      <c r="O172" s="262">
        <f>-(O$158*'Fixed Data'!$B$25*'Fixed Data'!O$47*'Fixed Data'!$B$24*'Fixed Data'!$B$23+O$158*'Fixed Data'!$B$26)*'Fixed Data'!V44/10^6</f>
        <v>0</v>
      </c>
      <c r="P172" s="262">
        <f>-(P$158*'Fixed Data'!$B$25*'Fixed Data'!P$47*'Fixed Data'!$B$24*'Fixed Data'!$B$23+P$158*'Fixed Data'!$B$26)*'Fixed Data'!W44/10^6</f>
        <v>0</v>
      </c>
      <c r="Q172" s="262">
        <f>-(Q$158*'Fixed Data'!$B$25*'Fixed Data'!Q$47*'Fixed Data'!$B$24*'Fixed Data'!$B$23+Q$158*'Fixed Data'!$B$26)*'Fixed Data'!X44/10^6</f>
        <v>0</v>
      </c>
      <c r="R172" s="262">
        <f>-(R$158*'Fixed Data'!$B$25*'Fixed Data'!R$47*'Fixed Data'!$B$24*'Fixed Data'!$B$23+R$158*'Fixed Data'!$B$26)*'Fixed Data'!Y44/10^6</f>
        <v>0</v>
      </c>
      <c r="S172" s="262">
        <f>-(S$158*'Fixed Data'!$B$25*'Fixed Data'!S$47*'Fixed Data'!$B$24*'Fixed Data'!$B$23+S$158*'Fixed Data'!$B$26)*'Fixed Data'!Z44/10^6</f>
        <v>0</v>
      </c>
      <c r="T172" s="262">
        <f>-(T$158*'Fixed Data'!$B$25*'Fixed Data'!T$47*'Fixed Data'!$B$24*'Fixed Data'!$B$23+T$158*'Fixed Data'!$B$26)*'Fixed Data'!AA44/10^6</f>
        <v>0</v>
      </c>
      <c r="U172" s="262">
        <f>-(U$158*'Fixed Data'!$B$25*'Fixed Data'!U$47*'Fixed Data'!$B$24*'Fixed Data'!$B$23+U$158*'Fixed Data'!$B$26)*'Fixed Data'!AB44/10^6</f>
        <v>0</v>
      </c>
      <c r="V172" s="262">
        <f>-(V$158*'Fixed Data'!$B$25*'Fixed Data'!V$47*'Fixed Data'!$B$24*'Fixed Data'!$B$23+V$158*'Fixed Data'!$B$26)*'Fixed Data'!AC44/10^6</f>
        <v>0</v>
      </c>
      <c r="W172" s="262">
        <f>-(W$158*'Fixed Data'!$B$25*'Fixed Data'!W$47*'Fixed Data'!$B$24*'Fixed Data'!$B$23+W$158*'Fixed Data'!$B$26)*'Fixed Data'!AD44/10^6</f>
        <v>0</v>
      </c>
      <c r="X172" s="262">
        <f>-(X$158*'Fixed Data'!$B$25*'Fixed Data'!X$47*'Fixed Data'!$B$24*'Fixed Data'!$B$23+X$158*'Fixed Data'!$B$26)*'Fixed Data'!AE44/10^6</f>
        <v>0</v>
      </c>
      <c r="Y172" s="262">
        <f>-(Y$158*'Fixed Data'!$B$25*'Fixed Data'!Y$47*'Fixed Data'!$B$24*'Fixed Data'!$B$23+Y$158*'Fixed Data'!$B$26)*'Fixed Data'!AF44/10^6</f>
        <v>0</v>
      </c>
      <c r="Z172" s="262">
        <f>-(Z$158*'Fixed Data'!$B$25*'Fixed Data'!Z$47*'Fixed Data'!$B$24*'Fixed Data'!$B$23+Z$158*'Fixed Data'!$B$26)*'Fixed Data'!AG44/10^6</f>
        <v>0</v>
      </c>
      <c r="AA172" s="262">
        <f>-(AA$158*'Fixed Data'!$B$25*'Fixed Data'!AA$47*'Fixed Data'!$B$24*'Fixed Data'!$B$23+AA$158*'Fixed Data'!$B$26)*'Fixed Data'!AH44/10^6</f>
        <v>0</v>
      </c>
      <c r="AB172" s="262">
        <f>-(AB$158*'Fixed Data'!$B$25*'Fixed Data'!AB$47*'Fixed Data'!$B$24*'Fixed Data'!$B$23+AB$158*'Fixed Data'!$B$26)*'Fixed Data'!AI44/10^6</f>
        <v>0</v>
      </c>
      <c r="AC172" s="262">
        <f>-(AC$158*'Fixed Data'!$B$25*'Fixed Data'!AC$47*'Fixed Data'!$B$24*'Fixed Data'!$B$23+AC$158*'Fixed Data'!$B$26)*'Fixed Data'!AJ44/10^6</f>
        <v>0</v>
      </c>
      <c r="AD172" s="262">
        <f>-(AD$158*'Fixed Data'!$B$25*'Fixed Data'!AD$47*'Fixed Data'!$B$24*'Fixed Data'!$B$23+AD$158*'Fixed Data'!$B$26)*'Fixed Data'!AK44/10^6</f>
        <v>0</v>
      </c>
      <c r="AE172" s="262">
        <f>-(AE$158*'Fixed Data'!$B$25*'Fixed Data'!AE$47*'Fixed Data'!$B$24*'Fixed Data'!$B$23+AE$158*'Fixed Data'!$B$26)*'Fixed Data'!AL44/10^6</f>
        <v>0</v>
      </c>
      <c r="AF172" s="262">
        <f>-(AF$158*'Fixed Data'!$B$25*'Fixed Data'!AF$47*'Fixed Data'!$B$24*'Fixed Data'!$B$23+AF$158*'Fixed Data'!$B$26)*'Fixed Data'!AM44/10^6</f>
        <v>0</v>
      </c>
      <c r="AG172" s="262">
        <f>-(AG$158*'Fixed Data'!$B$25*'Fixed Data'!AG$47*'Fixed Data'!$B$24*'Fixed Data'!$B$23+AG$158*'Fixed Data'!$B$26)*'Fixed Data'!AN44/10^6</f>
        <v>0</v>
      </c>
      <c r="AH172" s="262">
        <f>-(AH$158*'Fixed Data'!$B$25*'Fixed Data'!AH$47*'Fixed Data'!$B$24*'Fixed Data'!$B$23+AH$158*'Fixed Data'!$B$26)*'Fixed Data'!AO44/10^6</f>
        <v>0</v>
      </c>
      <c r="AI172" s="262">
        <f>-(AI$158*'Fixed Data'!$B$25*'Fixed Data'!AI$47*'Fixed Data'!$B$24*'Fixed Data'!$B$23+AI$158*'Fixed Data'!$B$26)*'Fixed Data'!AP44/10^6</f>
        <v>0</v>
      </c>
      <c r="AJ172" s="262">
        <f>-(AJ$158*'Fixed Data'!$B$25*'Fixed Data'!AJ$47*'Fixed Data'!$B$24*'Fixed Data'!$B$23+AJ$158*'Fixed Data'!$B$26)*'Fixed Data'!AQ44/10^6</f>
        <v>0</v>
      </c>
      <c r="AK172" s="262">
        <f>-(AK$158*'Fixed Data'!$B$25*'Fixed Data'!AK$47*'Fixed Data'!$B$24*'Fixed Data'!$B$23+AK$158*'Fixed Data'!$B$26)*'Fixed Data'!AR44/10^6</f>
        <v>0</v>
      </c>
      <c r="AL172" s="262">
        <f>-(AL$158*'Fixed Data'!$B$25*'Fixed Data'!AL$47*'Fixed Data'!$B$24*'Fixed Data'!$B$23+AL$158*'Fixed Data'!$B$26)*'Fixed Data'!AS44/10^6</f>
        <v>0</v>
      </c>
      <c r="AM172" s="262">
        <f>-(AM$158*'Fixed Data'!$B$25*'Fixed Data'!AM$47*'Fixed Data'!$B$24*'Fixed Data'!$B$23+AM$158*'Fixed Data'!$B$26)*'Fixed Data'!AT44/10^6</f>
        <v>0</v>
      </c>
      <c r="AN172" s="262">
        <f>-(AN$158*'Fixed Data'!$B$25*'Fixed Data'!AN$47*'Fixed Data'!$B$24*'Fixed Data'!$B$23+AN$158*'Fixed Data'!$B$26)*'Fixed Data'!AU44/10^6</f>
        <v>0</v>
      </c>
      <c r="AO172" s="262">
        <f>-(AO$158*'Fixed Data'!$B$25*'Fixed Data'!AO$47*'Fixed Data'!$B$24*'Fixed Data'!$B$23+AO$158*'Fixed Data'!$B$26)*'Fixed Data'!AV44/10^6</f>
        <v>0</v>
      </c>
      <c r="AP172" s="262">
        <f>-(AP$158*'Fixed Data'!$B$25*'Fixed Data'!AP$47*'Fixed Data'!$B$24*'Fixed Data'!$B$23+AP$158*'Fixed Data'!$B$26)*'Fixed Data'!AW44/10^6</f>
        <v>0</v>
      </c>
      <c r="AQ172" s="262">
        <f>-(AQ$158*'Fixed Data'!$B$25*'Fixed Data'!AQ$47*'Fixed Data'!$B$24*'Fixed Data'!$B$23+AQ$158*'Fixed Data'!$B$26)*'Fixed Data'!AX44/10^6</f>
        <v>0</v>
      </c>
      <c r="AR172" s="262">
        <f>-(AR$158*'Fixed Data'!$B$25*'Fixed Data'!AR$47*'Fixed Data'!$B$24*'Fixed Data'!$B$23+AR$158*'Fixed Data'!$B$26)*'Fixed Data'!AY44/10^6</f>
        <v>0</v>
      </c>
      <c r="AS172" s="262">
        <f>-(AS$158*'Fixed Data'!$B$25*'Fixed Data'!AS$47*'Fixed Data'!$B$24*'Fixed Data'!$B$23+AS$158*'Fixed Data'!$B$26)*'Fixed Data'!AZ44/10^6</f>
        <v>0</v>
      </c>
      <c r="AT172" s="262">
        <f>-(AT$158*'Fixed Data'!$B$25*'Fixed Data'!AT$47*'Fixed Data'!$B$24*'Fixed Data'!$B$23+AT$158*'Fixed Data'!$B$26)*'Fixed Data'!BA44/10^6</f>
        <v>0</v>
      </c>
      <c r="AU172" s="262">
        <f>-(AU$158*'Fixed Data'!$B$25*'Fixed Data'!AU$47*'Fixed Data'!$B$24*'Fixed Data'!$B$23+AU$158*'Fixed Data'!$B$26)*'Fixed Data'!BB44/10^6</f>
        <v>0</v>
      </c>
      <c r="AV172" s="262">
        <f>-(AV$158*'Fixed Data'!$B$25*'Fixed Data'!AV$47*'Fixed Data'!$B$24*'Fixed Data'!$B$23+AV$158*'Fixed Data'!$B$26)*'Fixed Data'!BC44/10^6</f>
        <v>0</v>
      </c>
      <c r="AW172" s="262">
        <f>-(AW$158*'Fixed Data'!$B$25*'Fixed Data'!AW$47*'Fixed Data'!$B$24*'Fixed Data'!$B$23+AW$158*'Fixed Data'!$B$26)*'Fixed Data'!BD44/10^6</f>
        <v>0</v>
      </c>
      <c r="AX172" s="262">
        <f>-(AX$158*'Fixed Data'!$B$25*'Fixed Data'!AX$47*'Fixed Data'!$B$24*'Fixed Data'!$B$23+AX$158*'Fixed Data'!$B$26)*'Fixed Data'!BE44/10^6</f>
        <v>0</v>
      </c>
      <c r="AY172" s="262">
        <f>-(AY$158*'Fixed Data'!$B$25*'Fixed Data'!AY$47*'Fixed Data'!$B$24*'Fixed Data'!$B$23+AY$158*'Fixed Data'!$B$26)*'Fixed Data'!BF44/10^6</f>
        <v>0</v>
      </c>
      <c r="AZ172" s="262">
        <f>-(AZ$158*'Fixed Data'!$B$25*'Fixed Data'!AZ$47*'Fixed Data'!$B$24*'Fixed Data'!$B$23+AZ$158*'Fixed Data'!$B$26)*'Fixed Data'!BG44/10^6</f>
        <v>0</v>
      </c>
      <c r="BA172" s="262">
        <f>-(BA$158*'Fixed Data'!$B$25*'Fixed Data'!BA$47*'Fixed Data'!$B$24*'Fixed Data'!$B$23+BA$158*'Fixed Data'!$B$26)*'Fixed Data'!BH44/10^6</f>
        <v>0</v>
      </c>
      <c r="BB172" s="262">
        <f>-(BB$158*'Fixed Data'!$B$25*'Fixed Data'!BB$47*'Fixed Data'!$B$24*'Fixed Data'!$B$23+BB$158*'Fixed Data'!$B$26)*'Fixed Data'!BI44/10^6</f>
        <v>0</v>
      </c>
    </row>
    <row r="173" spans="1:54" outlineLevel="2">
      <c r="A173" s="424"/>
      <c r="B173" s="135" t="s">
        <v>282</v>
      </c>
      <c r="C173" s="135"/>
      <c r="D173" s="135" t="s">
        <v>379</v>
      </c>
      <c r="E173" s="282"/>
      <c r="F173" s="279"/>
      <c r="G173" s="279"/>
      <c r="H173" s="279"/>
      <c r="I173" s="279"/>
      <c r="J173" s="279"/>
      <c r="K173" s="279"/>
      <c r="L173" s="279"/>
      <c r="M173" s="279"/>
      <c r="N173" s="279"/>
      <c r="O173" s="279"/>
      <c r="P173" s="279"/>
      <c r="Q173" s="279"/>
      <c r="R173" s="279"/>
      <c r="S173" s="279"/>
      <c r="T173" s="279"/>
      <c r="U173" s="279"/>
      <c r="V173" s="279"/>
      <c r="W173" s="279"/>
      <c r="X173" s="279"/>
      <c r="Y173" s="279"/>
      <c r="Z173" s="279"/>
      <c r="AA173" s="279"/>
      <c r="AB173" s="279"/>
      <c r="AC173" s="279"/>
      <c r="AD173" s="279"/>
      <c r="AE173" s="279"/>
      <c r="AF173" s="279"/>
      <c r="AG173" s="279"/>
      <c r="AH173" s="279"/>
      <c r="AI173" s="279"/>
      <c r="AJ173" s="279"/>
      <c r="AK173" s="279"/>
      <c r="AL173" s="279"/>
      <c r="AM173" s="279"/>
      <c r="AN173" s="279"/>
      <c r="AO173" s="279"/>
      <c r="AP173" s="279"/>
      <c r="AQ173" s="279"/>
      <c r="AR173" s="279"/>
      <c r="AS173" s="279"/>
      <c r="AT173" s="279"/>
      <c r="AU173" s="279"/>
      <c r="AV173" s="279"/>
      <c r="AW173" s="279"/>
      <c r="AX173" s="279"/>
      <c r="AY173" s="279"/>
      <c r="AZ173" s="279"/>
      <c r="BA173" s="279"/>
      <c r="BB173" s="279"/>
    </row>
    <row r="174" spans="1:54" outlineLevel="2">
      <c r="A174" s="425"/>
      <c r="B174" s="135" t="s">
        <v>282</v>
      </c>
      <c r="C174" s="135"/>
      <c r="D174" s="135" t="s">
        <v>379</v>
      </c>
      <c r="E174" s="282"/>
      <c r="F174" s="279"/>
      <c r="G174" s="279"/>
      <c r="H174" s="279"/>
      <c r="I174" s="279"/>
      <c r="J174" s="279"/>
      <c r="K174" s="279"/>
      <c r="L174" s="279"/>
      <c r="M174" s="279"/>
      <c r="N174" s="279"/>
      <c r="O174" s="279"/>
      <c r="P174" s="279"/>
      <c r="Q174" s="279"/>
      <c r="R174" s="279"/>
      <c r="S174" s="279"/>
      <c r="T174" s="279"/>
      <c r="U174" s="279"/>
      <c r="V174" s="279"/>
      <c r="W174" s="279"/>
      <c r="X174" s="279"/>
      <c r="Y174" s="279"/>
      <c r="Z174" s="279"/>
      <c r="AA174" s="279"/>
      <c r="AB174" s="279"/>
      <c r="AC174" s="279"/>
      <c r="AD174" s="279"/>
      <c r="AE174" s="279"/>
      <c r="AF174" s="279"/>
      <c r="AG174" s="279"/>
      <c r="AH174" s="279"/>
      <c r="AI174" s="279"/>
      <c r="AJ174" s="279"/>
      <c r="AK174" s="279"/>
      <c r="AL174" s="279"/>
      <c r="AM174" s="279"/>
      <c r="AN174" s="279"/>
      <c r="AO174" s="279"/>
      <c r="AP174" s="279"/>
      <c r="AQ174" s="279"/>
      <c r="AR174" s="279"/>
      <c r="AS174" s="279"/>
      <c r="AT174" s="279"/>
      <c r="AU174" s="279"/>
      <c r="AV174" s="279"/>
      <c r="AW174" s="279"/>
      <c r="AX174" s="279"/>
      <c r="AY174" s="279"/>
      <c r="AZ174" s="279"/>
      <c r="BA174" s="279"/>
      <c r="BB174" s="279"/>
    </row>
    <row r="175" spans="1:54" outlineLevel="2">
      <c r="B175" s="135"/>
      <c r="C175" s="135"/>
      <c r="D175" s="135"/>
      <c r="E175" s="263"/>
      <c r="F175" s="137"/>
      <c r="G175" s="137"/>
      <c r="H175" s="137"/>
      <c r="I175" s="137"/>
      <c r="J175" s="137"/>
      <c r="K175" s="137"/>
      <c r="L175" s="137"/>
      <c r="M175" s="137"/>
      <c r="N175" s="137"/>
      <c r="O175" s="137"/>
      <c r="P175" s="137"/>
      <c r="Q175" s="137"/>
      <c r="R175" s="137"/>
      <c r="S175" s="137"/>
      <c r="T175" s="137"/>
      <c r="U175" s="137"/>
      <c r="V175" s="137"/>
      <c r="W175" s="137"/>
      <c r="X175" s="137"/>
      <c r="Y175" s="137"/>
      <c r="Z175" s="137"/>
      <c r="AA175" s="137"/>
      <c r="AB175" s="137"/>
      <c r="AC175" s="137"/>
      <c r="AD175" s="137"/>
      <c r="AE175" s="137"/>
      <c r="AF175" s="137"/>
      <c r="AG175" s="137"/>
      <c r="AH175" s="137"/>
      <c r="AI175" s="137"/>
      <c r="AJ175" s="137"/>
      <c r="AK175" s="137"/>
      <c r="AL175" s="137"/>
      <c r="AM175" s="137"/>
      <c r="AN175" s="137"/>
      <c r="AO175" s="137"/>
      <c r="AP175" s="137"/>
      <c r="AQ175" s="137"/>
      <c r="AR175" s="137"/>
      <c r="AS175" s="137"/>
      <c r="AT175" s="137"/>
      <c r="AU175" s="137"/>
      <c r="AV175" s="137"/>
      <c r="AW175" s="137"/>
      <c r="AX175" s="137"/>
      <c r="AY175" s="137"/>
      <c r="AZ175" s="137"/>
      <c r="BA175" s="137"/>
      <c r="BB175" s="137"/>
    </row>
    <row r="176" spans="1:54" ht="12.75" customHeight="1" outlineLevel="2">
      <c r="A176" s="423" t="s">
        <v>473</v>
      </c>
      <c r="B176" s="135" t="s">
        <v>282</v>
      </c>
      <c r="C176" s="135" t="s">
        <v>385</v>
      </c>
      <c r="D176" s="135" t="s">
        <v>379</v>
      </c>
      <c r="E176" s="262">
        <f>-(E$158*'Fixed Data'!$B$25*'Fixed Data'!E$47*'Fixed Data'!$B$24*'Fixed Data'!$B$23+E$158*'Fixed Data'!$B$26)*'Fixed Data'!L46/10^6</f>
        <v>0</v>
      </c>
      <c r="F176" s="262">
        <f>-(F$158*'Fixed Data'!$B$25*'Fixed Data'!F$47*'Fixed Data'!$B$24*'Fixed Data'!$B$23+F$158*'Fixed Data'!$B$26)*'Fixed Data'!M46/10^6</f>
        <v>0</v>
      </c>
      <c r="G176" s="262">
        <f>-(G$158*'Fixed Data'!$B$25*'Fixed Data'!G$47*'Fixed Data'!$B$24*'Fixed Data'!$B$23+G$158*'Fixed Data'!$B$26)*'Fixed Data'!N46/10^6</f>
        <v>0</v>
      </c>
      <c r="H176" s="262">
        <f>-(H$158*'Fixed Data'!$B$25*'Fixed Data'!H$47*'Fixed Data'!$B$24*'Fixed Data'!$B$23+H$158*'Fixed Data'!$B$26)*'Fixed Data'!O46/10^6</f>
        <v>0</v>
      </c>
      <c r="I176" s="262">
        <f>-(I$158*'Fixed Data'!$B$25*'Fixed Data'!I$47*'Fixed Data'!$B$24*'Fixed Data'!$B$23+I$158*'Fixed Data'!$B$26)*'Fixed Data'!P46/10^6</f>
        <v>0</v>
      </c>
      <c r="J176" s="262">
        <f>-(J$158*'Fixed Data'!$B$25*'Fixed Data'!J$47*'Fixed Data'!$B$24*'Fixed Data'!$B$23+J$158*'Fixed Data'!$B$26)*'Fixed Data'!Q46/10^6</f>
        <v>0</v>
      </c>
      <c r="K176" s="262">
        <f>-(K$158*'Fixed Data'!$B$25*'Fixed Data'!K$47*'Fixed Data'!$B$24*'Fixed Data'!$B$23+K$158*'Fixed Data'!$B$26)*'Fixed Data'!R46/10^6</f>
        <v>0</v>
      </c>
      <c r="L176" s="262">
        <f>-(L$158*'Fixed Data'!$B$25*'Fixed Data'!L$47*'Fixed Data'!$B$24*'Fixed Data'!$B$23+L$158*'Fixed Data'!$B$26)*'Fixed Data'!S46/10^6</f>
        <v>0</v>
      </c>
      <c r="M176" s="262">
        <f>-(M$158*'Fixed Data'!$B$25*'Fixed Data'!M$47*'Fixed Data'!$B$24*'Fixed Data'!$B$23+M$158*'Fixed Data'!$B$26)*'Fixed Data'!T46/10^6</f>
        <v>0</v>
      </c>
      <c r="N176" s="262">
        <f>-(N$158*'Fixed Data'!$B$25*'Fixed Data'!N$47*'Fixed Data'!$B$24*'Fixed Data'!$B$23+N$158*'Fixed Data'!$B$26)*'Fixed Data'!U46/10^6</f>
        <v>0</v>
      </c>
      <c r="O176" s="262">
        <f>-(O$158*'Fixed Data'!$B$25*'Fixed Data'!O$47*'Fixed Data'!$B$24*'Fixed Data'!$B$23+O$158*'Fixed Data'!$B$26)*'Fixed Data'!V46/10^6</f>
        <v>0</v>
      </c>
      <c r="P176" s="262">
        <f>-(P$158*'Fixed Data'!$B$25*'Fixed Data'!P$47*'Fixed Data'!$B$24*'Fixed Data'!$B$23+P$158*'Fixed Data'!$B$26)*'Fixed Data'!W46/10^6</f>
        <v>0</v>
      </c>
      <c r="Q176" s="262">
        <f>-(Q$158*'Fixed Data'!$B$25*'Fixed Data'!Q$47*'Fixed Data'!$B$24*'Fixed Data'!$B$23+Q$158*'Fixed Data'!$B$26)*'Fixed Data'!X46/10^6</f>
        <v>0</v>
      </c>
      <c r="R176" s="262">
        <f>-(R$158*'Fixed Data'!$B$25*'Fixed Data'!R$47*'Fixed Data'!$B$24*'Fixed Data'!$B$23+R$158*'Fixed Data'!$B$26)*'Fixed Data'!Y46/10^6</f>
        <v>0</v>
      </c>
      <c r="S176" s="262">
        <f>-(S$158*'Fixed Data'!$B$25*'Fixed Data'!S$47*'Fixed Data'!$B$24*'Fixed Data'!$B$23+S$158*'Fixed Data'!$B$26)*'Fixed Data'!Z46/10^6</f>
        <v>0</v>
      </c>
      <c r="T176" s="262">
        <f>-(T$158*'Fixed Data'!$B$25*'Fixed Data'!T$47*'Fixed Data'!$B$24*'Fixed Data'!$B$23+T$158*'Fixed Data'!$B$26)*'Fixed Data'!AA46/10^6</f>
        <v>0</v>
      </c>
      <c r="U176" s="262">
        <f>-(U$158*'Fixed Data'!$B$25*'Fixed Data'!U$47*'Fixed Data'!$B$24*'Fixed Data'!$B$23+U$158*'Fixed Data'!$B$26)*'Fixed Data'!AB46/10^6</f>
        <v>0</v>
      </c>
      <c r="V176" s="262">
        <f>-(V$158*'Fixed Data'!$B$25*'Fixed Data'!V$47*'Fixed Data'!$B$24*'Fixed Data'!$B$23+V$158*'Fixed Data'!$B$26)*'Fixed Data'!AC46/10^6</f>
        <v>0</v>
      </c>
      <c r="W176" s="262">
        <f>-(W$158*'Fixed Data'!$B$25*'Fixed Data'!W$47*'Fixed Data'!$B$24*'Fixed Data'!$B$23+W$158*'Fixed Data'!$B$26)*'Fixed Data'!AD46/10^6</f>
        <v>0</v>
      </c>
      <c r="X176" s="262">
        <f>-(X$158*'Fixed Data'!$B$25*'Fixed Data'!X$47*'Fixed Data'!$B$24*'Fixed Data'!$B$23+X$158*'Fixed Data'!$B$26)*'Fixed Data'!AE46/10^6</f>
        <v>0</v>
      </c>
      <c r="Y176" s="262">
        <f>-(Y$158*'Fixed Data'!$B$25*'Fixed Data'!Y$47*'Fixed Data'!$B$24*'Fixed Data'!$B$23+Y$158*'Fixed Data'!$B$26)*'Fixed Data'!AF46/10^6</f>
        <v>0</v>
      </c>
      <c r="Z176" s="262">
        <f>-(Z$158*'Fixed Data'!$B$25*'Fixed Data'!Z$47*'Fixed Data'!$B$24*'Fixed Data'!$B$23+Z$158*'Fixed Data'!$B$26)*'Fixed Data'!AG46/10^6</f>
        <v>0</v>
      </c>
      <c r="AA176" s="262">
        <f>-(AA$158*'Fixed Data'!$B$25*'Fixed Data'!AA$47*'Fixed Data'!$B$24*'Fixed Data'!$B$23+AA$158*'Fixed Data'!$B$26)*'Fixed Data'!AH46/10^6</f>
        <v>0</v>
      </c>
      <c r="AB176" s="262">
        <f>-(AB$158*'Fixed Data'!$B$25*'Fixed Data'!AB$47*'Fixed Data'!$B$24*'Fixed Data'!$B$23+AB$158*'Fixed Data'!$B$26)*'Fixed Data'!AI46/10^6</f>
        <v>0</v>
      </c>
      <c r="AC176" s="262">
        <f>-(AC$158*'Fixed Data'!$B$25*'Fixed Data'!AC$47*'Fixed Data'!$B$24*'Fixed Data'!$B$23+AC$158*'Fixed Data'!$B$26)*'Fixed Data'!AJ46/10^6</f>
        <v>0</v>
      </c>
      <c r="AD176" s="262">
        <f>-(AD$158*'Fixed Data'!$B$25*'Fixed Data'!AD$47*'Fixed Data'!$B$24*'Fixed Data'!$B$23+AD$158*'Fixed Data'!$B$26)*'Fixed Data'!AK46/10^6</f>
        <v>0</v>
      </c>
      <c r="AE176" s="262">
        <f>-(AE$158*'Fixed Data'!$B$25*'Fixed Data'!AE$47*'Fixed Data'!$B$24*'Fixed Data'!$B$23+AE$158*'Fixed Data'!$B$26)*'Fixed Data'!AL46/10^6</f>
        <v>0</v>
      </c>
      <c r="AF176" s="262">
        <f>-(AF$158*'Fixed Data'!$B$25*'Fixed Data'!AF$47*'Fixed Data'!$B$24*'Fixed Data'!$B$23+AF$158*'Fixed Data'!$B$26)*'Fixed Data'!AM46/10^6</f>
        <v>0</v>
      </c>
      <c r="AG176" s="262">
        <f>-(AG$158*'Fixed Data'!$B$25*'Fixed Data'!AG$47*'Fixed Data'!$B$24*'Fixed Data'!$B$23+AG$158*'Fixed Data'!$B$26)*'Fixed Data'!AN46/10^6</f>
        <v>0</v>
      </c>
      <c r="AH176" s="262">
        <f>-(AH$158*'Fixed Data'!$B$25*'Fixed Data'!AH$47*'Fixed Data'!$B$24*'Fixed Data'!$B$23+AH$158*'Fixed Data'!$B$26)*'Fixed Data'!AO46/10^6</f>
        <v>0</v>
      </c>
      <c r="AI176" s="262">
        <f>-(AI$158*'Fixed Data'!$B$25*'Fixed Data'!AI$47*'Fixed Data'!$B$24*'Fixed Data'!$B$23+AI$158*'Fixed Data'!$B$26)*'Fixed Data'!AP46/10^6</f>
        <v>0</v>
      </c>
      <c r="AJ176" s="262">
        <f>-(AJ$158*'Fixed Data'!$B$25*'Fixed Data'!AJ$47*'Fixed Data'!$B$24*'Fixed Data'!$B$23+AJ$158*'Fixed Data'!$B$26)*'Fixed Data'!AQ46/10^6</f>
        <v>0</v>
      </c>
      <c r="AK176" s="262">
        <f>-(AK$158*'Fixed Data'!$B$25*'Fixed Data'!AK$47*'Fixed Data'!$B$24*'Fixed Data'!$B$23+AK$158*'Fixed Data'!$B$26)*'Fixed Data'!AR46/10^6</f>
        <v>0</v>
      </c>
      <c r="AL176" s="262">
        <f>-(AL$158*'Fixed Data'!$B$25*'Fixed Data'!AL$47*'Fixed Data'!$B$24*'Fixed Data'!$B$23+AL$158*'Fixed Data'!$B$26)*'Fixed Data'!AS46/10^6</f>
        <v>0</v>
      </c>
      <c r="AM176" s="262">
        <f>-(AM$158*'Fixed Data'!$B$25*'Fixed Data'!AM$47*'Fixed Data'!$B$24*'Fixed Data'!$B$23+AM$158*'Fixed Data'!$B$26)*'Fixed Data'!AT46/10^6</f>
        <v>0</v>
      </c>
      <c r="AN176" s="262">
        <f>-(AN$158*'Fixed Data'!$B$25*'Fixed Data'!AN$47*'Fixed Data'!$B$24*'Fixed Data'!$B$23+AN$158*'Fixed Data'!$B$26)*'Fixed Data'!AU46/10^6</f>
        <v>0</v>
      </c>
      <c r="AO176" s="262">
        <f>-(AO$158*'Fixed Data'!$B$25*'Fixed Data'!AO$47*'Fixed Data'!$B$24*'Fixed Data'!$B$23+AO$158*'Fixed Data'!$B$26)*'Fixed Data'!AV46/10^6</f>
        <v>0</v>
      </c>
      <c r="AP176" s="262">
        <f>-(AP$158*'Fixed Data'!$B$25*'Fixed Data'!AP$47*'Fixed Data'!$B$24*'Fixed Data'!$B$23+AP$158*'Fixed Data'!$B$26)*'Fixed Data'!AW46/10^6</f>
        <v>0</v>
      </c>
      <c r="AQ176" s="262">
        <f>-(AQ$158*'Fixed Data'!$B$25*'Fixed Data'!AQ$47*'Fixed Data'!$B$24*'Fixed Data'!$B$23+AQ$158*'Fixed Data'!$B$26)*'Fixed Data'!AX46/10^6</f>
        <v>0</v>
      </c>
      <c r="AR176" s="262">
        <f>-(AR$158*'Fixed Data'!$B$25*'Fixed Data'!AR$47*'Fixed Data'!$B$24*'Fixed Data'!$B$23+AR$158*'Fixed Data'!$B$26)*'Fixed Data'!AY46/10^6</f>
        <v>0</v>
      </c>
      <c r="AS176" s="262">
        <f>-(AS$158*'Fixed Data'!$B$25*'Fixed Data'!AS$47*'Fixed Data'!$B$24*'Fixed Data'!$B$23+AS$158*'Fixed Data'!$B$26)*'Fixed Data'!AZ46/10^6</f>
        <v>0</v>
      </c>
      <c r="AT176" s="262">
        <f>-(AT$158*'Fixed Data'!$B$25*'Fixed Data'!AT$47*'Fixed Data'!$B$24*'Fixed Data'!$B$23+AT$158*'Fixed Data'!$B$26)*'Fixed Data'!BA46/10^6</f>
        <v>0</v>
      </c>
      <c r="AU176" s="262">
        <f>-(AU$158*'Fixed Data'!$B$25*'Fixed Data'!AU$47*'Fixed Data'!$B$24*'Fixed Data'!$B$23+AU$158*'Fixed Data'!$B$26)*'Fixed Data'!BB46/10^6</f>
        <v>0</v>
      </c>
      <c r="AV176" s="262">
        <f>-(AV$158*'Fixed Data'!$B$25*'Fixed Data'!AV$47*'Fixed Data'!$B$24*'Fixed Data'!$B$23+AV$158*'Fixed Data'!$B$26)*'Fixed Data'!BC46/10^6</f>
        <v>0</v>
      </c>
      <c r="AW176" s="262">
        <f>-(AW$158*'Fixed Data'!$B$25*'Fixed Data'!AW$47*'Fixed Data'!$B$24*'Fixed Data'!$B$23+AW$158*'Fixed Data'!$B$26)*'Fixed Data'!BD46/10^6</f>
        <v>0</v>
      </c>
      <c r="AX176" s="262">
        <f>-(AX$158*'Fixed Data'!$B$25*'Fixed Data'!AX$47*'Fixed Data'!$B$24*'Fixed Data'!$B$23+AX$158*'Fixed Data'!$B$26)*'Fixed Data'!BE46/10^6</f>
        <v>0</v>
      </c>
      <c r="AY176" s="262">
        <f>-(AY$158*'Fixed Data'!$B$25*'Fixed Data'!AY$47*'Fixed Data'!$B$24*'Fixed Data'!$B$23+AY$158*'Fixed Data'!$B$26)*'Fixed Data'!BF46/10^6</f>
        <v>0</v>
      </c>
      <c r="AZ176" s="262">
        <f>-(AZ$158*'Fixed Data'!$B$25*'Fixed Data'!AZ$47*'Fixed Data'!$B$24*'Fixed Data'!$B$23+AZ$158*'Fixed Data'!$B$26)*'Fixed Data'!BG46/10^6</f>
        <v>0</v>
      </c>
      <c r="BA176" s="262">
        <f>-(BA$158*'Fixed Data'!$B$25*'Fixed Data'!BA$47*'Fixed Data'!$B$24*'Fixed Data'!$B$23+BA$158*'Fixed Data'!$B$26)*'Fixed Data'!BH46/10^6</f>
        <v>0</v>
      </c>
      <c r="BB176" s="262">
        <f>-(BB$158*'Fixed Data'!$B$25*'Fixed Data'!BB$47*'Fixed Data'!$B$24*'Fixed Data'!$B$23+BB$158*'Fixed Data'!$B$26)*'Fixed Data'!BI46/10^6</f>
        <v>0</v>
      </c>
    </row>
    <row r="177" spans="1:54" outlineLevel="2">
      <c r="A177" s="424"/>
      <c r="B177" s="135" t="s">
        <v>282</v>
      </c>
      <c r="C177" s="135"/>
      <c r="D177" s="135" t="s">
        <v>379</v>
      </c>
      <c r="E177" s="282"/>
      <c r="F177" s="279"/>
      <c r="G177" s="279"/>
      <c r="H177" s="279"/>
      <c r="I177" s="279"/>
      <c r="J177" s="279"/>
      <c r="K177" s="279"/>
      <c r="L177" s="279"/>
      <c r="M177" s="279"/>
      <c r="N177" s="279"/>
      <c r="O177" s="279"/>
      <c r="P177" s="279"/>
      <c r="Q177" s="279"/>
      <c r="R177" s="279"/>
      <c r="S177" s="279"/>
      <c r="T177" s="279"/>
      <c r="U177" s="279"/>
      <c r="V177" s="279"/>
      <c r="W177" s="279"/>
      <c r="X177" s="279"/>
      <c r="Y177" s="279"/>
      <c r="Z177" s="279"/>
      <c r="AA177" s="279"/>
      <c r="AB177" s="279"/>
      <c r="AC177" s="279"/>
      <c r="AD177" s="279"/>
      <c r="AE177" s="279"/>
      <c r="AF177" s="279"/>
      <c r="AG177" s="279"/>
      <c r="AH177" s="279"/>
      <c r="AI177" s="279"/>
      <c r="AJ177" s="279"/>
      <c r="AK177" s="279"/>
      <c r="AL177" s="279"/>
      <c r="AM177" s="279"/>
      <c r="AN177" s="279"/>
      <c r="AO177" s="279"/>
      <c r="AP177" s="279"/>
      <c r="AQ177" s="279"/>
      <c r="AR177" s="279"/>
      <c r="AS177" s="279"/>
      <c r="AT177" s="279"/>
      <c r="AU177" s="279"/>
      <c r="AV177" s="279"/>
      <c r="AW177" s="279"/>
      <c r="AX177" s="279"/>
      <c r="AY177" s="279"/>
      <c r="AZ177" s="279"/>
      <c r="BA177" s="279"/>
      <c r="BB177" s="279"/>
    </row>
    <row r="178" spans="1:54" outlineLevel="2">
      <c r="A178" s="425"/>
      <c r="B178" s="135" t="s">
        <v>282</v>
      </c>
      <c r="C178" s="135"/>
      <c r="D178" s="135" t="s">
        <v>379</v>
      </c>
      <c r="E178" s="282"/>
      <c r="F178" s="279"/>
      <c r="G178" s="279"/>
      <c r="H178" s="279"/>
      <c r="I178" s="279"/>
      <c r="J178" s="279"/>
      <c r="K178" s="279"/>
      <c r="L178" s="279"/>
      <c r="M178" s="279"/>
      <c r="N178" s="279"/>
      <c r="O178" s="279"/>
      <c r="P178" s="279"/>
      <c r="Q178" s="279"/>
      <c r="R178" s="279"/>
      <c r="S178" s="279"/>
      <c r="T178" s="279"/>
      <c r="U178" s="279"/>
      <c r="V178" s="279"/>
      <c r="W178" s="279"/>
      <c r="X178" s="279"/>
      <c r="Y178" s="279"/>
      <c r="Z178" s="279"/>
      <c r="AA178" s="279"/>
      <c r="AB178" s="279"/>
      <c r="AC178" s="279"/>
      <c r="AD178" s="279"/>
      <c r="AE178" s="279"/>
      <c r="AF178" s="279"/>
      <c r="AG178" s="279"/>
      <c r="AH178" s="279"/>
      <c r="AI178" s="279"/>
      <c r="AJ178" s="279"/>
      <c r="AK178" s="279"/>
      <c r="AL178" s="279"/>
      <c r="AM178" s="279"/>
      <c r="AN178" s="279"/>
      <c r="AO178" s="279"/>
      <c r="AP178" s="279"/>
      <c r="AQ178" s="279"/>
      <c r="AR178" s="279"/>
      <c r="AS178" s="279"/>
      <c r="AT178" s="279"/>
      <c r="AU178" s="279"/>
      <c r="AV178" s="279"/>
      <c r="AW178" s="279"/>
      <c r="AX178" s="279"/>
      <c r="AY178" s="279"/>
      <c r="AZ178" s="279"/>
      <c r="BA178" s="279"/>
      <c r="BB178" s="279"/>
    </row>
    <row r="179" spans="1:54" outlineLevel="1">
      <c r="B179" s="19"/>
      <c r="C179" s="19"/>
      <c r="D179" s="19"/>
      <c r="E179" s="15"/>
    </row>
    <row r="180" spans="1:54" outlineLevel="1">
      <c r="B180" s="19"/>
      <c r="C180" s="19"/>
      <c r="D180" s="19"/>
      <c r="E180" s="15"/>
    </row>
    <row r="181" spans="1:54">
      <c r="B181" s="19"/>
      <c r="C181" s="19"/>
      <c r="D181" s="19"/>
      <c r="E181" s="15"/>
    </row>
    <row r="182" spans="1:54" ht="15">
      <c r="A182" s="12" t="s">
        <v>474</v>
      </c>
      <c r="B182" s="19"/>
      <c r="C182" s="19"/>
      <c r="D182" s="19"/>
      <c r="E182" s="15"/>
    </row>
    <row r="183" spans="1:54" ht="15" outlineLevel="1">
      <c r="A183" s="12"/>
      <c r="B183" s="19"/>
      <c r="C183" s="19"/>
      <c r="D183" s="19"/>
      <c r="E183" s="15"/>
    </row>
    <row r="184" spans="1:54" s="4" customFormat="1" outlineLevel="1">
      <c r="A184" s="4" t="s">
        <v>475</v>
      </c>
      <c r="B184" s="151"/>
      <c r="C184" s="151"/>
      <c r="D184" s="151"/>
      <c r="E184" s="152"/>
    </row>
    <row r="185" spans="1:54" s="4" customFormat="1" outlineLevel="2">
      <c r="B185" s="151"/>
      <c r="C185" s="151"/>
      <c r="D185" s="151"/>
      <c r="E185" s="130">
        <v>2027</v>
      </c>
      <c r="F185" s="130">
        <v>2028</v>
      </c>
      <c r="G185" s="130">
        <v>2029</v>
      </c>
      <c r="H185" s="130">
        <v>2030</v>
      </c>
      <c r="I185" s="130">
        <v>2031</v>
      </c>
      <c r="J185" s="130">
        <v>2032</v>
      </c>
      <c r="K185" s="130">
        <v>2033</v>
      </c>
      <c r="L185" s="130">
        <v>2034</v>
      </c>
      <c r="M185" s="130">
        <v>2035</v>
      </c>
      <c r="N185" s="130">
        <v>2036</v>
      </c>
      <c r="O185" s="130">
        <v>2037</v>
      </c>
      <c r="P185" s="130">
        <v>2038</v>
      </c>
      <c r="Q185" s="130">
        <v>2039</v>
      </c>
      <c r="R185" s="130">
        <v>2040</v>
      </c>
      <c r="S185" s="130">
        <v>2041</v>
      </c>
      <c r="T185" s="130">
        <v>2042</v>
      </c>
      <c r="U185" s="130">
        <v>2043</v>
      </c>
      <c r="V185" s="130">
        <v>2044</v>
      </c>
      <c r="W185" s="130">
        <v>2045</v>
      </c>
      <c r="X185" s="130">
        <v>2046</v>
      </c>
      <c r="Y185" s="130">
        <v>2047</v>
      </c>
      <c r="Z185" s="130">
        <v>2048</v>
      </c>
      <c r="AA185" s="130">
        <v>2049</v>
      </c>
      <c r="AB185" s="130">
        <v>2050</v>
      </c>
      <c r="AC185" s="130">
        <v>2051</v>
      </c>
      <c r="AD185" s="130">
        <v>2052</v>
      </c>
      <c r="AE185" s="130">
        <v>2053</v>
      </c>
      <c r="AF185" s="130">
        <v>2054</v>
      </c>
      <c r="AG185" s="130">
        <v>2055</v>
      </c>
      <c r="AH185" s="130">
        <v>2056</v>
      </c>
      <c r="AI185" s="130">
        <v>2057</v>
      </c>
      <c r="AJ185" s="130">
        <v>2058</v>
      </c>
      <c r="AK185" s="130">
        <v>2059</v>
      </c>
      <c r="AL185" s="130">
        <v>2060</v>
      </c>
      <c r="AM185" s="130">
        <v>2061</v>
      </c>
      <c r="AN185" s="130">
        <v>2062</v>
      </c>
      <c r="AO185" s="130">
        <v>2063</v>
      </c>
      <c r="AP185" s="130">
        <v>2064</v>
      </c>
      <c r="AQ185" s="130">
        <v>2065</v>
      </c>
      <c r="AR185" s="130">
        <v>2066</v>
      </c>
      <c r="AS185" s="130">
        <v>2067</v>
      </c>
      <c r="AT185" s="130">
        <v>2068</v>
      </c>
      <c r="AU185" s="130">
        <v>2069</v>
      </c>
      <c r="AV185" s="130">
        <v>2070</v>
      </c>
      <c r="AW185" s="130">
        <v>2071</v>
      </c>
      <c r="AX185" s="130">
        <v>2072</v>
      </c>
      <c r="AY185" s="130">
        <v>2073</v>
      </c>
      <c r="AZ185" s="130">
        <v>2074</v>
      </c>
      <c r="BA185" s="130">
        <v>2075</v>
      </c>
      <c r="BB185" s="130">
        <v>2076</v>
      </c>
    </row>
    <row r="186" spans="1:54" outlineLevel="2">
      <c r="A186" s="430" t="s">
        <v>476</v>
      </c>
      <c r="B186" s="150" t="s">
        <v>477</v>
      </c>
      <c r="C186" s="6" t="s">
        <v>478</v>
      </c>
      <c r="D186" s="10" t="s">
        <v>390</v>
      </c>
      <c r="E186" s="129">
        <f>IF(E52&lt;($E$52),1,IF((E52-1)&gt;30,(D$186/(1+'Fixed Data'!$B$14)),(1/(1+'Fixed Data'!$B$13)^(E$52-$E$52))))</f>
        <v>1</v>
      </c>
      <c r="F186" s="129">
        <f>IF(F52&lt;($E$52),1,IF((F52-1)&gt;30,(E$186/(1+'Fixed Data'!$B$14)),(1/(1+'Fixed Data'!$B$13)^(F$52-$E$52))))</f>
        <v>0.96618357487922713</v>
      </c>
      <c r="G186" s="129">
        <f>IF(G52&lt;($E$52),1,IF((G52-1)&gt;30,(F$186/(1+'Fixed Data'!$B$14)),(1/(1+'Fixed Data'!$B$13)^(G$52-$E$52))))</f>
        <v>0.93351070036640305</v>
      </c>
      <c r="H186" s="129">
        <f>IF(H52&lt;($E$52),1,IF((H52-1)&gt;30,(G$186/(1+'Fixed Data'!$B$14)),(1/(1+'Fixed Data'!$B$13)^(H$52-$E$52))))</f>
        <v>0.90194270566802237</v>
      </c>
      <c r="I186" s="129">
        <f>IF(I52&lt;($E$52),1,IF((I52-1)&gt;30,(H$186/(1+'Fixed Data'!$B$14)),(1/(1+'Fixed Data'!$B$13)^(I$52-$E$52))))</f>
        <v>0.87144222769857238</v>
      </c>
      <c r="J186" s="129">
        <f>IF(J52&lt;($E$52),1,IF((J52-1)&gt;30,(I$186/(1+'Fixed Data'!$B$14)),(1/(1+'Fixed Data'!$B$13)^(J$52-$E$52))))</f>
        <v>0.84197316685852419</v>
      </c>
      <c r="K186" s="129">
        <f>IF(K52&lt;($E$52),1,IF((K52-1)&gt;30,(J$186/(1+'Fixed Data'!$B$14)),(1/(1+'Fixed Data'!$B$13)^(K$52-$E$52))))</f>
        <v>0.81350064430775282</v>
      </c>
      <c r="L186" s="129">
        <f>IF(L52&lt;($E$52),1,IF((L52-1)&gt;30,(K$186/(1+'Fixed Data'!$B$14)),(1/(1+'Fixed Data'!$B$13)^(L$52-$E$52))))</f>
        <v>0.78599096068381913</v>
      </c>
      <c r="M186" s="129">
        <f>IF(M52&lt;($E$52),1,IF((M52-1)&gt;30,(L$186/(1+'Fixed Data'!$B$14)),(1/(1+'Fixed Data'!$B$13)^(M$52-$E$52))))</f>
        <v>0.75941155621625056</v>
      </c>
      <c r="N186" s="129">
        <f>IF(N52&lt;($E$52),1,IF((N52-1)&gt;30,(M$186/(1+'Fixed Data'!$B$14)),(1/(1+'Fixed Data'!$B$13)^(N$52-$E$52))))</f>
        <v>0.73373097218961414</v>
      </c>
      <c r="O186" s="129">
        <f>IF(O52&lt;($E$52),1,IF((O52-1)&gt;30,(N$186/(1+'Fixed Data'!$B$14)),(1/(1+'Fixed Data'!$B$13)^(O$52-$E$52))))</f>
        <v>0.70891881370977217</v>
      </c>
      <c r="P186" s="129">
        <f>IF(P52&lt;($E$52),1,IF((P52-1)&gt;30,(O$186/(1+'Fixed Data'!$B$14)),(1/(1+'Fixed Data'!$B$13)^(P$52-$E$52))))</f>
        <v>0.68494571372924851</v>
      </c>
      <c r="Q186" s="129">
        <f>IF(Q52&lt;($E$52),1,IF((Q52-1)&gt;30,(P$186/(1+'Fixed Data'!$B$14)),(1/(1+'Fixed Data'!$B$13)^(Q$52-$E$52))))</f>
        <v>0.66178329828912896</v>
      </c>
      <c r="R186" s="129">
        <f>IF(R52&lt;($E$52),1,IF((R52-1)&gt;30,(Q$186/(1+'Fixed Data'!$B$14)),(1/(1+'Fixed Data'!$B$13)^(R$52-$E$52))))</f>
        <v>0.63940415293635666</v>
      </c>
      <c r="S186" s="129">
        <f>IF(S52&lt;($E$52),1,IF((S52-1)&gt;30,(R$186/(1+'Fixed Data'!$B$14)),(1/(1+'Fixed Data'!$B$13)^(S$52-$E$52))))</f>
        <v>0.61778179027667302</v>
      </c>
      <c r="T186" s="129">
        <f>IF(T52&lt;($E$52),1,IF((T52-1)&gt;30,(S$186/(1+'Fixed Data'!$B$14)),(1/(1+'Fixed Data'!$B$13)^(T$52-$E$52))))</f>
        <v>0.59689061862480497</v>
      </c>
      <c r="U186" s="129">
        <f>IF(U52&lt;($E$52),1,IF((U52-1)&gt;30,(T$186/(1+'Fixed Data'!$B$14)),(1/(1+'Fixed Data'!$B$13)^(U$52-$E$52))))</f>
        <v>0.57670591171478747</v>
      </c>
      <c r="V186" s="129">
        <f>IF(V52&lt;($E$52),1,IF((V52-1)&gt;30,(U$186/(1+'Fixed Data'!$B$14)),(1/(1+'Fixed Data'!$B$13)^(V$52-$E$52))))</f>
        <v>0.55720377943457733</v>
      </c>
      <c r="W186" s="129">
        <f>IF(W52&lt;($E$52),1,IF((W52-1)&gt;30,(V$186/(1+'Fixed Data'!$B$14)),(1/(1+'Fixed Data'!$B$13)^(W$52-$E$52))))</f>
        <v>0.53836113955031628</v>
      </c>
      <c r="X186" s="129">
        <f>IF(X52&lt;($E$52),1,IF((X52-1)&gt;30,(W$186/(1+'Fixed Data'!$B$14)),(1/(1+'Fixed Data'!$B$13)^(X$52-$E$52))))</f>
        <v>0.52015569038677911</v>
      </c>
      <c r="Y186" s="129">
        <f>IF(Y52&lt;($E$52),1,IF((Y52-1)&gt;30,(X$186/(1+'Fixed Data'!$B$14)),(1/(1+'Fixed Data'!$B$13)^(Y$52-$E$52))))</f>
        <v>0.50256588443167061</v>
      </c>
      <c r="Z186" s="129">
        <f>IF(Z52&lt;($E$52),1,IF((Z52-1)&gt;30,(Y$186/(1+'Fixed Data'!$B$14)),(1/(1+'Fixed Data'!$B$13)^(Z$52-$E$52))))</f>
        <v>0.48557090283253213</v>
      </c>
      <c r="AA186" s="129">
        <f>IF(AA52&lt;($E$52),1,IF((AA52-1)&gt;30,(Z$186/(1+'Fixed Data'!$B$14)),(1/(1+'Fixed Data'!$B$13)^(AA$52-$E$52))))</f>
        <v>0.46915063075606966</v>
      </c>
      <c r="AB186" s="129">
        <f>IF(AB52&lt;($E$52),1,IF((AB52-1)&gt;30,(AA$186/(1+'Fixed Data'!$B$14)),(1/(1+'Fixed Data'!$B$13)^(AB$52-$E$52))))</f>
        <v>0.45328563358074364</v>
      </c>
      <c r="AC186" s="129">
        <f>IF(AC52&lt;($E$52),1,IF((AC52-1)&gt;30,(AB$186/(1+'Fixed Data'!$B$14)),(1/(1+'Fixed Data'!$B$13)^(AC$52-$E$52))))</f>
        <v>0.43795713389443841</v>
      </c>
      <c r="AD186" s="129">
        <f>IF(AD52&lt;($E$52),1,IF((AD52-1)&gt;30,(AC$186/(1+'Fixed Data'!$B$14)),(1/(1+'Fixed Data'!$B$13)^(AD$52-$E$52))))</f>
        <v>0.42314698926998884</v>
      </c>
      <c r="AE186" s="129">
        <f>IF(AE52&lt;($E$52),1,IF((AE52-1)&gt;30,(AD$186/(1+'Fixed Data'!$B$14)),(1/(1+'Fixed Data'!$B$13)^(AE$52-$E$52))))</f>
        <v>0.40883767079225974</v>
      </c>
      <c r="AF186" s="129">
        <f>IF(AF52&lt;($E$52),1,IF((AF52-1)&gt;30,(AE$186/(1+'Fixed Data'!$B$14)),(1/(1+'Fixed Data'!$B$13)^(AF$52-$E$52))))</f>
        <v>0.39501224231136206</v>
      </c>
      <c r="AG186" s="129">
        <f>IF(AG52&lt;($E$52),1,IF((AG52-1)&gt;30,(AF$186/(1+'Fixed Data'!$B$14)),(1/(1+'Fixed Data'!$B$13)^(AG$52-$E$52))))</f>
        <v>0.38165434039745127</v>
      </c>
      <c r="AH186" s="129">
        <f>IF(AH52&lt;($E$52),1,IF((AH52-1)&gt;30,(AG$186/(1+'Fixed Data'!$B$14)),(1/(1+'Fixed Data'!$B$13)^(AH$52-$E$52))))</f>
        <v>0.36874815497338298</v>
      </c>
      <c r="AI186" s="129">
        <f>IF(AI52&lt;($E$52),1,IF((AI52-1)&gt;30,(AH$186/(1+'Fixed Data'!$B$14)),(1/(1+'Fixed Data'!$B$13)^(AI$52-$E$52))))</f>
        <v>0.35627841060230236</v>
      </c>
      <c r="AJ186" s="129">
        <f>IF(AJ52&lt;($E$52),1,IF((AJ52-1)&gt;30,(AI$186/(1+'Fixed Data'!$B$14)),(1/(1+'Fixed Data'!$B$13)^(AJ$52-$E$52))))</f>
        <v>0.3459013695167984</v>
      </c>
      <c r="AK186" s="129">
        <f>IF(AK52&lt;($E$52),1,IF((AK52-1)&gt;30,(AJ$186/(1+'Fixed Data'!$B$14)),(1/(1+'Fixed Data'!$B$13)^(AK$52-$E$52))))</f>
        <v>0.33582657234640623</v>
      </c>
      <c r="AL186" s="129">
        <f>IF(AL52&lt;($E$52),1,IF((AL52-1)&gt;30,(AK$186/(1+'Fixed Data'!$B$14)),(1/(1+'Fixed Data'!$B$13)^(AL$52-$E$52))))</f>
        <v>0.32604521587029728</v>
      </c>
      <c r="AM186" s="129">
        <f>IF(AM52&lt;($E$52),1,IF((AM52-1)&gt;30,(AL$186/(1+'Fixed Data'!$B$14)),(1/(1+'Fixed Data'!$B$13)^(AM$52-$E$52))))</f>
        <v>0.31654875327213328</v>
      </c>
      <c r="AN186" s="129">
        <f>IF(AN52&lt;($E$52),1,IF((AN52-1)&gt;30,(AM$186/(1+'Fixed Data'!$B$14)),(1/(1+'Fixed Data'!$B$13)^(AN$52-$E$52))))</f>
        <v>0.30732888667197406</v>
      </c>
      <c r="AO186" s="129">
        <f>IF(AO52&lt;($E$52),1,IF((AO52-1)&gt;30,(AN$186/(1+'Fixed Data'!$B$14)),(1/(1+'Fixed Data'!$B$13)^(AO$52-$E$52))))</f>
        <v>0.29837755987570297</v>
      </c>
      <c r="AP186" s="129">
        <f>IF(AP52&lt;($E$52),1,IF((AP52-1)&gt;30,(AO$186/(1+'Fixed Data'!$B$14)),(1/(1+'Fixed Data'!$B$13)^(AP$52-$E$52))))</f>
        <v>0.28968695133563394</v>
      </c>
      <c r="AQ186" s="129">
        <f>IF(AQ52&lt;($E$52),1,IF((AQ52-1)&gt;30,(AP$186/(1+'Fixed Data'!$B$14)),(1/(1+'Fixed Data'!$B$13)^(AQ$52-$E$52))))</f>
        <v>0.28124946731614947</v>
      </c>
      <c r="AR186" s="129">
        <f>IF(AR52&lt;($E$52),1,IF((AR52-1)&gt;30,(AQ$186/(1+'Fixed Data'!$B$14)),(1/(1+'Fixed Data'!$B$13)^(AR$52-$E$52))))</f>
        <v>0.27305773525839755</v>
      </c>
      <c r="AS186" s="129">
        <f>IF(AS52&lt;($E$52),1,IF((AS52-1)&gt;30,(AR$186/(1+'Fixed Data'!$B$14)),(1/(1+'Fixed Data'!$B$13)^(AS$52-$E$52))))</f>
        <v>0.26510459733825004</v>
      </c>
      <c r="AT186" s="129">
        <f>IF(AT52&lt;($E$52),1,IF((AT52-1)&gt;30,(AS$186/(1+'Fixed Data'!$B$14)),(1/(1+'Fixed Data'!$B$13)^(AT$52-$E$52))))</f>
        <v>0.25738310421189325</v>
      </c>
      <c r="AU186" s="129">
        <f>IF(AU52&lt;($E$52),1,IF((AU52-1)&gt;30,(AT$186/(1+'Fixed Data'!$B$14)),(1/(1+'Fixed Data'!$B$13)^(AU$52-$E$52))))</f>
        <v>0.24988650894358569</v>
      </c>
      <c r="AV186" s="129">
        <f>IF(AV52&lt;($E$52),1,IF((AV52-1)&gt;30,(AU$186/(1+'Fixed Data'!$B$14)),(1/(1+'Fixed Data'!$B$13)^(AV$52-$E$52))))</f>
        <v>0.24260826111027736</v>
      </c>
      <c r="AW186" s="129">
        <f>IF(AW52&lt;($E$52),1,IF((AW52-1)&gt;30,(AV$186/(1+'Fixed Data'!$B$14)),(1/(1+'Fixed Data'!$B$13)^(AW$52-$E$52))))</f>
        <v>0.23554200107793918</v>
      </c>
      <c r="AX186" s="129">
        <f>IF(AX52&lt;($E$52),1,IF((AX52-1)&gt;30,(AW$186/(1+'Fixed Data'!$B$14)),(1/(1+'Fixed Data'!$B$13)^(AX$52-$E$52))))</f>
        <v>0.22868155444460114</v>
      </c>
      <c r="AY186" s="129">
        <f>IF(AY52&lt;($E$52),1,IF((AY52-1)&gt;30,(AX$186/(1+'Fixed Data'!$B$14)),(1/(1+'Fixed Data'!$B$13)^(AY$52-$E$52))))</f>
        <v>0.22202092664524381</v>
      </c>
      <c r="AZ186" s="129">
        <f>IF(AZ52&lt;($E$52),1,IF((AZ52-1)&gt;30,(AY$186/(1+'Fixed Data'!$B$14)),(1/(1+'Fixed Data'!$B$13)^(AZ$52-$E$52))))</f>
        <v>0.21555429771382895</v>
      </c>
      <c r="BA186" s="129">
        <f>IF(BA52&lt;($E$52),1,IF((BA52-1)&gt;30,(AZ$186/(1+'Fixed Data'!$B$14)),(1/(1+'Fixed Data'!$B$13)^(BA$52-$E$52))))</f>
        <v>0.20927601719789218</v>
      </c>
      <c r="BB186" s="129">
        <f>IF(BB52&lt;($E$52),1,IF((BB52-1)&gt;30,(BA$186/(1+'Fixed Data'!$B$14)),(1/(1+'Fixed Data'!$B$13)^(BB$52-$E$52))))</f>
        <v>0.20318059922125453</v>
      </c>
    </row>
    <row r="187" spans="1:54" outlineLevel="2">
      <c r="A187" s="431"/>
      <c r="B187" s="150" t="s">
        <v>479</v>
      </c>
      <c r="C187" s="6" t="s">
        <v>480</v>
      </c>
      <c r="D187" s="10" t="s">
        <v>390</v>
      </c>
      <c r="E187" s="33">
        <f>IF(E52&lt;($E$52),1,IF((E52-1)&gt;30,(D$187/(1+'Fixed Data'!$B$16)),(1/(1+'Fixed Data'!$B$15)^(E$52-$E$52))))</f>
        <v>1</v>
      </c>
      <c r="F187" s="33">
        <f>IF(F52&lt;($E$52),1,IF((F52-1)&gt;30,(E$187/(1+'Fixed Data'!$B$16)),(1/(1+'Fixed Data'!$B$15)^(F$52-$E$52))))</f>
        <v>0.98522167487684742</v>
      </c>
      <c r="G187" s="33">
        <f>IF(G52&lt;($E$52),1,IF((G52-1)&gt;30,(F$187/(1+'Fixed Data'!$B$16)),(1/(1+'Fixed Data'!$B$15)^(G$52-$E$52))))</f>
        <v>0.9706617486471405</v>
      </c>
      <c r="H187" s="33">
        <f>IF(H52&lt;($E$52),1,IF((H52-1)&gt;30,(G$187/(1+'Fixed Data'!$B$16)),(1/(1+'Fixed Data'!$B$15)^(H$52-$E$52))))</f>
        <v>0.95631699374102519</v>
      </c>
      <c r="I187" s="33">
        <f>IF(I52&lt;($E$52),1,IF((I52-1)&gt;30,(H$187/(1+'Fixed Data'!$B$16)),(1/(1+'Fixed Data'!$B$15)^(I$52-$E$52))))</f>
        <v>0.94218423028672449</v>
      </c>
      <c r="J187" s="33">
        <f>IF(J52&lt;($E$52),1,IF((J52-1)&gt;30,(I$187/(1+'Fixed Data'!$B$16)),(1/(1+'Fixed Data'!$B$15)^(J$52-$E$52))))</f>
        <v>0.92826032540563996</v>
      </c>
      <c r="K187" s="33">
        <f>IF(K52&lt;($E$52),1,IF((K52-1)&gt;30,(J$187/(1+'Fixed Data'!$B$16)),(1/(1+'Fixed Data'!$B$15)^(K$52-$E$52))))</f>
        <v>0.91454219251787205</v>
      </c>
      <c r="L187" s="33">
        <f>IF(L52&lt;($E$52),1,IF((L52-1)&gt;30,(K$187/(1+'Fixed Data'!$B$16)),(1/(1+'Fixed Data'!$B$15)^(L$52-$E$52))))</f>
        <v>0.90102679065800217</v>
      </c>
      <c r="M187" s="33">
        <f>IF(M52&lt;($E$52),1,IF((M52-1)&gt;30,(L$187/(1+'Fixed Data'!$B$16)),(1/(1+'Fixed Data'!$B$15)^(M$52-$E$52))))</f>
        <v>0.88771112380098749</v>
      </c>
      <c r="N187" s="33">
        <f>IF(N52&lt;($E$52),1,IF((N52-1)&gt;30,(M$187/(1+'Fixed Data'!$B$16)),(1/(1+'Fixed Data'!$B$15)^(N$52-$E$52))))</f>
        <v>0.87459224019801729</v>
      </c>
      <c r="O187" s="33">
        <f>IF(O52&lt;($E$52),1,IF((O52-1)&gt;30,(N$187/(1+'Fixed Data'!$B$16)),(1/(1+'Fixed Data'!$B$15)^(O$52-$E$52))))</f>
        <v>0.86166723172218462</v>
      </c>
      <c r="P187" s="33">
        <f>IF(P52&lt;($E$52),1,IF((P52-1)&gt;30,(O$187/(1+'Fixed Data'!$B$16)),(1/(1+'Fixed Data'!$B$15)^(P$52-$E$52))))</f>
        <v>0.8489332332238273</v>
      </c>
      <c r="Q187" s="33">
        <f>IF(Q52&lt;($E$52),1,IF((Q52-1)&gt;30,(P$187/(1+'Fixed Data'!$B$16)),(1/(1+'Fixed Data'!$B$15)^(Q$52-$E$52))))</f>
        <v>0.83638742189539661</v>
      </c>
      <c r="R187" s="33">
        <f>IF(R52&lt;($E$52),1,IF((R52-1)&gt;30,(Q$187/(1+'Fixed Data'!$B$16)),(1/(1+'Fixed Data'!$B$15)^(R$52-$E$52))))</f>
        <v>0.82402701664571099</v>
      </c>
      <c r="S187" s="33">
        <f>IF(S52&lt;($E$52),1,IF((S52-1)&gt;30,(R$187/(1+'Fixed Data'!$B$16)),(1/(1+'Fixed Data'!$B$15)^(S$52-$E$52))))</f>
        <v>0.81184927748345925</v>
      </c>
      <c r="T187" s="33">
        <f>IF(T52&lt;($E$52),1,IF((T52-1)&gt;30,(S$187/(1+'Fixed Data'!$B$16)),(1/(1+'Fixed Data'!$B$15)^(T$52-$E$52))))</f>
        <v>0.79985150490981216</v>
      </c>
      <c r="U187" s="33">
        <f>IF(U52&lt;($E$52),1,IF((U52-1)&gt;30,(T$187/(1+'Fixed Data'!$B$16)),(1/(1+'Fixed Data'!$B$15)^(U$52-$E$52))))</f>
        <v>0.78803103932001206</v>
      </c>
      <c r="V187" s="33">
        <f>IF(V52&lt;($E$52),1,IF((V52-1)&gt;30,(U$187/(1+'Fixed Data'!$B$16)),(1/(1+'Fixed Data'!$B$15)^(V$52-$E$52))))</f>
        <v>0.77638526041380518</v>
      </c>
      <c r="W187" s="33">
        <f>IF(W52&lt;($E$52),1,IF((W52-1)&gt;30,(V$187/(1+'Fixed Data'!$B$16)),(1/(1+'Fixed Data'!$B$15)^(W$52-$E$52))))</f>
        <v>0.76491158661458636</v>
      </c>
      <c r="X187" s="33">
        <f>IF(X52&lt;($E$52),1,IF((X52-1)&gt;30,(W$187/(1+'Fixed Data'!$B$16)),(1/(1+'Fixed Data'!$B$15)^(X$52-$E$52))))</f>
        <v>0.7536074744971295</v>
      </c>
      <c r="Y187" s="33">
        <f>IF(Y52&lt;($E$52),1,IF((Y52-1)&gt;30,(X$187/(1+'Fixed Data'!$B$16)),(1/(1+'Fixed Data'!$B$15)^(Y$52-$E$52))))</f>
        <v>0.74247041822377313</v>
      </c>
      <c r="Z187" s="33">
        <f>IF(Z52&lt;($E$52),1,IF((Z52-1)&gt;30,(Y$187/(1+'Fixed Data'!$B$16)),(1/(1+'Fixed Data'!$B$15)^(Z$52-$E$52))))</f>
        <v>0.73149794898893916</v>
      </c>
      <c r="AA187" s="33">
        <f>IF(AA52&lt;($E$52),1,IF((AA52-1)&gt;30,(Z$187/(1+'Fixed Data'!$B$16)),(1/(1+'Fixed Data'!$B$15)^(AA$52-$E$52))))</f>
        <v>0.72068763447186135</v>
      </c>
      <c r="AB187" s="33">
        <f>IF(AB52&lt;($E$52),1,IF((AB52-1)&gt;30,(AA$187/(1+'Fixed Data'!$B$16)),(1/(1+'Fixed Data'!$B$15)^(AB$52-$E$52))))</f>
        <v>0.71003707829740037</v>
      </c>
      <c r="AC187" s="33">
        <f>IF(AC52&lt;($E$52),1,IF((AC52-1)&gt;30,(AB$187/(1+'Fixed Data'!$B$16)),(1/(1+'Fixed Data'!$B$15)^(AC$52-$E$52))))</f>
        <v>0.69954391950482808</v>
      </c>
      <c r="AD187" s="33">
        <f>IF(AD52&lt;($E$52),1,IF((AD52-1)&gt;30,(AC$187/(1+'Fixed Data'!$B$16)),(1/(1+'Fixed Data'!$B$15)^(AD$52-$E$52))))</f>
        <v>0.68920583202446117</v>
      </c>
      <c r="AE187" s="33">
        <f>IF(AE52&lt;($E$52),1,IF((AE52-1)&gt;30,(AD$187/(1+'Fixed Data'!$B$16)),(1/(1+'Fixed Data'!$B$15)^(AE$52-$E$52))))</f>
        <v>0.67902052416203085</v>
      </c>
      <c r="AF187" s="33">
        <f>IF(AF52&lt;($E$52),1,IF((AF52-1)&gt;30,(AE$187/(1+'Fixed Data'!$B$16)),(1/(1+'Fixed Data'!$B$15)^(AF$52-$E$52))))</f>
        <v>0.66898573809067086</v>
      </c>
      <c r="AG187" s="33">
        <f>IF(AG52&lt;($E$52),1,IF((AG52-1)&gt;30,(AF$187/(1+'Fixed Data'!$B$16)),(1/(1+'Fixed Data'!$B$15)^(AG$52-$E$52))))</f>
        <v>0.65909924935041486</v>
      </c>
      <c r="AH187" s="33">
        <f>IF(AH52&lt;($E$52),1,IF((AH52-1)&gt;30,(AG$187/(1+'Fixed Data'!$B$16)),(1/(1+'Fixed Data'!$B$15)^(AH$52-$E$52))))</f>
        <v>0.64935886635508844</v>
      </c>
      <c r="AI187" s="33">
        <f>IF(AI52&lt;($E$52),1,IF((AI52-1)&gt;30,(AH$187/(1+'Fixed Data'!$B$16)),(1/(1+'Fixed Data'!$B$15)^(AI$52-$E$52))))</f>
        <v>0.63976242990649135</v>
      </c>
      <c r="AJ187" s="33">
        <f>IF(AJ52&lt;($E$52),1,IF((AJ52-1)&gt;30,(AI$187/(1+'Fixed Data'!$B$16)),(1/(1+'Fixed Data'!$B$15)^(AJ$52-$E$52))))</f>
        <v>0.63163954535324851</v>
      </c>
      <c r="AK187" s="33">
        <f>IF(AK52&lt;($E$52),1,IF((AK52-1)&gt;30,(AJ$187/(1+'Fixed Data'!$B$16)),(1/(1+'Fixed Data'!$B$15)^(AK$52-$E$52))))</f>
        <v>0.62361979479222052</v>
      </c>
      <c r="AL187" s="33">
        <f>IF(AL52&lt;($E$52),1,IF((AL52-1)&gt;30,(AK$187/(1+'Fixed Data'!$B$16)),(1/(1+'Fixed Data'!$B$15)^(AL$52-$E$52))))</f>
        <v>0.61570186875996724</v>
      </c>
      <c r="AM187" s="33">
        <f>IF(AM52&lt;($E$52),1,IF((AM52-1)&gt;30,(AL$187/(1+'Fixed Data'!$B$16)),(1/(1+'Fixed Data'!$B$15)^(AM$52-$E$52))))</f>
        <v>0.60788447441893967</v>
      </c>
      <c r="AN187" s="33">
        <f>IF(AN52&lt;($E$52),1,IF((AN52-1)&gt;30,(AM$187/(1+'Fixed Data'!$B$16)),(1/(1+'Fixed Data'!$B$15)^(AN$52-$E$52))))</f>
        <v>0.60016633534638508</v>
      </c>
      <c r="AO187" s="33">
        <f>IF(AO52&lt;($E$52),1,IF((AO52-1)&gt;30,(AN$187/(1+'Fixed Data'!$B$16)),(1/(1+'Fixed Data'!$B$15)^(AO$52-$E$52))))</f>
        <v>0.59254619132593356</v>
      </c>
      <c r="AP187" s="33">
        <f>IF(AP52&lt;($E$52),1,IF((AP52-1)&gt;30,(AO$187/(1+'Fixed Data'!$B$16)),(1/(1+'Fixed Data'!$B$15)^(AP$52-$E$52))))</f>
        <v>0.58502279814182956</v>
      </c>
      <c r="AQ187" s="33">
        <f>IF(AQ52&lt;($E$52),1,IF((AQ52-1)&gt;30,(AP$187/(1+'Fixed Data'!$B$16)),(1/(1+'Fixed Data'!$B$15)^(AQ$52-$E$52))))</f>
        <v>0.577594927375777</v>
      </c>
      <c r="AR187" s="33">
        <f>IF(AR52&lt;($E$52),1,IF((AR52-1)&gt;30,(AQ$187/(1+'Fixed Data'!$B$16)),(1/(1+'Fixed Data'!$B$15)^(AR$52-$E$52))))</f>
        <v>0.57026136620636314</v>
      </c>
      <c r="AS187" s="33">
        <f>IF(AS52&lt;($E$52),1,IF((AS52-1)&gt;30,(AR$187/(1+'Fixed Data'!$B$16)),(1/(1+'Fixed Data'!$B$15)^(AS$52-$E$52))))</f>
        <v>0.5630209172110292</v>
      </c>
      <c r="AT187" s="33">
        <f>IF(AT52&lt;($E$52),1,IF((AT52-1)&gt;30,(AS$187/(1+'Fixed Data'!$B$16)),(1/(1+'Fixed Data'!$B$15)^(AT$52-$E$52))))</f>
        <v>0.55587239817055578</v>
      </c>
      <c r="AU187" s="33">
        <f>IF(AU52&lt;($E$52),1,IF((AU52-1)&gt;30,(AT$187/(1+'Fixed Data'!$B$16)),(1/(1+'Fixed Data'!$B$15)^(AU$52-$E$52))))</f>
        <v>0.54881464187603002</v>
      </c>
      <c r="AV187" s="33">
        <f>IF(AV52&lt;($E$52),1,IF((AV52-1)&gt;30,(AU$187/(1+'Fixed Data'!$B$16)),(1/(1+'Fixed Data'!$B$15)^(AV$52-$E$52))))</f>
        <v>0.54184649593826384</v>
      </c>
      <c r="AW187" s="33">
        <f>IF(AW52&lt;($E$52),1,IF((AW52-1)&gt;30,(AV$187/(1+'Fixed Data'!$B$16)),(1/(1+'Fixed Data'!$B$15)^(AW$52-$E$52))))</f>
        <v>0.53496682259963246</v>
      </c>
      <c r="AX187" s="33">
        <f>IF(AX52&lt;($E$52),1,IF((AX52-1)&gt;30,(AW$187/(1+'Fixed Data'!$B$16)),(1/(1+'Fixed Data'!$B$15)^(AX$52-$E$52))))</f>
        <v>0.52817449854830123</v>
      </c>
      <c r="AY187" s="33">
        <f>IF(AY52&lt;($E$52),1,IF((AY52-1)&gt;30,(AX$187/(1+'Fixed Data'!$B$16)),(1/(1+'Fixed Data'!$B$15)^(AY$52-$E$52))))</f>
        <v>0.52146841473481154</v>
      </c>
      <c r="AZ187" s="33">
        <f>IF(AZ52&lt;($E$52),1,IF((AZ52-1)&gt;30,(AY$187/(1+'Fixed Data'!$B$16)),(1/(1+'Fixed Data'!$B$15)^(AZ$52-$E$52))))</f>
        <v>0.51484747619099525</v>
      </c>
      <c r="BA187" s="33">
        <f>IF(BA52&lt;($E$52),1,IF((BA52-1)&gt;30,(AZ$187/(1+'Fixed Data'!$B$16)),(1/(1+'Fixed Data'!$B$15)^(BA$52-$E$52))))</f>
        <v>0.50831060185118893</v>
      </c>
      <c r="BB187" s="33">
        <f>IF(BB52&lt;($E$52),1,IF((BB52-1)&gt;30,(BA$187/(1+'Fixed Data'!$B$16)),(1/(1+'Fixed Data'!$B$15)^(BB$52-$E$52))))</f>
        <v>0.50185672437571716</v>
      </c>
    </row>
    <row r="188" spans="1:54" outlineLevel="2">
      <c r="B188" s="19"/>
      <c r="C188" s="19"/>
      <c r="D188" s="19"/>
      <c r="E188" s="15"/>
    </row>
    <row r="189" spans="1:54" outlineLevel="2">
      <c r="A189" s="10"/>
      <c r="B189" s="19"/>
      <c r="C189" s="19"/>
      <c r="D189" s="19"/>
      <c r="E189" s="15"/>
    </row>
    <row r="190" spans="1:54" ht="12.75" customHeight="1" outlineLevel="2">
      <c r="A190" s="423" t="s">
        <v>481</v>
      </c>
      <c r="B190" s="150" t="s">
        <v>340</v>
      </c>
      <c r="C190" s="19"/>
      <c r="D190" s="135" t="s">
        <v>379</v>
      </c>
      <c r="E190" s="21">
        <f>(E133+E83)*E186</f>
        <v>0</v>
      </c>
      <c r="F190" s="21">
        <f t="shared" ref="F190:BB190" si="17">(F133+F83)*F186</f>
        <v>0</v>
      </c>
      <c r="G190" s="21">
        <f t="shared" si="17"/>
        <v>0</v>
      </c>
      <c r="H190" s="21">
        <f t="shared" si="17"/>
        <v>0</v>
      </c>
      <c r="I190" s="21">
        <f t="shared" si="17"/>
        <v>0</v>
      </c>
      <c r="J190" s="21">
        <f t="shared" si="17"/>
        <v>0</v>
      </c>
      <c r="K190" s="21">
        <f t="shared" si="17"/>
        <v>0</v>
      </c>
      <c r="L190" s="21">
        <f t="shared" si="17"/>
        <v>0</v>
      </c>
      <c r="M190" s="21">
        <f t="shared" si="17"/>
        <v>0</v>
      </c>
      <c r="N190" s="21">
        <f t="shared" si="17"/>
        <v>0</v>
      </c>
      <c r="O190" s="21">
        <f t="shared" si="17"/>
        <v>0</v>
      </c>
      <c r="P190" s="21">
        <f t="shared" si="17"/>
        <v>0</v>
      </c>
      <c r="Q190" s="21">
        <f t="shared" si="17"/>
        <v>0</v>
      </c>
      <c r="R190" s="21">
        <f t="shared" si="17"/>
        <v>0</v>
      </c>
      <c r="S190" s="21">
        <f t="shared" si="17"/>
        <v>0</v>
      </c>
      <c r="T190" s="21">
        <f t="shared" si="17"/>
        <v>0</v>
      </c>
      <c r="U190" s="21">
        <f t="shared" si="17"/>
        <v>0</v>
      </c>
      <c r="V190" s="21">
        <f t="shared" si="17"/>
        <v>0</v>
      </c>
      <c r="W190" s="21">
        <f t="shared" si="17"/>
        <v>0</v>
      </c>
      <c r="X190" s="21">
        <f t="shared" si="17"/>
        <v>0</v>
      </c>
      <c r="Y190" s="21">
        <f t="shared" si="17"/>
        <v>0</v>
      </c>
      <c r="Z190" s="21">
        <f t="shared" si="17"/>
        <v>0</v>
      </c>
      <c r="AA190" s="21">
        <f t="shared" si="17"/>
        <v>0</v>
      </c>
      <c r="AB190" s="21">
        <f t="shared" si="17"/>
        <v>0</v>
      </c>
      <c r="AC190" s="21">
        <f t="shared" si="17"/>
        <v>0</v>
      </c>
      <c r="AD190" s="21">
        <f t="shared" si="17"/>
        <v>0</v>
      </c>
      <c r="AE190" s="21">
        <f t="shared" si="17"/>
        <v>0</v>
      </c>
      <c r="AF190" s="21">
        <f t="shared" si="17"/>
        <v>0</v>
      </c>
      <c r="AG190" s="21">
        <f t="shared" si="17"/>
        <v>0</v>
      </c>
      <c r="AH190" s="21">
        <f t="shared" si="17"/>
        <v>0</v>
      </c>
      <c r="AI190" s="21">
        <f t="shared" si="17"/>
        <v>0</v>
      </c>
      <c r="AJ190" s="21">
        <f t="shared" si="17"/>
        <v>0</v>
      </c>
      <c r="AK190" s="21">
        <f t="shared" si="17"/>
        <v>0</v>
      </c>
      <c r="AL190" s="21">
        <f t="shared" si="17"/>
        <v>0</v>
      </c>
      <c r="AM190" s="21">
        <f t="shared" si="17"/>
        <v>0</v>
      </c>
      <c r="AN190" s="21">
        <f t="shared" si="17"/>
        <v>0</v>
      </c>
      <c r="AO190" s="21">
        <f t="shared" si="17"/>
        <v>0</v>
      </c>
      <c r="AP190" s="21">
        <f t="shared" si="17"/>
        <v>0</v>
      </c>
      <c r="AQ190" s="21">
        <f t="shared" si="17"/>
        <v>0</v>
      </c>
      <c r="AR190" s="21">
        <f t="shared" si="17"/>
        <v>0</v>
      </c>
      <c r="AS190" s="21">
        <f t="shared" si="17"/>
        <v>0</v>
      </c>
      <c r="AT190" s="21">
        <f t="shared" si="17"/>
        <v>0</v>
      </c>
      <c r="AU190" s="21">
        <f t="shared" si="17"/>
        <v>0</v>
      </c>
      <c r="AV190" s="21">
        <f t="shared" si="17"/>
        <v>0</v>
      </c>
      <c r="AW190" s="21">
        <f t="shared" si="17"/>
        <v>0</v>
      </c>
      <c r="AX190" s="21">
        <f t="shared" si="17"/>
        <v>0</v>
      </c>
      <c r="AY190" s="21">
        <f t="shared" si="17"/>
        <v>0</v>
      </c>
      <c r="AZ190" s="21">
        <f t="shared" si="17"/>
        <v>0</v>
      </c>
      <c r="BA190" s="21">
        <f t="shared" si="17"/>
        <v>0</v>
      </c>
      <c r="BB190" s="21">
        <f t="shared" si="17"/>
        <v>0</v>
      </c>
    </row>
    <row r="191" spans="1:54" outlineLevel="2">
      <c r="A191" s="424"/>
      <c r="B191" s="150" t="s">
        <v>482</v>
      </c>
      <c r="C191" s="19"/>
      <c r="D191" s="135" t="s">
        <v>379</v>
      </c>
      <c r="E191" s="21">
        <f>E71*E186</f>
        <v>0</v>
      </c>
      <c r="F191" s="21">
        <f t="shared" ref="F191:BB191" si="18">F71*F186</f>
        <v>0</v>
      </c>
      <c r="G191" s="21">
        <f t="shared" si="18"/>
        <v>0</v>
      </c>
      <c r="H191" s="21">
        <f t="shared" si="18"/>
        <v>0</v>
      </c>
      <c r="I191" s="21">
        <f t="shared" si="18"/>
        <v>0</v>
      </c>
      <c r="J191" s="21">
        <f t="shared" si="18"/>
        <v>0</v>
      </c>
      <c r="K191" s="21">
        <f t="shared" si="18"/>
        <v>0</v>
      </c>
      <c r="L191" s="21">
        <f t="shared" si="18"/>
        <v>0</v>
      </c>
      <c r="M191" s="21">
        <f t="shared" si="18"/>
        <v>0</v>
      </c>
      <c r="N191" s="21">
        <f t="shared" si="18"/>
        <v>0</v>
      </c>
      <c r="O191" s="21">
        <f t="shared" si="18"/>
        <v>0</v>
      </c>
      <c r="P191" s="21">
        <f t="shared" si="18"/>
        <v>0</v>
      </c>
      <c r="Q191" s="21">
        <f t="shared" si="18"/>
        <v>0</v>
      </c>
      <c r="R191" s="21">
        <f t="shared" si="18"/>
        <v>0</v>
      </c>
      <c r="S191" s="21">
        <f t="shared" si="18"/>
        <v>0</v>
      </c>
      <c r="T191" s="21">
        <f t="shared" si="18"/>
        <v>0</v>
      </c>
      <c r="U191" s="21">
        <f t="shared" si="18"/>
        <v>0</v>
      </c>
      <c r="V191" s="21">
        <f t="shared" si="18"/>
        <v>0</v>
      </c>
      <c r="W191" s="21">
        <f t="shared" si="18"/>
        <v>0</v>
      </c>
      <c r="X191" s="21">
        <f t="shared" si="18"/>
        <v>0</v>
      </c>
      <c r="Y191" s="21">
        <f t="shared" si="18"/>
        <v>0</v>
      </c>
      <c r="Z191" s="21">
        <f t="shared" si="18"/>
        <v>0</v>
      </c>
      <c r="AA191" s="21">
        <f t="shared" si="18"/>
        <v>0</v>
      </c>
      <c r="AB191" s="21">
        <f t="shared" si="18"/>
        <v>0</v>
      </c>
      <c r="AC191" s="21">
        <f t="shared" si="18"/>
        <v>0</v>
      </c>
      <c r="AD191" s="21">
        <f t="shared" si="18"/>
        <v>0</v>
      </c>
      <c r="AE191" s="21">
        <f t="shared" si="18"/>
        <v>0</v>
      </c>
      <c r="AF191" s="21">
        <f t="shared" si="18"/>
        <v>0</v>
      </c>
      <c r="AG191" s="21">
        <f t="shared" si="18"/>
        <v>0</v>
      </c>
      <c r="AH191" s="21">
        <f t="shared" si="18"/>
        <v>0</v>
      </c>
      <c r="AI191" s="21">
        <f t="shared" si="18"/>
        <v>0</v>
      </c>
      <c r="AJ191" s="21">
        <f t="shared" si="18"/>
        <v>0</v>
      </c>
      <c r="AK191" s="21">
        <f t="shared" si="18"/>
        <v>0</v>
      </c>
      <c r="AL191" s="21">
        <f t="shared" si="18"/>
        <v>0</v>
      </c>
      <c r="AM191" s="21">
        <f t="shared" si="18"/>
        <v>0</v>
      </c>
      <c r="AN191" s="21">
        <f t="shared" si="18"/>
        <v>0</v>
      </c>
      <c r="AO191" s="21">
        <f t="shared" si="18"/>
        <v>0</v>
      </c>
      <c r="AP191" s="21">
        <f t="shared" si="18"/>
        <v>0</v>
      </c>
      <c r="AQ191" s="21">
        <f t="shared" si="18"/>
        <v>0</v>
      </c>
      <c r="AR191" s="21">
        <f t="shared" si="18"/>
        <v>0</v>
      </c>
      <c r="AS191" s="21">
        <f t="shared" si="18"/>
        <v>0</v>
      </c>
      <c r="AT191" s="21">
        <f t="shared" si="18"/>
        <v>0</v>
      </c>
      <c r="AU191" s="21">
        <f t="shared" si="18"/>
        <v>0</v>
      </c>
      <c r="AV191" s="21">
        <f t="shared" si="18"/>
        <v>0</v>
      </c>
      <c r="AW191" s="21">
        <f t="shared" si="18"/>
        <v>0</v>
      </c>
      <c r="AX191" s="21">
        <f t="shared" si="18"/>
        <v>0</v>
      </c>
      <c r="AY191" s="21">
        <f t="shared" si="18"/>
        <v>0</v>
      </c>
      <c r="AZ191" s="21">
        <f t="shared" si="18"/>
        <v>0</v>
      </c>
      <c r="BA191" s="21">
        <f t="shared" si="18"/>
        <v>0</v>
      </c>
      <c r="BB191" s="21">
        <f t="shared" si="18"/>
        <v>0</v>
      </c>
    </row>
    <row r="192" spans="1:54" outlineLevel="2">
      <c r="A192" s="424"/>
      <c r="B192" s="150" t="s">
        <v>557</v>
      </c>
      <c r="C192" s="19"/>
      <c r="D192" s="135" t="s">
        <v>379</v>
      </c>
      <c r="E192" s="21">
        <f>E77*E186</f>
        <v>0</v>
      </c>
      <c r="F192" s="21">
        <f t="shared" ref="F192:BB192" si="19">F77*F186</f>
        <v>0</v>
      </c>
      <c r="G192" s="21">
        <f t="shared" si="19"/>
        <v>0</v>
      </c>
      <c r="H192" s="21">
        <f t="shared" si="19"/>
        <v>0</v>
      </c>
      <c r="I192" s="21">
        <f t="shared" si="19"/>
        <v>0</v>
      </c>
      <c r="J192" s="21">
        <f t="shared" si="19"/>
        <v>0</v>
      </c>
      <c r="K192" s="21">
        <f t="shared" si="19"/>
        <v>0</v>
      </c>
      <c r="L192" s="21">
        <f t="shared" si="19"/>
        <v>0</v>
      </c>
      <c r="M192" s="21">
        <f t="shared" si="19"/>
        <v>0</v>
      </c>
      <c r="N192" s="21">
        <f t="shared" si="19"/>
        <v>0</v>
      </c>
      <c r="O192" s="21">
        <f t="shared" si="19"/>
        <v>0</v>
      </c>
      <c r="P192" s="21">
        <f t="shared" si="19"/>
        <v>0</v>
      </c>
      <c r="Q192" s="21">
        <f t="shared" si="19"/>
        <v>0</v>
      </c>
      <c r="R192" s="21">
        <f t="shared" si="19"/>
        <v>0</v>
      </c>
      <c r="S192" s="21">
        <f t="shared" si="19"/>
        <v>0</v>
      </c>
      <c r="T192" s="21">
        <f t="shared" si="19"/>
        <v>0</v>
      </c>
      <c r="U192" s="21">
        <f t="shared" si="19"/>
        <v>0</v>
      </c>
      <c r="V192" s="21">
        <f t="shared" si="19"/>
        <v>0</v>
      </c>
      <c r="W192" s="21">
        <f t="shared" si="19"/>
        <v>0</v>
      </c>
      <c r="X192" s="21">
        <f t="shared" si="19"/>
        <v>0</v>
      </c>
      <c r="Y192" s="21">
        <f t="shared" si="19"/>
        <v>0</v>
      </c>
      <c r="Z192" s="21">
        <f t="shared" si="19"/>
        <v>0</v>
      </c>
      <c r="AA192" s="21">
        <f t="shared" si="19"/>
        <v>0</v>
      </c>
      <c r="AB192" s="21">
        <f t="shared" si="19"/>
        <v>0</v>
      </c>
      <c r="AC192" s="21">
        <f t="shared" si="19"/>
        <v>0</v>
      </c>
      <c r="AD192" s="21">
        <f t="shared" si="19"/>
        <v>0</v>
      </c>
      <c r="AE192" s="21">
        <f t="shared" si="19"/>
        <v>0</v>
      </c>
      <c r="AF192" s="21">
        <f t="shared" si="19"/>
        <v>0</v>
      </c>
      <c r="AG192" s="21">
        <f t="shared" si="19"/>
        <v>0</v>
      </c>
      <c r="AH192" s="21">
        <f t="shared" si="19"/>
        <v>0</v>
      </c>
      <c r="AI192" s="21">
        <f t="shared" si="19"/>
        <v>0</v>
      </c>
      <c r="AJ192" s="21">
        <f t="shared" si="19"/>
        <v>0</v>
      </c>
      <c r="AK192" s="21">
        <f t="shared" si="19"/>
        <v>0</v>
      </c>
      <c r="AL192" s="21">
        <f t="shared" si="19"/>
        <v>0</v>
      </c>
      <c r="AM192" s="21">
        <f t="shared" si="19"/>
        <v>0</v>
      </c>
      <c r="AN192" s="21">
        <f t="shared" si="19"/>
        <v>0</v>
      </c>
      <c r="AO192" s="21">
        <f t="shared" si="19"/>
        <v>0</v>
      </c>
      <c r="AP192" s="21">
        <f t="shared" si="19"/>
        <v>0</v>
      </c>
      <c r="AQ192" s="21">
        <f t="shared" si="19"/>
        <v>0</v>
      </c>
      <c r="AR192" s="21">
        <f t="shared" si="19"/>
        <v>0</v>
      </c>
      <c r="AS192" s="21">
        <f t="shared" si="19"/>
        <v>0</v>
      </c>
      <c r="AT192" s="21">
        <f t="shared" si="19"/>
        <v>0</v>
      </c>
      <c r="AU192" s="21">
        <f t="shared" si="19"/>
        <v>0</v>
      </c>
      <c r="AV192" s="21">
        <f t="shared" si="19"/>
        <v>0</v>
      </c>
      <c r="AW192" s="21">
        <f t="shared" si="19"/>
        <v>0</v>
      </c>
      <c r="AX192" s="21">
        <f t="shared" si="19"/>
        <v>0</v>
      </c>
      <c r="AY192" s="21">
        <f t="shared" si="19"/>
        <v>0</v>
      </c>
      <c r="AZ192" s="21">
        <f t="shared" si="19"/>
        <v>0</v>
      </c>
      <c r="BA192" s="21">
        <f t="shared" si="19"/>
        <v>0</v>
      </c>
      <c r="BB192" s="21">
        <f t="shared" si="19"/>
        <v>0</v>
      </c>
    </row>
    <row r="193" spans="1:54" outlineLevel="2">
      <c r="A193" s="424"/>
      <c r="B193" s="150" t="s">
        <v>483</v>
      </c>
      <c r="C193" s="19"/>
      <c r="D193" s="135" t="s">
        <v>379</v>
      </c>
      <c r="E193" s="21">
        <f t="shared" ref="E193:BB193" si="20">SUMIF($B$143:$B$154,"Environmental",E$143:E$154)*E186</f>
        <v>0</v>
      </c>
      <c r="F193" s="21">
        <f t="shared" si="20"/>
        <v>0</v>
      </c>
      <c r="G193" s="21">
        <f t="shared" si="20"/>
        <v>0</v>
      </c>
      <c r="H193" s="21">
        <f t="shared" si="20"/>
        <v>0</v>
      </c>
      <c r="I193" s="21">
        <f t="shared" si="20"/>
        <v>0</v>
      </c>
      <c r="J193" s="21">
        <f t="shared" si="20"/>
        <v>0</v>
      </c>
      <c r="K193" s="21">
        <f t="shared" si="20"/>
        <v>0</v>
      </c>
      <c r="L193" s="21">
        <f t="shared" si="20"/>
        <v>0</v>
      </c>
      <c r="M193" s="21">
        <f t="shared" si="20"/>
        <v>0</v>
      </c>
      <c r="N193" s="21">
        <f t="shared" si="20"/>
        <v>0</v>
      </c>
      <c r="O193" s="21">
        <f t="shared" si="20"/>
        <v>0</v>
      </c>
      <c r="P193" s="21">
        <f t="shared" si="20"/>
        <v>0</v>
      </c>
      <c r="Q193" s="21">
        <f t="shared" si="20"/>
        <v>0</v>
      </c>
      <c r="R193" s="21">
        <f t="shared" si="20"/>
        <v>0</v>
      </c>
      <c r="S193" s="21">
        <f t="shared" si="20"/>
        <v>0</v>
      </c>
      <c r="T193" s="21">
        <f t="shared" si="20"/>
        <v>0</v>
      </c>
      <c r="U193" s="21">
        <f t="shared" si="20"/>
        <v>0</v>
      </c>
      <c r="V193" s="21">
        <f t="shared" si="20"/>
        <v>0</v>
      </c>
      <c r="W193" s="21">
        <f t="shared" si="20"/>
        <v>0</v>
      </c>
      <c r="X193" s="21">
        <f t="shared" si="20"/>
        <v>0</v>
      </c>
      <c r="Y193" s="21">
        <f t="shared" si="20"/>
        <v>0</v>
      </c>
      <c r="Z193" s="21">
        <f t="shared" si="20"/>
        <v>0</v>
      </c>
      <c r="AA193" s="21">
        <f t="shared" si="20"/>
        <v>0</v>
      </c>
      <c r="AB193" s="21">
        <f t="shared" si="20"/>
        <v>0</v>
      </c>
      <c r="AC193" s="21">
        <f t="shared" si="20"/>
        <v>0</v>
      </c>
      <c r="AD193" s="21">
        <f t="shared" si="20"/>
        <v>0</v>
      </c>
      <c r="AE193" s="21">
        <f t="shared" si="20"/>
        <v>0</v>
      </c>
      <c r="AF193" s="21">
        <f t="shared" si="20"/>
        <v>0</v>
      </c>
      <c r="AG193" s="21">
        <f t="shared" si="20"/>
        <v>0</v>
      </c>
      <c r="AH193" s="21">
        <f t="shared" si="20"/>
        <v>0</v>
      </c>
      <c r="AI193" s="21">
        <f t="shared" si="20"/>
        <v>0</v>
      </c>
      <c r="AJ193" s="21">
        <f t="shared" si="20"/>
        <v>0</v>
      </c>
      <c r="AK193" s="21">
        <f t="shared" si="20"/>
        <v>0</v>
      </c>
      <c r="AL193" s="21">
        <f t="shared" si="20"/>
        <v>0</v>
      </c>
      <c r="AM193" s="21">
        <f t="shared" si="20"/>
        <v>0</v>
      </c>
      <c r="AN193" s="21">
        <f t="shared" si="20"/>
        <v>0</v>
      </c>
      <c r="AO193" s="21">
        <f t="shared" si="20"/>
        <v>0</v>
      </c>
      <c r="AP193" s="21">
        <f t="shared" si="20"/>
        <v>0</v>
      </c>
      <c r="AQ193" s="21">
        <f t="shared" si="20"/>
        <v>0</v>
      </c>
      <c r="AR193" s="21">
        <f t="shared" si="20"/>
        <v>0</v>
      </c>
      <c r="AS193" s="21">
        <f t="shared" si="20"/>
        <v>0</v>
      </c>
      <c r="AT193" s="21">
        <f t="shared" si="20"/>
        <v>0</v>
      </c>
      <c r="AU193" s="21">
        <f t="shared" si="20"/>
        <v>0</v>
      </c>
      <c r="AV193" s="21">
        <f t="shared" si="20"/>
        <v>0</v>
      </c>
      <c r="AW193" s="21">
        <f t="shared" si="20"/>
        <v>0</v>
      </c>
      <c r="AX193" s="21">
        <f t="shared" si="20"/>
        <v>0</v>
      </c>
      <c r="AY193" s="21">
        <f t="shared" si="20"/>
        <v>0</v>
      </c>
      <c r="AZ193" s="21">
        <f t="shared" si="20"/>
        <v>0</v>
      </c>
      <c r="BA193" s="21">
        <f t="shared" si="20"/>
        <v>0</v>
      </c>
      <c r="BB193" s="21">
        <f t="shared" si="20"/>
        <v>0</v>
      </c>
    </row>
    <row r="194" spans="1:54" outlineLevel="2">
      <c r="A194" s="424"/>
      <c r="B194" s="150" t="s">
        <v>484</v>
      </c>
      <c r="C194" s="19"/>
      <c r="D194" s="135" t="s">
        <v>379</v>
      </c>
      <c r="E194" s="21">
        <f t="shared" ref="E194:BB194" si="21">SUM(E172:E174)*E186</f>
        <v>0</v>
      </c>
      <c r="F194" s="21">
        <f t="shared" si="21"/>
        <v>0</v>
      </c>
      <c r="G194" s="21">
        <f t="shared" si="21"/>
        <v>0</v>
      </c>
      <c r="H194" s="21">
        <f t="shared" si="21"/>
        <v>0</v>
      </c>
      <c r="I194" s="21">
        <f t="shared" si="21"/>
        <v>0</v>
      </c>
      <c r="J194" s="21">
        <f t="shared" si="21"/>
        <v>0</v>
      </c>
      <c r="K194" s="21">
        <f t="shared" si="21"/>
        <v>0</v>
      </c>
      <c r="L194" s="21">
        <f t="shared" si="21"/>
        <v>0</v>
      </c>
      <c r="M194" s="21">
        <f t="shared" si="21"/>
        <v>0</v>
      </c>
      <c r="N194" s="21">
        <f t="shared" si="21"/>
        <v>0</v>
      </c>
      <c r="O194" s="21">
        <f t="shared" si="21"/>
        <v>0</v>
      </c>
      <c r="P194" s="21">
        <f t="shared" si="21"/>
        <v>0</v>
      </c>
      <c r="Q194" s="21">
        <f t="shared" si="21"/>
        <v>0</v>
      </c>
      <c r="R194" s="21">
        <f t="shared" si="21"/>
        <v>0</v>
      </c>
      <c r="S194" s="21">
        <f t="shared" si="21"/>
        <v>0</v>
      </c>
      <c r="T194" s="21">
        <f t="shared" si="21"/>
        <v>0</v>
      </c>
      <c r="U194" s="21">
        <f t="shared" si="21"/>
        <v>0</v>
      </c>
      <c r="V194" s="21">
        <f t="shared" si="21"/>
        <v>0</v>
      </c>
      <c r="W194" s="21">
        <f t="shared" si="21"/>
        <v>0</v>
      </c>
      <c r="X194" s="21">
        <f t="shared" si="21"/>
        <v>0</v>
      </c>
      <c r="Y194" s="21">
        <f t="shared" si="21"/>
        <v>0</v>
      </c>
      <c r="Z194" s="21">
        <f t="shared" si="21"/>
        <v>0</v>
      </c>
      <c r="AA194" s="21">
        <f t="shared" si="21"/>
        <v>0</v>
      </c>
      <c r="AB194" s="21">
        <f t="shared" si="21"/>
        <v>0</v>
      </c>
      <c r="AC194" s="21">
        <f t="shared" si="21"/>
        <v>0</v>
      </c>
      <c r="AD194" s="21">
        <f t="shared" si="21"/>
        <v>0</v>
      </c>
      <c r="AE194" s="21">
        <f t="shared" si="21"/>
        <v>0</v>
      </c>
      <c r="AF194" s="21">
        <f t="shared" si="21"/>
        <v>0</v>
      </c>
      <c r="AG194" s="21">
        <f t="shared" si="21"/>
        <v>0</v>
      </c>
      <c r="AH194" s="21">
        <f t="shared" si="21"/>
        <v>0</v>
      </c>
      <c r="AI194" s="21">
        <f t="shared" si="21"/>
        <v>0</v>
      </c>
      <c r="AJ194" s="21">
        <f t="shared" si="21"/>
        <v>0</v>
      </c>
      <c r="AK194" s="21">
        <f t="shared" si="21"/>
        <v>0</v>
      </c>
      <c r="AL194" s="21">
        <f t="shared" si="21"/>
        <v>0</v>
      </c>
      <c r="AM194" s="21">
        <f t="shared" si="21"/>
        <v>0</v>
      </c>
      <c r="AN194" s="21">
        <f t="shared" si="21"/>
        <v>0</v>
      </c>
      <c r="AO194" s="21">
        <f t="shared" si="21"/>
        <v>0</v>
      </c>
      <c r="AP194" s="21">
        <f t="shared" si="21"/>
        <v>0</v>
      </c>
      <c r="AQ194" s="21">
        <f t="shared" si="21"/>
        <v>0</v>
      </c>
      <c r="AR194" s="21">
        <f t="shared" si="21"/>
        <v>0</v>
      </c>
      <c r="AS194" s="21">
        <f t="shared" si="21"/>
        <v>0</v>
      </c>
      <c r="AT194" s="21">
        <f t="shared" si="21"/>
        <v>0</v>
      </c>
      <c r="AU194" s="21">
        <f t="shared" si="21"/>
        <v>0</v>
      </c>
      <c r="AV194" s="21">
        <f t="shared" si="21"/>
        <v>0</v>
      </c>
      <c r="AW194" s="21">
        <f t="shared" si="21"/>
        <v>0</v>
      </c>
      <c r="AX194" s="21">
        <f t="shared" si="21"/>
        <v>0</v>
      </c>
      <c r="AY194" s="21">
        <f t="shared" si="21"/>
        <v>0</v>
      </c>
      <c r="AZ194" s="21">
        <f t="shared" si="21"/>
        <v>0</v>
      </c>
      <c r="BA194" s="21">
        <f t="shared" si="21"/>
        <v>0</v>
      </c>
      <c r="BB194" s="21">
        <f t="shared" si="21"/>
        <v>0</v>
      </c>
    </row>
    <row r="195" spans="1:54" outlineLevel="2">
      <c r="A195" s="424"/>
      <c r="B195" s="150" t="s">
        <v>485</v>
      </c>
      <c r="C195" s="19"/>
      <c r="D195" s="135" t="s">
        <v>379</v>
      </c>
      <c r="E195" s="21">
        <f>SUM(E176:E178)*E186</f>
        <v>0</v>
      </c>
      <c r="F195" s="21">
        <f t="shared" ref="F195:BB195" si="22">SUM(F176:F178)*F186</f>
        <v>0</v>
      </c>
      <c r="G195" s="21">
        <f t="shared" si="22"/>
        <v>0</v>
      </c>
      <c r="H195" s="21">
        <f t="shared" si="22"/>
        <v>0</v>
      </c>
      <c r="I195" s="21">
        <f t="shared" si="22"/>
        <v>0</v>
      </c>
      <c r="J195" s="21">
        <f t="shared" si="22"/>
        <v>0</v>
      </c>
      <c r="K195" s="21">
        <f t="shared" si="22"/>
        <v>0</v>
      </c>
      <c r="L195" s="21">
        <f t="shared" si="22"/>
        <v>0</v>
      </c>
      <c r="M195" s="21">
        <f t="shared" si="22"/>
        <v>0</v>
      </c>
      <c r="N195" s="21">
        <f t="shared" si="22"/>
        <v>0</v>
      </c>
      <c r="O195" s="21">
        <f t="shared" si="22"/>
        <v>0</v>
      </c>
      <c r="P195" s="21">
        <f t="shared" si="22"/>
        <v>0</v>
      </c>
      <c r="Q195" s="21">
        <f t="shared" si="22"/>
        <v>0</v>
      </c>
      <c r="R195" s="21">
        <f t="shared" si="22"/>
        <v>0</v>
      </c>
      <c r="S195" s="21">
        <f t="shared" si="22"/>
        <v>0</v>
      </c>
      <c r="T195" s="21">
        <f t="shared" si="22"/>
        <v>0</v>
      </c>
      <c r="U195" s="21">
        <f t="shared" si="22"/>
        <v>0</v>
      </c>
      <c r="V195" s="21">
        <f t="shared" si="22"/>
        <v>0</v>
      </c>
      <c r="W195" s="21">
        <f t="shared" si="22"/>
        <v>0</v>
      </c>
      <c r="X195" s="21">
        <f t="shared" si="22"/>
        <v>0</v>
      </c>
      <c r="Y195" s="21">
        <f t="shared" si="22"/>
        <v>0</v>
      </c>
      <c r="Z195" s="21">
        <f t="shared" si="22"/>
        <v>0</v>
      </c>
      <c r="AA195" s="21">
        <f t="shared" si="22"/>
        <v>0</v>
      </c>
      <c r="AB195" s="21">
        <f t="shared" si="22"/>
        <v>0</v>
      </c>
      <c r="AC195" s="21">
        <f t="shared" si="22"/>
        <v>0</v>
      </c>
      <c r="AD195" s="21">
        <f t="shared" si="22"/>
        <v>0</v>
      </c>
      <c r="AE195" s="21">
        <f t="shared" si="22"/>
        <v>0</v>
      </c>
      <c r="AF195" s="21">
        <f t="shared" si="22"/>
        <v>0</v>
      </c>
      <c r="AG195" s="21">
        <f t="shared" si="22"/>
        <v>0</v>
      </c>
      <c r="AH195" s="21">
        <f t="shared" si="22"/>
        <v>0</v>
      </c>
      <c r="AI195" s="21">
        <f t="shared" si="22"/>
        <v>0</v>
      </c>
      <c r="AJ195" s="21">
        <f t="shared" si="22"/>
        <v>0</v>
      </c>
      <c r="AK195" s="21">
        <f t="shared" si="22"/>
        <v>0</v>
      </c>
      <c r="AL195" s="21">
        <f t="shared" si="22"/>
        <v>0</v>
      </c>
      <c r="AM195" s="21">
        <f t="shared" si="22"/>
        <v>0</v>
      </c>
      <c r="AN195" s="21">
        <f t="shared" si="22"/>
        <v>0</v>
      </c>
      <c r="AO195" s="21">
        <f t="shared" si="22"/>
        <v>0</v>
      </c>
      <c r="AP195" s="21">
        <f t="shared" si="22"/>
        <v>0</v>
      </c>
      <c r="AQ195" s="21">
        <f t="shared" si="22"/>
        <v>0</v>
      </c>
      <c r="AR195" s="21">
        <f t="shared" si="22"/>
        <v>0</v>
      </c>
      <c r="AS195" s="21">
        <f t="shared" si="22"/>
        <v>0</v>
      </c>
      <c r="AT195" s="21">
        <f t="shared" si="22"/>
        <v>0</v>
      </c>
      <c r="AU195" s="21">
        <f t="shared" si="22"/>
        <v>0</v>
      </c>
      <c r="AV195" s="21">
        <f t="shared" si="22"/>
        <v>0</v>
      </c>
      <c r="AW195" s="21">
        <f t="shared" si="22"/>
        <v>0</v>
      </c>
      <c r="AX195" s="21">
        <f t="shared" si="22"/>
        <v>0</v>
      </c>
      <c r="AY195" s="21">
        <f t="shared" si="22"/>
        <v>0</v>
      </c>
      <c r="AZ195" s="21">
        <f t="shared" si="22"/>
        <v>0</v>
      </c>
      <c r="BA195" s="21">
        <f t="shared" si="22"/>
        <v>0</v>
      </c>
      <c r="BB195" s="21">
        <f t="shared" si="22"/>
        <v>0</v>
      </c>
    </row>
    <row r="196" spans="1:54" outlineLevel="2">
      <c r="A196" s="424"/>
      <c r="B196" s="150" t="s">
        <v>285</v>
      </c>
      <c r="C196" s="19"/>
      <c r="D196" s="135" t="s">
        <v>379</v>
      </c>
      <c r="E196" s="21">
        <f t="shared" ref="E196:BB196" si="23">SUMIF($B$143:$B$154,"Safety",E$143:E$154)*E187</f>
        <v>0</v>
      </c>
      <c r="F196" s="21">
        <f t="shared" si="23"/>
        <v>0</v>
      </c>
      <c r="G196" s="21">
        <f t="shared" si="23"/>
        <v>0</v>
      </c>
      <c r="H196" s="21">
        <f t="shared" si="23"/>
        <v>0</v>
      </c>
      <c r="I196" s="21">
        <f t="shared" si="23"/>
        <v>0</v>
      </c>
      <c r="J196" s="21">
        <f t="shared" si="23"/>
        <v>0</v>
      </c>
      <c r="K196" s="21">
        <f t="shared" si="23"/>
        <v>0</v>
      </c>
      <c r="L196" s="21">
        <f t="shared" si="23"/>
        <v>0</v>
      </c>
      <c r="M196" s="21">
        <f t="shared" si="23"/>
        <v>0</v>
      </c>
      <c r="N196" s="21">
        <f t="shared" si="23"/>
        <v>0</v>
      </c>
      <c r="O196" s="21">
        <f t="shared" si="23"/>
        <v>0</v>
      </c>
      <c r="P196" s="21">
        <f t="shared" si="23"/>
        <v>0</v>
      </c>
      <c r="Q196" s="21">
        <f t="shared" si="23"/>
        <v>0</v>
      </c>
      <c r="R196" s="21">
        <f t="shared" si="23"/>
        <v>0</v>
      </c>
      <c r="S196" s="21">
        <f t="shared" si="23"/>
        <v>0</v>
      </c>
      <c r="T196" s="21">
        <f t="shared" si="23"/>
        <v>0</v>
      </c>
      <c r="U196" s="21">
        <f t="shared" si="23"/>
        <v>0</v>
      </c>
      <c r="V196" s="21">
        <f t="shared" si="23"/>
        <v>0</v>
      </c>
      <c r="W196" s="21">
        <f t="shared" si="23"/>
        <v>0</v>
      </c>
      <c r="X196" s="21">
        <f t="shared" si="23"/>
        <v>0</v>
      </c>
      <c r="Y196" s="21">
        <f t="shared" si="23"/>
        <v>0</v>
      </c>
      <c r="Z196" s="21">
        <f t="shared" si="23"/>
        <v>0</v>
      </c>
      <c r="AA196" s="21">
        <f t="shared" si="23"/>
        <v>0</v>
      </c>
      <c r="AB196" s="21">
        <f t="shared" si="23"/>
        <v>0</v>
      </c>
      <c r="AC196" s="21">
        <f t="shared" si="23"/>
        <v>0</v>
      </c>
      <c r="AD196" s="21">
        <f t="shared" si="23"/>
        <v>0</v>
      </c>
      <c r="AE196" s="21">
        <f t="shared" si="23"/>
        <v>0</v>
      </c>
      <c r="AF196" s="21">
        <f t="shared" si="23"/>
        <v>0</v>
      </c>
      <c r="AG196" s="21">
        <f t="shared" si="23"/>
        <v>0</v>
      </c>
      <c r="AH196" s="21">
        <f t="shared" si="23"/>
        <v>0</v>
      </c>
      <c r="AI196" s="21">
        <f t="shared" si="23"/>
        <v>0</v>
      </c>
      <c r="AJ196" s="21">
        <f t="shared" si="23"/>
        <v>0</v>
      </c>
      <c r="AK196" s="21">
        <f t="shared" si="23"/>
        <v>0</v>
      </c>
      <c r="AL196" s="21">
        <f t="shared" si="23"/>
        <v>0</v>
      </c>
      <c r="AM196" s="21">
        <f t="shared" si="23"/>
        <v>0</v>
      </c>
      <c r="AN196" s="21">
        <f t="shared" si="23"/>
        <v>0</v>
      </c>
      <c r="AO196" s="21">
        <f t="shared" si="23"/>
        <v>0</v>
      </c>
      <c r="AP196" s="21">
        <f t="shared" si="23"/>
        <v>0</v>
      </c>
      <c r="AQ196" s="21">
        <f t="shared" si="23"/>
        <v>0</v>
      </c>
      <c r="AR196" s="21">
        <f t="shared" si="23"/>
        <v>0</v>
      </c>
      <c r="AS196" s="21">
        <f t="shared" si="23"/>
        <v>0</v>
      </c>
      <c r="AT196" s="21">
        <f t="shared" si="23"/>
        <v>0</v>
      </c>
      <c r="AU196" s="21">
        <f t="shared" si="23"/>
        <v>0</v>
      </c>
      <c r="AV196" s="21">
        <f t="shared" si="23"/>
        <v>0</v>
      </c>
      <c r="AW196" s="21">
        <f t="shared" si="23"/>
        <v>0</v>
      </c>
      <c r="AX196" s="21">
        <f t="shared" si="23"/>
        <v>0</v>
      </c>
      <c r="AY196" s="21">
        <f t="shared" si="23"/>
        <v>0</v>
      </c>
      <c r="AZ196" s="21">
        <f t="shared" si="23"/>
        <v>0</v>
      </c>
      <c r="BA196" s="21">
        <f t="shared" si="23"/>
        <v>0</v>
      </c>
      <c r="BB196" s="21">
        <f t="shared" si="23"/>
        <v>0</v>
      </c>
    </row>
    <row r="197" spans="1:54" outlineLevel="2">
      <c r="A197" s="424"/>
      <c r="B197" s="150" t="s">
        <v>288</v>
      </c>
      <c r="C197" s="19"/>
      <c r="D197" s="135" t="s">
        <v>379</v>
      </c>
      <c r="E197" s="21">
        <f>SUMIF($B$143:$B$154,"Financial",E$143:E$154)*E186</f>
        <v>0</v>
      </c>
      <c r="F197" s="21">
        <f t="shared" ref="F197:BB197" si="24">SUMIF($B$143:$B$154,"Financial",F$143:F$154)*F186</f>
        <v>0</v>
      </c>
      <c r="G197" s="21">
        <f t="shared" si="24"/>
        <v>0</v>
      </c>
      <c r="H197" s="21">
        <f t="shared" si="24"/>
        <v>0</v>
      </c>
      <c r="I197" s="21">
        <f t="shared" si="24"/>
        <v>0</v>
      </c>
      <c r="J197" s="21">
        <f t="shared" si="24"/>
        <v>0</v>
      </c>
      <c r="K197" s="21">
        <f t="shared" si="24"/>
        <v>0</v>
      </c>
      <c r="L197" s="21">
        <f t="shared" si="24"/>
        <v>0</v>
      </c>
      <c r="M197" s="21">
        <f t="shared" si="24"/>
        <v>0</v>
      </c>
      <c r="N197" s="21">
        <f t="shared" si="24"/>
        <v>0</v>
      </c>
      <c r="O197" s="21">
        <f t="shared" si="24"/>
        <v>0</v>
      </c>
      <c r="P197" s="21">
        <f t="shared" si="24"/>
        <v>0</v>
      </c>
      <c r="Q197" s="21">
        <f t="shared" si="24"/>
        <v>0</v>
      </c>
      <c r="R197" s="21">
        <f t="shared" si="24"/>
        <v>0</v>
      </c>
      <c r="S197" s="21">
        <f t="shared" si="24"/>
        <v>0</v>
      </c>
      <c r="T197" s="21">
        <f t="shared" si="24"/>
        <v>0</v>
      </c>
      <c r="U197" s="21">
        <f t="shared" si="24"/>
        <v>0</v>
      </c>
      <c r="V197" s="21">
        <f t="shared" si="24"/>
        <v>0</v>
      </c>
      <c r="W197" s="21">
        <f t="shared" si="24"/>
        <v>0</v>
      </c>
      <c r="X197" s="21">
        <f t="shared" si="24"/>
        <v>0</v>
      </c>
      <c r="Y197" s="21">
        <f t="shared" si="24"/>
        <v>0</v>
      </c>
      <c r="Z197" s="21">
        <f t="shared" si="24"/>
        <v>0</v>
      </c>
      <c r="AA197" s="21">
        <f t="shared" si="24"/>
        <v>0</v>
      </c>
      <c r="AB197" s="21">
        <f t="shared" si="24"/>
        <v>0</v>
      </c>
      <c r="AC197" s="21">
        <f t="shared" si="24"/>
        <v>0</v>
      </c>
      <c r="AD197" s="21">
        <f t="shared" si="24"/>
        <v>0</v>
      </c>
      <c r="AE197" s="21">
        <f t="shared" si="24"/>
        <v>0</v>
      </c>
      <c r="AF197" s="21">
        <f t="shared" si="24"/>
        <v>0</v>
      </c>
      <c r="AG197" s="21">
        <f t="shared" si="24"/>
        <v>0</v>
      </c>
      <c r="AH197" s="21">
        <f t="shared" si="24"/>
        <v>0</v>
      </c>
      <c r="AI197" s="21">
        <f t="shared" si="24"/>
        <v>0</v>
      </c>
      <c r="AJ197" s="21">
        <f t="shared" si="24"/>
        <v>0</v>
      </c>
      <c r="AK197" s="21">
        <f t="shared" si="24"/>
        <v>0</v>
      </c>
      <c r="AL197" s="21">
        <f t="shared" si="24"/>
        <v>0</v>
      </c>
      <c r="AM197" s="21">
        <f t="shared" si="24"/>
        <v>0</v>
      </c>
      <c r="AN197" s="21">
        <f t="shared" si="24"/>
        <v>0</v>
      </c>
      <c r="AO197" s="21">
        <f t="shared" si="24"/>
        <v>0</v>
      </c>
      <c r="AP197" s="21">
        <f t="shared" si="24"/>
        <v>0</v>
      </c>
      <c r="AQ197" s="21">
        <f t="shared" si="24"/>
        <v>0</v>
      </c>
      <c r="AR197" s="21">
        <f t="shared" si="24"/>
        <v>0</v>
      </c>
      <c r="AS197" s="21">
        <f t="shared" si="24"/>
        <v>0</v>
      </c>
      <c r="AT197" s="21">
        <f t="shared" si="24"/>
        <v>0</v>
      </c>
      <c r="AU197" s="21">
        <f t="shared" si="24"/>
        <v>0</v>
      </c>
      <c r="AV197" s="21">
        <f t="shared" si="24"/>
        <v>0</v>
      </c>
      <c r="AW197" s="21">
        <f t="shared" si="24"/>
        <v>0</v>
      </c>
      <c r="AX197" s="21">
        <f t="shared" si="24"/>
        <v>0</v>
      </c>
      <c r="AY197" s="21">
        <f t="shared" si="24"/>
        <v>0</v>
      </c>
      <c r="AZ197" s="21">
        <f t="shared" si="24"/>
        <v>0</v>
      </c>
      <c r="BA197" s="21">
        <f t="shared" si="24"/>
        <v>0</v>
      </c>
      <c r="BB197" s="21">
        <f t="shared" si="24"/>
        <v>0</v>
      </c>
    </row>
    <row r="198" spans="1:54" outlineLevel="2">
      <c r="A198" s="425"/>
      <c r="B198" s="150" t="s">
        <v>466</v>
      </c>
      <c r="C198" s="19"/>
      <c r="D198" s="135" t="s">
        <v>379</v>
      </c>
      <c r="E198" s="21">
        <f>SUMIF($B$143:$B$154,"Other",E$143:E$154)*E186</f>
        <v>0</v>
      </c>
      <c r="F198" s="21">
        <f t="shared" ref="F198:BB198" si="25">SUMIF($B$143:$B$154,"Other",F$143:F$154)*F186</f>
        <v>0</v>
      </c>
      <c r="G198" s="21">
        <f t="shared" si="25"/>
        <v>0</v>
      </c>
      <c r="H198" s="21">
        <f t="shared" si="25"/>
        <v>0</v>
      </c>
      <c r="I198" s="21">
        <f t="shared" si="25"/>
        <v>0</v>
      </c>
      <c r="J198" s="21">
        <f t="shared" si="25"/>
        <v>0</v>
      </c>
      <c r="K198" s="21">
        <f t="shared" si="25"/>
        <v>0</v>
      </c>
      <c r="L198" s="21">
        <f t="shared" si="25"/>
        <v>0</v>
      </c>
      <c r="M198" s="21">
        <f t="shared" si="25"/>
        <v>0</v>
      </c>
      <c r="N198" s="21">
        <f t="shared" si="25"/>
        <v>0</v>
      </c>
      <c r="O198" s="21">
        <f t="shared" si="25"/>
        <v>0</v>
      </c>
      <c r="P198" s="21">
        <f t="shared" si="25"/>
        <v>0</v>
      </c>
      <c r="Q198" s="21">
        <f t="shared" si="25"/>
        <v>0</v>
      </c>
      <c r="R198" s="21">
        <f t="shared" si="25"/>
        <v>0</v>
      </c>
      <c r="S198" s="21">
        <f t="shared" si="25"/>
        <v>0</v>
      </c>
      <c r="T198" s="21">
        <f t="shared" si="25"/>
        <v>0</v>
      </c>
      <c r="U198" s="21">
        <f t="shared" si="25"/>
        <v>0</v>
      </c>
      <c r="V198" s="21">
        <f t="shared" si="25"/>
        <v>0</v>
      </c>
      <c r="W198" s="21">
        <f t="shared" si="25"/>
        <v>0</v>
      </c>
      <c r="X198" s="21">
        <f t="shared" si="25"/>
        <v>0</v>
      </c>
      <c r="Y198" s="21">
        <f t="shared" si="25"/>
        <v>0</v>
      </c>
      <c r="Z198" s="21">
        <f t="shared" si="25"/>
        <v>0</v>
      </c>
      <c r="AA198" s="21">
        <f t="shared" si="25"/>
        <v>0</v>
      </c>
      <c r="AB198" s="21">
        <f t="shared" si="25"/>
        <v>0</v>
      </c>
      <c r="AC198" s="21">
        <f t="shared" si="25"/>
        <v>0</v>
      </c>
      <c r="AD198" s="21">
        <f t="shared" si="25"/>
        <v>0</v>
      </c>
      <c r="AE198" s="21">
        <f t="shared" si="25"/>
        <v>0</v>
      </c>
      <c r="AF198" s="21">
        <f t="shared" si="25"/>
        <v>0</v>
      </c>
      <c r="AG198" s="21">
        <f t="shared" si="25"/>
        <v>0</v>
      </c>
      <c r="AH198" s="21">
        <f t="shared" si="25"/>
        <v>0</v>
      </c>
      <c r="AI198" s="21">
        <f t="shared" si="25"/>
        <v>0</v>
      </c>
      <c r="AJ198" s="21">
        <f t="shared" si="25"/>
        <v>0</v>
      </c>
      <c r="AK198" s="21">
        <f t="shared" si="25"/>
        <v>0</v>
      </c>
      <c r="AL198" s="21">
        <f t="shared" si="25"/>
        <v>0</v>
      </c>
      <c r="AM198" s="21">
        <f t="shared" si="25"/>
        <v>0</v>
      </c>
      <c r="AN198" s="21">
        <f t="shared" si="25"/>
        <v>0</v>
      </c>
      <c r="AO198" s="21">
        <f t="shared" si="25"/>
        <v>0</v>
      </c>
      <c r="AP198" s="21">
        <f t="shared" si="25"/>
        <v>0</v>
      </c>
      <c r="AQ198" s="21">
        <f t="shared" si="25"/>
        <v>0</v>
      </c>
      <c r="AR198" s="21">
        <f t="shared" si="25"/>
        <v>0</v>
      </c>
      <c r="AS198" s="21">
        <f t="shared" si="25"/>
        <v>0</v>
      </c>
      <c r="AT198" s="21">
        <f t="shared" si="25"/>
        <v>0</v>
      </c>
      <c r="AU198" s="21">
        <f t="shared" si="25"/>
        <v>0</v>
      </c>
      <c r="AV198" s="21">
        <f t="shared" si="25"/>
        <v>0</v>
      </c>
      <c r="AW198" s="21">
        <f t="shared" si="25"/>
        <v>0</v>
      </c>
      <c r="AX198" s="21">
        <f t="shared" si="25"/>
        <v>0</v>
      </c>
      <c r="AY198" s="21">
        <f t="shared" si="25"/>
        <v>0</v>
      </c>
      <c r="AZ198" s="21">
        <f t="shared" si="25"/>
        <v>0</v>
      </c>
      <c r="BA198" s="21">
        <f t="shared" si="25"/>
        <v>0</v>
      </c>
      <c r="BB198" s="21">
        <f t="shared" si="25"/>
        <v>0</v>
      </c>
    </row>
    <row r="199" spans="1:54" outlineLevel="2">
      <c r="A199" s="230"/>
      <c r="B199" s="150"/>
      <c r="C199" s="19"/>
      <c r="D199" s="19"/>
      <c r="E199" s="231"/>
      <c r="F199" s="231"/>
      <c r="G199" s="231"/>
      <c r="H199" s="231"/>
      <c r="I199" s="231"/>
      <c r="J199" s="231"/>
      <c r="K199" s="231"/>
      <c r="L199" s="231"/>
      <c r="M199" s="231"/>
      <c r="N199" s="231"/>
      <c r="O199" s="231"/>
      <c r="P199" s="231"/>
      <c r="Q199" s="231"/>
      <c r="R199" s="231"/>
      <c r="S199" s="231"/>
      <c r="T199" s="231"/>
      <c r="U199" s="231"/>
      <c r="V199" s="231"/>
      <c r="W199" s="231"/>
      <c r="X199" s="231"/>
      <c r="Y199" s="231"/>
      <c r="Z199" s="231"/>
      <c r="AA199" s="231"/>
      <c r="AB199" s="231"/>
      <c r="AC199" s="231"/>
      <c r="AD199" s="231"/>
      <c r="AE199" s="231"/>
      <c r="AF199" s="231"/>
      <c r="AG199" s="231"/>
      <c r="AH199" s="231"/>
      <c r="AI199" s="231"/>
      <c r="AJ199" s="231"/>
      <c r="AK199" s="231"/>
      <c r="AL199" s="231"/>
      <c r="AM199" s="231"/>
      <c r="AN199" s="231"/>
      <c r="AO199" s="231"/>
      <c r="AP199" s="231"/>
      <c r="AQ199" s="231"/>
      <c r="AR199" s="231"/>
      <c r="AS199" s="231"/>
      <c r="AT199" s="231"/>
      <c r="AU199" s="231"/>
      <c r="AV199" s="231"/>
      <c r="AW199" s="231"/>
      <c r="AX199" s="231"/>
      <c r="AY199" s="231"/>
      <c r="AZ199" s="231"/>
      <c r="BA199" s="231"/>
      <c r="BB199" s="231"/>
    </row>
    <row r="200" spans="1:54" outlineLevel="2">
      <c r="A200" s="423" t="s">
        <v>486</v>
      </c>
      <c r="B200" s="150" t="s">
        <v>487</v>
      </c>
      <c r="C200" s="19"/>
      <c r="D200" s="135" t="s">
        <v>379</v>
      </c>
      <c r="E200" s="21">
        <f>SUM(E190:E193,E196:E198)</f>
        <v>0</v>
      </c>
      <c r="F200" s="21">
        <f t="shared" ref="F200:BB200" si="26">SUM(F190:F193,F196:F198)</f>
        <v>0</v>
      </c>
      <c r="G200" s="21">
        <f t="shared" si="26"/>
        <v>0</v>
      </c>
      <c r="H200" s="21">
        <f t="shared" si="26"/>
        <v>0</v>
      </c>
      <c r="I200" s="21">
        <f t="shared" si="26"/>
        <v>0</v>
      </c>
      <c r="J200" s="21">
        <f t="shared" si="26"/>
        <v>0</v>
      </c>
      <c r="K200" s="21">
        <f t="shared" si="26"/>
        <v>0</v>
      </c>
      <c r="L200" s="21">
        <f t="shared" si="26"/>
        <v>0</v>
      </c>
      <c r="M200" s="21">
        <f t="shared" si="26"/>
        <v>0</v>
      </c>
      <c r="N200" s="21">
        <f t="shared" si="26"/>
        <v>0</v>
      </c>
      <c r="O200" s="21">
        <f t="shared" si="26"/>
        <v>0</v>
      </c>
      <c r="P200" s="21">
        <f t="shared" si="26"/>
        <v>0</v>
      </c>
      <c r="Q200" s="21">
        <f t="shared" si="26"/>
        <v>0</v>
      </c>
      <c r="R200" s="21">
        <f t="shared" si="26"/>
        <v>0</v>
      </c>
      <c r="S200" s="21">
        <f t="shared" si="26"/>
        <v>0</v>
      </c>
      <c r="T200" s="21">
        <f t="shared" si="26"/>
        <v>0</v>
      </c>
      <c r="U200" s="21">
        <f t="shared" si="26"/>
        <v>0</v>
      </c>
      <c r="V200" s="21">
        <f t="shared" si="26"/>
        <v>0</v>
      </c>
      <c r="W200" s="21">
        <f t="shared" si="26"/>
        <v>0</v>
      </c>
      <c r="X200" s="21">
        <f t="shared" si="26"/>
        <v>0</v>
      </c>
      <c r="Y200" s="21">
        <f t="shared" si="26"/>
        <v>0</v>
      </c>
      <c r="Z200" s="21">
        <f t="shared" si="26"/>
        <v>0</v>
      </c>
      <c r="AA200" s="21">
        <f t="shared" si="26"/>
        <v>0</v>
      </c>
      <c r="AB200" s="21">
        <f t="shared" si="26"/>
        <v>0</v>
      </c>
      <c r="AC200" s="21">
        <f t="shared" si="26"/>
        <v>0</v>
      </c>
      <c r="AD200" s="21">
        <f t="shared" si="26"/>
        <v>0</v>
      </c>
      <c r="AE200" s="21">
        <f t="shared" si="26"/>
        <v>0</v>
      </c>
      <c r="AF200" s="21">
        <f t="shared" si="26"/>
        <v>0</v>
      </c>
      <c r="AG200" s="21">
        <f t="shared" si="26"/>
        <v>0</v>
      </c>
      <c r="AH200" s="21">
        <f t="shared" si="26"/>
        <v>0</v>
      </c>
      <c r="AI200" s="21">
        <f t="shared" si="26"/>
        <v>0</v>
      </c>
      <c r="AJ200" s="21">
        <f t="shared" si="26"/>
        <v>0</v>
      </c>
      <c r="AK200" s="21">
        <f t="shared" si="26"/>
        <v>0</v>
      </c>
      <c r="AL200" s="21">
        <f t="shared" si="26"/>
        <v>0</v>
      </c>
      <c r="AM200" s="21">
        <f t="shared" si="26"/>
        <v>0</v>
      </c>
      <c r="AN200" s="21">
        <f t="shared" si="26"/>
        <v>0</v>
      </c>
      <c r="AO200" s="21">
        <f t="shared" si="26"/>
        <v>0</v>
      </c>
      <c r="AP200" s="21">
        <f t="shared" si="26"/>
        <v>0</v>
      </c>
      <c r="AQ200" s="21">
        <f t="shared" si="26"/>
        <v>0</v>
      </c>
      <c r="AR200" s="21">
        <f t="shared" si="26"/>
        <v>0</v>
      </c>
      <c r="AS200" s="21">
        <f t="shared" si="26"/>
        <v>0</v>
      </c>
      <c r="AT200" s="21">
        <f t="shared" si="26"/>
        <v>0</v>
      </c>
      <c r="AU200" s="21">
        <f t="shared" si="26"/>
        <v>0</v>
      </c>
      <c r="AV200" s="21">
        <f t="shared" si="26"/>
        <v>0</v>
      </c>
      <c r="AW200" s="21">
        <f t="shared" si="26"/>
        <v>0</v>
      </c>
      <c r="AX200" s="21">
        <f t="shared" si="26"/>
        <v>0</v>
      </c>
      <c r="AY200" s="21">
        <f t="shared" si="26"/>
        <v>0</v>
      </c>
      <c r="AZ200" s="21">
        <f t="shared" si="26"/>
        <v>0</v>
      </c>
      <c r="BA200" s="21">
        <f t="shared" si="26"/>
        <v>0</v>
      </c>
      <c r="BB200" s="21">
        <f t="shared" si="26"/>
        <v>0</v>
      </c>
    </row>
    <row r="201" spans="1:54" outlineLevel="2">
      <c r="A201" s="424"/>
      <c r="B201" s="150" t="s">
        <v>488</v>
      </c>
      <c r="C201" s="19"/>
      <c r="D201" s="135" t="s">
        <v>379</v>
      </c>
      <c r="E201" s="21">
        <f>SUM(E190:E192,E194,E196:E198)</f>
        <v>0</v>
      </c>
      <c r="F201" s="21">
        <f t="shared" ref="F201:BB201" si="27">SUM(F190:F192,F194,F196:F198)</f>
        <v>0</v>
      </c>
      <c r="G201" s="21">
        <f t="shared" si="27"/>
        <v>0</v>
      </c>
      <c r="H201" s="21">
        <f t="shared" si="27"/>
        <v>0</v>
      </c>
      <c r="I201" s="21">
        <f t="shared" si="27"/>
        <v>0</v>
      </c>
      <c r="J201" s="21">
        <f t="shared" si="27"/>
        <v>0</v>
      </c>
      <c r="K201" s="21">
        <f t="shared" si="27"/>
        <v>0</v>
      </c>
      <c r="L201" s="21">
        <f t="shared" si="27"/>
        <v>0</v>
      </c>
      <c r="M201" s="21">
        <f t="shared" si="27"/>
        <v>0</v>
      </c>
      <c r="N201" s="21">
        <f t="shared" si="27"/>
        <v>0</v>
      </c>
      <c r="O201" s="21">
        <f t="shared" si="27"/>
        <v>0</v>
      </c>
      <c r="P201" s="21">
        <f t="shared" si="27"/>
        <v>0</v>
      </c>
      <c r="Q201" s="21">
        <f t="shared" si="27"/>
        <v>0</v>
      </c>
      <c r="R201" s="21">
        <f t="shared" si="27"/>
        <v>0</v>
      </c>
      <c r="S201" s="21">
        <f t="shared" si="27"/>
        <v>0</v>
      </c>
      <c r="T201" s="21">
        <f t="shared" si="27"/>
        <v>0</v>
      </c>
      <c r="U201" s="21">
        <f t="shared" si="27"/>
        <v>0</v>
      </c>
      <c r="V201" s="21">
        <f t="shared" si="27"/>
        <v>0</v>
      </c>
      <c r="W201" s="21">
        <f t="shared" si="27"/>
        <v>0</v>
      </c>
      <c r="X201" s="21">
        <f t="shared" si="27"/>
        <v>0</v>
      </c>
      <c r="Y201" s="21">
        <f t="shared" si="27"/>
        <v>0</v>
      </c>
      <c r="Z201" s="21">
        <f t="shared" si="27"/>
        <v>0</v>
      </c>
      <c r="AA201" s="21">
        <f t="shared" si="27"/>
        <v>0</v>
      </c>
      <c r="AB201" s="21">
        <f t="shared" si="27"/>
        <v>0</v>
      </c>
      <c r="AC201" s="21">
        <f t="shared" si="27"/>
        <v>0</v>
      </c>
      <c r="AD201" s="21">
        <f t="shared" si="27"/>
        <v>0</v>
      </c>
      <c r="AE201" s="21">
        <f t="shared" si="27"/>
        <v>0</v>
      </c>
      <c r="AF201" s="21">
        <f t="shared" si="27"/>
        <v>0</v>
      </c>
      <c r="AG201" s="21">
        <f t="shared" si="27"/>
        <v>0</v>
      </c>
      <c r="AH201" s="21">
        <f t="shared" si="27"/>
        <v>0</v>
      </c>
      <c r="AI201" s="21">
        <f t="shared" si="27"/>
        <v>0</v>
      </c>
      <c r="AJ201" s="21">
        <f t="shared" si="27"/>
        <v>0</v>
      </c>
      <c r="AK201" s="21">
        <f t="shared" si="27"/>
        <v>0</v>
      </c>
      <c r="AL201" s="21">
        <f t="shared" si="27"/>
        <v>0</v>
      </c>
      <c r="AM201" s="21">
        <f t="shared" si="27"/>
        <v>0</v>
      </c>
      <c r="AN201" s="21">
        <f t="shared" si="27"/>
        <v>0</v>
      </c>
      <c r="AO201" s="21">
        <f t="shared" si="27"/>
        <v>0</v>
      </c>
      <c r="AP201" s="21">
        <f t="shared" si="27"/>
        <v>0</v>
      </c>
      <c r="AQ201" s="21">
        <f t="shared" si="27"/>
        <v>0</v>
      </c>
      <c r="AR201" s="21">
        <f t="shared" si="27"/>
        <v>0</v>
      </c>
      <c r="AS201" s="21">
        <f t="shared" si="27"/>
        <v>0</v>
      </c>
      <c r="AT201" s="21">
        <f t="shared" si="27"/>
        <v>0</v>
      </c>
      <c r="AU201" s="21">
        <f t="shared" si="27"/>
        <v>0</v>
      </c>
      <c r="AV201" s="21">
        <f t="shared" si="27"/>
        <v>0</v>
      </c>
      <c r="AW201" s="21">
        <f t="shared" si="27"/>
        <v>0</v>
      </c>
      <c r="AX201" s="21">
        <f t="shared" si="27"/>
        <v>0</v>
      </c>
      <c r="AY201" s="21">
        <f t="shared" si="27"/>
        <v>0</v>
      </c>
      <c r="AZ201" s="21">
        <f t="shared" si="27"/>
        <v>0</v>
      </c>
      <c r="BA201" s="21">
        <f t="shared" si="27"/>
        <v>0</v>
      </c>
      <c r="BB201" s="21">
        <f t="shared" si="27"/>
        <v>0</v>
      </c>
    </row>
    <row r="202" spans="1:54" outlineLevel="2">
      <c r="A202" s="425"/>
      <c r="B202" s="150" t="s">
        <v>489</v>
      </c>
      <c r="C202" s="19"/>
      <c r="D202" s="135" t="s">
        <v>379</v>
      </c>
      <c r="E202" s="21">
        <f>SUM(E190:E192,E195:E198)</f>
        <v>0</v>
      </c>
      <c r="F202" s="21">
        <f t="shared" ref="F202:BB202" si="28">SUM(F190:F192,F195:F198)</f>
        <v>0</v>
      </c>
      <c r="G202" s="21">
        <f t="shared" si="28"/>
        <v>0</v>
      </c>
      <c r="H202" s="21">
        <f t="shared" si="28"/>
        <v>0</v>
      </c>
      <c r="I202" s="21">
        <f t="shared" si="28"/>
        <v>0</v>
      </c>
      <c r="J202" s="21">
        <f t="shared" si="28"/>
        <v>0</v>
      </c>
      <c r="K202" s="21">
        <f t="shared" si="28"/>
        <v>0</v>
      </c>
      <c r="L202" s="21">
        <f t="shared" si="28"/>
        <v>0</v>
      </c>
      <c r="M202" s="21">
        <f t="shared" si="28"/>
        <v>0</v>
      </c>
      <c r="N202" s="21">
        <f t="shared" si="28"/>
        <v>0</v>
      </c>
      <c r="O202" s="21">
        <f t="shared" si="28"/>
        <v>0</v>
      </c>
      <c r="P202" s="21">
        <f t="shared" si="28"/>
        <v>0</v>
      </c>
      <c r="Q202" s="21">
        <f t="shared" si="28"/>
        <v>0</v>
      </c>
      <c r="R202" s="21">
        <f t="shared" si="28"/>
        <v>0</v>
      </c>
      <c r="S202" s="21">
        <f t="shared" si="28"/>
        <v>0</v>
      </c>
      <c r="T202" s="21">
        <f t="shared" si="28"/>
        <v>0</v>
      </c>
      <c r="U202" s="21">
        <f t="shared" si="28"/>
        <v>0</v>
      </c>
      <c r="V202" s="21">
        <f t="shared" si="28"/>
        <v>0</v>
      </c>
      <c r="W202" s="21">
        <f t="shared" si="28"/>
        <v>0</v>
      </c>
      <c r="X202" s="21">
        <f t="shared" si="28"/>
        <v>0</v>
      </c>
      <c r="Y202" s="21">
        <f t="shared" si="28"/>
        <v>0</v>
      </c>
      <c r="Z202" s="21">
        <f t="shared" si="28"/>
        <v>0</v>
      </c>
      <c r="AA202" s="21">
        <f t="shared" si="28"/>
        <v>0</v>
      </c>
      <c r="AB202" s="21">
        <f t="shared" si="28"/>
        <v>0</v>
      </c>
      <c r="AC202" s="21">
        <f t="shared" si="28"/>
        <v>0</v>
      </c>
      <c r="AD202" s="21">
        <f t="shared" si="28"/>
        <v>0</v>
      </c>
      <c r="AE202" s="21">
        <f t="shared" si="28"/>
        <v>0</v>
      </c>
      <c r="AF202" s="21">
        <f t="shared" si="28"/>
        <v>0</v>
      </c>
      <c r="AG202" s="21">
        <f t="shared" si="28"/>
        <v>0</v>
      </c>
      <c r="AH202" s="21">
        <f t="shared" si="28"/>
        <v>0</v>
      </c>
      <c r="AI202" s="21">
        <f t="shared" si="28"/>
        <v>0</v>
      </c>
      <c r="AJ202" s="21">
        <f t="shared" si="28"/>
        <v>0</v>
      </c>
      <c r="AK202" s="21">
        <f t="shared" si="28"/>
        <v>0</v>
      </c>
      <c r="AL202" s="21">
        <f t="shared" si="28"/>
        <v>0</v>
      </c>
      <c r="AM202" s="21">
        <f t="shared" si="28"/>
        <v>0</v>
      </c>
      <c r="AN202" s="21">
        <f t="shared" si="28"/>
        <v>0</v>
      </c>
      <c r="AO202" s="21">
        <f t="shared" si="28"/>
        <v>0</v>
      </c>
      <c r="AP202" s="21">
        <f t="shared" si="28"/>
        <v>0</v>
      </c>
      <c r="AQ202" s="21">
        <f t="shared" si="28"/>
        <v>0</v>
      </c>
      <c r="AR202" s="21">
        <f t="shared" si="28"/>
        <v>0</v>
      </c>
      <c r="AS202" s="21">
        <f t="shared" si="28"/>
        <v>0</v>
      </c>
      <c r="AT202" s="21">
        <f t="shared" si="28"/>
        <v>0</v>
      </c>
      <c r="AU202" s="21">
        <f t="shared" si="28"/>
        <v>0</v>
      </c>
      <c r="AV202" s="21">
        <f t="shared" si="28"/>
        <v>0</v>
      </c>
      <c r="AW202" s="21">
        <f t="shared" si="28"/>
        <v>0</v>
      </c>
      <c r="AX202" s="21">
        <f t="shared" si="28"/>
        <v>0</v>
      </c>
      <c r="AY202" s="21">
        <f t="shared" si="28"/>
        <v>0</v>
      </c>
      <c r="AZ202" s="21">
        <f t="shared" si="28"/>
        <v>0</v>
      </c>
      <c r="BA202" s="21">
        <f t="shared" si="28"/>
        <v>0</v>
      </c>
      <c r="BB202" s="21">
        <f t="shared" si="28"/>
        <v>0</v>
      </c>
    </row>
    <row r="203" spans="1:54" outlineLevel="2">
      <c r="B203" s="150"/>
      <c r="C203" s="19"/>
      <c r="D203" s="19"/>
      <c r="E203" s="233"/>
      <c r="F203" s="234"/>
      <c r="G203" s="234"/>
      <c r="H203" s="234"/>
      <c r="I203" s="234"/>
      <c r="J203" s="234"/>
      <c r="K203" s="234"/>
      <c r="L203" s="234"/>
      <c r="M203" s="234"/>
      <c r="N203" s="234"/>
      <c r="O203" s="234"/>
      <c r="P203" s="234"/>
      <c r="Q203" s="234"/>
      <c r="R203" s="234"/>
      <c r="S203" s="234"/>
      <c r="T203" s="234"/>
      <c r="U203" s="234"/>
      <c r="V203" s="234"/>
      <c r="W203" s="234"/>
      <c r="X203" s="234"/>
      <c r="Y203" s="234"/>
      <c r="Z203" s="234"/>
      <c r="AA203" s="234"/>
      <c r="AB203" s="234"/>
      <c r="AC203" s="234"/>
      <c r="AD203" s="234"/>
      <c r="AE203" s="234"/>
      <c r="AF203" s="234"/>
      <c r="AG203" s="234"/>
      <c r="AH203" s="234"/>
      <c r="AI203" s="234"/>
      <c r="AJ203" s="234"/>
      <c r="AK203" s="234"/>
      <c r="AL203" s="234"/>
      <c r="AM203" s="234"/>
      <c r="AN203" s="234"/>
      <c r="AO203" s="234"/>
      <c r="AP203" s="234"/>
      <c r="AQ203" s="234"/>
      <c r="AR203" s="234"/>
      <c r="AS203" s="234"/>
      <c r="AT203" s="234"/>
      <c r="AU203" s="234"/>
      <c r="AV203" s="234"/>
      <c r="AW203" s="234"/>
      <c r="AX203" s="234"/>
      <c r="AY203" s="234"/>
      <c r="AZ203" s="234"/>
      <c r="BA203" s="234"/>
      <c r="BB203" s="234"/>
    </row>
    <row r="204" spans="1:54" outlineLevel="2">
      <c r="A204" s="423" t="s">
        <v>490</v>
      </c>
      <c r="B204" s="150" t="s">
        <v>491</v>
      </c>
      <c r="C204" s="19"/>
      <c r="D204" s="135" t="s">
        <v>379</v>
      </c>
      <c r="E204" s="21">
        <f>E200</f>
        <v>0</v>
      </c>
      <c r="F204" s="21">
        <f>F200+E204</f>
        <v>0</v>
      </c>
      <c r="G204" s="21">
        <f t="shared" ref="G204:BB206" si="29">G200+F204</f>
        <v>0</v>
      </c>
      <c r="H204" s="21">
        <f t="shared" si="29"/>
        <v>0</v>
      </c>
      <c r="I204" s="21">
        <f t="shared" si="29"/>
        <v>0</v>
      </c>
      <c r="J204" s="21">
        <f t="shared" si="29"/>
        <v>0</v>
      </c>
      <c r="K204" s="21">
        <f t="shared" si="29"/>
        <v>0</v>
      </c>
      <c r="L204" s="21">
        <f t="shared" si="29"/>
        <v>0</v>
      </c>
      <c r="M204" s="21">
        <f t="shared" si="29"/>
        <v>0</v>
      </c>
      <c r="N204" s="21">
        <f t="shared" si="29"/>
        <v>0</v>
      </c>
      <c r="O204" s="21">
        <f t="shared" si="29"/>
        <v>0</v>
      </c>
      <c r="P204" s="21">
        <f t="shared" si="29"/>
        <v>0</v>
      </c>
      <c r="Q204" s="21">
        <f t="shared" si="29"/>
        <v>0</v>
      </c>
      <c r="R204" s="21">
        <f t="shared" si="29"/>
        <v>0</v>
      </c>
      <c r="S204" s="21">
        <f t="shared" si="29"/>
        <v>0</v>
      </c>
      <c r="T204" s="21">
        <f t="shared" si="29"/>
        <v>0</v>
      </c>
      <c r="U204" s="21">
        <f t="shared" si="29"/>
        <v>0</v>
      </c>
      <c r="V204" s="21">
        <f t="shared" si="29"/>
        <v>0</v>
      </c>
      <c r="W204" s="21">
        <f t="shared" si="29"/>
        <v>0</v>
      </c>
      <c r="X204" s="21">
        <f t="shared" si="29"/>
        <v>0</v>
      </c>
      <c r="Y204" s="21">
        <f t="shared" si="29"/>
        <v>0</v>
      </c>
      <c r="Z204" s="21">
        <f t="shared" si="29"/>
        <v>0</v>
      </c>
      <c r="AA204" s="21">
        <f t="shared" si="29"/>
        <v>0</v>
      </c>
      <c r="AB204" s="21">
        <f t="shared" si="29"/>
        <v>0</v>
      </c>
      <c r="AC204" s="21">
        <f t="shared" si="29"/>
        <v>0</v>
      </c>
      <c r="AD204" s="21">
        <f t="shared" si="29"/>
        <v>0</v>
      </c>
      <c r="AE204" s="21">
        <f t="shared" si="29"/>
        <v>0</v>
      </c>
      <c r="AF204" s="21">
        <f t="shared" si="29"/>
        <v>0</v>
      </c>
      <c r="AG204" s="21">
        <f t="shared" si="29"/>
        <v>0</v>
      </c>
      <c r="AH204" s="21">
        <f t="shared" si="29"/>
        <v>0</v>
      </c>
      <c r="AI204" s="21">
        <f t="shared" si="29"/>
        <v>0</v>
      </c>
      <c r="AJ204" s="21">
        <f t="shared" si="29"/>
        <v>0</v>
      </c>
      <c r="AK204" s="21">
        <f t="shared" si="29"/>
        <v>0</v>
      </c>
      <c r="AL204" s="21">
        <f t="shared" si="29"/>
        <v>0</v>
      </c>
      <c r="AM204" s="21">
        <f t="shared" si="29"/>
        <v>0</v>
      </c>
      <c r="AN204" s="21">
        <f t="shared" si="29"/>
        <v>0</v>
      </c>
      <c r="AO204" s="21">
        <f t="shared" si="29"/>
        <v>0</v>
      </c>
      <c r="AP204" s="21">
        <f t="shared" si="29"/>
        <v>0</v>
      </c>
      <c r="AQ204" s="21">
        <f t="shared" si="29"/>
        <v>0</v>
      </c>
      <c r="AR204" s="21">
        <f t="shared" si="29"/>
        <v>0</v>
      </c>
      <c r="AS204" s="21">
        <f t="shared" si="29"/>
        <v>0</v>
      </c>
      <c r="AT204" s="21">
        <f t="shared" si="29"/>
        <v>0</v>
      </c>
      <c r="AU204" s="21">
        <f t="shared" si="29"/>
        <v>0</v>
      </c>
      <c r="AV204" s="21">
        <f t="shared" si="29"/>
        <v>0</v>
      </c>
      <c r="AW204" s="21">
        <f t="shared" si="29"/>
        <v>0</v>
      </c>
      <c r="AX204" s="21">
        <f t="shared" si="29"/>
        <v>0</v>
      </c>
      <c r="AY204" s="21">
        <f t="shared" si="29"/>
        <v>0</v>
      </c>
      <c r="AZ204" s="21">
        <f t="shared" si="29"/>
        <v>0</v>
      </c>
      <c r="BA204" s="21">
        <f t="shared" si="29"/>
        <v>0</v>
      </c>
      <c r="BB204" s="21">
        <f t="shared" si="29"/>
        <v>0</v>
      </c>
    </row>
    <row r="205" spans="1:54" outlineLevel="2">
      <c r="A205" s="424"/>
      <c r="B205" s="150" t="s">
        <v>492</v>
      </c>
      <c r="C205" s="19"/>
      <c r="D205" s="135" t="s">
        <v>379</v>
      </c>
      <c r="E205" s="21">
        <f>E201</f>
        <v>0</v>
      </c>
      <c r="F205" s="21">
        <f t="shared" ref="F205:U206" si="30">F201+E205</f>
        <v>0</v>
      </c>
      <c r="G205" s="21">
        <f t="shared" si="30"/>
        <v>0</v>
      </c>
      <c r="H205" s="21">
        <f t="shared" si="30"/>
        <v>0</v>
      </c>
      <c r="I205" s="21">
        <f t="shared" si="30"/>
        <v>0</v>
      </c>
      <c r="J205" s="21">
        <f t="shared" si="30"/>
        <v>0</v>
      </c>
      <c r="K205" s="21">
        <f t="shared" si="30"/>
        <v>0</v>
      </c>
      <c r="L205" s="21">
        <f t="shared" si="30"/>
        <v>0</v>
      </c>
      <c r="M205" s="21">
        <f t="shared" si="30"/>
        <v>0</v>
      </c>
      <c r="N205" s="21">
        <f t="shared" si="30"/>
        <v>0</v>
      </c>
      <c r="O205" s="21">
        <f t="shared" si="30"/>
        <v>0</v>
      </c>
      <c r="P205" s="21">
        <f t="shared" si="30"/>
        <v>0</v>
      </c>
      <c r="Q205" s="21">
        <f t="shared" si="30"/>
        <v>0</v>
      </c>
      <c r="R205" s="21">
        <f t="shared" si="30"/>
        <v>0</v>
      </c>
      <c r="S205" s="21">
        <f t="shared" si="30"/>
        <v>0</v>
      </c>
      <c r="T205" s="21">
        <f t="shared" si="30"/>
        <v>0</v>
      </c>
      <c r="U205" s="21">
        <f t="shared" si="30"/>
        <v>0</v>
      </c>
      <c r="V205" s="21">
        <f t="shared" si="29"/>
        <v>0</v>
      </c>
      <c r="W205" s="21">
        <f t="shared" si="29"/>
        <v>0</v>
      </c>
      <c r="X205" s="21">
        <f t="shared" si="29"/>
        <v>0</v>
      </c>
      <c r="Y205" s="21">
        <f t="shared" si="29"/>
        <v>0</v>
      </c>
      <c r="Z205" s="21">
        <f t="shared" si="29"/>
        <v>0</v>
      </c>
      <c r="AA205" s="21">
        <f t="shared" si="29"/>
        <v>0</v>
      </c>
      <c r="AB205" s="21">
        <f t="shared" si="29"/>
        <v>0</v>
      </c>
      <c r="AC205" s="21">
        <f t="shared" si="29"/>
        <v>0</v>
      </c>
      <c r="AD205" s="21">
        <f t="shared" si="29"/>
        <v>0</v>
      </c>
      <c r="AE205" s="21">
        <f t="shared" si="29"/>
        <v>0</v>
      </c>
      <c r="AF205" s="21">
        <f t="shared" si="29"/>
        <v>0</v>
      </c>
      <c r="AG205" s="21">
        <f t="shared" si="29"/>
        <v>0</v>
      </c>
      <c r="AH205" s="21">
        <f t="shared" si="29"/>
        <v>0</v>
      </c>
      <c r="AI205" s="21">
        <f t="shared" si="29"/>
        <v>0</v>
      </c>
      <c r="AJ205" s="21">
        <f t="shared" si="29"/>
        <v>0</v>
      </c>
      <c r="AK205" s="21">
        <f t="shared" si="29"/>
        <v>0</v>
      </c>
      <c r="AL205" s="21">
        <f t="shared" si="29"/>
        <v>0</v>
      </c>
      <c r="AM205" s="21">
        <f t="shared" si="29"/>
        <v>0</v>
      </c>
      <c r="AN205" s="21">
        <f t="shared" si="29"/>
        <v>0</v>
      </c>
      <c r="AO205" s="21">
        <f t="shared" si="29"/>
        <v>0</v>
      </c>
      <c r="AP205" s="21">
        <f t="shared" si="29"/>
        <v>0</v>
      </c>
      <c r="AQ205" s="21">
        <f t="shared" si="29"/>
        <v>0</v>
      </c>
      <c r="AR205" s="21">
        <f t="shared" si="29"/>
        <v>0</v>
      </c>
      <c r="AS205" s="21">
        <f t="shared" si="29"/>
        <v>0</v>
      </c>
      <c r="AT205" s="21">
        <f t="shared" si="29"/>
        <v>0</v>
      </c>
      <c r="AU205" s="21">
        <f t="shared" si="29"/>
        <v>0</v>
      </c>
      <c r="AV205" s="21">
        <f t="shared" si="29"/>
        <v>0</v>
      </c>
      <c r="AW205" s="21">
        <f t="shared" si="29"/>
        <v>0</v>
      </c>
      <c r="AX205" s="21">
        <f t="shared" si="29"/>
        <v>0</v>
      </c>
      <c r="AY205" s="21">
        <f t="shared" si="29"/>
        <v>0</v>
      </c>
      <c r="AZ205" s="21">
        <f t="shared" si="29"/>
        <v>0</v>
      </c>
      <c r="BA205" s="21">
        <f t="shared" si="29"/>
        <v>0</v>
      </c>
      <c r="BB205" s="21">
        <f t="shared" si="29"/>
        <v>0</v>
      </c>
    </row>
    <row r="206" spans="1:54" outlineLevel="2">
      <c r="A206" s="425"/>
      <c r="B206" s="150" t="s">
        <v>493</v>
      </c>
      <c r="C206" s="19"/>
      <c r="D206" s="135" t="s">
        <v>379</v>
      </c>
      <c r="E206" s="21">
        <f>E202</f>
        <v>0</v>
      </c>
      <c r="F206" s="21">
        <f t="shared" si="30"/>
        <v>0</v>
      </c>
      <c r="G206" s="21">
        <f t="shared" si="29"/>
        <v>0</v>
      </c>
      <c r="H206" s="21">
        <f t="shared" si="29"/>
        <v>0</v>
      </c>
      <c r="I206" s="21">
        <f t="shared" si="29"/>
        <v>0</v>
      </c>
      <c r="J206" s="21">
        <f t="shared" si="29"/>
        <v>0</v>
      </c>
      <c r="K206" s="21">
        <f t="shared" si="29"/>
        <v>0</v>
      </c>
      <c r="L206" s="21">
        <f t="shared" si="29"/>
        <v>0</v>
      </c>
      <c r="M206" s="21">
        <f t="shared" si="29"/>
        <v>0</v>
      </c>
      <c r="N206" s="21">
        <f t="shared" si="29"/>
        <v>0</v>
      </c>
      <c r="O206" s="21">
        <f t="shared" si="29"/>
        <v>0</v>
      </c>
      <c r="P206" s="21">
        <f t="shared" si="29"/>
        <v>0</v>
      </c>
      <c r="Q206" s="21">
        <f t="shared" si="29"/>
        <v>0</v>
      </c>
      <c r="R206" s="21">
        <f t="shared" si="29"/>
        <v>0</v>
      </c>
      <c r="S206" s="21">
        <f t="shared" si="29"/>
        <v>0</v>
      </c>
      <c r="T206" s="21">
        <f t="shared" si="29"/>
        <v>0</v>
      </c>
      <c r="U206" s="21">
        <f t="shared" si="29"/>
        <v>0</v>
      </c>
      <c r="V206" s="21">
        <f t="shared" si="29"/>
        <v>0</v>
      </c>
      <c r="W206" s="21">
        <f t="shared" si="29"/>
        <v>0</v>
      </c>
      <c r="X206" s="21">
        <f t="shared" si="29"/>
        <v>0</v>
      </c>
      <c r="Y206" s="21">
        <f t="shared" si="29"/>
        <v>0</v>
      </c>
      <c r="Z206" s="21">
        <f t="shared" si="29"/>
        <v>0</v>
      </c>
      <c r="AA206" s="21">
        <f t="shared" si="29"/>
        <v>0</v>
      </c>
      <c r="AB206" s="21">
        <f t="shared" si="29"/>
        <v>0</v>
      </c>
      <c r="AC206" s="21">
        <f t="shared" si="29"/>
        <v>0</v>
      </c>
      <c r="AD206" s="21">
        <f t="shared" si="29"/>
        <v>0</v>
      </c>
      <c r="AE206" s="21">
        <f t="shared" si="29"/>
        <v>0</v>
      </c>
      <c r="AF206" s="21">
        <f t="shared" si="29"/>
        <v>0</v>
      </c>
      <c r="AG206" s="21">
        <f t="shared" si="29"/>
        <v>0</v>
      </c>
      <c r="AH206" s="21">
        <f t="shared" si="29"/>
        <v>0</v>
      </c>
      <c r="AI206" s="21">
        <f t="shared" si="29"/>
        <v>0</v>
      </c>
      <c r="AJ206" s="21">
        <f t="shared" si="29"/>
        <v>0</v>
      </c>
      <c r="AK206" s="21">
        <f t="shared" si="29"/>
        <v>0</v>
      </c>
      <c r="AL206" s="21">
        <f t="shared" si="29"/>
        <v>0</v>
      </c>
      <c r="AM206" s="21">
        <f t="shared" si="29"/>
        <v>0</v>
      </c>
      <c r="AN206" s="21">
        <f t="shared" si="29"/>
        <v>0</v>
      </c>
      <c r="AO206" s="21">
        <f t="shared" si="29"/>
        <v>0</v>
      </c>
      <c r="AP206" s="21">
        <f t="shared" si="29"/>
        <v>0</v>
      </c>
      <c r="AQ206" s="21">
        <f t="shared" si="29"/>
        <v>0</v>
      </c>
      <c r="AR206" s="21">
        <f t="shared" si="29"/>
        <v>0</v>
      </c>
      <c r="AS206" s="21">
        <f t="shared" si="29"/>
        <v>0</v>
      </c>
      <c r="AT206" s="21">
        <f t="shared" si="29"/>
        <v>0</v>
      </c>
      <c r="AU206" s="21">
        <f t="shared" si="29"/>
        <v>0</v>
      </c>
      <c r="AV206" s="21">
        <f t="shared" si="29"/>
        <v>0</v>
      </c>
      <c r="AW206" s="21">
        <f t="shared" si="29"/>
        <v>0</v>
      </c>
      <c r="AX206" s="21">
        <f t="shared" si="29"/>
        <v>0</v>
      </c>
      <c r="AY206" s="21">
        <f t="shared" si="29"/>
        <v>0</v>
      </c>
      <c r="AZ206" s="21">
        <f t="shared" si="29"/>
        <v>0</v>
      </c>
      <c r="BA206" s="21">
        <f t="shared" si="29"/>
        <v>0</v>
      </c>
      <c r="BB206" s="21">
        <f t="shared" si="29"/>
        <v>0</v>
      </c>
    </row>
    <row r="207" spans="1:54" outlineLevel="1">
      <c r="B207" s="150"/>
      <c r="C207" s="19"/>
      <c r="D207" s="19"/>
      <c r="E207" s="15"/>
    </row>
    <row r="208" spans="1:54" outlineLevel="1">
      <c r="A208" s="4" t="s">
        <v>558</v>
      </c>
      <c r="B208" s="150"/>
      <c r="C208" s="19"/>
      <c r="D208" s="19"/>
      <c r="E208" s="235"/>
      <c r="F208" s="236"/>
      <c r="G208" s="236"/>
      <c r="H208" s="236"/>
      <c r="I208" s="236"/>
      <c r="J208" s="236"/>
      <c r="K208" s="236"/>
      <c r="L208" s="236"/>
      <c r="M208" s="236"/>
      <c r="N208" s="236"/>
      <c r="O208" s="236"/>
      <c r="P208" s="236"/>
      <c r="Q208" s="236"/>
      <c r="R208" s="236"/>
      <c r="S208" s="236"/>
      <c r="T208" s="236"/>
      <c r="U208" s="236"/>
      <c r="V208" s="236"/>
      <c r="W208" s="236"/>
      <c r="X208" s="236"/>
      <c r="Y208" s="236"/>
      <c r="Z208" s="236"/>
      <c r="AA208" s="236"/>
      <c r="AB208" s="236"/>
      <c r="AC208" s="236"/>
      <c r="AD208" s="236"/>
      <c r="AE208" s="236"/>
      <c r="AF208" s="236"/>
      <c r="AG208" s="236"/>
      <c r="AH208" s="236"/>
      <c r="AI208" s="236"/>
      <c r="AJ208" s="236"/>
      <c r="AK208" s="236"/>
      <c r="AL208" s="236"/>
      <c r="AM208" s="236"/>
      <c r="AN208" s="236"/>
      <c r="AO208" s="236"/>
      <c r="AP208" s="236"/>
      <c r="AQ208" s="236"/>
      <c r="AR208" s="236"/>
      <c r="AS208" s="236"/>
      <c r="AT208" s="236"/>
      <c r="AU208" s="236"/>
      <c r="AV208" s="236"/>
      <c r="AW208" s="236"/>
      <c r="AX208" s="236"/>
      <c r="AY208" s="236"/>
      <c r="AZ208" s="236"/>
      <c r="BA208" s="236"/>
      <c r="BB208" s="236"/>
    </row>
    <row r="209" spans="1:54" outlineLevel="2">
      <c r="A209" s="4"/>
      <c r="B209" s="150"/>
      <c r="C209" s="19"/>
      <c r="D209" s="19"/>
      <c r="E209" s="130">
        <v>2027</v>
      </c>
      <c r="F209" s="130">
        <v>2028</v>
      </c>
      <c r="G209" s="130">
        <v>2029</v>
      </c>
      <c r="H209" s="130">
        <v>2030</v>
      </c>
      <c r="I209" s="130">
        <v>2031</v>
      </c>
      <c r="J209" s="130">
        <v>2032</v>
      </c>
      <c r="K209" s="130">
        <v>2033</v>
      </c>
      <c r="L209" s="130">
        <v>2034</v>
      </c>
      <c r="M209" s="130">
        <v>2035</v>
      </c>
      <c r="N209" s="130">
        <v>2036</v>
      </c>
      <c r="O209" s="130">
        <v>2037</v>
      </c>
      <c r="P209" s="130">
        <v>2038</v>
      </c>
      <c r="Q209" s="130">
        <v>2039</v>
      </c>
      <c r="R209" s="130">
        <v>2040</v>
      </c>
      <c r="S209" s="130">
        <v>2041</v>
      </c>
      <c r="T209" s="130">
        <v>2042</v>
      </c>
      <c r="U209" s="130">
        <v>2043</v>
      </c>
      <c r="V209" s="130">
        <v>2044</v>
      </c>
      <c r="W209" s="130">
        <v>2045</v>
      </c>
      <c r="X209" s="130">
        <v>2046</v>
      </c>
      <c r="Y209" s="130">
        <v>2047</v>
      </c>
      <c r="Z209" s="130">
        <v>2048</v>
      </c>
      <c r="AA209" s="130">
        <v>2049</v>
      </c>
      <c r="AB209" s="130">
        <v>2050</v>
      </c>
      <c r="AC209" s="130">
        <v>2051</v>
      </c>
      <c r="AD209" s="130">
        <v>2052</v>
      </c>
      <c r="AE209" s="130">
        <v>2053</v>
      </c>
      <c r="AF209" s="130">
        <v>2054</v>
      </c>
      <c r="AG209" s="130">
        <v>2055</v>
      </c>
      <c r="AH209" s="130">
        <v>2056</v>
      </c>
      <c r="AI209" s="130">
        <v>2057</v>
      </c>
      <c r="AJ209" s="130">
        <v>2058</v>
      </c>
      <c r="AK209" s="130">
        <v>2059</v>
      </c>
      <c r="AL209" s="130">
        <v>2060</v>
      </c>
      <c r="AM209" s="130">
        <v>2061</v>
      </c>
      <c r="AN209" s="130">
        <v>2062</v>
      </c>
      <c r="AO209" s="130">
        <v>2063</v>
      </c>
      <c r="AP209" s="130">
        <v>2064</v>
      </c>
      <c r="AQ209" s="130">
        <v>2065</v>
      </c>
      <c r="AR209" s="130">
        <v>2066</v>
      </c>
      <c r="AS209" s="130">
        <v>2067</v>
      </c>
      <c r="AT209" s="130">
        <v>2068</v>
      </c>
      <c r="AU209" s="130">
        <v>2069</v>
      </c>
      <c r="AV209" s="130">
        <v>2070</v>
      </c>
      <c r="AW209" s="130">
        <v>2071</v>
      </c>
      <c r="AX209" s="130">
        <v>2072</v>
      </c>
      <c r="AY209" s="130">
        <v>2073</v>
      </c>
      <c r="AZ209" s="130">
        <v>2074</v>
      </c>
      <c r="BA209" s="130">
        <v>2075</v>
      </c>
      <c r="BB209" s="130">
        <v>2076</v>
      </c>
    </row>
    <row r="210" spans="1:54" outlineLevel="2">
      <c r="A210" s="473" t="s">
        <v>481</v>
      </c>
      <c r="B210" s="150" t="s">
        <v>559</v>
      </c>
      <c r="C210" s="19"/>
      <c r="D210" s="135" t="s">
        <v>379</v>
      </c>
      <c r="E210" s="21">
        <f>E190-Baseline!E190</f>
        <v>0</v>
      </c>
      <c r="F210" s="21">
        <f>F190-Baseline!F190</f>
        <v>0</v>
      </c>
      <c r="G210" s="21">
        <f>G190-Baseline!G190</f>
        <v>0</v>
      </c>
      <c r="H210" s="21">
        <f>H190-Baseline!H190</f>
        <v>0</v>
      </c>
      <c r="I210" s="21">
        <f>I190-Baseline!I190</f>
        <v>0</v>
      </c>
      <c r="J210" s="21">
        <f>J190-Baseline!J190</f>
        <v>0</v>
      </c>
      <c r="K210" s="21">
        <f>K190-Baseline!K190</f>
        <v>0</v>
      </c>
      <c r="L210" s="21">
        <f>L190-Baseline!L190</f>
        <v>0</v>
      </c>
      <c r="M210" s="21">
        <f>M190-Baseline!M190</f>
        <v>0</v>
      </c>
      <c r="N210" s="21">
        <f>N190-Baseline!N190</f>
        <v>0</v>
      </c>
      <c r="O210" s="21">
        <f>O190-Baseline!O190</f>
        <v>0</v>
      </c>
      <c r="P210" s="21">
        <f>P190-Baseline!P190</f>
        <v>0</v>
      </c>
      <c r="Q210" s="21">
        <f>Q190-Baseline!Q190</f>
        <v>0</v>
      </c>
      <c r="R210" s="21">
        <f>R190-Baseline!R190</f>
        <v>0</v>
      </c>
      <c r="S210" s="21">
        <f>S190-Baseline!S190</f>
        <v>0</v>
      </c>
      <c r="T210" s="21">
        <f>T190-Baseline!T190</f>
        <v>0</v>
      </c>
      <c r="U210" s="21">
        <f>U190-Baseline!U190</f>
        <v>0</v>
      </c>
      <c r="V210" s="21">
        <f>V190-Baseline!V190</f>
        <v>0</v>
      </c>
      <c r="W210" s="21">
        <f>W190-Baseline!W190</f>
        <v>0</v>
      </c>
      <c r="X210" s="21">
        <f>X190-Baseline!X190</f>
        <v>0</v>
      </c>
      <c r="Y210" s="21">
        <f>Y190-Baseline!Y190</f>
        <v>0</v>
      </c>
      <c r="Z210" s="21">
        <f>Z190-Baseline!Z190</f>
        <v>0</v>
      </c>
      <c r="AA210" s="21">
        <f>AA190-Baseline!AA190</f>
        <v>0</v>
      </c>
      <c r="AB210" s="21">
        <f>AB190-Baseline!AB190</f>
        <v>0</v>
      </c>
      <c r="AC210" s="21">
        <f>AC190-Baseline!AC190</f>
        <v>0</v>
      </c>
      <c r="AD210" s="21">
        <f>AD190-Baseline!AD190</f>
        <v>0</v>
      </c>
      <c r="AE210" s="21">
        <f>AE190-Baseline!AE190</f>
        <v>0</v>
      </c>
      <c r="AF210" s="21">
        <f>AF190-Baseline!AF190</f>
        <v>0</v>
      </c>
      <c r="AG210" s="21">
        <f>AG190-Baseline!AG190</f>
        <v>0</v>
      </c>
      <c r="AH210" s="21">
        <f>AH190-Baseline!AH190</f>
        <v>0</v>
      </c>
      <c r="AI210" s="21">
        <f>AI190-Baseline!AI190</f>
        <v>0</v>
      </c>
      <c r="AJ210" s="21">
        <f>AJ190-Baseline!AJ190</f>
        <v>0</v>
      </c>
      <c r="AK210" s="21">
        <f>AK190-Baseline!AK190</f>
        <v>0</v>
      </c>
      <c r="AL210" s="21">
        <f>AL190-Baseline!AL190</f>
        <v>0</v>
      </c>
      <c r="AM210" s="21">
        <f>AM190-Baseline!AM190</f>
        <v>0</v>
      </c>
      <c r="AN210" s="21">
        <f>AN190-Baseline!AN190</f>
        <v>0</v>
      </c>
      <c r="AO210" s="21">
        <f>AO190-Baseline!AO190</f>
        <v>0</v>
      </c>
      <c r="AP210" s="21">
        <f>AP190-Baseline!AP190</f>
        <v>0</v>
      </c>
      <c r="AQ210" s="21">
        <f>AQ190-Baseline!AQ190</f>
        <v>0</v>
      </c>
      <c r="AR210" s="21">
        <f>AR190-Baseline!AR190</f>
        <v>0</v>
      </c>
      <c r="AS210" s="21">
        <f>AS190-Baseline!AS190</f>
        <v>0</v>
      </c>
      <c r="AT210" s="21">
        <f>AT190-Baseline!AT190</f>
        <v>0</v>
      </c>
      <c r="AU210" s="21">
        <f>AU190-Baseline!AU190</f>
        <v>0</v>
      </c>
      <c r="AV210" s="21">
        <f>AV190-Baseline!AV190</f>
        <v>0</v>
      </c>
      <c r="AW210" s="21">
        <f>AW190-Baseline!AW190</f>
        <v>0</v>
      </c>
      <c r="AX210" s="21">
        <f>AX190-Baseline!AX190</f>
        <v>0</v>
      </c>
      <c r="AY210" s="21">
        <f>AY190-Baseline!AY190</f>
        <v>0</v>
      </c>
      <c r="AZ210" s="21">
        <f>AZ190-Baseline!AZ190</f>
        <v>0</v>
      </c>
      <c r="BA210" s="21">
        <f>BA190-Baseline!BA190</f>
        <v>0</v>
      </c>
      <c r="BB210" s="21">
        <f>BB190-Baseline!BB190</f>
        <v>0</v>
      </c>
    </row>
    <row r="211" spans="1:54" outlineLevel="2">
      <c r="A211" s="474"/>
      <c r="B211" s="150" t="s">
        <v>482</v>
      </c>
      <c r="C211" s="19"/>
      <c r="D211" s="135" t="s">
        <v>379</v>
      </c>
      <c r="E211" s="21">
        <f>E191-Baseline!E191</f>
        <v>0</v>
      </c>
      <c r="F211" s="21">
        <f>F191-Baseline!F191</f>
        <v>0</v>
      </c>
      <c r="G211" s="21">
        <f>G191-Baseline!G191</f>
        <v>0</v>
      </c>
      <c r="H211" s="21">
        <f>H191-Baseline!H191</f>
        <v>0</v>
      </c>
      <c r="I211" s="21">
        <f>I191-Baseline!I191</f>
        <v>0</v>
      </c>
      <c r="J211" s="21">
        <f>J191-Baseline!J191</f>
        <v>0</v>
      </c>
      <c r="K211" s="21">
        <f>K191-Baseline!K191</f>
        <v>0</v>
      </c>
      <c r="L211" s="21">
        <f>L191-Baseline!L191</f>
        <v>0</v>
      </c>
      <c r="M211" s="21">
        <f>M191-Baseline!M191</f>
        <v>0</v>
      </c>
      <c r="N211" s="21">
        <f>N191-Baseline!N191</f>
        <v>0</v>
      </c>
      <c r="O211" s="21">
        <f>O191-Baseline!O191</f>
        <v>0</v>
      </c>
      <c r="P211" s="21">
        <f>P191-Baseline!P191</f>
        <v>0</v>
      </c>
      <c r="Q211" s="21">
        <f>Q191-Baseline!Q191</f>
        <v>0</v>
      </c>
      <c r="R211" s="21">
        <f>R191-Baseline!R191</f>
        <v>0</v>
      </c>
      <c r="S211" s="21">
        <f>S191-Baseline!S191</f>
        <v>0</v>
      </c>
      <c r="T211" s="21">
        <f>T191-Baseline!T191</f>
        <v>0</v>
      </c>
      <c r="U211" s="21">
        <f>U191-Baseline!U191</f>
        <v>0</v>
      </c>
      <c r="V211" s="21">
        <f>V191-Baseline!V191</f>
        <v>0</v>
      </c>
      <c r="W211" s="21">
        <f>W191-Baseline!W191</f>
        <v>0</v>
      </c>
      <c r="X211" s="21">
        <f>X191-Baseline!X191</f>
        <v>0</v>
      </c>
      <c r="Y211" s="21">
        <f>Y191-Baseline!Y191</f>
        <v>0</v>
      </c>
      <c r="Z211" s="21">
        <f>Z191-Baseline!Z191</f>
        <v>0</v>
      </c>
      <c r="AA211" s="21">
        <f>AA191-Baseline!AA191</f>
        <v>0</v>
      </c>
      <c r="AB211" s="21">
        <f>AB191-Baseline!AB191</f>
        <v>0</v>
      </c>
      <c r="AC211" s="21">
        <f>AC191-Baseline!AC191</f>
        <v>0</v>
      </c>
      <c r="AD211" s="21">
        <f>AD191-Baseline!AD191</f>
        <v>0</v>
      </c>
      <c r="AE211" s="21">
        <f>AE191-Baseline!AE191</f>
        <v>0</v>
      </c>
      <c r="AF211" s="21">
        <f>AF191-Baseline!AF191</f>
        <v>0</v>
      </c>
      <c r="AG211" s="21">
        <f>AG191-Baseline!AG191</f>
        <v>0</v>
      </c>
      <c r="AH211" s="21">
        <f>AH191-Baseline!AH191</f>
        <v>0</v>
      </c>
      <c r="AI211" s="21">
        <f>AI191-Baseline!AI191</f>
        <v>0</v>
      </c>
      <c r="AJ211" s="21">
        <f>AJ191-Baseline!AJ191</f>
        <v>0</v>
      </c>
      <c r="AK211" s="21">
        <f>AK191-Baseline!AK191</f>
        <v>0</v>
      </c>
      <c r="AL211" s="21">
        <f>AL191-Baseline!AL191</f>
        <v>0</v>
      </c>
      <c r="AM211" s="21">
        <f>AM191-Baseline!AM191</f>
        <v>0</v>
      </c>
      <c r="AN211" s="21">
        <f>AN191-Baseline!AN191</f>
        <v>0</v>
      </c>
      <c r="AO211" s="21">
        <f>AO191-Baseline!AO191</f>
        <v>0</v>
      </c>
      <c r="AP211" s="21">
        <f>AP191-Baseline!AP191</f>
        <v>0</v>
      </c>
      <c r="AQ211" s="21">
        <f>AQ191-Baseline!AQ191</f>
        <v>0</v>
      </c>
      <c r="AR211" s="21">
        <f>AR191-Baseline!AR191</f>
        <v>0</v>
      </c>
      <c r="AS211" s="21">
        <f>AS191-Baseline!AS191</f>
        <v>0</v>
      </c>
      <c r="AT211" s="21">
        <f>AT191-Baseline!AT191</f>
        <v>0</v>
      </c>
      <c r="AU211" s="21">
        <f>AU191-Baseline!AU191</f>
        <v>0</v>
      </c>
      <c r="AV211" s="21">
        <f>AV191-Baseline!AV191</f>
        <v>0</v>
      </c>
      <c r="AW211" s="21">
        <f>AW191-Baseline!AW191</f>
        <v>0</v>
      </c>
      <c r="AX211" s="21">
        <f>AX191-Baseline!AX191</f>
        <v>0</v>
      </c>
      <c r="AY211" s="21">
        <f>AY191-Baseline!AY191</f>
        <v>0</v>
      </c>
      <c r="AZ211" s="21">
        <f>AZ191-Baseline!AZ191</f>
        <v>0</v>
      </c>
      <c r="BA211" s="21">
        <f>BA191-Baseline!BA191</f>
        <v>0</v>
      </c>
      <c r="BB211" s="21">
        <f>BB191-Baseline!BB191</f>
        <v>0</v>
      </c>
    </row>
    <row r="212" spans="1:54" outlineLevel="2">
      <c r="A212" s="474"/>
      <c r="B212" s="150" t="s">
        <v>557</v>
      </c>
      <c r="C212" s="19"/>
      <c r="D212" s="135" t="s">
        <v>379</v>
      </c>
      <c r="E212" s="21">
        <f>E192-Baseline!E192</f>
        <v>2.0618493184465522E-4</v>
      </c>
      <c r="F212" s="21">
        <f>F77*F186-Baseline!F77*Baseline!F186</f>
        <v>2.0835695918819446E-4</v>
      </c>
      <c r="G212" s="21">
        <f>G77*G186-Baseline!G77*Baseline!G186</f>
        <v>2.1061016314465251E-4</v>
      </c>
      <c r="H212" s="21">
        <f>H77*H186-Baseline!H77*Baseline!H186</f>
        <v>2.1294441324770199E-4</v>
      </c>
      <c r="I212" s="21">
        <f>I77*I186-Baseline!I77*Baseline!I186</f>
        <v>2.153596276546842E-4</v>
      </c>
      <c r="J212" s="21">
        <f>J77*J186-Baseline!J77*Baseline!J186</f>
        <v>2.1785577224992206E-4</v>
      </c>
      <c r="K212" s="21">
        <f>K77*K186-Baseline!K77*Baseline!K186</f>
        <v>2.2045023886760388E-4</v>
      </c>
      <c r="L212" s="21">
        <f>L77*L186-Baseline!L77*Baseline!L186</f>
        <v>2.231254134203439E-4</v>
      </c>
      <c r="M212" s="21">
        <f>M77*M186-Baseline!M77*Baseline!M186</f>
        <v>2.2588141492216774E-4</v>
      </c>
      <c r="N212" s="21">
        <f>N77*N186-Baseline!N77*Baseline!N186</f>
        <v>2.2871840652478613E-4</v>
      </c>
      <c r="O212" s="21">
        <f>O77*O186-Baseline!O77*Baseline!O186</f>
        <v>2.3163659483940971E-4</v>
      </c>
      <c r="P212" s="21">
        <f>P77*P186-Baseline!P77*Baseline!P186</f>
        <v>2.3463622929526751E-4</v>
      </c>
      <c r="Q212" s="21">
        <f>Q77*Q186-Baseline!Q77*Baseline!Q186</f>
        <v>2.3771760153382126E-4</v>
      </c>
      <c r="R212" s="21">
        <f>R77*R186-Baseline!R77*Baseline!R186</f>
        <v>2.408810448377072E-4</v>
      </c>
      <c r="S212" s="21">
        <f>S77*S186-Baseline!S77*Baseline!S186</f>
        <v>2.4412693359346862E-4</v>
      </c>
      <c r="T212" s="21">
        <f>T77*T186-Baseline!T77*Baseline!T186</f>
        <v>2.4745568278718432E-4</v>
      </c>
      <c r="U212" s="21">
        <f>U77*U186-Baseline!U77*Baseline!U186</f>
        <v>2.5086774753212734E-4</v>
      </c>
      <c r="V212" s="21">
        <f>V77*V186-Baseline!V77*Baseline!V186</f>
        <v>2.5436362262762607E-4</v>
      </c>
      <c r="W212" s="21">
        <f>W77*W186-Baseline!W77*Baseline!W186</f>
        <v>2.5794384214832775E-4</v>
      </c>
      <c r="X212" s="21">
        <f>X77*X186-Baseline!X77*Baseline!X186</f>
        <v>2.6160897906310005E-4</v>
      </c>
      <c r="Y212" s="21">
        <f>Y77*Y186-Baseline!Y77*Baseline!Y186</f>
        <v>2.6535964488283366E-4</v>
      </c>
      <c r="Z212" s="21">
        <f>Z77*Z186-Baseline!Z77*Baseline!Z186</f>
        <v>2.6919648933644092E-4</v>
      </c>
      <c r="AA212" s="21">
        <f>AA77*AA186-Baseline!AA77*Baseline!AA186</f>
        <v>2.7312020007436909E-4</v>
      </c>
      <c r="AB212" s="21">
        <f>AB77*AB186-Baseline!AB77*Baseline!AB186</f>
        <v>2.7713150239898208E-4</v>
      </c>
      <c r="AC212" s="21">
        <f>AC77*AC186-Baseline!AC77*Baseline!AC186</f>
        <v>3.0548956959800769E-4</v>
      </c>
      <c r="AD212" s="21">
        <f>AD77*AD186-Baseline!AD77*Baseline!AD186</f>
        <v>3.1008857400187227E-4</v>
      </c>
      <c r="AE212" s="21">
        <f>AE77*AE186-Baseline!AE77*Baseline!AE186</f>
        <v>3.1478450560544681E-4</v>
      </c>
      <c r="AF212" s="21">
        <f>AF77*AF186-Baseline!AF77*Baseline!AF186</f>
        <v>3.1957835542344561E-4</v>
      </c>
      <c r="AG212" s="21">
        <f>AG77*AG186-Baseline!AG77*Baseline!AG186</f>
        <v>3.2447115313966464E-4</v>
      </c>
      <c r="AH212" s="21">
        <f>AH77*AH186-Baseline!AH77*Baseline!AH186</f>
        <v>3.2946396701987493E-4</v>
      </c>
      <c r="AI212" s="21">
        <f>AI77*AI186-Baseline!AI77*Baseline!AI186</f>
        <v>3.3455790384830038E-4</v>
      </c>
      <c r="AJ212" s="21">
        <f>AJ77*AJ186-Baseline!AJ77*Baseline!AJ186</f>
        <v>3.4140340067794644E-4</v>
      </c>
      <c r="AK212" s="21">
        <f>AK77*AK186-Baseline!AK77*Baseline!AK186</f>
        <v>3.48411933577793E-4</v>
      </c>
      <c r="AL212" s="21">
        <f>AL77*AL186-Baseline!AL77*Baseline!AL186</f>
        <v>3.5558667126331042E-4</v>
      </c>
      <c r="AM212" s="21">
        <f>AM77*AM186-Baseline!AM77*Baseline!AM186</f>
        <v>3.6293086311779005E-4</v>
      </c>
      <c r="AN212" s="21">
        <f>AN77*AN186-Baseline!AN77*Baseline!AN186</f>
        <v>3.7044784062125423E-4</v>
      </c>
      <c r="AO212" s="21">
        <f>AO77*AO186-Baseline!AO77*Baseline!AO186</f>
        <v>3.7814101882029143E-4</v>
      </c>
      <c r="AP212" s="21">
        <f>AP77*AP186-Baseline!AP77*Baseline!AP186</f>
        <v>3.8601389783942682E-4</v>
      </c>
      <c r="AQ212" s="21">
        <f>AQ77*AQ186-Baseline!AQ77*Baseline!AQ186</f>
        <v>3.9407006443466247E-4</v>
      </c>
      <c r="AR212" s="21">
        <f>AR77*AR186-Baseline!AR77*Baseline!AR186</f>
        <v>4.0231319358983937E-4</v>
      </c>
      <c r="AS212" s="21">
        <f>AS77*AS186-Baseline!AS77*Baseline!AS186</f>
        <v>4.1074705015650063E-4</v>
      </c>
      <c r="AT212" s="21">
        <f>AT77*AT186-Baseline!AT77*Baseline!AT186</f>
        <v>4.1937549053795481E-4</v>
      </c>
      <c r="AU212" s="21">
        <f>AU77*AU186-Baseline!AU77*Baseline!AU186</f>
        <v>4.2820246441825844E-4</v>
      </c>
      <c r="AV212" s="21">
        <f>AV77*AV186-Baseline!AV77*Baseline!AV186</f>
        <v>4.3723201653686315E-4</v>
      </c>
      <c r="AW212" s="21">
        <f>AW77*AW186-Baseline!AW77*Baseline!AW186</f>
        <v>4.4646828850969855E-4</v>
      </c>
      <c r="AX212" s="21">
        <f>AX77*AX186-Baseline!AX77*Baseline!AX186</f>
        <v>4.5591552069747655E-4</v>
      </c>
      <c r="AY212" s="21">
        <f>AY77*AY186-Baseline!AY77*Baseline!AY186</f>
        <v>4.6557805412203641E-4</v>
      </c>
      <c r="AZ212" s="21">
        <f>AZ77*AZ186-Baseline!AZ77*Baseline!AZ186</f>
        <v>4.7546033243156722E-4</v>
      </c>
      <c r="BA212" s="21">
        <f>BA77*BA186-Baseline!BA77*Baseline!BA186</f>
        <v>4.8556690391557037E-4</v>
      </c>
      <c r="BB212" s="21">
        <f>BB77*BB186-Baseline!BB77*Baseline!BB186</f>
        <v>4.9588830465070971E-4</v>
      </c>
    </row>
    <row r="213" spans="1:54" outlineLevel="2">
      <c r="A213" s="474"/>
      <c r="B213" s="150" t="s">
        <v>483</v>
      </c>
      <c r="C213" s="19"/>
      <c r="D213" s="135" t="s">
        <v>379</v>
      </c>
      <c r="E213" s="21">
        <f>E193-Baseline!E193</f>
        <v>1.2293976841244911E-3</v>
      </c>
      <c r="F213" s="21">
        <f>F193-Baseline!F193</f>
        <v>1.2644544552625901E-3</v>
      </c>
      <c r="G213" s="21">
        <f>G193-Baseline!G193</f>
        <v>1.2960043812246609E-3</v>
      </c>
      <c r="H213" s="21">
        <f>H193-Baseline!H193</f>
        <v>1.3284423988700086E-3</v>
      </c>
      <c r="I213" s="21">
        <f>I193-Baseline!I193</f>
        <v>1.3663583879954069E-3</v>
      </c>
      <c r="J213" s="21">
        <f>J193-Baseline!J193</f>
        <v>1.4053089178827679E-3</v>
      </c>
      <c r="K213" s="21">
        <f>K193-Baseline!K193</f>
        <v>1.4407560020674262E-3</v>
      </c>
      <c r="L213" s="21">
        <f>L193-Baseline!L193</f>
        <v>1.4819123689652775E-3</v>
      </c>
      <c r="M213" s="21">
        <f>M193-Baseline!M193</f>
        <v>1.5241817833202029E-3</v>
      </c>
      <c r="N213" s="21">
        <f>N193-Baseline!N193</f>
        <v>1.5627378664107346E-3</v>
      </c>
      <c r="O213" s="21">
        <f>O193-Baseline!O193</f>
        <v>1.6072523591494099E-3</v>
      </c>
      <c r="P213" s="21">
        <f>P193-Baseline!P193</f>
        <v>1.6529598381810591E-3</v>
      </c>
      <c r="Q213" s="21">
        <f>Q193-Baseline!Q193</f>
        <v>1.6998883123344752E-3</v>
      </c>
      <c r="R213" s="21">
        <f>R193-Baseline!R193</f>
        <v>1.7531775211214636E-3</v>
      </c>
      <c r="S213" s="21">
        <f>S193-Baseline!S193</f>
        <v>1.8027026091505716E-3</v>
      </c>
      <c r="T213" s="21">
        <f>T193-Baseline!T193</f>
        <v>1.8535371052000962E-3</v>
      </c>
      <c r="U213" s="21">
        <f>U193-Baseline!U193</f>
        <v>1.905710840018763E-3</v>
      </c>
      <c r="V213" s="21">
        <f>V193-Baseline!V193</f>
        <v>1.9646515375166913E-3</v>
      </c>
      <c r="W213" s="21">
        <f>W193-Baseline!W193</f>
        <v>2.0196712246941285E-3</v>
      </c>
      <c r="X213" s="21">
        <f>X193-Baseline!X193</f>
        <v>2.0816756441375665E-3</v>
      </c>
      <c r="Y213" s="21">
        <f>Y193-Baseline!Y193</f>
        <v>2.1396740579143867E-3</v>
      </c>
      <c r="Z213" s="21">
        <f>Z193-Baseline!Z193</f>
        <v>2.2048844965032958E-3</v>
      </c>
      <c r="AA213" s="21">
        <f>AA193-Baseline!AA193</f>
        <v>2.2717944602416379E-3</v>
      </c>
      <c r="AB213" s="21">
        <f>AB193-Baseline!AB193</f>
        <v>2.3404432526909547E-3</v>
      </c>
      <c r="AC213" s="21">
        <f>AC193-Baseline!AC193</f>
        <v>2.6173458812251992E-3</v>
      </c>
      <c r="AD213" s="21">
        <f>AD193-Baseline!AD193</f>
        <v>2.6950729885477252E-3</v>
      </c>
      <c r="AE213" s="21">
        <f>AE193-Baseline!AE193</f>
        <v>2.7754471642946928E-3</v>
      </c>
      <c r="AF213" s="21">
        <f>AF193-Baseline!AF193</f>
        <v>2.8576561062042451E-3</v>
      </c>
      <c r="AG213" s="21">
        <f>AG193-Baseline!AG193</f>
        <v>2.9418171745329469E-3</v>
      </c>
      <c r="AH213" s="21">
        <f>AH193-Baseline!AH193</f>
        <v>3.028076316948253E-3</v>
      </c>
      <c r="AI213" s="21">
        <f>AI193-Baseline!AI193</f>
        <v>3.1166338955856249E-3</v>
      </c>
      <c r="AJ213" s="21">
        <f>AJ193-Baseline!AJ193</f>
        <v>3.223014020201297E-3</v>
      </c>
      <c r="AK213" s="21">
        <f>AK193-Baseline!AK193</f>
        <v>3.3326113743572684E-3</v>
      </c>
      <c r="AL213" s="21">
        <f>AL193-Baseline!AL193</f>
        <v>3.4455618671968354E-3</v>
      </c>
      <c r="AM213" s="21">
        <f>AM193-Baseline!AM193</f>
        <v>3.5619776293983807E-3</v>
      </c>
      <c r="AN213" s="21">
        <f>AN193-Baseline!AN193</f>
        <v>3.681951070409222E-3</v>
      </c>
      <c r="AO213" s="21">
        <f>AO193-Baseline!AO193</f>
        <v>3.8055657595470146E-3</v>
      </c>
      <c r="AP213" s="21">
        <f>AP193-Baseline!AP193</f>
        <v>3.9329254567047394E-3</v>
      </c>
      <c r="AQ213" s="21">
        <f>AQ193-Baseline!AQ193</f>
        <v>4.0641413769535962E-3</v>
      </c>
      <c r="AR213" s="21">
        <f>AR193-Baseline!AR193</f>
        <v>4.1993196099001451E-3</v>
      </c>
      <c r="AS213" s="21">
        <f>AS193-Baseline!AS193</f>
        <v>4.3385675271195431E-3</v>
      </c>
      <c r="AT213" s="21">
        <f>AT193-Baseline!AT193</f>
        <v>4.4819971644374399E-3</v>
      </c>
      <c r="AU213" s="21">
        <f>AU193-Baseline!AU193</f>
        <v>4.6297252389956717E-3</v>
      </c>
      <c r="AV213" s="21">
        <f>AV193-Baseline!AV193</f>
        <v>4.7818705710945056E-3</v>
      </c>
      <c r="AW213" s="21">
        <f>AW193-Baseline!AW193</f>
        <v>4.9385542351823401E-3</v>
      </c>
      <c r="AX213" s="21">
        <f>AX193-Baseline!AX193</f>
        <v>5.099900828022118E-3</v>
      </c>
      <c r="AY213" s="21">
        <f>AY193-Baseline!AY193</f>
        <v>5.2660385253633542E-3</v>
      </c>
      <c r="AZ213" s="21">
        <f>AZ193-Baseline!AZ193</f>
        <v>5.4370987967951954E-3</v>
      </c>
      <c r="BA213" s="21">
        <f>BA193-Baseline!BA193</f>
        <v>5.6132163541582746E-3</v>
      </c>
      <c r="BB213" s="21">
        <f>BB193-Baseline!BB193</f>
        <v>5.7943644543292051E-3</v>
      </c>
    </row>
    <row r="214" spans="1:54" outlineLevel="2">
      <c r="A214" s="474"/>
      <c r="B214" s="150" t="s">
        <v>484</v>
      </c>
      <c r="C214" s="19"/>
      <c r="D214" s="135" t="s">
        <v>379</v>
      </c>
      <c r="E214" s="21">
        <f>E194-Baseline!E194</f>
        <v>6.1567168632509683E-4</v>
      </c>
      <c r="F214" s="21">
        <f>F194-Baseline!F194</f>
        <v>6.3163187472512785E-4</v>
      </c>
      <c r="G214" s="21">
        <f>G194-Baseline!G194</f>
        <v>6.481852163731295E-4</v>
      </c>
      <c r="H214" s="21">
        <f>H194-Baseline!H194</f>
        <v>6.6534947267543403E-4</v>
      </c>
      <c r="I214" s="21">
        <f>I194-Baseline!I194</f>
        <v>6.8314300789224804E-4</v>
      </c>
      <c r="J214" s="21">
        <f>J194-Baseline!J194</f>
        <v>7.0158480898308278E-4</v>
      </c>
      <c r="K214" s="21">
        <f>K194-Baseline!K194</f>
        <v>7.2075132383496703E-4</v>
      </c>
      <c r="L214" s="21">
        <f>L194-Baseline!L194</f>
        <v>7.4060677842675707E-4</v>
      </c>
      <c r="M214" s="21">
        <f>M194-Baseline!M194</f>
        <v>7.6117219156950772E-4</v>
      </c>
      <c r="N214" s="21">
        <f>N194-Baseline!N194</f>
        <v>7.8246928751241312E-4</v>
      </c>
      <c r="O214" s="21">
        <f>O194-Baseline!O194</f>
        <v>8.0452051868421849E-4</v>
      </c>
      <c r="P214" s="21">
        <f>P194-Baseline!P194</f>
        <v>8.2734908918683848E-4</v>
      </c>
      <c r="Q214" s="21">
        <f>Q194-Baseline!Q194</f>
        <v>8.5097897805769913E-4</v>
      </c>
      <c r="R214" s="21">
        <f>R194-Baseline!R194</f>
        <v>8.7543496376625335E-4</v>
      </c>
      <c r="S214" s="21">
        <f>S194-Baseline!S194</f>
        <v>9.005399832435158E-4</v>
      </c>
      <c r="T214" s="21">
        <f>T194-Baseline!T194</f>
        <v>9.2651142237164361E-4</v>
      </c>
      <c r="U214" s="21">
        <f>U194-Baseline!U194</f>
        <v>9.5337600804337134E-4</v>
      </c>
      <c r="V214" s="21">
        <f>V194-Baseline!V194</f>
        <v>9.8116135001746784E-4</v>
      </c>
      <c r="W214" s="21">
        <f>W194-Baseline!W194</f>
        <v>1.0098959654871547E-3</v>
      </c>
      <c r="X214" s="21">
        <f>X194-Baseline!X194</f>
        <v>1.0396093120280225E-3</v>
      </c>
      <c r="Y214" s="21">
        <f>Y194-Baseline!Y194</f>
        <v>1.0703318145062831E-3</v>
      </c>
      <c r="Z214" s="21">
        <f>Z194-Baseline!Z194</f>
        <v>1.1020948966886902E-3</v>
      </c>
      <c r="AA214" s="21">
        <f>AA194-Baseline!AA194</f>
        <v>1.1349310127553021E-3</v>
      </c>
      <c r="AB214" s="21">
        <f>AB194-Baseline!AB194</f>
        <v>1.1688736815730007E-3</v>
      </c>
      <c r="AC214" s="21">
        <f>AC194-Baseline!AC194</f>
        <v>1.3069673777838231E-3</v>
      </c>
      <c r="AD214" s="21">
        <f>AD194-Baseline!AD194</f>
        <v>1.3455672112599874E-3</v>
      </c>
      <c r="AE214" s="21">
        <f>AE194-Baseline!AE194</f>
        <v>1.3852272892596129E-3</v>
      </c>
      <c r="AF214" s="21">
        <f>AF194-Baseline!AF194</f>
        <v>1.4259069872790511E-3</v>
      </c>
      <c r="AG214" s="21">
        <f>AG194-Baseline!AG194</f>
        <v>1.467590703964831E-3</v>
      </c>
      <c r="AH214" s="21">
        <f>AH194-Baseline!AH194</f>
        <v>1.5103015449603773E-3</v>
      </c>
      <c r="AI214" s="21">
        <f>AI194-Baseline!AI194</f>
        <v>1.554124658912869E-3</v>
      </c>
      <c r="AJ214" s="21">
        <f>AJ194-Baseline!AJ194</f>
        <v>1.6068171140613398E-3</v>
      </c>
      <c r="AK214" s="21">
        <f>AK194-Baseline!AK194</f>
        <v>1.6611181228697335E-3</v>
      </c>
      <c r="AL214" s="21">
        <f>AL194-Baseline!AL194</f>
        <v>1.7170754028134128E-3</v>
      </c>
      <c r="AM214" s="21">
        <f>AM194-Baseline!AM194</f>
        <v>1.7747408271944669E-3</v>
      </c>
      <c r="AN214" s="21">
        <f>AN194-Baseline!AN194</f>
        <v>1.8341634976851069E-3</v>
      </c>
      <c r="AO214" s="21">
        <f>AO194-Baseline!AO194</f>
        <v>1.8953877051157354E-3</v>
      </c>
      <c r="AP214" s="21">
        <f>AP194-Baseline!AP194</f>
        <v>1.9584639777679076E-3</v>
      </c>
      <c r="AQ214" s="21">
        <f>AQ194-Baseline!AQ194</f>
        <v>2.0234448613470836E-3</v>
      </c>
      <c r="AR214" s="21">
        <f>AR194-Baseline!AR194</f>
        <v>2.090383360346833E-3</v>
      </c>
      <c r="AS214" s="21">
        <f>AS194-Baseline!AS194</f>
        <v>2.1593331238669053E-3</v>
      </c>
      <c r="AT214" s="21">
        <f>AT194-Baseline!AT194</f>
        <v>2.2303493660532619E-3</v>
      </c>
      <c r="AU214" s="21">
        <f>AU194-Baseline!AU194</f>
        <v>2.3034893211024928E-3</v>
      </c>
      <c r="AV214" s="21">
        <f>AV194-Baseline!AV194</f>
        <v>2.3788115248727939E-3</v>
      </c>
      <c r="AW214" s="21">
        <f>AW194-Baseline!AW194</f>
        <v>2.4563758696882041E-3</v>
      </c>
      <c r="AX214" s="21">
        <f>AX194-Baseline!AX194</f>
        <v>2.5362438239581548E-3</v>
      </c>
      <c r="AY214" s="21">
        <f>AY194-Baseline!AY194</f>
        <v>2.6184785399403412E-3</v>
      </c>
      <c r="AZ214" s="21">
        <f>AZ194-Baseline!AZ194</f>
        <v>2.7031448308521308E-3</v>
      </c>
      <c r="BA214" s="21">
        <f>BA194-Baseline!BA194</f>
        <v>2.7903091533845294E-3</v>
      </c>
      <c r="BB214" s="21">
        <f>BB194-Baseline!BB194</f>
        <v>2.8799576947290779E-3</v>
      </c>
    </row>
    <row r="215" spans="1:54" outlineLevel="2">
      <c r="A215" s="474"/>
      <c r="B215" s="150" t="s">
        <v>485</v>
      </c>
      <c r="C215" s="19"/>
      <c r="D215" s="135" t="s">
        <v>379</v>
      </c>
      <c r="E215" s="21">
        <f>E195-Baseline!E195</f>
        <v>1.8470150585377827E-3</v>
      </c>
      <c r="F215" s="21">
        <f>F195-Baseline!F195</f>
        <v>1.8948956237332662E-3</v>
      </c>
      <c r="G215" s="21">
        <f>G195-Baseline!G195</f>
        <v>1.944555649119389E-3</v>
      </c>
      <c r="H215" s="21">
        <f>H195-Baseline!H195</f>
        <v>1.9960484180263022E-3</v>
      </c>
      <c r="I215" s="21">
        <f>I195-Baseline!I195</f>
        <v>2.0494290236767443E-3</v>
      </c>
      <c r="J215" s="21">
        <f>J195-Baseline!J195</f>
        <v>2.1047544264869754E-3</v>
      </c>
      <c r="K215" s="21">
        <f>K195-Baseline!K195</f>
        <v>2.1622539715049011E-3</v>
      </c>
      <c r="L215" s="21">
        <f>L195-Baseline!L195</f>
        <v>2.2218203352802712E-3</v>
      </c>
      <c r="M215" s="21">
        <f>M195-Baseline!M195</f>
        <v>2.2835165742292208E-3</v>
      </c>
      <c r="N215" s="21">
        <f>N195-Baseline!N195</f>
        <v>2.3474078620519165E-3</v>
      </c>
      <c r="O215" s="21">
        <f>O195-Baseline!O195</f>
        <v>2.4135615560526551E-3</v>
      </c>
      <c r="P215" s="21">
        <f>P195-Baseline!P195</f>
        <v>2.4820472680583947E-3</v>
      </c>
      <c r="Q215" s="21">
        <f>Q195-Baseline!Q195</f>
        <v>2.5529369341730974E-3</v>
      </c>
      <c r="R215" s="21">
        <f>R195-Baseline!R195</f>
        <v>2.6263048912987599E-3</v>
      </c>
      <c r="S215" s="21">
        <f>S195-Baseline!S195</f>
        <v>2.7016199492125299E-3</v>
      </c>
      <c r="T215" s="21">
        <f>T195-Baseline!T195</f>
        <v>2.7795342665898493E-3</v>
      </c>
      <c r="U215" s="21">
        <f>U195-Baseline!U195</f>
        <v>2.8601280246624348E-3</v>
      </c>
      <c r="V215" s="21">
        <f>V195-Baseline!V195</f>
        <v>2.9434840495126636E-3</v>
      </c>
      <c r="W215" s="21">
        <f>W195-Baseline!W195</f>
        <v>3.0296878964614646E-3</v>
      </c>
      <c r="X215" s="21">
        <f>X195-Baseline!X195</f>
        <v>3.1188279360840677E-3</v>
      </c>
      <c r="Y215" s="21">
        <f>Y195-Baseline!Y195</f>
        <v>3.2109954435188492E-3</v>
      </c>
      <c r="Z215" s="21">
        <f>Z195-Baseline!Z195</f>
        <v>3.3062846894948571E-3</v>
      </c>
      <c r="AA215" s="21">
        <f>AA195-Baseline!AA195</f>
        <v>3.4047930388454457E-3</v>
      </c>
      <c r="AB215" s="21">
        <f>AB195-Baseline!AB195</f>
        <v>3.5066210447190021E-3</v>
      </c>
      <c r="AC215" s="21">
        <f>AC195-Baseline!AC195</f>
        <v>3.9209021333885107E-3</v>
      </c>
      <c r="AD215" s="21">
        <f>AD195-Baseline!AD195</f>
        <v>4.0367016338605311E-3</v>
      </c>
      <c r="AE215" s="21">
        <f>AE195-Baseline!AE195</f>
        <v>4.1556818679137535E-3</v>
      </c>
      <c r="AF215" s="21">
        <f>AF195-Baseline!AF195</f>
        <v>4.2777209620406612E-3</v>
      </c>
      <c r="AG215" s="21">
        <f>AG195-Baseline!AG195</f>
        <v>4.4027721120454824E-3</v>
      </c>
      <c r="AH215" s="21">
        <f>AH195-Baseline!AH195</f>
        <v>4.5309046350724943E-3</v>
      </c>
      <c r="AI215" s="21">
        <f>AI195-Baseline!AI195</f>
        <v>4.6623739769627763E-3</v>
      </c>
      <c r="AJ215" s="21">
        <f>AJ195-Baseline!AJ195</f>
        <v>4.8204513424355659E-3</v>
      </c>
      <c r="AK215" s="21">
        <f>AK195-Baseline!AK195</f>
        <v>4.9833543688833932E-3</v>
      </c>
      <c r="AL215" s="21">
        <f>AL195-Baseline!AL195</f>
        <v>5.1512262087368837E-3</v>
      </c>
      <c r="AM215" s="21">
        <f>AM195-Baseline!AM195</f>
        <v>5.3242224819124049E-3</v>
      </c>
      <c r="AN215" s="21">
        <f>AN195-Baseline!AN195</f>
        <v>5.50249049341412E-3</v>
      </c>
      <c r="AO215" s="21">
        <f>AO195-Baseline!AO195</f>
        <v>5.6861631157355931E-3</v>
      </c>
      <c r="AP215" s="21">
        <f>AP195-Baseline!AP195</f>
        <v>5.8753919337230101E-3</v>
      </c>
      <c r="AQ215" s="21">
        <f>AQ195-Baseline!AQ195</f>
        <v>6.0703345844933462E-3</v>
      </c>
      <c r="AR215" s="21">
        <f>AR195-Baseline!AR195</f>
        <v>6.2711500815269099E-3</v>
      </c>
      <c r="AS215" s="21">
        <f>AS195-Baseline!AS195</f>
        <v>6.4779993721220588E-3</v>
      </c>
      <c r="AT215" s="21">
        <f>AT195-Baseline!AT195</f>
        <v>6.6910480987173674E-3</v>
      </c>
      <c r="AU215" s="21">
        <f>AU195-Baseline!AU195</f>
        <v>6.9104679639027744E-3</v>
      </c>
      <c r="AV215" s="21">
        <f>AV195-Baseline!AV195</f>
        <v>7.1364345752528008E-3</v>
      </c>
      <c r="AW215" s="21">
        <f>AW195-Baseline!AW195</f>
        <v>7.3691276097395094E-3</v>
      </c>
      <c r="AX215" s="21">
        <f>AX195-Baseline!AX195</f>
        <v>7.6087314725912427E-3</v>
      </c>
      <c r="AY215" s="21">
        <f>AY195-Baseline!AY195</f>
        <v>7.8554356205812158E-3</v>
      </c>
      <c r="AZ215" s="21">
        <f>AZ195-Baseline!AZ195</f>
        <v>8.1094344933615534E-3</v>
      </c>
      <c r="BA215" s="21">
        <f>BA195-Baseline!BA195</f>
        <v>8.3709274610053053E-3</v>
      </c>
      <c r="BB215" s="21">
        <f>BB195-Baseline!BB195</f>
        <v>8.639873085087112E-3</v>
      </c>
    </row>
    <row r="216" spans="1:54" outlineLevel="2">
      <c r="A216" s="474"/>
      <c r="B216" s="150" t="s">
        <v>285</v>
      </c>
      <c r="C216" s="19"/>
      <c r="D216" s="135" t="s">
        <v>379</v>
      </c>
      <c r="E216" s="21">
        <f>E196-Baseline!E196</f>
        <v>0.43055449587251515</v>
      </c>
      <c r="F216" s="21">
        <f>F196-Baseline!F196</f>
        <v>0.44568195427175811</v>
      </c>
      <c r="G216" s="21">
        <f>G196-Baseline!G196</f>
        <v>0.46137985978763724</v>
      </c>
      <c r="H216" s="21">
        <f>H196-Baseline!H196</f>
        <v>0.47766911837831255</v>
      </c>
      <c r="I216" s="21">
        <f>I196-Baseline!I196</f>
        <v>0.49457141093509066</v>
      </c>
      <c r="J216" s="21">
        <f>J196-Baseline!J196</f>
        <v>0.5121092431409191</v>
      </c>
      <c r="K216" s="21">
        <f>K196-Baseline!K196</f>
        <v>0.51403165944219198</v>
      </c>
      <c r="L216" s="21">
        <f>L196-Baseline!L196</f>
        <v>0.50943661189175071</v>
      </c>
      <c r="M216" s="21">
        <f>M196-Baseline!M196</f>
        <v>0.50502037099608987</v>
      </c>
      <c r="N216" s="21">
        <f>N196-Baseline!N196</f>
        <v>0.50078439184277257</v>
      </c>
      <c r="O216" s="21">
        <f>O196-Baseline!O196</f>
        <v>0.49673025941319709</v>
      </c>
      <c r="P216" s="21">
        <f>P196-Baseline!P196</f>
        <v>0.49285969225687104</v>
      </c>
      <c r="Q216" s="21">
        <f>Q196-Baseline!Q196</f>
        <v>0.48895061903094844</v>
      </c>
      <c r="R216" s="21">
        <f>R196-Baseline!R196</f>
        <v>0.48405775615987073</v>
      </c>
      <c r="S216" s="21">
        <f>S196-Baseline!S196</f>
        <v>0.47932340416806918</v>
      </c>
      <c r="T216" s="21">
        <f>T196-Baseline!T196</f>
        <v>0.47474840563886173</v>
      </c>
      <c r="U216" s="21">
        <f>U196-Baseline!U196</f>
        <v>0.47020392080512935</v>
      </c>
      <c r="V216" s="21">
        <f>V196-Baseline!V196</f>
        <v>0.46514196433932842</v>
      </c>
      <c r="W216" s="21">
        <f>W196-Baseline!W196</f>
        <v>0.46022453500472027</v>
      </c>
      <c r="X216" s="21">
        <f>X196-Baseline!X196</f>
        <v>0.45545207308591429</v>
      </c>
      <c r="Y216" s="21">
        <f>Y196-Baseline!Y196</f>
        <v>0.4508251075499175</v>
      </c>
      <c r="Z216" s="21">
        <f>Z196-Baseline!Z196</f>
        <v>0.44634425825280344</v>
      </c>
      <c r="AA216" s="21">
        <f>AA196-Baseline!AA196</f>
        <v>0.44201023824373192</v>
      </c>
      <c r="AB216" s="21">
        <f>AB196-Baseline!AB196</f>
        <v>0.43782385616968433</v>
      </c>
      <c r="AC216" s="21">
        <f>AC196-Baseline!AC196</f>
        <v>3.9034480416446566</v>
      </c>
      <c r="AD216" s="21">
        <f>AD196-Baseline!AD196</f>
        <v>3.8485149780729726</v>
      </c>
      <c r="AE216" s="21">
        <f>AE196-Baseline!AE196</f>
        <v>3.7944955388165229</v>
      </c>
      <c r="AF216" s="21">
        <f>AF196-Baseline!AF196</f>
        <v>3.7413799863276838</v>
      </c>
      <c r="AG216" s="21">
        <f>AG196-Baseline!AG196</f>
        <v>3.6891588661498251</v>
      </c>
      <c r="AH216" s="21">
        <f>AH196-Baseline!AH196</f>
        <v>3.6378230078802116</v>
      </c>
      <c r="AI216" s="21">
        <f>AI196-Baseline!AI196</f>
        <v>3.5873635263089665</v>
      </c>
      <c r="AJ216" s="21">
        <f>AJ196-Baseline!AJ196</f>
        <v>3.5452465297075815</v>
      </c>
      <c r="AK216" s="21">
        <f>AK196-Baseline!AK196</f>
        <v>3.5037986498954101</v>
      </c>
      <c r="AL216" s="21">
        <f>AL196-Baseline!AL196</f>
        <v>3.4630166540149783</v>
      </c>
      <c r="AM216" s="21">
        <f>AM196-Baseline!AM196</f>
        <v>3.4228975563779236</v>
      </c>
      <c r="AN216" s="21">
        <f>AN196-Baseline!AN196</f>
        <v>3.3834386233999036</v>
      </c>
      <c r="AO216" s="21">
        <f>AO196-Baseline!AO196</f>
        <v>3.3446373787889963</v>
      </c>
      <c r="AP216" s="21">
        <f>AP196-Baseline!AP196</f>
        <v>3.3064916089968555</v>
      </c>
      <c r="AQ216" s="21">
        <f>AQ196-Baseline!AQ196</f>
        <v>3.2689993689420755</v>
      </c>
      <c r="AR216" s="21">
        <f>AR196-Baseline!AR196</f>
        <v>3.2321589880157284</v>
      </c>
      <c r="AS216" s="21">
        <f>AS196-Baseline!AS196</f>
        <v>3.1959690763793787</v>
      </c>
      <c r="AT216" s="21">
        <f>AT196-Baseline!AT196</f>
        <v>3.1604285315662768</v>
      </c>
      <c r="AU216" s="21">
        <f>AU196-Baseline!AU196</f>
        <v>3.1255365453969461</v>
      </c>
      <c r="AV216" s="21">
        <f>AV196-Baseline!AV196</f>
        <v>3.0912926112207093</v>
      </c>
      <c r="AW216" s="21">
        <f>AW196-Baseline!AW196</f>
        <v>3.0576965314952518</v>
      </c>
      <c r="AX216" s="21">
        <f>AX196-Baseline!AX196</f>
        <v>3.0247484257167634</v>
      </c>
      <c r="AY216" s="21">
        <f>AY196-Baseline!AY196</f>
        <v>2.9924487387137124</v>
      </c>
      <c r="AZ216" s="21">
        <f>AZ196-Baseline!AZ196</f>
        <v>2.9607982493178411</v>
      </c>
      <c r="BA216" s="21">
        <f>BA196-Baseline!BA196</f>
        <v>2.9297980794263982</v>
      </c>
      <c r="BB216" s="21">
        <f>BB196-Baseline!BB196</f>
        <v>2.8991224877237998</v>
      </c>
    </row>
    <row r="217" spans="1:54" outlineLevel="2">
      <c r="A217" s="474"/>
      <c r="B217" s="150" t="s">
        <v>288</v>
      </c>
      <c r="C217" s="19"/>
      <c r="D217" s="135"/>
      <c r="E217" s="21">
        <f>E197-Baseline!E197</f>
        <v>5.8793748811468172</v>
      </c>
      <c r="F217" s="21">
        <f>F197-Baseline!F197</f>
        <v>5.9672156028892767</v>
      </c>
      <c r="G217" s="21">
        <f>G197-Baseline!G197</f>
        <v>6.0569335196048746</v>
      </c>
      <c r="H217" s="21">
        <f>H197-Baseline!H197</f>
        <v>6.1485471291295166</v>
      </c>
      <c r="I217" s="21">
        <f>I197-Baseline!I197</f>
        <v>6.2420731086366521</v>
      </c>
      <c r="J217" s="21">
        <f>J197-Baseline!J197</f>
        <v>6.3375164732356151</v>
      </c>
      <c r="K217" s="21">
        <f>K197-Baseline!K197</f>
        <v>6.3534142014234227</v>
      </c>
      <c r="L217" s="21">
        <f>L197-Baseline!L197</f>
        <v>6.3384537544235018</v>
      </c>
      <c r="M217" s="21">
        <f>M197-Baseline!M197</f>
        <v>6.3273796836614498</v>
      </c>
      <c r="N217" s="21">
        <f>N197-Baseline!N197</f>
        <v>6.3201177353646925</v>
      </c>
      <c r="O217" s="21">
        <f>O197-Baseline!O197</f>
        <v>6.3165971335971145</v>
      </c>
      <c r="P217" s="21">
        <f>P197-Baseline!P197</f>
        <v>6.3167504790020637</v>
      </c>
      <c r="Q217" s="21">
        <f>Q197-Baseline!Q197</f>
        <v>6.3191301988198649</v>
      </c>
      <c r="R217" s="21">
        <f>R197-Baseline!R197</f>
        <v>6.3180162214706126</v>
      </c>
      <c r="S217" s="21">
        <f>S197-Baseline!S197</f>
        <v>6.3205349636859331</v>
      </c>
      <c r="T217" s="21">
        <f>T197-Baseline!T197</f>
        <v>6.3266243787599228</v>
      </c>
      <c r="U217" s="21">
        <f>U197-Baseline!U197</f>
        <v>6.3359068124226194</v>
      </c>
      <c r="V217" s="21">
        <f>V197-Baseline!V197</f>
        <v>6.3470225725069209</v>
      </c>
      <c r="W217" s="21">
        <f>W197-Baseline!W197</f>
        <v>6.3615739129059277</v>
      </c>
      <c r="X217" s="21">
        <f>X197-Baseline!X197</f>
        <v>6.3795015636807673</v>
      </c>
      <c r="Y217" s="21">
        <f>Y197-Baseline!Y197</f>
        <v>6.4007455999823053</v>
      </c>
      <c r="Z217" s="21">
        <f>Z197-Baseline!Z197</f>
        <v>6.4252789343775181</v>
      </c>
      <c r="AA217" s="21">
        <f>AA197-Baseline!AA197</f>
        <v>6.4530581121682031</v>
      </c>
      <c r="AB217" s="21">
        <f>AB197-Baseline!AB197</f>
        <v>6.4840422943873675</v>
      </c>
      <c r="AC217" s="21">
        <f>AC197-Baseline!AC197</f>
        <v>63.064109961297824</v>
      </c>
      <c r="AD217" s="21">
        <f>AD197-Baseline!AD197</f>
        <v>63.428929936930174</v>
      </c>
      <c r="AE217" s="21">
        <f>AE197-Baseline!AE197</f>
        <v>63.823646523902539</v>
      </c>
      <c r="AF217" s="21">
        <f>AF197-Baseline!AF197</f>
        <v>64.247962931123098</v>
      </c>
      <c r="AG217" s="21">
        <f>AG197-Baseline!AG197</f>
        <v>64.70160448176577</v>
      </c>
      <c r="AH217" s="21">
        <f>AH197-Baseline!AH197</f>
        <v>65.184318069692594</v>
      </c>
      <c r="AI217" s="21">
        <f>AI197-Baseline!AI197</f>
        <v>65.695871637711804</v>
      </c>
      <c r="AJ217" s="21">
        <f>AJ197-Baseline!AJ197</f>
        <v>66.557587918142133</v>
      </c>
      <c r="AK217" s="21">
        <f>AK197-Baseline!AK197</f>
        <v>67.45483604805132</v>
      </c>
      <c r="AL217" s="21">
        <f>AL197-Baseline!AL197</f>
        <v>68.387905730833083</v>
      </c>
      <c r="AM217" s="21">
        <f>AM197-Baseline!AM197</f>
        <v>69.357107171165765</v>
      </c>
      <c r="AN217" s="21">
        <f>AN197-Baseline!AN197</f>
        <v>70.362762638523137</v>
      </c>
      <c r="AO217" s="21">
        <f>AO197-Baseline!AO197</f>
        <v>71.405230487296578</v>
      </c>
      <c r="AP217" s="21">
        <f>AP197-Baseline!AP197</f>
        <v>72.484884197249215</v>
      </c>
      <c r="AQ217" s="21">
        <f>AQ197-Baseline!AQ197</f>
        <v>73.602116450174293</v>
      </c>
      <c r="AR217" s="21">
        <f>AR197-Baseline!AR197</f>
        <v>74.757340732084941</v>
      </c>
      <c r="AS217" s="21">
        <f>AS197-Baseline!AS197</f>
        <v>75.950991431659006</v>
      </c>
      <c r="AT217" s="21">
        <f>AT197-Baseline!AT197</f>
        <v>77.183523951206325</v>
      </c>
      <c r="AU217" s="21">
        <f>AU197-Baseline!AU197</f>
        <v>78.455414830128149</v>
      </c>
      <c r="AV217" s="21">
        <f>AV197-Baseline!AV197</f>
        <v>79.767161880850821</v>
      </c>
      <c r="AW217" s="21">
        <f>AW197-Baseline!AW197</f>
        <v>81.119284337219241</v>
      </c>
      <c r="AX217" s="21">
        <f>AX197-Baseline!AX197</f>
        <v>82.512323015347491</v>
      </c>
      <c r="AY217" s="21">
        <f>AY197-Baseline!AY197</f>
        <v>83.946840486929645</v>
      </c>
      <c r="AZ217" s="21">
        <f>AZ197-Baseline!AZ197</f>
        <v>85.423421265022483</v>
      </c>
      <c r="BA217" s="21">
        <f>BA197-Baseline!BA197</f>
        <v>86.928854710754081</v>
      </c>
      <c r="BB217" s="21">
        <f>BB197-Baseline!BB197</f>
        <v>88.468091981465548</v>
      </c>
    </row>
    <row r="218" spans="1:54" outlineLevel="2">
      <c r="A218" s="475"/>
      <c r="B218" s="150" t="s">
        <v>466</v>
      </c>
      <c r="C218" s="19"/>
      <c r="D218" s="135" t="s">
        <v>379</v>
      </c>
      <c r="E218" s="21">
        <f>E198-Baseline!E198</f>
        <v>0</v>
      </c>
      <c r="F218" s="21">
        <f>F198-Baseline!F198</f>
        <v>0</v>
      </c>
      <c r="G218" s="21">
        <f>G198-Baseline!G198</f>
        <v>0</v>
      </c>
      <c r="H218" s="21">
        <f>H198-Baseline!H198</f>
        <v>0</v>
      </c>
      <c r="I218" s="21">
        <f>I198-Baseline!I198</f>
        <v>0</v>
      </c>
      <c r="J218" s="21">
        <f>J198-Baseline!J198</f>
        <v>0</v>
      </c>
      <c r="K218" s="21">
        <f>K198-Baseline!K198</f>
        <v>0</v>
      </c>
      <c r="L218" s="21">
        <f>L198-Baseline!L198</f>
        <v>0</v>
      </c>
      <c r="M218" s="21">
        <f>M198-Baseline!M198</f>
        <v>0</v>
      </c>
      <c r="N218" s="21">
        <f>N198-Baseline!N198</f>
        <v>0</v>
      </c>
      <c r="O218" s="21">
        <f>O198-Baseline!O198</f>
        <v>0</v>
      </c>
      <c r="P218" s="21">
        <f>P198-Baseline!P198</f>
        <v>0</v>
      </c>
      <c r="Q218" s="21">
        <f>Q198-Baseline!Q198</f>
        <v>0</v>
      </c>
      <c r="R218" s="21">
        <f>R198-Baseline!R198</f>
        <v>0</v>
      </c>
      <c r="S218" s="21">
        <f>S198-Baseline!S198</f>
        <v>0</v>
      </c>
      <c r="T218" s="21">
        <f>T198-Baseline!T198</f>
        <v>0</v>
      </c>
      <c r="U218" s="21">
        <f>U198-Baseline!U198</f>
        <v>0</v>
      </c>
      <c r="V218" s="21">
        <f>V198-Baseline!V198</f>
        <v>0</v>
      </c>
      <c r="W218" s="21">
        <f>W198-Baseline!W198</f>
        <v>0</v>
      </c>
      <c r="X218" s="21">
        <f>X198-Baseline!X198</f>
        <v>0</v>
      </c>
      <c r="Y218" s="21">
        <f>Y198-Baseline!Y198</f>
        <v>0</v>
      </c>
      <c r="Z218" s="21">
        <f>Z198-Baseline!Z198</f>
        <v>0</v>
      </c>
      <c r="AA218" s="21">
        <f>AA198-Baseline!AA198</f>
        <v>0</v>
      </c>
      <c r="AB218" s="21">
        <f>AB198-Baseline!AB198</f>
        <v>0</v>
      </c>
      <c r="AC218" s="21">
        <f>AC198-Baseline!AC198</f>
        <v>0</v>
      </c>
      <c r="AD218" s="21">
        <f>AD198-Baseline!AD198</f>
        <v>0</v>
      </c>
      <c r="AE218" s="21">
        <f>AE198-Baseline!AE198</f>
        <v>0</v>
      </c>
      <c r="AF218" s="21">
        <f>AF198-Baseline!AF198</f>
        <v>0</v>
      </c>
      <c r="AG218" s="21">
        <f>AG198-Baseline!AG198</f>
        <v>0</v>
      </c>
      <c r="AH218" s="21">
        <f>AH198-Baseline!AH198</f>
        <v>0</v>
      </c>
      <c r="AI218" s="21">
        <f>AI198-Baseline!AI198</f>
        <v>0</v>
      </c>
      <c r="AJ218" s="21">
        <f>AJ198-Baseline!AJ198</f>
        <v>0</v>
      </c>
      <c r="AK218" s="21">
        <f>AK198-Baseline!AK198</f>
        <v>0</v>
      </c>
      <c r="AL218" s="21">
        <f>AL198-Baseline!AL198</f>
        <v>0</v>
      </c>
      <c r="AM218" s="21">
        <f>AM198-Baseline!AM198</f>
        <v>0</v>
      </c>
      <c r="AN218" s="21">
        <f>AN198-Baseline!AN198</f>
        <v>0</v>
      </c>
      <c r="AO218" s="21">
        <f>AO198-Baseline!AO198</f>
        <v>0</v>
      </c>
      <c r="AP218" s="21">
        <f>AP198-Baseline!AP198</f>
        <v>0</v>
      </c>
      <c r="AQ218" s="21">
        <f>AQ198-Baseline!AQ198</f>
        <v>0</v>
      </c>
      <c r="AR218" s="21">
        <f>AR198-Baseline!AR198</f>
        <v>0</v>
      </c>
      <c r="AS218" s="21">
        <f>AS198-Baseline!AS198</f>
        <v>0</v>
      </c>
      <c r="AT218" s="21">
        <f>AT198-Baseline!AT198</f>
        <v>0</v>
      </c>
      <c r="AU218" s="21">
        <f>AU198-Baseline!AU198</f>
        <v>0</v>
      </c>
      <c r="AV218" s="21">
        <f>AV198-Baseline!AV198</f>
        <v>0</v>
      </c>
      <c r="AW218" s="21">
        <f>AW198-Baseline!AW198</f>
        <v>0</v>
      </c>
      <c r="AX218" s="21">
        <f>AX198-Baseline!AX198</f>
        <v>0</v>
      </c>
      <c r="AY218" s="21">
        <f>AY198-Baseline!AY198</f>
        <v>0</v>
      </c>
      <c r="AZ218" s="21">
        <f>AZ198-Baseline!AZ198</f>
        <v>0</v>
      </c>
      <c r="BA218" s="21">
        <f>BA198-Baseline!BA198</f>
        <v>0</v>
      </c>
      <c r="BB218" s="21">
        <f>BB198-Baseline!BB198</f>
        <v>0</v>
      </c>
    </row>
    <row r="219" spans="1:54" outlineLevel="2">
      <c r="B219" s="150"/>
      <c r="C219" s="19"/>
      <c r="D219" s="19"/>
      <c r="E219" s="232"/>
      <c r="F219" s="232"/>
      <c r="G219" s="232"/>
      <c r="H219" s="232"/>
      <c r="I219" s="232"/>
      <c r="J219" s="232"/>
      <c r="K219" s="232"/>
      <c r="L219" s="232"/>
      <c r="M219" s="232"/>
      <c r="N219" s="232"/>
      <c r="O219" s="232"/>
      <c r="P219" s="232"/>
      <c r="Q219" s="232"/>
      <c r="R219" s="232"/>
      <c r="S219" s="232"/>
      <c r="T219" s="232"/>
      <c r="U219" s="232"/>
      <c r="V219" s="232"/>
      <c r="W219" s="232"/>
      <c r="X219" s="232"/>
      <c r="Y219" s="232"/>
      <c r="Z219" s="232"/>
      <c r="AA219" s="232"/>
      <c r="AB219" s="232"/>
      <c r="AC219" s="232"/>
      <c r="AD219" s="232"/>
      <c r="AE219" s="232"/>
      <c r="AF219" s="232"/>
      <c r="AG219" s="232"/>
      <c r="AH219" s="232"/>
      <c r="AI219" s="232"/>
      <c r="AJ219" s="232"/>
      <c r="AK219" s="232"/>
      <c r="AL219" s="232"/>
      <c r="AM219" s="232"/>
      <c r="AN219" s="232"/>
      <c r="AO219" s="232"/>
      <c r="AP219" s="232"/>
      <c r="AQ219" s="232"/>
      <c r="AR219" s="232"/>
      <c r="AS219" s="232"/>
      <c r="AT219" s="232"/>
      <c r="AU219" s="232"/>
      <c r="AV219" s="232"/>
      <c r="AW219" s="232"/>
      <c r="AX219" s="232"/>
      <c r="AY219" s="232"/>
      <c r="AZ219" s="232"/>
      <c r="BA219" s="232"/>
      <c r="BB219" s="232"/>
    </row>
    <row r="220" spans="1:54" ht="12.75" customHeight="1" outlineLevel="2">
      <c r="A220" s="473" t="s">
        <v>486</v>
      </c>
      <c r="B220" s="150" t="s">
        <v>487</v>
      </c>
      <c r="C220" s="19"/>
      <c r="D220" s="135" t="s">
        <v>379</v>
      </c>
      <c r="E220" s="21">
        <f>E200-Baseline!E200</f>
        <v>6.3113649596353012</v>
      </c>
      <c r="F220" s="21">
        <f>F200-Baseline!F200</f>
        <v>6.4143703685754856</v>
      </c>
      <c r="G220" s="21">
        <f>G200-Baseline!G200</f>
        <v>6.5198199939368813</v>
      </c>
      <c r="H220" s="21">
        <f>H200-Baseline!H200</f>
        <v>6.6277576343199467</v>
      </c>
      <c r="I220" s="21">
        <f>I200-Baseline!I200</f>
        <v>6.7382262375873925</v>
      </c>
      <c r="J220" s="21">
        <f>J200-Baseline!J200</f>
        <v>6.8512488810666667</v>
      </c>
      <c r="K220" s="21">
        <f>K200-Baseline!K200</f>
        <v>6.8691070671065493</v>
      </c>
      <c r="L220" s="21">
        <f>L200-Baseline!L200</f>
        <v>6.8495954040976379</v>
      </c>
      <c r="M220" s="21">
        <f>M200-Baseline!M200</f>
        <v>6.8341501178557822</v>
      </c>
      <c r="N220" s="21">
        <f>N200-Baseline!N200</f>
        <v>6.822693583480401</v>
      </c>
      <c r="O220" s="21">
        <f>O200-Baseline!O200</f>
        <v>6.8151662819643004</v>
      </c>
      <c r="P220" s="21">
        <f>P200-Baseline!P200</f>
        <v>6.8114977673264114</v>
      </c>
      <c r="Q220" s="21">
        <f>Q200-Baseline!Q200</f>
        <v>6.8100184237646815</v>
      </c>
      <c r="R220" s="21">
        <f>R200-Baseline!R200</f>
        <v>6.8040680361964423</v>
      </c>
      <c r="S220" s="21">
        <f>S200-Baseline!S200</f>
        <v>6.8019051973967466</v>
      </c>
      <c r="T220" s="21">
        <f>T200-Baseline!T200</f>
        <v>6.8034737771867722</v>
      </c>
      <c r="U220" s="21">
        <f>U200-Baseline!U200</f>
        <v>6.8082673118152996</v>
      </c>
      <c r="V220" s="21">
        <f>V200-Baseline!V200</f>
        <v>6.8143835520063938</v>
      </c>
      <c r="W220" s="21">
        <f>W200-Baseline!W200</f>
        <v>6.8240760629774906</v>
      </c>
      <c r="X220" s="21">
        <f>X200-Baseline!X200</f>
        <v>6.837296921389882</v>
      </c>
      <c r="Y220" s="21">
        <f>Y200-Baseline!Y200</f>
        <v>6.8539757412350202</v>
      </c>
      <c r="Z220" s="21">
        <f>Z200-Baseline!Z200</f>
        <v>6.8740972736161616</v>
      </c>
      <c r="AA220" s="21">
        <f>AA200-Baseline!AA200</f>
        <v>6.897613265072251</v>
      </c>
      <c r="AB220" s="21">
        <f>AB200-Baseline!AB200</f>
        <v>6.9244837253121414</v>
      </c>
      <c r="AC220" s="21">
        <f>AC200-Baseline!AC200</f>
        <v>66.9704808383933</v>
      </c>
      <c r="AD220" s="21">
        <f>AD200-Baseline!AD200</f>
        <v>67.2804500765657</v>
      </c>
      <c r="AE220" s="21">
        <f>AE200-Baseline!AE200</f>
        <v>67.62123229438896</v>
      </c>
      <c r="AF220" s="21">
        <f>AF200-Baseline!AF200</f>
        <v>67.992520151912416</v>
      </c>
      <c r="AG220" s="21">
        <f>AG200-Baseline!AG200</f>
        <v>68.39402963624326</v>
      </c>
      <c r="AH220" s="21">
        <f>AH200-Baseline!AH200</f>
        <v>68.82549861785678</v>
      </c>
      <c r="AI220" s="21">
        <f>AI200-Baseline!AI200</f>
        <v>69.286686355820208</v>
      </c>
      <c r="AJ220" s="21">
        <f>AJ200-Baseline!AJ200</f>
        <v>70.106398865270592</v>
      </c>
      <c r="AK220" s="21">
        <f>AK200-Baseline!AK200</f>
        <v>70.962315721254669</v>
      </c>
      <c r="AL220" s="21">
        <f>AL200-Baseline!AL200</f>
        <v>71.854723533386519</v>
      </c>
      <c r="AM220" s="21">
        <f>AM200-Baseline!AM200</f>
        <v>72.783929636036206</v>
      </c>
      <c r="AN220" s="21">
        <f>AN200-Baseline!AN200</f>
        <v>73.750253660834076</v>
      </c>
      <c r="AO220" s="21">
        <f>AO200-Baseline!AO200</f>
        <v>74.754051572863943</v>
      </c>
      <c r="AP220" s="21">
        <f>AP200-Baseline!AP200</f>
        <v>75.795694745600613</v>
      </c>
      <c r="AQ220" s="21">
        <f>AQ200-Baseline!AQ200</f>
        <v>76.875574030557758</v>
      </c>
      <c r="AR220" s="21">
        <f>AR200-Baseline!AR200</f>
        <v>77.994101352904153</v>
      </c>
      <c r="AS220" s="21">
        <f>AS200-Baseline!AS200</f>
        <v>79.151709822615658</v>
      </c>
      <c r="AT220" s="21">
        <f>AT200-Baseline!AT200</f>
        <v>80.348853855427578</v>
      </c>
      <c r="AU220" s="21">
        <f>AU200-Baseline!AU200</f>
        <v>81.586009303228508</v>
      </c>
      <c r="AV220" s="21">
        <f>AV200-Baseline!AV200</f>
        <v>82.863673594659161</v>
      </c>
      <c r="AW220" s="21">
        <f>AW200-Baseline!AW200</f>
        <v>84.182365891238192</v>
      </c>
      <c r="AX220" s="21">
        <f>AX200-Baseline!AX200</f>
        <v>85.542627257412974</v>
      </c>
      <c r="AY220" s="21">
        <f>AY200-Baseline!AY200</f>
        <v>86.945020842222846</v>
      </c>
      <c r="AZ220" s="21">
        <f>AZ200-Baseline!AZ200</f>
        <v>88.390132073469545</v>
      </c>
      <c r="BA220" s="21">
        <f>BA200-Baseline!BA200</f>
        <v>89.864751573438554</v>
      </c>
      <c r="BB220" s="21">
        <f>BB200-Baseline!BB200</f>
        <v>91.373504721948322</v>
      </c>
    </row>
    <row r="221" spans="1:54" outlineLevel="2">
      <c r="A221" s="474"/>
      <c r="B221" s="150" t="s">
        <v>488</v>
      </c>
      <c r="C221" s="19"/>
      <c r="D221" s="135" t="s">
        <v>379</v>
      </c>
      <c r="E221" s="21">
        <f>E201-Baseline!E201</f>
        <v>6.310751233637502</v>
      </c>
      <c r="F221" s="21">
        <f>F201-Baseline!F201</f>
        <v>6.4137375459949482</v>
      </c>
      <c r="G221" s="21">
        <f>G201-Baseline!G201</f>
        <v>6.5191721747720299</v>
      </c>
      <c r="H221" s="21">
        <f>H201-Baseline!H201</f>
        <v>6.6270945413937525</v>
      </c>
      <c r="I221" s="21">
        <f>I201-Baseline!I201</f>
        <v>6.7375430222072898</v>
      </c>
      <c r="J221" s="21">
        <f>J201-Baseline!J201</f>
        <v>6.8505451569577671</v>
      </c>
      <c r="K221" s="21">
        <f>K201-Baseline!K201</f>
        <v>6.868387062428317</v>
      </c>
      <c r="L221" s="21">
        <f>L201-Baseline!L201</f>
        <v>6.8488540985070996</v>
      </c>
      <c r="M221" s="21">
        <f>M201-Baseline!M201</f>
        <v>6.8333871082640316</v>
      </c>
      <c r="N221" s="21">
        <f>N201-Baseline!N201</f>
        <v>6.8219133149015025</v>
      </c>
      <c r="O221" s="21">
        <f>O201-Baseline!O201</f>
        <v>6.8143635501238355</v>
      </c>
      <c r="P221" s="21">
        <f>P201-Baseline!P201</f>
        <v>6.8106721565774171</v>
      </c>
      <c r="Q221" s="21">
        <f>Q201-Baseline!Q201</f>
        <v>6.8091695144304047</v>
      </c>
      <c r="R221" s="21">
        <f>R201-Baseline!R201</f>
        <v>6.8031902936390871</v>
      </c>
      <c r="S221" s="21">
        <f>S201-Baseline!S201</f>
        <v>6.8010030347708392</v>
      </c>
      <c r="T221" s="21">
        <f>T201-Baseline!T201</f>
        <v>6.8025467515039431</v>
      </c>
      <c r="U221" s="21">
        <f>U201-Baseline!U201</f>
        <v>6.8073149769833243</v>
      </c>
      <c r="V221" s="21">
        <f>V201-Baseline!V201</f>
        <v>6.8134000618188946</v>
      </c>
      <c r="W221" s="21">
        <f>W201-Baseline!W201</f>
        <v>6.8230662877182837</v>
      </c>
      <c r="X221" s="21">
        <f>X201-Baseline!X201</f>
        <v>6.8362548550577724</v>
      </c>
      <c r="Y221" s="21">
        <f>Y201-Baseline!Y201</f>
        <v>6.8529063989916121</v>
      </c>
      <c r="Z221" s="21">
        <f>Z201-Baseline!Z201</f>
        <v>6.8729944840163464</v>
      </c>
      <c r="AA221" s="21">
        <f>AA201-Baseline!AA201</f>
        <v>6.8964764016247644</v>
      </c>
      <c r="AB221" s="21">
        <f>AB201-Baseline!AB201</f>
        <v>6.9233121557410238</v>
      </c>
      <c r="AC221" s="21">
        <f>AC201-Baseline!AC201</f>
        <v>66.969170459889867</v>
      </c>
      <c r="AD221" s="21">
        <f>AD201-Baseline!AD201</f>
        <v>67.279100570788415</v>
      </c>
      <c r="AE221" s="21">
        <f>AE201-Baseline!AE201</f>
        <v>67.619842074513926</v>
      </c>
      <c r="AF221" s="21">
        <f>AF201-Baseline!AF201</f>
        <v>67.99108840279348</v>
      </c>
      <c r="AG221" s="21">
        <f>AG201-Baseline!AG201</f>
        <v>68.392555409772697</v>
      </c>
      <c r="AH221" s="21">
        <f>AH201-Baseline!AH201</f>
        <v>68.823980843084783</v>
      </c>
      <c r="AI221" s="21">
        <f>AI201-Baseline!AI201</f>
        <v>69.285123846583531</v>
      </c>
      <c r="AJ221" s="21">
        <f>AJ201-Baseline!AJ201</f>
        <v>70.10478266836445</v>
      </c>
      <c r="AK221" s="21">
        <f>AK201-Baseline!AK201</f>
        <v>70.960644228003176</v>
      </c>
      <c r="AL221" s="21">
        <f>AL201-Baseline!AL201</f>
        <v>71.852995046922132</v>
      </c>
      <c r="AM221" s="21">
        <f>AM201-Baseline!AM201</f>
        <v>72.782142399234004</v>
      </c>
      <c r="AN221" s="21">
        <f>AN201-Baseline!AN201</f>
        <v>73.748405873261348</v>
      </c>
      <c r="AO221" s="21">
        <f>AO201-Baseline!AO201</f>
        <v>74.752141394809513</v>
      </c>
      <c r="AP221" s="21">
        <f>AP201-Baseline!AP201</f>
        <v>75.793720284121676</v>
      </c>
      <c r="AQ221" s="21">
        <f>AQ201-Baseline!AQ201</f>
        <v>76.87353333404215</v>
      </c>
      <c r="AR221" s="21">
        <f>AR201-Baseline!AR201</f>
        <v>77.991992416654611</v>
      </c>
      <c r="AS221" s="21">
        <f>AS201-Baseline!AS201</f>
        <v>79.149530588212414</v>
      </c>
      <c r="AT221" s="21">
        <f>AT201-Baseline!AT201</f>
        <v>80.346602207629189</v>
      </c>
      <c r="AU221" s="21">
        <f>AU201-Baseline!AU201</f>
        <v>81.583683067310616</v>
      </c>
      <c r="AV221" s="21">
        <f>AV201-Baseline!AV201</f>
        <v>82.861270535612945</v>
      </c>
      <c r="AW221" s="21">
        <f>AW201-Baseline!AW201</f>
        <v>84.179883712872694</v>
      </c>
      <c r="AX221" s="21">
        <f>AX201-Baseline!AX201</f>
        <v>85.540063600408914</v>
      </c>
      <c r="AY221" s="21">
        <f>AY201-Baseline!AY201</f>
        <v>86.942373282237426</v>
      </c>
      <c r="AZ221" s="21">
        <f>AZ201-Baseline!AZ201</f>
        <v>88.387398119503615</v>
      </c>
      <c r="BA221" s="21">
        <f>BA201-Baseline!BA201</f>
        <v>89.861928666237773</v>
      </c>
      <c r="BB221" s="21">
        <f>BB201-Baseline!BB201</f>
        <v>91.370590315188721</v>
      </c>
    </row>
    <row r="222" spans="1:54" outlineLevel="2">
      <c r="A222" s="475"/>
      <c r="B222" s="150" t="s">
        <v>489</v>
      </c>
      <c r="C222" s="19"/>
      <c r="D222" s="135" t="s">
        <v>379</v>
      </c>
      <c r="E222" s="21">
        <f>E202-Baseline!E202</f>
        <v>6.3119825770097151</v>
      </c>
      <c r="F222" s="21">
        <f>F202-Baseline!F202</f>
        <v>6.4150008097439564</v>
      </c>
      <c r="G222" s="21">
        <f>G202-Baseline!G202</f>
        <v>6.5204685452047757</v>
      </c>
      <c r="H222" s="21">
        <f>H202-Baseline!H202</f>
        <v>6.6284252403391033</v>
      </c>
      <c r="I222" s="21">
        <f>I202-Baseline!I202</f>
        <v>6.7389093082230742</v>
      </c>
      <c r="J222" s="21">
        <f>J202-Baseline!J202</f>
        <v>6.851948326575271</v>
      </c>
      <c r="K222" s="21">
        <f>K202-Baseline!K202</f>
        <v>6.8698285650759869</v>
      </c>
      <c r="L222" s="21">
        <f>L202-Baseline!L202</f>
        <v>6.8503353120639527</v>
      </c>
      <c r="M222" s="21">
        <f>M202-Baseline!M202</f>
        <v>6.8349094526466914</v>
      </c>
      <c r="N222" s="21">
        <f>N202-Baseline!N202</f>
        <v>6.8234782534760416</v>
      </c>
      <c r="O222" s="21">
        <f>O202-Baseline!O202</f>
        <v>6.8159725911612039</v>
      </c>
      <c r="P222" s="21">
        <f>P202-Baseline!P202</f>
        <v>6.8123268547562885</v>
      </c>
      <c r="Q222" s="21">
        <f>Q202-Baseline!Q202</f>
        <v>6.8108714723865207</v>
      </c>
      <c r="R222" s="21">
        <f>R202-Baseline!R202</f>
        <v>6.8049411635666202</v>
      </c>
      <c r="S222" s="21">
        <f>S202-Baseline!S202</f>
        <v>6.8028041147368086</v>
      </c>
      <c r="T222" s="21">
        <f>T202-Baseline!T202</f>
        <v>6.8043997743481617</v>
      </c>
      <c r="U222" s="21">
        <f>U202-Baseline!U202</f>
        <v>6.809221728999943</v>
      </c>
      <c r="V222" s="21">
        <f>V202-Baseline!V202</f>
        <v>6.8153623845183899</v>
      </c>
      <c r="W222" s="21">
        <f>W202-Baseline!W202</f>
        <v>6.8250860796492576</v>
      </c>
      <c r="X222" s="21">
        <f>X202-Baseline!X202</f>
        <v>6.8383340736818283</v>
      </c>
      <c r="Y222" s="21">
        <f>Y202-Baseline!Y202</f>
        <v>6.8550470626206241</v>
      </c>
      <c r="Z222" s="21">
        <f>Z202-Baseline!Z202</f>
        <v>6.8751986738091526</v>
      </c>
      <c r="AA222" s="21">
        <f>AA202-Baseline!AA202</f>
        <v>6.898746263650855</v>
      </c>
      <c r="AB222" s="21">
        <f>AB202-Baseline!AB202</f>
        <v>6.9256499031041701</v>
      </c>
      <c r="AC222" s="21">
        <f>AC202-Baseline!AC202</f>
        <v>66.971784394645468</v>
      </c>
      <c r="AD222" s="21">
        <f>AD202-Baseline!AD202</f>
        <v>67.281791705211006</v>
      </c>
      <c r="AE222" s="21">
        <f>AE202-Baseline!AE202</f>
        <v>67.622612529092578</v>
      </c>
      <c r="AF222" s="21">
        <f>AF202-Baseline!AF202</f>
        <v>67.993940216768252</v>
      </c>
      <c r="AG222" s="21">
        <f>AG202-Baseline!AG202</f>
        <v>68.395490591180774</v>
      </c>
      <c r="AH222" s="21">
        <f>AH202-Baseline!AH202</f>
        <v>68.827001446174904</v>
      </c>
      <c r="AI222" s="21">
        <f>AI202-Baseline!AI202</f>
        <v>69.288232095901577</v>
      </c>
      <c r="AJ222" s="21">
        <f>AJ202-Baseline!AJ202</f>
        <v>70.107996302592824</v>
      </c>
      <c r="AK222" s="21">
        <f>AK202-Baseline!AK202</f>
        <v>70.963966464249197</v>
      </c>
      <c r="AL222" s="21">
        <f>AL202-Baseline!AL202</f>
        <v>71.856429197728062</v>
      </c>
      <c r="AM222" s="21">
        <f>AM202-Baseline!AM202</f>
        <v>72.78569188088872</v>
      </c>
      <c r="AN222" s="21">
        <f>AN202-Baseline!AN202</f>
        <v>73.75207420025707</v>
      </c>
      <c r="AO222" s="21">
        <f>AO202-Baseline!AO202</f>
        <v>74.755932170220134</v>
      </c>
      <c r="AP222" s="21">
        <f>AP202-Baseline!AP202</f>
        <v>75.797637212077632</v>
      </c>
      <c r="AQ222" s="21">
        <f>AQ202-Baseline!AQ202</f>
        <v>76.877580223765293</v>
      </c>
      <c r="AR222" s="21">
        <f>AR202-Baseline!AR202</f>
        <v>77.996173183375788</v>
      </c>
      <c r="AS222" s="21">
        <f>AS202-Baseline!AS202</f>
        <v>79.153849254460667</v>
      </c>
      <c r="AT222" s="21">
        <f>AT202-Baseline!AT202</f>
        <v>80.351062906361861</v>
      </c>
      <c r="AU222" s="21">
        <f>AU202-Baseline!AU202</f>
        <v>81.588290045953414</v>
      </c>
      <c r="AV222" s="21">
        <f>AV202-Baseline!AV202</f>
        <v>82.866028158663326</v>
      </c>
      <c r="AW222" s="21">
        <f>AW202-Baseline!AW202</f>
        <v>84.184796464612745</v>
      </c>
      <c r="AX222" s="21">
        <f>AX202-Baseline!AX202</f>
        <v>85.545136088057546</v>
      </c>
      <c r="AY222" s="21">
        <f>AY202-Baseline!AY202</f>
        <v>86.947610239318067</v>
      </c>
      <c r="AZ222" s="21">
        <f>AZ202-Baseline!AZ202</f>
        <v>88.392804409166118</v>
      </c>
      <c r="BA222" s="21">
        <f>BA202-Baseline!BA202</f>
        <v>89.867509284545406</v>
      </c>
      <c r="BB222" s="21">
        <f>BB202-Baseline!BB202</f>
        <v>91.376350230579092</v>
      </c>
    </row>
    <row r="223" spans="1:54" outlineLevel="2">
      <c r="B223" s="19"/>
      <c r="C223" s="19"/>
      <c r="D223" s="19"/>
      <c r="E223" s="15"/>
    </row>
    <row r="224" spans="1:54" outlineLevel="2">
      <c r="A224" s="473" t="s">
        <v>490</v>
      </c>
      <c r="B224" s="150" t="s">
        <v>487</v>
      </c>
      <c r="C224" s="19"/>
      <c r="D224" s="135" t="s">
        <v>379</v>
      </c>
      <c r="E224" s="21">
        <f>E204-Baseline!E204</f>
        <v>6.3113649596353012</v>
      </c>
      <c r="F224" s="21">
        <f>F204-Baseline!F204</f>
        <v>12.725735328210787</v>
      </c>
      <c r="G224" s="21">
        <f>G204-Baseline!G204</f>
        <v>19.245555322147666</v>
      </c>
      <c r="H224" s="21">
        <f>H204-Baseline!H204</f>
        <v>25.873312956467615</v>
      </c>
      <c r="I224" s="21">
        <f>I204-Baseline!I204</f>
        <v>32.611539194055005</v>
      </c>
      <c r="J224" s="21">
        <f>J204-Baseline!J204</f>
        <v>39.462788075121672</v>
      </c>
      <c r="K224" s="21">
        <f>K204-Baseline!K204</f>
        <v>46.33189514222822</v>
      </c>
      <c r="L224" s="21">
        <f>L204-Baseline!L204</f>
        <v>53.181490546325861</v>
      </c>
      <c r="M224" s="21">
        <f>M204-Baseline!M204</f>
        <v>60.015640664181646</v>
      </c>
      <c r="N224" s="21">
        <f>N204-Baseline!N204</f>
        <v>66.838334247662047</v>
      </c>
      <c r="O224" s="21">
        <f>O204-Baseline!O204</f>
        <v>73.653500529626342</v>
      </c>
      <c r="P224" s="21">
        <f>P204-Baseline!P204</f>
        <v>80.464998296952757</v>
      </c>
      <c r="Q224" s="21">
        <f>Q204-Baseline!Q204</f>
        <v>87.275016720717446</v>
      </c>
      <c r="R224" s="21">
        <f>R204-Baseline!R204</f>
        <v>94.079084756913886</v>
      </c>
      <c r="S224" s="21">
        <f>S204-Baseline!S204</f>
        <v>100.88098995431064</v>
      </c>
      <c r="T224" s="21">
        <f>T204-Baseline!T204</f>
        <v>107.6844637314974</v>
      </c>
      <c r="U224" s="21">
        <f>U204-Baseline!U204</f>
        <v>114.4927310433127</v>
      </c>
      <c r="V224" s="21">
        <f>V204-Baseline!V204</f>
        <v>121.30711459531909</v>
      </c>
      <c r="W224" s="21">
        <f>W204-Baseline!W204</f>
        <v>128.13119065829659</v>
      </c>
      <c r="X224" s="21">
        <f>X204-Baseline!X204</f>
        <v>134.96848757968647</v>
      </c>
      <c r="Y224" s="21">
        <f>Y204-Baseline!Y204</f>
        <v>141.82246332092149</v>
      </c>
      <c r="Z224" s="21">
        <f>Z204-Baseline!Z204</f>
        <v>148.69656059453766</v>
      </c>
      <c r="AA224" s="21">
        <f>AA204-Baseline!AA204</f>
        <v>155.5941738596099</v>
      </c>
      <c r="AB224" s="21">
        <f>AB204-Baseline!AB204</f>
        <v>162.51865758492204</v>
      </c>
      <c r="AC224" s="21">
        <f>AC204-Baseline!AC204</f>
        <v>229.48913842331535</v>
      </c>
      <c r="AD224" s="21">
        <f>AD204-Baseline!AD204</f>
        <v>296.76958849988102</v>
      </c>
      <c r="AE224" s="21">
        <f>AE204-Baseline!AE204</f>
        <v>364.39082079426998</v>
      </c>
      <c r="AF224" s="21">
        <f>AF204-Baseline!AF204</f>
        <v>432.38334094618239</v>
      </c>
      <c r="AG224" s="21">
        <f>AG204-Baseline!AG204</f>
        <v>500.77737058242565</v>
      </c>
      <c r="AH224" s="21">
        <f>AH204-Baseline!AH204</f>
        <v>569.60286920028238</v>
      </c>
      <c r="AI224" s="21">
        <f>AI204-Baseline!AI204</f>
        <v>638.88955555610255</v>
      </c>
      <c r="AJ224" s="21">
        <f>AJ204-Baseline!AJ204</f>
        <v>708.9959544213732</v>
      </c>
      <c r="AK224" s="21">
        <f>AK204-Baseline!AK204</f>
        <v>779.95827014262784</v>
      </c>
      <c r="AL224" s="21">
        <f>AL204-Baseline!AL204</f>
        <v>851.81299367601434</v>
      </c>
      <c r="AM224" s="21">
        <f>AM204-Baseline!AM204</f>
        <v>924.59692331205054</v>
      </c>
      <c r="AN224" s="21">
        <f>AN204-Baseline!AN204</f>
        <v>998.34717697288465</v>
      </c>
      <c r="AO224" s="21">
        <f>AO204-Baseline!AO204</f>
        <v>1073.1012285457487</v>
      </c>
      <c r="AP224" s="21">
        <f>AP204-Baseline!AP204</f>
        <v>1148.8969232913494</v>
      </c>
      <c r="AQ224" s="21">
        <f>AQ204-Baseline!AQ204</f>
        <v>1225.7724973219072</v>
      </c>
      <c r="AR224" s="21">
        <f>AR204-Baseline!AR204</f>
        <v>1303.7665986748113</v>
      </c>
      <c r="AS224" s="21">
        <f>AS204-Baseline!AS204</f>
        <v>1382.918308497427</v>
      </c>
      <c r="AT224" s="21">
        <f>AT204-Baseline!AT204</f>
        <v>1463.2671623528545</v>
      </c>
      <c r="AU224" s="21">
        <f>AU204-Baseline!AU204</f>
        <v>1544.8531716560831</v>
      </c>
      <c r="AV224" s="21">
        <f>AV204-Baseline!AV204</f>
        <v>1627.7168452507422</v>
      </c>
      <c r="AW224" s="21">
        <f>AW204-Baseline!AW204</f>
        <v>1711.8992111419802</v>
      </c>
      <c r="AX224" s="21">
        <f>AX204-Baseline!AX204</f>
        <v>1797.4418383993932</v>
      </c>
      <c r="AY224" s="21">
        <f>AY204-Baseline!AY204</f>
        <v>1884.3868592416161</v>
      </c>
      <c r="AZ224" s="21">
        <f>AZ204-Baseline!AZ204</f>
        <v>1972.7769913150855</v>
      </c>
      <c r="BA224" s="21">
        <f>BA204-Baseline!BA204</f>
        <v>2062.6417428885243</v>
      </c>
      <c r="BB224" s="21">
        <f>BB204-Baseline!BB204</f>
        <v>2154.0152476104727</v>
      </c>
    </row>
    <row r="225" spans="1:54" outlineLevel="2">
      <c r="A225" s="474"/>
      <c r="B225" s="150" t="s">
        <v>488</v>
      </c>
      <c r="C225" s="19"/>
      <c r="D225" s="135" t="s">
        <v>379</v>
      </c>
      <c r="E225" s="21">
        <f>E205-Baseline!E205</f>
        <v>6.310751233637502</v>
      </c>
      <c r="F225" s="21">
        <f>F205-Baseline!F205</f>
        <v>12.72448877963245</v>
      </c>
      <c r="G225" s="21">
        <f>G205-Baseline!G205</f>
        <v>19.243660954404479</v>
      </c>
      <c r="H225" s="21">
        <f>H205-Baseline!H205</f>
        <v>25.870755495798232</v>
      </c>
      <c r="I225" s="21">
        <f>I205-Baseline!I205</f>
        <v>32.608298518005519</v>
      </c>
      <c r="J225" s="21">
        <f>J205-Baseline!J205</f>
        <v>39.458843674963283</v>
      </c>
      <c r="K225" s="21">
        <f>K205-Baseline!K205</f>
        <v>46.327230737391602</v>
      </c>
      <c r="L225" s="21">
        <f>L205-Baseline!L205</f>
        <v>53.176084835898699</v>
      </c>
      <c r="M225" s="21">
        <f>M205-Baseline!M205</f>
        <v>60.009471944162733</v>
      </c>
      <c r="N225" s="21">
        <f>N205-Baseline!N205</f>
        <v>66.831385259064234</v>
      </c>
      <c r="O225" s="21">
        <f>O205-Baseline!O205</f>
        <v>73.645748809188063</v>
      </c>
      <c r="P225" s="21">
        <f>P205-Baseline!P205</f>
        <v>80.456420965765474</v>
      </c>
      <c r="Q225" s="21">
        <f>Q205-Baseline!Q205</f>
        <v>87.265590480195883</v>
      </c>
      <c r="R225" s="21">
        <f>R205-Baseline!R205</f>
        <v>94.068780773834973</v>
      </c>
      <c r="S225" s="21">
        <f>S205-Baseline!S205</f>
        <v>100.86978380860582</v>
      </c>
      <c r="T225" s="21">
        <f>T205-Baseline!T205</f>
        <v>107.67233056010976</v>
      </c>
      <c r="U225" s="21">
        <f>U205-Baseline!U205</f>
        <v>114.47964553709308</v>
      </c>
      <c r="V225" s="21">
        <f>V205-Baseline!V205</f>
        <v>121.29304559891197</v>
      </c>
      <c r="W225" s="21">
        <f>W205-Baseline!W205</f>
        <v>128.11611188663025</v>
      </c>
      <c r="X225" s="21">
        <f>X205-Baseline!X205</f>
        <v>134.95236674168802</v>
      </c>
      <c r="Y225" s="21">
        <f>Y205-Baseline!Y205</f>
        <v>141.80527314067965</v>
      </c>
      <c r="Z225" s="21">
        <f>Z205-Baseline!Z205</f>
        <v>148.67826762469599</v>
      </c>
      <c r="AA225" s="21">
        <f>AA205-Baseline!AA205</f>
        <v>155.57474402632076</v>
      </c>
      <c r="AB225" s="21">
        <f>AB205-Baseline!AB205</f>
        <v>162.49805618206179</v>
      </c>
      <c r="AC225" s="21">
        <f>AC205-Baseline!AC205</f>
        <v>229.46722664195164</v>
      </c>
      <c r="AD225" s="21">
        <f>AD205-Baseline!AD205</f>
        <v>296.74632721274008</v>
      </c>
      <c r="AE225" s="21">
        <f>AE205-Baseline!AE205</f>
        <v>364.36616928725402</v>
      </c>
      <c r="AF225" s="21">
        <f>AF205-Baseline!AF205</f>
        <v>432.3572576900475</v>
      </c>
      <c r="AG225" s="21">
        <f>AG205-Baseline!AG205</f>
        <v>500.74981309982019</v>
      </c>
      <c r="AH225" s="21">
        <f>AH205-Baseline!AH205</f>
        <v>569.57379394290501</v>
      </c>
      <c r="AI225" s="21">
        <f>AI205-Baseline!AI205</f>
        <v>638.85891778948849</v>
      </c>
      <c r="AJ225" s="21">
        <f>AJ205-Baseline!AJ205</f>
        <v>708.96370045785295</v>
      </c>
      <c r="AK225" s="21">
        <f>AK205-Baseline!AK205</f>
        <v>779.92434468585611</v>
      </c>
      <c r="AL225" s="21">
        <f>AL205-Baseline!AL205</f>
        <v>851.77733973277827</v>
      </c>
      <c r="AM225" s="21">
        <f>AM205-Baseline!AM205</f>
        <v>924.55948213201225</v>
      </c>
      <c r="AN225" s="21">
        <f>AN205-Baseline!AN205</f>
        <v>998.30788800527364</v>
      </c>
      <c r="AO225" s="21">
        <f>AO205-Baseline!AO205</f>
        <v>1073.0600294000831</v>
      </c>
      <c r="AP225" s="21">
        <f>AP205-Baseline!AP205</f>
        <v>1148.8537496842048</v>
      </c>
      <c r="AQ225" s="21">
        <f>AQ205-Baseline!AQ205</f>
        <v>1225.7272830182469</v>
      </c>
      <c r="AR225" s="21">
        <f>AR205-Baseline!AR205</f>
        <v>1303.7192754349014</v>
      </c>
      <c r="AS225" s="21">
        <f>AS205-Baseline!AS205</f>
        <v>1382.8688060231138</v>
      </c>
      <c r="AT225" s="21">
        <f>AT205-Baseline!AT205</f>
        <v>1463.2154082307429</v>
      </c>
      <c r="AU225" s="21">
        <f>AU205-Baseline!AU205</f>
        <v>1544.7990912980536</v>
      </c>
      <c r="AV225" s="21">
        <f>AV205-Baseline!AV205</f>
        <v>1627.6603618336665</v>
      </c>
      <c r="AW225" s="21">
        <f>AW205-Baseline!AW205</f>
        <v>1711.8402455465391</v>
      </c>
      <c r="AX225" s="21">
        <f>AX205-Baseline!AX205</f>
        <v>1797.3803091469481</v>
      </c>
      <c r="AY225" s="21">
        <f>AY205-Baseline!AY205</f>
        <v>1884.3226824291855</v>
      </c>
      <c r="AZ225" s="21">
        <f>AZ205-Baseline!AZ205</f>
        <v>1972.7100805486891</v>
      </c>
      <c r="BA225" s="21">
        <f>BA205-Baseline!BA205</f>
        <v>2062.5720092149268</v>
      </c>
      <c r="BB225" s="21">
        <f>BB205-Baseline!BB205</f>
        <v>2153.9425995301153</v>
      </c>
    </row>
    <row r="226" spans="1:54" outlineLevel="2">
      <c r="A226" s="475"/>
      <c r="B226" s="150" t="s">
        <v>489</v>
      </c>
      <c r="C226" s="19"/>
      <c r="D226" s="135" t="s">
        <v>379</v>
      </c>
      <c r="E226" s="21">
        <f>E206-Baseline!E206</f>
        <v>6.3119825770097151</v>
      </c>
      <c r="F226" s="21">
        <f>F206-Baseline!F206</f>
        <v>12.726983386753671</v>
      </c>
      <c r="G226" s="21">
        <f>G206-Baseline!G206</f>
        <v>19.247451931958448</v>
      </c>
      <c r="H226" s="21">
        <f>H206-Baseline!H206</f>
        <v>25.87587717229755</v>
      </c>
      <c r="I226" s="21">
        <f>I206-Baseline!I206</f>
        <v>32.614786480520621</v>
      </c>
      <c r="J226" s="21">
        <f>J206-Baseline!J206</f>
        <v>39.466734807095889</v>
      </c>
      <c r="K226" s="21">
        <f>K206-Baseline!K206</f>
        <v>46.336563372171874</v>
      </c>
      <c r="L226" s="21">
        <f>L206-Baseline!L206</f>
        <v>53.186898684235828</v>
      </c>
      <c r="M226" s="21">
        <f>M206-Baseline!M206</f>
        <v>60.02180813688252</v>
      </c>
      <c r="N226" s="21">
        <f>N206-Baseline!N206</f>
        <v>66.845286390358567</v>
      </c>
      <c r="O226" s="21">
        <f>O206-Baseline!O206</f>
        <v>73.661258981519765</v>
      </c>
      <c r="P226" s="21">
        <f>P206-Baseline!P206</f>
        <v>80.473585836276058</v>
      </c>
      <c r="Q226" s="21">
        <f>Q206-Baseline!Q206</f>
        <v>87.284457308662581</v>
      </c>
      <c r="R226" s="21">
        <f>R206-Baseline!R206</f>
        <v>94.089398472229206</v>
      </c>
      <c r="S226" s="21">
        <f>S206-Baseline!S206</f>
        <v>100.89220258696602</v>
      </c>
      <c r="T226" s="21">
        <f>T206-Baseline!T206</f>
        <v>107.69660236131418</v>
      </c>
      <c r="U226" s="21">
        <f>U206-Baseline!U206</f>
        <v>114.50582409031412</v>
      </c>
      <c r="V226" s="21">
        <f>V206-Baseline!V206</f>
        <v>121.32118647483252</v>
      </c>
      <c r="W226" s="21">
        <f>W206-Baseline!W206</f>
        <v>128.14627255448178</v>
      </c>
      <c r="X226" s="21">
        <f>X206-Baseline!X206</f>
        <v>134.98460662816362</v>
      </c>
      <c r="Y226" s="21">
        <f>Y206-Baseline!Y206</f>
        <v>141.83965369078425</v>
      </c>
      <c r="Z226" s="21">
        <f>Z206-Baseline!Z206</f>
        <v>148.71485236459341</v>
      </c>
      <c r="AA226" s="21">
        <f>AA206-Baseline!AA206</f>
        <v>155.61359862824426</v>
      </c>
      <c r="AB226" s="21">
        <f>AB206-Baseline!AB206</f>
        <v>162.53924853134842</v>
      </c>
      <c r="AC226" s="21">
        <f>AC206-Baseline!AC206</f>
        <v>229.5110329259939</v>
      </c>
      <c r="AD226" s="21">
        <f>AD206-Baseline!AD206</f>
        <v>296.79282463120489</v>
      </c>
      <c r="AE226" s="21">
        <f>AE206-Baseline!AE206</f>
        <v>364.41543716029747</v>
      </c>
      <c r="AF226" s="21">
        <f>AF206-Baseline!AF206</f>
        <v>432.40937737706571</v>
      </c>
      <c r="AG226" s="21">
        <f>AG206-Baseline!AG206</f>
        <v>500.80486796824647</v>
      </c>
      <c r="AH226" s="21">
        <f>AH206-Baseline!AH206</f>
        <v>569.63186941442132</v>
      </c>
      <c r="AI226" s="21">
        <f>AI206-Baseline!AI206</f>
        <v>638.92010151032287</v>
      </c>
      <c r="AJ226" s="21">
        <f>AJ206-Baseline!AJ206</f>
        <v>709.02809781291569</v>
      </c>
      <c r="AK226" s="21">
        <f>AK206-Baseline!AK206</f>
        <v>779.9920642771649</v>
      </c>
      <c r="AL226" s="21">
        <f>AL206-Baseline!AL206</f>
        <v>851.84849347489296</v>
      </c>
      <c r="AM226" s="21">
        <f>AM206-Baseline!AM206</f>
        <v>924.63418535578171</v>
      </c>
      <c r="AN226" s="21">
        <f>AN206-Baseline!AN206</f>
        <v>998.38625955603879</v>
      </c>
      <c r="AO226" s="21">
        <f>AO206-Baseline!AO206</f>
        <v>1073.1421917262589</v>
      </c>
      <c r="AP226" s="21">
        <f>AP206-Baseline!AP206</f>
        <v>1148.9398289383366</v>
      </c>
      <c r="AQ226" s="21">
        <f>AQ206-Baseline!AQ206</f>
        <v>1225.817409162102</v>
      </c>
      <c r="AR226" s="21">
        <f>AR206-Baseline!AR206</f>
        <v>1303.8135823454777</v>
      </c>
      <c r="AS226" s="21">
        <f>AS206-Baseline!AS206</f>
        <v>1382.9674315999384</v>
      </c>
      <c r="AT226" s="21">
        <f>AT206-Baseline!AT206</f>
        <v>1463.3184945063003</v>
      </c>
      <c r="AU226" s="21">
        <f>AU206-Baseline!AU206</f>
        <v>1544.9067845522538</v>
      </c>
      <c r="AV226" s="21">
        <f>AV206-Baseline!AV206</f>
        <v>1627.7728127109172</v>
      </c>
      <c r="AW226" s="21">
        <f>AW206-Baseline!AW206</f>
        <v>1711.9576091755298</v>
      </c>
      <c r="AX226" s="21">
        <f>AX206-Baseline!AX206</f>
        <v>1797.5027452635873</v>
      </c>
      <c r="AY226" s="21">
        <f>AY206-Baseline!AY206</f>
        <v>1884.4503555029053</v>
      </c>
      <c r="AZ226" s="21">
        <f>AZ206-Baseline!AZ206</f>
        <v>1972.8431599120713</v>
      </c>
      <c r="BA226" s="21">
        <f>BA206-Baseline!BA206</f>
        <v>2062.7106691966169</v>
      </c>
      <c r="BB226" s="21">
        <f>BB206-Baseline!BB206</f>
        <v>2154.0870194271961</v>
      </c>
    </row>
    <row r="227" spans="1:54" outlineLevel="1">
      <c r="B227" s="19"/>
      <c r="C227" s="19"/>
      <c r="D227" s="19"/>
      <c r="E227" s="15"/>
    </row>
    <row r="228" spans="1:54" ht="14" outlineLevel="1" thickBot="1">
      <c r="B228" s="19"/>
      <c r="C228" s="19"/>
      <c r="D228" s="19"/>
      <c r="E228" s="130">
        <v>2027</v>
      </c>
      <c r="F228" s="130">
        <v>2028</v>
      </c>
      <c r="G228" s="130">
        <v>2029</v>
      </c>
      <c r="H228" s="130">
        <v>2030</v>
      </c>
      <c r="I228" s="130">
        <v>2031</v>
      </c>
      <c r="J228" s="130">
        <v>2032</v>
      </c>
      <c r="K228" s="130">
        <v>2033</v>
      </c>
      <c r="L228" s="130">
        <v>2034</v>
      </c>
      <c r="M228" s="130">
        <v>2035</v>
      </c>
      <c r="N228" s="130">
        <v>2036</v>
      </c>
      <c r="O228" s="130">
        <v>2037</v>
      </c>
      <c r="P228" s="130">
        <v>2038</v>
      </c>
      <c r="Q228" s="130">
        <v>2039</v>
      </c>
      <c r="R228" s="130">
        <v>2040</v>
      </c>
      <c r="S228" s="130">
        <v>2041</v>
      </c>
      <c r="T228" s="130">
        <v>2042</v>
      </c>
      <c r="U228" s="130">
        <v>2043</v>
      </c>
      <c r="V228" s="130">
        <v>2044</v>
      </c>
      <c r="W228" s="130">
        <v>2045</v>
      </c>
      <c r="X228" s="130">
        <v>2046</v>
      </c>
      <c r="Y228" s="130">
        <v>2047</v>
      </c>
      <c r="Z228" s="130">
        <v>2048</v>
      </c>
      <c r="AA228" s="130">
        <v>2049</v>
      </c>
      <c r="AB228" s="130">
        <v>2050</v>
      </c>
      <c r="AC228" s="130">
        <v>2051</v>
      </c>
      <c r="AD228" s="130">
        <v>2052</v>
      </c>
      <c r="AE228" s="130">
        <v>2053</v>
      </c>
      <c r="AF228" s="130">
        <v>2054</v>
      </c>
      <c r="AG228" s="130">
        <v>2055</v>
      </c>
      <c r="AH228" s="130">
        <v>2056</v>
      </c>
      <c r="AI228" s="130">
        <v>2057</v>
      </c>
      <c r="AJ228" s="130">
        <v>2058</v>
      </c>
      <c r="AK228" s="130">
        <v>2059</v>
      </c>
      <c r="AL228" s="130">
        <v>2060</v>
      </c>
      <c r="AM228" s="130">
        <v>2061</v>
      </c>
      <c r="AN228" s="130">
        <v>2062</v>
      </c>
      <c r="AO228" s="130">
        <v>2063</v>
      </c>
      <c r="AP228" s="130">
        <v>2064</v>
      </c>
      <c r="AQ228" s="130">
        <v>2065</v>
      </c>
      <c r="AR228" s="130">
        <v>2066</v>
      </c>
      <c r="AS228" s="130">
        <v>2067</v>
      </c>
      <c r="AT228" s="130">
        <v>2068</v>
      </c>
      <c r="AU228" s="130">
        <v>2069</v>
      </c>
      <c r="AV228" s="130">
        <v>2070</v>
      </c>
      <c r="AW228" s="130">
        <v>2071</v>
      </c>
      <c r="AX228" s="130">
        <v>2072</v>
      </c>
      <c r="AY228" s="130">
        <v>2073</v>
      </c>
      <c r="AZ228" s="130">
        <v>2074</v>
      </c>
      <c r="BA228" s="130">
        <v>2075</v>
      </c>
      <c r="BB228" s="130">
        <v>2076</v>
      </c>
    </row>
    <row r="229" spans="1:54" ht="14.5" outlineLevel="1" thickTop="1" thickBot="1">
      <c r="A229" s="57"/>
      <c r="B229" s="56" t="s">
        <v>494</v>
      </c>
      <c r="C229" s="57"/>
      <c r="D229" s="56" t="s">
        <v>379</v>
      </c>
      <c r="E229" s="92"/>
      <c r="F229" s="92"/>
      <c r="G229" s="92"/>
      <c r="H229" s="92"/>
      <c r="I229" s="92"/>
      <c r="J229" s="92"/>
      <c r="K229" s="92"/>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2"/>
      <c r="AM229" s="92"/>
      <c r="AN229" s="92"/>
      <c r="AO229" s="92"/>
      <c r="AP229" s="92"/>
      <c r="AQ229" s="92"/>
      <c r="AR229" s="92"/>
      <c r="AS229" s="92"/>
      <c r="AT229" s="92"/>
      <c r="AU229" s="92"/>
      <c r="AV229" s="92"/>
      <c r="AW229" s="92"/>
      <c r="AX229" s="92"/>
      <c r="AY229" s="92"/>
      <c r="AZ229" s="92"/>
      <c r="BA229" s="92"/>
      <c r="BB229" s="93"/>
    </row>
    <row r="230" spans="1:54" ht="14" outlineLevel="1" thickTop="1">
      <c r="B230" s="19"/>
      <c r="C230" s="19"/>
      <c r="D230" s="19"/>
      <c r="E230" s="15"/>
    </row>
    <row r="231" spans="1:54">
      <c r="B231" s="19"/>
      <c r="C231" s="19"/>
      <c r="D231" s="19"/>
      <c r="E231" s="15"/>
    </row>
    <row r="232" spans="1:54">
      <c r="B232" s="19"/>
      <c r="C232" s="19"/>
      <c r="D232" s="19"/>
      <c r="E232" s="15"/>
    </row>
    <row r="233" spans="1:54">
      <c r="B233" s="19"/>
      <c r="C233" s="19"/>
      <c r="D233" s="19"/>
      <c r="E233" s="15"/>
    </row>
    <row r="234" spans="1:54">
      <c r="B234" s="19"/>
      <c r="C234" s="19"/>
      <c r="D234" s="19"/>
      <c r="E234" s="15"/>
    </row>
    <row r="235" spans="1:54">
      <c r="B235" s="19"/>
      <c r="C235" s="19"/>
      <c r="D235" s="19"/>
      <c r="E235" s="15"/>
    </row>
    <row r="236" spans="1:54">
      <c r="B236" s="19"/>
      <c r="C236" s="19"/>
      <c r="D236" s="19"/>
      <c r="E236" s="15"/>
    </row>
    <row r="237" spans="1:54">
      <c r="B237" s="19"/>
      <c r="C237" s="19"/>
      <c r="D237" s="19"/>
      <c r="E237" s="15"/>
    </row>
    <row r="238" spans="1:54">
      <c r="B238" s="19"/>
      <c r="C238" s="19"/>
      <c r="D238" s="19"/>
      <c r="E238" s="15"/>
    </row>
    <row r="239" spans="1:54">
      <c r="B239" s="19"/>
      <c r="C239" s="19"/>
      <c r="D239" s="19"/>
      <c r="E239" s="15"/>
    </row>
    <row r="240" spans="1:54">
      <c r="B240" s="19"/>
      <c r="C240" s="19"/>
      <c r="D240" s="19"/>
      <c r="E240" s="15"/>
    </row>
    <row r="241" spans="2:5">
      <c r="B241" s="19"/>
      <c r="C241" s="19"/>
      <c r="D241" s="19"/>
      <c r="E241" s="15"/>
    </row>
    <row r="242" spans="2:5">
      <c r="B242" s="19"/>
      <c r="C242" s="19"/>
      <c r="D242" s="19"/>
      <c r="E242" s="15"/>
    </row>
    <row r="243" spans="2:5">
      <c r="B243" s="19"/>
      <c r="C243" s="19"/>
      <c r="D243" s="19"/>
      <c r="E243" s="15"/>
    </row>
    <row r="244" spans="2:5">
      <c r="B244" s="19"/>
      <c r="C244" s="19"/>
      <c r="D244" s="19"/>
      <c r="E244" s="15"/>
    </row>
    <row r="245" spans="2:5">
      <c r="B245" s="19"/>
      <c r="C245" s="19"/>
      <c r="D245" s="19"/>
      <c r="E245" s="15"/>
    </row>
    <row r="246" spans="2:5">
      <c r="B246" s="19"/>
      <c r="C246" s="19"/>
      <c r="D246" s="19"/>
      <c r="E246" s="15"/>
    </row>
    <row r="247" spans="2:5">
      <c r="B247" s="19"/>
      <c r="C247" s="19"/>
      <c r="D247" s="19"/>
      <c r="E247" s="15"/>
    </row>
    <row r="248" spans="2:5">
      <c r="B248" s="19"/>
      <c r="C248" s="19"/>
      <c r="D248" s="19"/>
      <c r="E248" s="15"/>
    </row>
    <row r="249" spans="2:5">
      <c r="B249" s="19"/>
      <c r="C249" s="19"/>
      <c r="D249" s="19"/>
      <c r="E249" s="15"/>
    </row>
    <row r="250" spans="2:5">
      <c r="B250" s="19"/>
      <c r="C250" s="19"/>
      <c r="D250" s="19"/>
      <c r="E250" s="15"/>
    </row>
    <row r="251" spans="2:5">
      <c r="B251" s="19"/>
      <c r="C251" s="19"/>
      <c r="D251" s="19"/>
      <c r="E251" s="15"/>
    </row>
    <row r="252" spans="2:5">
      <c r="B252" s="19"/>
      <c r="C252" s="19"/>
      <c r="D252" s="19"/>
      <c r="E252" s="15"/>
    </row>
    <row r="253" spans="2:5">
      <c r="B253" s="19"/>
      <c r="C253" s="19"/>
      <c r="D253" s="19"/>
      <c r="E253" s="15"/>
    </row>
    <row r="254" spans="2:5">
      <c r="B254" s="19"/>
      <c r="C254" s="19"/>
      <c r="D254" s="19"/>
      <c r="E254" s="15"/>
    </row>
    <row r="255" spans="2:5">
      <c r="B255" s="19"/>
      <c r="C255" s="19"/>
      <c r="D255" s="19"/>
      <c r="E255" s="15"/>
    </row>
    <row r="256" spans="2:5">
      <c r="B256" s="19"/>
      <c r="C256" s="19"/>
      <c r="D256" s="19"/>
      <c r="E256" s="15"/>
    </row>
    <row r="257" spans="2:5">
      <c r="B257" s="19"/>
      <c r="C257" s="19"/>
      <c r="D257" s="19"/>
      <c r="E257" s="15"/>
    </row>
    <row r="258" spans="2:5">
      <c r="B258" s="19"/>
      <c r="C258" s="19"/>
      <c r="D258" s="19"/>
      <c r="E258" s="15"/>
    </row>
    <row r="259" spans="2:5">
      <c r="B259" s="19"/>
      <c r="C259" s="19"/>
      <c r="D259" s="19"/>
      <c r="E259" s="15"/>
    </row>
    <row r="260" spans="2:5">
      <c r="B260" s="19"/>
      <c r="C260" s="19"/>
      <c r="D260" s="19"/>
      <c r="E260" s="15"/>
    </row>
    <row r="261" spans="2:5">
      <c r="B261" s="19"/>
      <c r="C261" s="19"/>
      <c r="D261" s="19"/>
      <c r="E261" s="15"/>
    </row>
    <row r="262" spans="2:5">
      <c r="B262" s="19"/>
      <c r="C262" s="19"/>
      <c r="D262" s="19"/>
      <c r="E262" s="15"/>
    </row>
    <row r="263" spans="2:5">
      <c r="B263" s="19"/>
      <c r="C263" s="19"/>
      <c r="D263" s="19"/>
      <c r="E263" s="15"/>
    </row>
    <row r="264" spans="2:5">
      <c r="B264" s="19"/>
      <c r="C264" s="19"/>
      <c r="D264" s="19"/>
      <c r="E264" s="15"/>
    </row>
    <row r="265" spans="2:5">
      <c r="B265" s="19"/>
      <c r="C265" s="19"/>
      <c r="D265" s="19"/>
      <c r="E265" s="15"/>
    </row>
    <row r="266" spans="2:5">
      <c r="B266" s="19"/>
      <c r="C266" s="19"/>
      <c r="D266" s="19"/>
      <c r="E266" s="15"/>
    </row>
    <row r="267" spans="2:5">
      <c r="B267" s="19"/>
      <c r="C267" s="19"/>
      <c r="D267" s="19"/>
      <c r="E267" s="15"/>
    </row>
    <row r="268" spans="2:5">
      <c r="B268" s="19"/>
      <c r="C268" s="19"/>
      <c r="D268" s="19"/>
      <c r="E268" s="15"/>
    </row>
    <row r="269" spans="2:5">
      <c r="B269" s="19"/>
      <c r="C269" s="19"/>
      <c r="D269" s="19"/>
      <c r="E269" s="15"/>
    </row>
    <row r="270" spans="2:5">
      <c r="B270" s="19"/>
      <c r="C270" s="19"/>
      <c r="D270" s="19"/>
      <c r="E270" s="15"/>
    </row>
    <row r="271" spans="2:5">
      <c r="B271" s="19"/>
      <c r="C271" s="19"/>
      <c r="D271" s="19"/>
      <c r="E271" s="15"/>
    </row>
    <row r="272" spans="2:5">
      <c r="B272" s="19"/>
      <c r="C272" s="19"/>
      <c r="D272" s="19"/>
      <c r="E272" s="15"/>
    </row>
    <row r="273" spans="2:5">
      <c r="B273" s="19"/>
      <c r="C273" s="19"/>
      <c r="D273" s="19"/>
      <c r="E273" s="15"/>
    </row>
    <row r="274" spans="2:5">
      <c r="B274" s="19"/>
      <c r="C274" s="19"/>
      <c r="D274" s="19"/>
      <c r="E274" s="15"/>
    </row>
    <row r="275" spans="2:5">
      <c r="B275" s="19"/>
      <c r="C275" s="19"/>
      <c r="D275" s="19"/>
      <c r="E275" s="15"/>
    </row>
    <row r="276" spans="2:5">
      <c r="B276" s="19"/>
      <c r="C276" s="19"/>
      <c r="D276" s="19"/>
      <c r="E276" s="15"/>
    </row>
    <row r="277" spans="2:5">
      <c r="B277" s="19"/>
      <c r="C277" s="19"/>
      <c r="D277" s="19"/>
      <c r="E277" s="15"/>
    </row>
    <row r="278" spans="2:5">
      <c r="B278" s="19"/>
      <c r="C278" s="19"/>
      <c r="D278" s="19"/>
      <c r="E278" s="15"/>
    </row>
    <row r="279" spans="2:5">
      <c r="B279" s="19"/>
      <c r="C279" s="19"/>
      <c r="D279" s="19"/>
      <c r="E279" s="15"/>
    </row>
    <row r="280" spans="2:5">
      <c r="B280" s="19"/>
      <c r="C280" s="19"/>
      <c r="D280" s="19"/>
      <c r="E280" s="15"/>
    </row>
    <row r="281" spans="2:5">
      <c r="B281" s="19"/>
      <c r="C281" s="19"/>
      <c r="D281" s="19"/>
      <c r="E281" s="15"/>
    </row>
    <row r="282" spans="2:5">
      <c r="B282" s="19"/>
      <c r="C282" s="19"/>
      <c r="D282" s="19"/>
      <c r="E282" s="15"/>
    </row>
    <row r="283" spans="2:5">
      <c r="B283" s="19"/>
      <c r="C283" s="19"/>
      <c r="D283" s="19"/>
      <c r="E283" s="15"/>
    </row>
    <row r="284" spans="2:5">
      <c r="B284" s="19"/>
      <c r="C284" s="19"/>
      <c r="D284" s="19"/>
      <c r="E284" s="15"/>
    </row>
    <row r="285" spans="2:5">
      <c r="B285" s="19"/>
      <c r="C285" s="19"/>
      <c r="D285" s="19"/>
      <c r="E285" s="15"/>
    </row>
    <row r="286" spans="2:5">
      <c r="B286" s="19"/>
      <c r="C286" s="19"/>
      <c r="D286" s="19"/>
      <c r="E286" s="15"/>
    </row>
    <row r="287" spans="2:5">
      <c r="B287" s="19"/>
      <c r="C287" s="19"/>
      <c r="D287" s="19"/>
      <c r="E287" s="15"/>
    </row>
    <row r="288" spans="2:5">
      <c r="B288" s="19"/>
      <c r="C288" s="19"/>
      <c r="D288" s="19"/>
      <c r="E288" s="15"/>
    </row>
    <row r="289" spans="2:5">
      <c r="B289" s="19"/>
      <c r="C289" s="19"/>
      <c r="D289" s="19"/>
      <c r="E289" s="15"/>
    </row>
    <row r="290" spans="2:5">
      <c r="B290" s="19"/>
      <c r="C290" s="19"/>
      <c r="D290" s="19"/>
      <c r="E290" s="15"/>
    </row>
    <row r="291" spans="2:5">
      <c r="B291" s="19"/>
      <c r="C291" s="19"/>
      <c r="D291" s="19"/>
      <c r="E291" s="15"/>
    </row>
    <row r="292" spans="2:5">
      <c r="B292" s="19"/>
      <c r="C292" s="19"/>
      <c r="D292" s="19"/>
      <c r="E292" s="15"/>
    </row>
    <row r="293" spans="2:5">
      <c r="B293" s="19"/>
      <c r="C293" s="19"/>
      <c r="D293" s="19"/>
      <c r="E293" s="15"/>
    </row>
    <row r="294" spans="2:5">
      <c r="B294" s="19"/>
      <c r="C294" s="19"/>
      <c r="D294" s="19"/>
      <c r="E294" s="15"/>
    </row>
    <row r="295" spans="2:5">
      <c r="B295" s="19"/>
      <c r="C295" s="19"/>
      <c r="D295" s="19"/>
      <c r="E295" s="15"/>
    </row>
    <row r="296" spans="2:5">
      <c r="B296" s="19"/>
      <c r="C296" s="19"/>
      <c r="D296" s="19"/>
      <c r="E296" s="15"/>
    </row>
    <row r="297" spans="2:5">
      <c r="B297" s="19"/>
      <c r="C297" s="19"/>
      <c r="D297" s="19"/>
      <c r="E297" s="15"/>
    </row>
    <row r="298" spans="2:5">
      <c r="B298" s="19"/>
      <c r="C298" s="19"/>
      <c r="D298" s="19"/>
      <c r="E298" s="15"/>
    </row>
    <row r="299" spans="2:5">
      <c r="B299" s="19"/>
      <c r="C299" s="19"/>
      <c r="D299" s="19"/>
      <c r="E299" s="15"/>
    </row>
    <row r="300" spans="2:5">
      <c r="B300" s="19"/>
      <c r="C300" s="19"/>
      <c r="D300" s="19"/>
      <c r="E300" s="15"/>
    </row>
    <row r="301" spans="2:5">
      <c r="B301" s="19"/>
      <c r="C301" s="19"/>
      <c r="D301" s="19"/>
      <c r="E301" s="15"/>
    </row>
    <row r="302" spans="2:5">
      <c r="B302" s="19"/>
      <c r="C302" s="19"/>
      <c r="D302" s="19"/>
      <c r="E302" s="15"/>
    </row>
    <row r="303" spans="2:5">
      <c r="B303" s="19"/>
      <c r="C303" s="19"/>
      <c r="D303" s="19"/>
      <c r="E303" s="15"/>
    </row>
    <row r="304" spans="2:5">
      <c r="B304" s="19"/>
      <c r="C304" s="19"/>
      <c r="D304" s="19"/>
      <c r="E304" s="15"/>
    </row>
    <row r="305" spans="2:5">
      <c r="B305" s="19"/>
      <c r="C305" s="19"/>
      <c r="D305" s="19"/>
      <c r="E305" s="15"/>
    </row>
    <row r="306" spans="2:5">
      <c r="B306" s="19"/>
      <c r="C306" s="19"/>
      <c r="D306" s="19"/>
      <c r="E306" s="15"/>
    </row>
    <row r="307" spans="2:5">
      <c r="B307" s="19"/>
      <c r="C307" s="19"/>
      <c r="D307" s="19"/>
      <c r="E307" s="15"/>
    </row>
    <row r="308" spans="2:5">
      <c r="B308" s="19"/>
      <c r="C308" s="19"/>
      <c r="D308" s="19"/>
      <c r="E308" s="15"/>
    </row>
    <row r="309" spans="2:5">
      <c r="B309" s="19"/>
      <c r="C309" s="19"/>
      <c r="D309" s="19"/>
      <c r="E309" s="15"/>
    </row>
    <row r="310" spans="2:5" ht="12.75" customHeight="1">
      <c r="B310" s="19"/>
      <c r="C310" s="19"/>
      <c r="D310" s="19"/>
      <c r="E310" s="15"/>
    </row>
    <row r="311" spans="2:5" ht="12.75" customHeight="1">
      <c r="B311" s="19"/>
      <c r="C311" s="19"/>
      <c r="D311" s="19"/>
      <c r="E311" s="15"/>
    </row>
    <row r="312" spans="2:5" ht="12.75" customHeight="1">
      <c r="B312" s="19"/>
      <c r="C312" s="19"/>
      <c r="D312" s="19"/>
      <c r="E312" s="15"/>
    </row>
    <row r="313" spans="2:5" ht="12.75" customHeight="1">
      <c r="B313" s="19"/>
      <c r="C313" s="19"/>
      <c r="D313" s="19"/>
      <c r="E313" s="15"/>
    </row>
    <row r="314" spans="2:5" ht="12.75" customHeight="1">
      <c r="B314" s="19"/>
      <c r="C314" s="19"/>
      <c r="D314" s="19"/>
      <c r="E314" s="15"/>
    </row>
    <row r="315" spans="2:5" ht="12.75" customHeight="1">
      <c r="B315" s="19"/>
      <c r="C315" s="19"/>
      <c r="D315" s="19"/>
      <c r="E315" s="15"/>
    </row>
    <row r="316" spans="2:5" ht="12.75" customHeight="1">
      <c r="B316" s="19"/>
      <c r="C316" s="19"/>
      <c r="D316" s="19"/>
      <c r="E316" s="15"/>
    </row>
    <row r="317" spans="2:5" ht="12.75" customHeight="1">
      <c r="B317" s="19"/>
      <c r="C317" s="19"/>
      <c r="D317" s="19"/>
      <c r="E317" s="15"/>
    </row>
    <row r="318" spans="2:5" ht="12.75" customHeight="1">
      <c r="B318" s="19"/>
      <c r="C318" s="19"/>
      <c r="D318" s="19"/>
      <c r="E318" s="15"/>
    </row>
    <row r="319" spans="2:5" ht="12.75" customHeight="1">
      <c r="B319" s="19"/>
      <c r="C319" s="19"/>
      <c r="D319" s="19"/>
      <c r="E319" s="15"/>
    </row>
    <row r="320" spans="2:5" ht="12.75" customHeight="1">
      <c r="B320" s="19"/>
      <c r="C320" s="19"/>
      <c r="D320" s="19"/>
      <c r="E320" s="15"/>
    </row>
    <row r="321" spans="2:5" ht="12.75" customHeight="1">
      <c r="B321" s="19"/>
      <c r="C321" s="19"/>
      <c r="D321" s="19"/>
      <c r="E321" s="15"/>
    </row>
    <row r="322" spans="2:5" ht="12.75" customHeight="1">
      <c r="B322" s="19"/>
      <c r="C322" s="19"/>
      <c r="D322" s="19"/>
      <c r="E322" s="15"/>
    </row>
    <row r="323" spans="2:5" ht="12.75" customHeight="1">
      <c r="B323" s="19"/>
      <c r="C323" s="19"/>
      <c r="D323" s="19"/>
      <c r="E323" s="15"/>
    </row>
    <row r="324" spans="2:5" ht="12.75" customHeight="1">
      <c r="B324" s="19"/>
      <c r="C324" s="19"/>
      <c r="D324" s="19"/>
      <c r="E324" s="15"/>
    </row>
    <row r="325" spans="2:5" ht="12.75" customHeight="1">
      <c r="B325" s="19"/>
      <c r="C325" s="19"/>
      <c r="D325" s="19"/>
      <c r="E325" s="15"/>
    </row>
    <row r="326" spans="2:5" ht="12.75" customHeight="1">
      <c r="B326" s="19"/>
      <c r="C326" s="19"/>
      <c r="D326" s="19"/>
      <c r="E326" s="15"/>
    </row>
    <row r="327" spans="2:5" ht="12.75" customHeight="1">
      <c r="B327" s="19"/>
      <c r="C327" s="19"/>
      <c r="D327" s="19"/>
      <c r="E327" s="15"/>
    </row>
    <row r="328" spans="2:5" ht="12.75" customHeight="1">
      <c r="B328" s="19"/>
      <c r="C328" s="19"/>
      <c r="D328" s="19"/>
      <c r="E328" s="15"/>
    </row>
    <row r="329" spans="2:5" ht="12.75" customHeight="1">
      <c r="B329" s="19"/>
      <c r="C329" s="19"/>
      <c r="D329" s="19"/>
      <c r="E329" s="15"/>
    </row>
    <row r="330" spans="2:5" ht="12.75" customHeight="1">
      <c r="B330" s="19"/>
      <c r="C330" s="19"/>
      <c r="D330" s="19"/>
      <c r="E330" s="15"/>
    </row>
    <row r="331" spans="2:5" ht="12.75" customHeight="1">
      <c r="B331" s="19"/>
      <c r="C331" s="19"/>
      <c r="D331" s="19"/>
      <c r="E331" s="15"/>
    </row>
    <row r="332" spans="2:5" ht="12.75" customHeight="1">
      <c r="B332" s="19"/>
      <c r="C332" s="19"/>
      <c r="D332" s="19"/>
      <c r="E332" s="15"/>
    </row>
    <row r="333" spans="2:5" ht="12.75" customHeight="1">
      <c r="B333" s="19"/>
      <c r="C333" s="19"/>
      <c r="D333" s="19"/>
      <c r="E333" s="15"/>
    </row>
    <row r="334" spans="2:5" ht="12.75" customHeight="1">
      <c r="B334" s="19"/>
      <c r="C334" s="19"/>
      <c r="D334" s="19"/>
      <c r="E334" s="15"/>
    </row>
    <row r="335" spans="2:5" ht="12.75" customHeight="1">
      <c r="B335" s="19"/>
      <c r="C335" s="19"/>
      <c r="D335" s="19"/>
      <c r="E335" s="15"/>
    </row>
    <row r="336" spans="2:5" ht="12.75" customHeight="1">
      <c r="B336" s="19"/>
      <c r="C336" s="19"/>
      <c r="D336" s="19"/>
      <c r="E336" s="15"/>
    </row>
    <row r="337" spans="1:5" ht="12.75" customHeight="1">
      <c r="B337" s="19"/>
      <c r="C337" s="19"/>
      <c r="D337" s="19"/>
      <c r="E337" s="15"/>
    </row>
    <row r="338" spans="1:5" ht="12.75" customHeight="1">
      <c r="B338" s="19"/>
      <c r="C338" s="19"/>
      <c r="D338" s="19"/>
      <c r="E338" s="15"/>
    </row>
    <row r="339" spans="1:5" ht="12.75" customHeight="1">
      <c r="B339" s="19"/>
      <c r="C339" s="19"/>
      <c r="D339" s="19"/>
      <c r="E339" s="15"/>
    </row>
    <row r="340" spans="1:5" ht="12.75" customHeight="1">
      <c r="B340" s="19"/>
      <c r="C340" s="19"/>
      <c r="D340" s="19"/>
      <c r="E340" s="15"/>
    </row>
    <row r="341" spans="1:5" ht="12.75" customHeight="1">
      <c r="B341" s="19"/>
      <c r="C341" s="19"/>
      <c r="D341" s="19"/>
      <c r="E341" s="15"/>
    </row>
    <row r="342" spans="1:5" ht="12.75" customHeight="1">
      <c r="B342" s="19"/>
      <c r="C342" s="19"/>
      <c r="D342" s="19"/>
      <c r="E342" s="15"/>
    </row>
    <row r="343" spans="1:5" ht="12.75" customHeight="1">
      <c r="B343" s="19"/>
      <c r="C343" s="19"/>
      <c r="D343" s="19"/>
      <c r="E343" s="15"/>
    </row>
    <row r="344" spans="1:5" ht="12.75" customHeight="1">
      <c r="B344" s="19"/>
      <c r="C344" s="19"/>
      <c r="D344" s="19"/>
      <c r="E344" s="15"/>
    </row>
    <row r="345" spans="1:5" ht="12.75" customHeight="1">
      <c r="B345" s="19"/>
      <c r="C345" s="19"/>
      <c r="D345" s="19"/>
      <c r="E345" s="15"/>
    </row>
    <row r="346" spans="1:5" ht="12.75" customHeight="1">
      <c r="B346" s="19"/>
      <c r="C346" s="19"/>
      <c r="D346" s="19"/>
      <c r="E346" s="15"/>
    </row>
    <row r="347" spans="1:5" ht="12.75" customHeight="1">
      <c r="B347" s="19"/>
      <c r="C347" s="19"/>
      <c r="D347" s="19"/>
      <c r="E347" s="15"/>
    </row>
    <row r="348" spans="1:5" ht="12.75" customHeight="1">
      <c r="B348" s="19"/>
      <c r="C348" s="19"/>
      <c r="D348" s="19"/>
      <c r="E348" s="15"/>
    </row>
    <row r="349" spans="1:5" ht="12.75" customHeight="1">
      <c r="B349" s="19"/>
      <c r="C349" s="19"/>
      <c r="D349" s="19"/>
      <c r="E349" s="15"/>
    </row>
    <row r="350" spans="1:5" ht="12.75" customHeight="1">
      <c r="A350" s="20"/>
      <c r="B350" s="19"/>
      <c r="C350" s="19"/>
      <c r="D350" s="19"/>
      <c r="E350" s="15"/>
    </row>
    <row r="351" spans="1:5" ht="12.75" customHeight="1">
      <c r="B351" s="19"/>
      <c r="C351" s="19"/>
      <c r="D351" s="19"/>
      <c r="E351" s="15"/>
    </row>
    <row r="352" spans="1:5" ht="12.75" customHeight="1">
      <c r="B352" s="19"/>
      <c r="C352" s="19"/>
      <c r="D352" s="19"/>
      <c r="E352" s="15"/>
    </row>
    <row r="353" spans="1:5" ht="12.75" customHeight="1">
      <c r="B353" s="19"/>
      <c r="C353" s="19"/>
      <c r="D353" s="19"/>
      <c r="E353" s="15"/>
    </row>
    <row r="354" spans="1:5" ht="13.5" customHeight="1" thickBot="1">
      <c r="A354" s="29"/>
      <c r="B354" s="19"/>
      <c r="C354" s="19"/>
      <c r="D354" s="19"/>
      <c r="E354" s="15"/>
    </row>
    <row r="355" spans="1:5" ht="12.75" customHeight="1">
      <c r="B355" s="19"/>
      <c r="C355" s="19"/>
      <c r="D355" s="19"/>
      <c r="E355" s="15"/>
    </row>
    <row r="356" spans="1:5" ht="12.75" customHeight="1">
      <c r="B356" s="19"/>
      <c r="C356" s="19"/>
      <c r="D356" s="19"/>
      <c r="E356" s="15"/>
    </row>
    <row r="357" spans="1:5" ht="12.75" customHeight="1">
      <c r="B357" s="19"/>
      <c r="C357" s="19"/>
      <c r="D357" s="19"/>
      <c r="E357" s="15"/>
    </row>
    <row r="358" spans="1:5" ht="12.75" customHeight="1">
      <c r="B358" s="19"/>
      <c r="C358" s="19"/>
      <c r="D358" s="19"/>
      <c r="E358" s="15"/>
    </row>
  </sheetData>
  <sheetProtection formatCells="0"/>
  <mergeCells count="47">
    <mergeCell ref="A19:B19"/>
    <mergeCell ref="I2:U2"/>
    <mergeCell ref="I3:N4"/>
    <mergeCell ref="P3:U4"/>
    <mergeCell ref="I5:N18"/>
    <mergeCell ref="P5:U18"/>
    <mergeCell ref="I20:N20"/>
    <mergeCell ref="P20:U20"/>
    <mergeCell ref="I21:N45"/>
    <mergeCell ref="P21:U45"/>
    <mergeCell ref="B23:G23"/>
    <mergeCell ref="D30:G30"/>
    <mergeCell ref="A66:A71"/>
    <mergeCell ref="E51:I51"/>
    <mergeCell ref="J51:N51"/>
    <mergeCell ref="O51:S51"/>
    <mergeCell ref="T51:X51"/>
    <mergeCell ref="AI51:AM51"/>
    <mergeCell ref="AN51:AR51"/>
    <mergeCell ref="AS51:AW51"/>
    <mergeCell ref="AX51:BB51"/>
    <mergeCell ref="A54:A64"/>
    <mergeCell ref="Y51:AC51"/>
    <mergeCell ref="AD51:AH51"/>
    <mergeCell ref="A220:A222"/>
    <mergeCell ref="A224:A226"/>
    <mergeCell ref="A190:A198"/>
    <mergeCell ref="A200:A202"/>
    <mergeCell ref="A75:A77"/>
    <mergeCell ref="A143:A154"/>
    <mergeCell ref="A158:A169"/>
    <mergeCell ref="A172:A174"/>
    <mergeCell ref="A176:A178"/>
    <mergeCell ref="A186:A187"/>
    <mergeCell ref="A204:A206"/>
    <mergeCell ref="A210:A218"/>
    <mergeCell ref="A31:A40"/>
    <mergeCell ref="D31:G31"/>
    <mergeCell ref="D32:G32"/>
    <mergeCell ref="D33:G33"/>
    <mergeCell ref="D34:G34"/>
    <mergeCell ref="D35:G35"/>
    <mergeCell ref="D36:G36"/>
    <mergeCell ref="D37:G37"/>
    <mergeCell ref="D38:G38"/>
    <mergeCell ref="D39:G39"/>
    <mergeCell ref="D40:G40"/>
  </mergeCells>
  <dataValidations count="1">
    <dataValidation type="list" allowBlank="1" showInputMessage="1" showErrorMessage="1" sqref="B7" xr:uid="{B427340A-2129-41D9-B02C-AB779CE2DF12}">
      <formula1>"Y,N"</formula1>
    </dataValidation>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89A14B27-A9B6-4BC9-8D2D-5B7E323F2391}">
          <x14:formula1>
            <xm:f>'Fixed Data'!$E$55:$E$58</xm:f>
          </x14:formula1>
          <xm:sqref>B158:B169 B143:B154</xm:sqref>
        </x14:dataValidation>
        <x14:dataValidation type="list" allowBlank="1" showInputMessage="1" showErrorMessage="1" xr:uid="{0E7A2772-621A-43E1-92E0-E821A4475567}">
          <x14:formula1>
            <xm:f>'Fixed Data'!$C$64:$C$65</xm:f>
          </x14:formula1>
          <xm:sqref>B66:B70</xm:sqref>
        </x14:dataValidation>
        <x14:dataValidation type="list" allowBlank="1" showInputMessage="1" showErrorMessage="1" xr:uid="{1D77B3B9-AA3C-4E84-B5E7-86B3D30A220D}">
          <x14:formula1>
            <xm:f>'Fixed Data'!$C$55:$C$61</xm:f>
          </x14:formula1>
          <xm:sqref>C54:C63</xm:sqref>
        </x14:dataValidation>
        <x14:dataValidation type="list" allowBlank="1" showInputMessage="1" showErrorMessage="1" xr:uid="{4450C4CF-1C4E-4CD2-9CD7-0DD9FDBAAE6A}">
          <x14:formula1>
            <xm:f>'Fixed Data'!$A$55:$A$78</xm:f>
          </x14:formula1>
          <xm:sqref>B54:B63</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51C370-32CC-4884-8D90-AA9934A83E00}">
  <sheetPr>
    <tabColor theme="9" tint="0.59999389629810485"/>
  </sheetPr>
  <dimension ref="A1:S32"/>
  <sheetViews>
    <sheetView workbookViewId="0">
      <selection sqref="A1:XFD1048576"/>
    </sheetView>
  </sheetViews>
  <sheetFormatPr defaultRowHeight="13.5"/>
  <cols>
    <col min="1" max="1" width="22" customWidth="1"/>
  </cols>
  <sheetData>
    <row r="1" spans="1:19">
      <c r="A1" s="4" t="s">
        <v>495</v>
      </c>
    </row>
    <row r="2" spans="1:19">
      <c r="A2" s="471" t="s">
        <v>496</v>
      </c>
      <c r="B2" s="471"/>
      <c r="C2" s="471"/>
      <c r="D2" s="471"/>
      <c r="E2" s="471"/>
      <c r="F2" s="471"/>
      <c r="G2" s="471"/>
      <c r="H2" s="471"/>
      <c r="I2" s="471"/>
      <c r="J2" s="471"/>
      <c r="K2" s="471"/>
      <c r="L2" s="471"/>
      <c r="M2" s="471"/>
      <c r="N2" s="471"/>
      <c r="O2" s="471"/>
      <c r="P2" s="471"/>
      <c r="Q2" s="471"/>
      <c r="R2" s="471"/>
      <c r="S2" s="471"/>
    </row>
    <row r="3" spans="1:19">
      <c r="A3" s="471"/>
      <c r="B3" s="471"/>
      <c r="C3" s="471"/>
      <c r="D3" s="471"/>
      <c r="E3" s="471"/>
      <c r="F3" s="471"/>
      <c r="G3" s="471"/>
      <c r="H3" s="471"/>
      <c r="I3" s="471"/>
      <c r="J3" s="471"/>
      <c r="K3" s="471"/>
      <c r="L3" s="471"/>
      <c r="M3" s="471"/>
      <c r="N3" s="471"/>
      <c r="O3" s="471"/>
      <c r="P3" s="471"/>
      <c r="Q3" s="471"/>
      <c r="R3" s="471"/>
      <c r="S3" s="471"/>
    </row>
    <row r="4" spans="1:19">
      <c r="A4" s="471"/>
      <c r="B4" s="471"/>
      <c r="C4" s="471"/>
      <c r="D4" s="471"/>
      <c r="E4" s="471"/>
      <c r="F4" s="471"/>
      <c r="G4" s="471"/>
      <c r="H4" s="471"/>
      <c r="I4" s="471"/>
      <c r="J4" s="471"/>
      <c r="K4" s="471"/>
      <c r="L4" s="471"/>
      <c r="M4" s="471"/>
      <c r="N4" s="471"/>
      <c r="O4" s="471"/>
      <c r="P4" s="471"/>
      <c r="Q4" s="471"/>
      <c r="R4" s="471"/>
      <c r="S4" s="471"/>
    </row>
    <row r="19" spans="1:19">
      <c r="A19" s="4" t="s">
        <v>498</v>
      </c>
    </row>
    <row r="20" spans="1:19">
      <c r="A20" s="471" t="s">
        <v>499</v>
      </c>
      <c r="B20" s="471"/>
      <c r="C20" s="471"/>
      <c r="D20" s="471"/>
      <c r="E20" s="471"/>
      <c r="F20" s="471"/>
      <c r="G20" s="471"/>
      <c r="H20" s="471"/>
      <c r="I20" s="471"/>
      <c r="J20" s="471"/>
      <c r="K20" s="471"/>
      <c r="L20" s="471"/>
      <c r="M20" s="471"/>
      <c r="N20" s="471"/>
      <c r="O20" s="471"/>
      <c r="P20" s="471"/>
      <c r="Q20" s="471"/>
      <c r="R20" s="471"/>
      <c r="S20" s="471"/>
    </row>
    <row r="21" spans="1:19" ht="25.5" customHeight="1">
      <c r="A21" s="471"/>
      <c r="B21" s="471"/>
      <c r="C21" s="471"/>
      <c r="D21" s="471"/>
      <c r="E21" s="471"/>
      <c r="F21" s="471"/>
      <c r="G21" s="471"/>
      <c r="H21" s="471"/>
      <c r="I21" s="471"/>
      <c r="J21" s="471"/>
      <c r="K21" s="471"/>
      <c r="L21" s="471"/>
      <c r="M21" s="471"/>
      <c r="N21" s="471"/>
      <c r="O21" s="471"/>
      <c r="P21" s="471"/>
      <c r="Q21" s="471"/>
      <c r="R21" s="471"/>
      <c r="S21" s="471"/>
    </row>
    <row r="23" spans="1:19">
      <c r="A23" s="158" t="s">
        <v>340</v>
      </c>
      <c r="B23" s="405"/>
      <c r="C23" s="405"/>
      <c r="D23" s="405"/>
      <c r="E23" s="405"/>
      <c r="F23" s="405"/>
      <c r="G23" s="405"/>
      <c r="H23" s="405"/>
      <c r="I23" s="405"/>
      <c r="J23" s="405"/>
      <c r="K23" s="405"/>
      <c r="L23" s="405"/>
      <c r="M23" s="405"/>
      <c r="N23" s="405"/>
      <c r="O23" s="405"/>
      <c r="P23" s="405"/>
      <c r="Q23" s="405"/>
      <c r="R23" s="405"/>
      <c r="S23" s="405"/>
    </row>
    <row r="24" spans="1:19">
      <c r="A24" s="158" t="s">
        <v>482</v>
      </c>
      <c r="B24" s="405"/>
      <c r="C24" s="405"/>
      <c r="D24" s="405"/>
      <c r="E24" s="405"/>
      <c r="F24" s="405"/>
      <c r="G24" s="405"/>
      <c r="H24" s="405"/>
      <c r="I24" s="405"/>
      <c r="J24" s="405"/>
      <c r="K24" s="405"/>
      <c r="L24" s="405"/>
      <c r="M24" s="405"/>
      <c r="N24" s="405"/>
      <c r="O24" s="405"/>
      <c r="P24" s="405"/>
      <c r="Q24" s="405"/>
      <c r="R24" s="405"/>
      <c r="S24" s="405"/>
    </row>
    <row r="25" spans="1:19">
      <c r="A25" s="159" t="s">
        <v>385</v>
      </c>
      <c r="B25" s="405"/>
      <c r="C25" s="405"/>
      <c r="D25" s="405"/>
      <c r="E25" s="405"/>
      <c r="F25" s="405"/>
      <c r="G25" s="405"/>
      <c r="H25" s="405"/>
      <c r="I25" s="405"/>
      <c r="J25" s="405"/>
      <c r="K25" s="405"/>
      <c r="L25" s="405"/>
      <c r="M25" s="405"/>
      <c r="N25" s="405"/>
      <c r="O25" s="405"/>
      <c r="P25" s="405"/>
      <c r="Q25" s="405"/>
      <c r="R25" s="405"/>
      <c r="S25" s="405"/>
    </row>
    <row r="26" spans="1:19">
      <c r="A26" s="159" t="s">
        <v>461</v>
      </c>
      <c r="B26" s="405"/>
      <c r="C26" s="405"/>
      <c r="D26" s="405"/>
      <c r="E26" s="405"/>
      <c r="F26" s="405"/>
      <c r="G26" s="405"/>
      <c r="H26" s="405"/>
      <c r="I26" s="405"/>
      <c r="J26" s="405"/>
      <c r="K26" s="405"/>
      <c r="L26" s="405"/>
      <c r="M26" s="405"/>
      <c r="N26" s="405"/>
      <c r="O26" s="405"/>
      <c r="P26" s="405"/>
      <c r="Q26" s="405"/>
      <c r="R26" s="405"/>
      <c r="S26" s="405"/>
    </row>
    <row r="27" spans="1:19">
      <c r="A27" s="159" t="s">
        <v>462</v>
      </c>
      <c r="B27" s="405"/>
      <c r="C27" s="405"/>
      <c r="D27" s="405"/>
      <c r="E27" s="405"/>
      <c r="F27" s="405"/>
      <c r="G27" s="405"/>
      <c r="H27" s="405"/>
      <c r="I27" s="405"/>
      <c r="J27" s="405"/>
      <c r="K27" s="405"/>
      <c r="L27" s="405"/>
      <c r="M27" s="405"/>
      <c r="N27" s="405"/>
      <c r="O27" s="405"/>
      <c r="P27" s="405"/>
      <c r="Q27" s="405"/>
      <c r="R27" s="405"/>
      <c r="S27" s="405"/>
    </row>
    <row r="31" spans="1:19">
      <c r="A31" s="4" t="s">
        <v>503</v>
      </c>
    </row>
    <row r="32" spans="1:19">
      <c r="A32" t="s">
        <v>504</v>
      </c>
    </row>
  </sheetData>
  <mergeCells count="7">
    <mergeCell ref="B26:S26"/>
    <mergeCell ref="B27:S27"/>
    <mergeCell ref="A2:S4"/>
    <mergeCell ref="A20:S21"/>
    <mergeCell ref="B23:S23"/>
    <mergeCell ref="B24:S24"/>
    <mergeCell ref="B25:S25"/>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21">
    <tabColor rgb="FF92D050"/>
    <pageSetUpPr autoPageBreaks="0"/>
  </sheetPr>
  <dimension ref="A1:BB358"/>
  <sheetViews>
    <sheetView zoomScale="85" zoomScaleNormal="85" workbookViewId="0">
      <selection activeCell="B10" sqref="B10"/>
    </sheetView>
  </sheetViews>
  <sheetFormatPr defaultColWidth="9" defaultRowHeight="13.5" outlineLevelRow="3"/>
  <cols>
    <col min="1" max="1" width="31.3828125" customWidth="1"/>
    <col min="2" max="2" width="32.84375" customWidth="1"/>
    <col min="3" max="3" width="23.61328125" customWidth="1"/>
    <col min="4" max="4" width="15.3828125" customWidth="1"/>
    <col min="5" max="5" width="21.3828125" bestFit="1" customWidth="1"/>
    <col min="6" max="6" width="19.61328125" bestFit="1" customWidth="1"/>
    <col min="7" max="7" width="15.765625" customWidth="1"/>
    <col min="8" max="49" width="14.61328125" customWidth="1"/>
    <col min="50" max="58" width="9" customWidth="1"/>
    <col min="60" max="60" width="9" customWidth="1"/>
  </cols>
  <sheetData>
    <row r="1" spans="1:21" ht="56.9" customHeight="1" thickBot="1"/>
    <row r="2" spans="1:21" ht="15" customHeight="1" thickBot="1">
      <c r="A2" s="12" t="s">
        <v>80</v>
      </c>
      <c r="F2" s="24"/>
      <c r="G2" s="10"/>
      <c r="I2" s="436" t="s">
        <v>332</v>
      </c>
      <c r="J2" s="437"/>
      <c r="K2" s="437"/>
      <c r="L2" s="437"/>
      <c r="M2" s="437"/>
      <c r="N2" s="437"/>
      <c r="O2" s="437"/>
      <c r="P2" s="437"/>
      <c r="Q2" s="437"/>
      <c r="R2" s="437"/>
      <c r="S2" s="437"/>
      <c r="T2" s="437"/>
      <c r="U2" s="438"/>
    </row>
    <row r="3" spans="1:21" ht="13.5" customHeight="1" outlineLevel="1" thickBot="1">
      <c r="A3" s="3"/>
      <c r="B3" s="7"/>
      <c r="F3" s="24"/>
      <c r="G3" s="10"/>
      <c r="I3" s="439" t="s">
        <v>333</v>
      </c>
      <c r="J3" s="440"/>
      <c r="K3" s="440"/>
      <c r="L3" s="440"/>
      <c r="M3" s="440"/>
      <c r="N3" s="441"/>
      <c r="O3" s="1"/>
      <c r="P3" s="445" t="s">
        <v>334</v>
      </c>
      <c r="Q3" s="446"/>
      <c r="R3" s="446"/>
      <c r="S3" s="446"/>
      <c r="T3" s="446"/>
      <c r="U3" s="447"/>
    </row>
    <row r="4" spans="1:21" ht="56.25" customHeight="1" outlineLevel="1">
      <c r="A4" s="31" t="s">
        <v>157</v>
      </c>
      <c r="B4" s="86"/>
      <c r="E4" s="53" t="s">
        <v>335</v>
      </c>
      <c r="F4" s="91"/>
      <c r="G4" s="28"/>
      <c r="H4" s="10"/>
      <c r="I4" s="442"/>
      <c r="J4" s="443"/>
      <c r="K4" s="443"/>
      <c r="L4" s="443"/>
      <c r="M4" s="443"/>
      <c r="N4" s="444"/>
      <c r="P4" s="448"/>
      <c r="Q4" s="449"/>
      <c r="R4" s="449"/>
      <c r="S4" s="449"/>
      <c r="T4" s="449"/>
      <c r="U4" s="450"/>
    </row>
    <row r="5" spans="1:21" outlineLevel="1">
      <c r="A5" s="13" t="s">
        <v>336</v>
      </c>
      <c r="B5" s="88"/>
      <c r="E5" s="14"/>
      <c r="H5" s="10"/>
      <c r="I5" s="483"/>
      <c r="J5" s="463"/>
      <c r="K5" s="463"/>
      <c r="L5" s="463"/>
      <c r="M5" s="463"/>
      <c r="N5" s="464"/>
      <c r="P5" s="483"/>
      <c r="Q5" s="463"/>
      <c r="R5" s="463"/>
      <c r="S5" s="463"/>
      <c r="T5" s="463"/>
      <c r="U5" s="464"/>
    </row>
    <row r="6" spans="1:21" outlineLevel="1">
      <c r="A6" s="13" t="s">
        <v>339</v>
      </c>
      <c r="B6" s="88"/>
      <c r="E6" s="53" t="s">
        <v>341</v>
      </c>
      <c r="F6" s="90"/>
      <c r="H6" s="10"/>
      <c r="I6" s="465"/>
      <c r="J6" s="466"/>
      <c r="K6" s="466"/>
      <c r="L6" s="466"/>
      <c r="M6" s="466"/>
      <c r="N6" s="467"/>
      <c r="P6" s="465"/>
      <c r="Q6" s="466"/>
      <c r="R6" s="466"/>
      <c r="S6" s="466"/>
      <c r="T6" s="466"/>
      <c r="U6" s="467"/>
    </row>
    <row r="7" spans="1:21" outlineLevel="1">
      <c r="A7" s="13" t="s">
        <v>343</v>
      </c>
      <c r="B7" s="88"/>
      <c r="E7" s="14"/>
      <c r="H7" s="10"/>
      <c r="I7" s="465"/>
      <c r="J7" s="466"/>
      <c r="K7" s="466"/>
      <c r="L7" s="466"/>
      <c r="M7" s="466"/>
      <c r="N7" s="467"/>
      <c r="P7" s="465"/>
      <c r="Q7" s="466"/>
      <c r="R7" s="466"/>
      <c r="S7" s="466"/>
      <c r="T7" s="466"/>
      <c r="U7" s="467"/>
    </row>
    <row r="8" spans="1:21" ht="41" outlineLevel="1" thickBot="1">
      <c r="A8" s="34" t="s">
        <v>344</v>
      </c>
      <c r="B8" s="89"/>
      <c r="E8" s="14"/>
      <c r="H8" s="10"/>
      <c r="I8" s="465"/>
      <c r="J8" s="466"/>
      <c r="K8" s="466"/>
      <c r="L8" s="466"/>
      <c r="M8" s="466"/>
      <c r="N8" s="467"/>
      <c r="P8" s="465"/>
      <c r="Q8" s="466"/>
      <c r="R8" s="466"/>
      <c r="S8" s="466"/>
      <c r="T8" s="466"/>
      <c r="U8" s="467"/>
    </row>
    <row r="9" spans="1:21" outlineLevel="1">
      <c r="E9" s="14"/>
      <c r="H9" s="10"/>
      <c r="I9" s="465"/>
      <c r="J9" s="466"/>
      <c r="K9" s="466"/>
      <c r="L9" s="466"/>
      <c r="M9" s="466"/>
      <c r="N9" s="467"/>
      <c r="P9" s="465"/>
      <c r="Q9" s="466"/>
      <c r="R9" s="466"/>
      <c r="S9" s="466"/>
      <c r="T9" s="466"/>
      <c r="U9" s="467"/>
    </row>
    <row r="10" spans="1:21" ht="14" outlineLevel="1" thickBot="1">
      <c r="A10" s="32" t="s">
        <v>346</v>
      </c>
      <c r="B10" s="35">
        <f>Baseline!B10</f>
        <v>2027</v>
      </c>
      <c r="E10" s="14"/>
      <c r="H10" s="10"/>
      <c r="I10" s="465"/>
      <c r="J10" s="466"/>
      <c r="K10" s="466"/>
      <c r="L10" s="466"/>
      <c r="M10" s="466"/>
      <c r="N10" s="467"/>
      <c r="P10" s="465"/>
      <c r="Q10" s="466"/>
      <c r="R10" s="466"/>
      <c r="S10" s="466"/>
      <c r="T10" s="466"/>
      <c r="U10" s="467"/>
    </row>
    <row r="11" spans="1:21" outlineLevel="1">
      <c r="A11" s="16"/>
      <c r="H11" s="10"/>
      <c r="I11" s="465"/>
      <c r="J11" s="466"/>
      <c r="K11" s="466"/>
      <c r="L11" s="466"/>
      <c r="M11" s="466"/>
      <c r="N11" s="467"/>
      <c r="P11" s="465"/>
      <c r="Q11" s="466"/>
      <c r="R11" s="466"/>
      <c r="S11" s="466"/>
      <c r="T11" s="466"/>
      <c r="U11" s="467"/>
    </row>
    <row r="12" spans="1:21" ht="40.5" outlineLevel="1">
      <c r="A12" s="26" t="s">
        <v>347</v>
      </c>
      <c r="B12" s="26" t="s">
        <v>348</v>
      </c>
      <c r="C12" s="26" t="s">
        <v>349</v>
      </c>
      <c r="D12" s="26" t="s">
        <v>350</v>
      </c>
      <c r="E12" s="26" t="s">
        <v>351</v>
      </c>
      <c r="F12" s="26" t="s">
        <v>352</v>
      </c>
      <c r="G12" s="26" t="s">
        <v>353</v>
      </c>
      <c r="I12" s="465"/>
      <c r="J12" s="466"/>
      <c r="K12" s="466"/>
      <c r="L12" s="466"/>
      <c r="M12" s="466"/>
      <c r="N12" s="467"/>
      <c r="P12" s="465"/>
      <c r="Q12" s="466"/>
      <c r="R12" s="466"/>
      <c r="S12" s="466"/>
      <c r="T12" s="466"/>
      <c r="U12" s="467"/>
    </row>
    <row r="13" spans="1:21" outlineLevel="1">
      <c r="A13" s="58">
        <v>2035</v>
      </c>
      <c r="B13" s="21">
        <f t="shared" ref="B13:B18" si="0">INDEX($E$204:$AW$204,1,MATCH($A13,$E$53:$BB$53,0))</f>
        <v>0</v>
      </c>
      <c r="C13" s="21">
        <f>B13-Baseline!B13</f>
        <v>60.015640664181646</v>
      </c>
      <c r="D13" s="21">
        <f t="shared" ref="D13:D18" si="1">INDEX($E$205:$AW$205,1,MATCH($A13,$E$53:$BB$53,0))</f>
        <v>0</v>
      </c>
      <c r="E13" s="21">
        <f>D13-Baseline!D13</f>
        <v>60.009471944162733</v>
      </c>
      <c r="F13" s="21">
        <f t="shared" ref="F13:F18" si="2">INDEX($E$206:$AW$206,1,MATCH($A13,$E$53:$BB$53,0))</f>
        <v>0</v>
      </c>
      <c r="G13" s="21">
        <f>F13-Baseline!F13</f>
        <v>60.02180813688252</v>
      </c>
      <c r="I13" s="465"/>
      <c r="J13" s="466"/>
      <c r="K13" s="466"/>
      <c r="L13" s="466"/>
      <c r="M13" s="466"/>
      <c r="N13" s="467"/>
      <c r="P13" s="465"/>
      <c r="Q13" s="466"/>
      <c r="R13" s="466"/>
      <c r="S13" s="466"/>
      <c r="T13" s="466"/>
      <c r="U13" s="467"/>
    </row>
    <row r="14" spans="1:21" outlineLevel="1">
      <c r="A14" s="58">
        <v>2040</v>
      </c>
      <c r="B14" s="21">
        <f t="shared" si="0"/>
        <v>0</v>
      </c>
      <c r="C14" s="21">
        <f>B14-Baseline!B14</f>
        <v>94.079084756913886</v>
      </c>
      <c r="D14" s="21">
        <f t="shared" si="1"/>
        <v>0</v>
      </c>
      <c r="E14" s="21">
        <f>D14-Baseline!D14</f>
        <v>94.068780773834973</v>
      </c>
      <c r="F14" s="21">
        <f t="shared" si="2"/>
        <v>0</v>
      </c>
      <c r="G14" s="21">
        <f>F14-Baseline!F14</f>
        <v>94.089398472229206</v>
      </c>
      <c r="I14" s="465"/>
      <c r="J14" s="466"/>
      <c r="K14" s="466"/>
      <c r="L14" s="466"/>
      <c r="M14" s="466"/>
      <c r="N14" s="467"/>
      <c r="P14" s="465"/>
      <c r="Q14" s="466"/>
      <c r="R14" s="466"/>
      <c r="S14" s="466"/>
      <c r="T14" s="466"/>
      <c r="U14" s="467"/>
    </row>
    <row r="15" spans="1:21" outlineLevel="1">
      <c r="A15" s="58">
        <v>2045</v>
      </c>
      <c r="B15" s="21">
        <f t="shared" si="0"/>
        <v>0</v>
      </c>
      <c r="C15" s="21">
        <f>B15-Baseline!B15</f>
        <v>128.13119065829659</v>
      </c>
      <c r="D15" s="21">
        <f t="shared" si="1"/>
        <v>0</v>
      </c>
      <c r="E15" s="21">
        <f>D15-Baseline!D15</f>
        <v>128.11611188663025</v>
      </c>
      <c r="F15" s="21">
        <f t="shared" si="2"/>
        <v>0</v>
      </c>
      <c r="G15" s="21">
        <f>F15-Baseline!F15</f>
        <v>128.14627255448178</v>
      </c>
      <c r="I15" s="465"/>
      <c r="J15" s="466"/>
      <c r="K15" s="466"/>
      <c r="L15" s="466"/>
      <c r="M15" s="466"/>
      <c r="N15" s="467"/>
      <c r="P15" s="465"/>
      <c r="Q15" s="466"/>
      <c r="R15" s="466"/>
      <c r="S15" s="466"/>
      <c r="T15" s="466"/>
      <c r="U15" s="467"/>
    </row>
    <row r="16" spans="1:21" outlineLevel="1">
      <c r="A16" s="58">
        <v>2050</v>
      </c>
      <c r="B16" s="21">
        <f t="shared" si="0"/>
        <v>0</v>
      </c>
      <c r="C16" s="21">
        <f>B16-Baseline!B16</f>
        <v>162.51865758492204</v>
      </c>
      <c r="D16" s="21">
        <f t="shared" si="1"/>
        <v>0</v>
      </c>
      <c r="E16" s="21">
        <f>D16-Baseline!D16</f>
        <v>162.49805618206179</v>
      </c>
      <c r="F16" s="21">
        <f t="shared" si="2"/>
        <v>0</v>
      </c>
      <c r="G16" s="21">
        <f>F16-Baseline!F16</f>
        <v>162.53924853134842</v>
      </c>
      <c r="I16" s="465"/>
      <c r="J16" s="466"/>
      <c r="K16" s="466"/>
      <c r="L16" s="466"/>
      <c r="M16" s="466"/>
      <c r="N16" s="467"/>
      <c r="P16" s="465"/>
      <c r="Q16" s="466"/>
      <c r="R16" s="466"/>
      <c r="S16" s="466"/>
      <c r="T16" s="466"/>
      <c r="U16" s="467"/>
    </row>
    <row r="17" spans="1:21" outlineLevel="1">
      <c r="A17" s="58">
        <v>2060</v>
      </c>
      <c r="B17" s="21">
        <f t="shared" si="0"/>
        <v>0</v>
      </c>
      <c r="C17" s="21">
        <f>B17-Baseline!B17</f>
        <v>851.81299367601434</v>
      </c>
      <c r="D17" s="21">
        <f t="shared" si="1"/>
        <v>0</v>
      </c>
      <c r="E17" s="21">
        <f>D17-Baseline!D17</f>
        <v>851.77733973277827</v>
      </c>
      <c r="F17" s="21">
        <f t="shared" si="2"/>
        <v>0</v>
      </c>
      <c r="G17" s="21">
        <f>F17-Baseline!F17</f>
        <v>851.84849347489296</v>
      </c>
      <c r="I17" s="465"/>
      <c r="J17" s="466"/>
      <c r="K17" s="466"/>
      <c r="L17" s="466"/>
      <c r="M17" s="466"/>
      <c r="N17" s="467"/>
      <c r="P17" s="465"/>
      <c r="Q17" s="466"/>
      <c r="R17" s="466"/>
      <c r="S17" s="466"/>
      <c r="T17" s="466"/>
      <c r="U17" s="467"/>
    </row>
    <row r="18" spans="1:21" outlineLevel="1">
      <c r="A18" s="58">
        <v>2070</v>
      </c>
      <c r="B18" s="21">
        <f t="shared" si="0"/>
        <v>0</v>
      </c>
      <c r="C18" s="21">
        <f>B18-Baseline!B18</f>
        <v>1627.7168452507422</v>
      </c>
      <c r="D18" s="21">
        <f t="shared" si="1"/>
        <v>0</v>
      </c>
      <c r="E18" s="21">
        <f>D18-Baseline!D18</f>
        <v>1627.6603618336665</v>
      </c>
      <c r="F18" s="21">
        <f t="shared" si="2"/>
        <v>0</v>
      </c>
      <c r="G18" s="21">
        <f>F18-Baseline!F18</f>
        <v>1627.7728127109172</v>
      </c>
      <c r="I18" s="468"/>
      <c r="J18" s="469"/>
      <c r="K18" s="469"/>
      <c r="L18" s="469"/>
      <c r="M18" s="469"/>
      <c r="N18" s="470"/>
      <c r="P18" s="468"/>
      <c r="Q18" s="469"/>
      <c r="R18" s="469"/>
      <c r="S18" s="469"/>
      <c r="T18" s="469"/>
      <c r="U18" s="470"/>
    </row>
    <row r="19" spans="1:21" ht="14" outlineLevel="1" thickBot="1">
      <c r="A19" s="426"/>
      <c r="B19" s="426"/>
      <c r="I19" s="250"/>
      <c r="J19" s="251"/>
      <c r="K19" s="251"/>
      <c r="L19" s="251"/>
      <c r="M19" s="251"/>
      <c r="N19" s="251"/>
      <c r="P19" s="249"/>
      <c r="Q19" s="249"/>
      <c r="R19" s="249"/>
      <c r="S19" s="249"/>
      <c r="T19" s="249"/>
      <c r="U19" s="232"/>
    </row>
    <row r="20" spans="1:21" ht="26.25" customHeight="1" outlineLevel="1">
      <c r="A20" s="54" t="s">
        <v>354</v>
      </c>
      <c r="B20" s="55">
        <f>Baseline!B20</f>
        <v>0.33700000000000002</v>
      </c>
      <c r="E20" s="154"/>
      <c r="I20" s="460" t="s">
        <v>355</v>
      </c>
      <c r="J20" s="461"/>
      <c r="K20" s="461"/>
      <c r="L20" s="461"/>
      <c r="M20" s="461"/>
      <c r="N20" s="462"/>
      <c r="P20" s="460" t="s">
        <v>356</v>
      </c>
      <c r="Q20" s="461"/>
      <c r="R20" s="461"/>
      <c r="S20" s="461"/>
      <c r="T20" s="461"/>
      <c r="U20" s="462"/>
    </row>
    <row r="21" spans="1:21" ht="12.75" customHeight="1" outlineLevel="1">
      <c r="A21" s="154"/>
      <c r="B21" s="155"/>
      <c r="I21" s="483"/>
      <c r="J21" s="463"/>
      <c r="K21" s="463"/>
      <c r="L21" s="463"/>
      <c r="M21" s="463"/>
      <c r="N21" s="464"/>
      <c r="P21" s="483"/>
      <c r="Q21" s="463"/>
      <c r="R21" s="463"/>
      <c r="S21" s="463"/>
      <c r="T21" s="463"/>
      <c r="U21" s="464"/>
    </row>
    <row r="22" spans="1:21" ht="12.75" customHeight="1" outlineLevel="1">
      <c r="A22" s="154"/>
      <c r="B22" s="155"/>
      <c r="I22" s="465"/>
      <c r="J22" s="466"/>
      <c r="K22" s="466"/>
      <c r="L22" s="466"/>
      <c r="M22" s="466"/>
      <c r="N22" s="467"/>
      <c r="P22" s="465"/>
      <c r="Q22" s="466"/>
      <c r="R22" s="466"/>
      <c r="S22" s="466"/>
      <c r="T22" s="466"/>
      <c r="U22" s="467"/>
    </row>
    <row r="23" spans="1:21" outlineLevel="1">
      <c r="A23" s="154"/>
      <c r="B23" s="408" t="s">
        <v>358</v>
      </c>
      <c r="C23" s="409"/>
      <c r="D23" s="409"/>
      <c r="E23" s="409"/>
      <c r="F23" s="409"/>
      <c r="G23" s="410"/>
      <c r="I23" s="465"/>
      <c r="J23" s="466"/>
      <c r="K23" s="466"/>
      <c r="L23" s="466"/>
      <c r="M23" s="466"/>
      <c r="N23" s="467"/>
      <c r="P23" s="465"/>
      <c r="Q23" s="466"/>
      <c r="R23" s="466"/>
      <c r="S23" s="466"/>
      <c r="T23" s="466"/>
      <c r="U23" s="467"/>
    </row>
    <row r="24" spans="1:21" outlineLevel="1">
      <c r="B24" s="17">
        <v>2027</v>
      </c>
      <c r="C24" s="17">
        <v>2028</v>
      </c>
      <c r="D24" s="17">
        <v>2029</v>
      </c>
      <c r="E24" s="17">
        <v>2030</v>
      </c>
      <c r="F24" s="17">
        <v>2031</v>
      </c>
      <c r="G24" s="17" t="s">
        <v>359</v>
      </c>
      <c r="I24" s="465"/>
      <c r="J24" s="466"/>
      <c r="K24" s="466"/>
      <c r="L24" s="466"/>
      <c r="M24" s="466"/>
      <c r="N24" s="467"/>
      <c r="P24" s="465"/>
      <c r="Q24" s="466"/>
      <c r="R24" s="466"/>
      <c r="S24" s="466"/>
      <c r="T24" s="466"/>
      <c r="U24" s="467"/>
    </row>
    <row r="25" spans="1:21" ht="14" outlineLevel="1" thickBot="1">
      <c r="B25" s="30" t="s">
        <v>360</v>
      </c>
      <c r="C25" s="30" t="s">
        <v>360</v>
      </c>
      <c r="D25" s="30" t="s">
        <v>360</v>
      </c>
      <c r="E25" s="30" t="s">
        <v>360</v>
      </c>
      <c r="F25" s="30" t="s">
        <v>360</v>
      </c>
      <c r="G25" s="30" t="s">
        <v>360</v>
      </c>
      <c r="I25" s="465"/>
      <c r="J25" s="466"/>
      <c r="K25" s="466"/>
      <c r="L25" s="466"/>
      <c r="M25" s="466"/>
      <c r="N25" s="467"/>
      <c r="P25" s="465"/>
      <c r="Q25" s="466"/>
      <c r="R25" s="466"/>
      <c r="S25" s="466"/>
      <c r="T25" s="466"/>
      <c r="U25" s="467"/>
    </row>
    <row r="26" spans="1:21" outlineLevel="1">
      <c r="A26" s="54" t="s">
        <v>361</v>
      </c>
      <c r="B26" s="21">
        <f>E64</f>
        <v>0</v>
      </c>
      <c r="C26" s="21">
        <f>F64</f>
        <v>0</v>
      </c>
      <c r="D26" s="21">
        <f>G64</f>
        <v>0</v>
      </c>
      <c r="E26" s="21">
        <f>H64</f>
        <v>0</v>
      </c>
      <c r="F26" s="21">
        <f>I64</f>
        <v>0</v>
      </c>
      <c r="G26" s="21">
        <f>SUM(J64:BB64)</f>
        <v>0</v>
      </c>
      <c r="I26" s="465"/>
      <c r="J26" s="466"/>
      <c r="K26" s="466"/>
      <c r="L26" s="466"/>
      <c r="M26" s="466"/>
      <c r="N26" s="467"/>
      <c r="P26" s="465"/>
      <c r="Q26" s="466"/>
      <c r="R26" s="466"/>
      <c r="S26" s="466"/>
      <c r="T26" s="466"/>
      <c r="U26" s="467"/>
    </row>
    <row r="27" spans="1:21" outlineLevel="1">
      <c r="A27" s="54" t="s">
        <v>362</v>
      </c>
      <c r="B27" s="21">
        <f>E71+E77</f>
        <v>0</v>
      </c>
      <c r="C27" s="21">
        <f>F71+F77</f>
        <v>0</v>
      </c>
      <c r="D27" s="21">
        <f>G71+G77</f>
        <v>0</v>
      </c>
      <c r="E27" s="21">
        <f>H71+H77</f>
        <v>0</v>
      </c>
      <c r="F27" s="21">
        <f>I71+I77</f>
        <v>0</v>
      </c>
      <c r="G27" s="21">
        <f>SUM(J71:BB71)+SUM(J77:BB77)</f>
        <v>0</v>
      </c>
      <c r="I27" s="465"/>
      <c r="J27" s="466"/>
      <c r="K27" s="466"/>
      <c r="L27" s="466"/>
      <c r="M27" s="466"/>
      <c r="N27" s="467"/>
      <c r="P27" s="465"/>
      <c r="Q27" s="466"/>
      <c r="R27" s="466"/>
      <c r="S27" s="466"/>
      <c r="T27" s="466"/>
      <c r="U27" s="467"/>
    </row>
    <row r="28" spans="1:21" outlineLevel="1">
      <c r="A28" s="154"/>
      <c r="B28" s="248"/>
      <c r="C28" s="248"/>
      <c r="D28" s="248"/>
      <c r="E28" s="248"/>
      <c r="F28" s="248"/>
      <c r="G28" s="248"/>
      <c r="I28" s="465"/>
      <c r="J28" s="466"/>
      <c r="K28" s="466"/>
      <c r="L28" s="466"/>
      <c r="M28" s="466"/>
      <c r="N28" s="467"/>
      <c r="P28" s="465"/>
      <c r="Q28" s="466"/>
      <c r="R28" s="466"/>
      <c r="S28" s="466"/>
      <c r="T28" s="466"/>
      <c r="U28" s="467"/>
    </row>
    <row r="29" spans="1:21" ht="14" outlineLevel="1" thickBot="1">
      <c r="A29" s="154"/>
      <c r="B29" s="248"/>
      <c r="C29" s="248"/>
      <c r="D29" s="248"/>
      <c r="E29" s="248"/>
      <c r="F29" s="248"/>
      <c r="G29" s="248"/>
      <c r="I29" s="465"/>
      <c r="J29" s="466"/>
      <c r="K29" s="466"/>
      <c r="L29" s="466"/>
      <c r="M29" s="466"/>
      <c r="N29" s="467"/>
      <c r="P29" s="465"/>
      <c r="Q29" s="466"/>
      <c r="R29" s="466"/>
      <c r="S29" s="466"/>
      <c r="T29" s="466"/>
      <c r="U29" s="467"/>
    </row>
    <row r="30" spans="1:21" ht="14" outlineLevel="1" thickBot="1">
      <c r="A30" s="308"/>
      <c r="B30" s="309" t="s">
        <v>363</v>
      </c>
      <c r="C30" s="310" t="s">
        <v>364</v>
      </c>
      <c r="D30" s="412" t="s">
        <v>323</v>
      </c>
      <c r="E30" s="413"/>
      <c r="F30" s="413"/>
      <c r="G30" s="414"/>
      <c r="I30" s="465"/>
      <c r="J30" s="466"/>
      <c r="K30" s="466"/>
      <c r="L30" s="466"/>
      <c r="M30" s="466"/>
      <c r="N30" s="467"/>
      <c r="P30" s="465"/>
      <c r="Q30" s="466"/>
      <c r="R30" s="466"/>
      <c r="S30" s="466"/>
      <c r="T30" s="466"/>
      <c r="U30" s="467"/>
    </row>
    <row r="31" spans="1:21" outlineLevel="1">
      <c r="A31" s="432" t="s">
        <v>365</v>
      </c>
      <c r="B31" s="311"/>
      <c r="C31" s="307"/>
      <c r="D31" s="481"/>
      <c r="E31" s="481"/>
      <c r="F31" s="481"/>
      <c r="G31" s="482"/>
      <c r="I31" s="465"/>
      <c r="J31" s="466"/>
      <c r="K31" s="466"/>
      <c r="L31" s="466"/>
      <c r="M31" s="466"/>
      <c r="N31" s="467"/>
      <c r="P31" s="465"/>
      <c r="Q31" s="466"/>
      <c r="R31" s="466"/>
      <c r="S31" s="466"/>
      <c r="T31" s="466"/>
      <c r="U31" s="467"/>
    </row>
    <row r="32" spans="1:21" outlineLevel="1">
      <c r="A32" s="432"/>
      <c r="B32" s="312"/>
      <c r="C32" s="252"/>
      <c r="D32" s="417"/>
      <c r="E32" s="417"/>
      <c r="F32" s="417"/>
      <c r="G32" s="418"/>
      <c r="I32" s="465"/>
      <c r="J32" s="466"/>
      <c r="K32" s="466"/>
      <c r="L32" s="466"/>
      <c r="M32" s="466"/>
      <c r="N32" s="467"/>
      <c r="P32" s="465"/>
      <c r="Q32" s="466"/>
      <c r="R32" s="466"/>
      <c r="S32" s="466"/>
      <c r="T32" s="466"/>
      <c r="U32" s="467"/>
    </row>
    <row r="33" spans="1:21" outlineLevel="1">
      <c r="A33" s="432"/>
      <c r="B33" s="312"/>
      <c r="C33" s="252"/>
      <c r="D33" s="417"/>
      <c r="E33" s="417"/>
      <c r="F33" s="417"/>
      <c r="G33" s="418"/>
      <c r="I33" s="465"/>
      <c r="J33" s="466"/>
      <c r="K33" s="466"/>
      <c r="L33" s="466"/>
      <c r="M33" s="466"/>
      <c r="N33" s="467"/>
      <c r="P33" s="465"/>
      <c r="Q33" s="466"/>
      <c r="R33" s="466"/>
      <c r="S33" s="466"/>
      <c r="T33" s="466"/>
      <c r="U33" s="467"/>
    </row>
    <row r="34" spans="1:21" outlineLevel="1">
      <c r="A34" s="432"/>
      <c r="B34" s="312"/>
      <c r="C34" s="252"/>
      <c r="D34" s="417"/>
      <c r="E34" s="417"/>
      <c r="F34" s="417"/>
      <c r="G34" s="418"/>
      <c r="I34" s="465"/>
      <c r="J34" s="466"/>
      <c r="K34" s="466"/>
      <c r="L34" s="466"/>
      <c r="M34" s="466"/>
      <c r="N34" s="467"/>
      <c r="P34" s="465"/>
      <c r="Q34" s="466"/>
      <c r="R34" s="466"/>
      <c r="S34" s="466"/>
      <c r="T34" s="466"/>
      <c r="U34" s="467"/>
    </row>
    <row r="35" spans="1:21" outlineLevel="1">
      <c r="A35" s="432"/>
      <c r="B35" s="312"/>
      <c r="C35" s="252"/>
      <c r="D35" s="417"/>
      <c r="E35" s="417"/>
      <c r="F35" s="417"/>
      <c r="G35" s="418"/>
      <c r="I35" s="465"/>
      <c r="J35" s="466"/>
      <c r="K35" s="466"/>
      <c r="L35" s="466"/>
      <c r="M35" s="466"/>
      <c r="N35" s="467"/>
      <c r="P35" s="465"/>
      <c r="Q35" s="466"/>
      <c r="R35" s="466"/>
      <c r="S35" s="466"/>
      <c r="T35" s="466"/>
      <c r="U35" s="467"/>
    </row>
    <row r="36" spans="1:21" outlineLevel="1">
      <c r="A36" s="432"/>
      <c r="B36" s="312"/>
      <c r="C36" s="252"/>
      <c r="D36" s="417"/>
      <c r="E36" s="417"/>
      <c r="F36" s="417"/>
      <c r="G36" s="418"/>
      <c r="I36" s="465"/>
      <c r="J36" s="466"/>
      <c r="K36" s="466"/>
      <c r="L36" s="466"/>
      <c r="M36" s="466"/>
      <c r="N36" s="467"/>
      <c r="P36" s="465"/>
      <c r="Q36" s="466"/>
      <c r="R36" s="466"/>
      <c r="S36" s="466"/>
      <c r="T36" s="466"/>
      <c r="U36" s="467"/>
    </row>
    <row r="37" spans="1:21" outlineLevel="1">
      <c r="A37" s="432"/>
      <c r="B37" s="312"/>
      <c r="C37" s="252"/>
      <c r="D37" s="417"/>
      <c r="E37" s="417"/>
      <c r="F37" s="417"/>
      <c r="G37" s="418"/>
      <c r="I37" s="465"/>
      <c r="J37" s="466"/>
      <c r="K37" s="466"/>
      <c r="L37" s="466"/>
      <c r="M37" s="466"/>
      <c r="N37" s="467"/>
      <c r="P37" s="465"/>
      <c r="Q37" s="466"/>
      <c r="R37" s="466"/>
      <c r="S37" s="466"/>
      <c r="T37" s="466"/>
      <c r="U37" s="467"/>
    </row>
    <row r="38" spans="1:21" outlineLevel="1">
      <c r="A38" s="432"/>
      <c r="B38" s="312"/>
      <c r="C38" s="252"/>
      <c r="D38" s="417"/>
      <c r="E38" s="417"/>
      <c r="F38" s="417"/>
      <c r="G38" s="418"/>
      <c r="I38" s="465"/>
      <c r="J38" s="466"/>
      <c r="K38" s="466"/>
      <c r="L38" s="466"/>
      <c r="M38" s="466"/>
      <c r="N38" s="467"/>
      <c r="P38" s="465"/>
      <c r="Q38" s="466"/>
      <c r="R38" s="466"/>
      <c r="S38" s="466"/>
      <c r="T38" s="466"/>
      <c r="U38" s="467"/>
    </row>
    <row r="39" spans="1:21" outlineLevel="1">
      <c r="A39" s="432"/>
      <c r="B39" s="312"/>
      <c r="C39" s="252"/>
      <c r="D39" s="417"/>
      <c r="E39" s="417"/>
      <c r="F39" s="417"/>
      <c r="G39" s="418"/>
      <c r="I39" s="465"/>
      <c r="J39" s="466"/>
      <c r="K39" s="466"/>
      <c r="L39" s="466"/>
      <c r="M39" s="466"/>
      <c r="N39" s="467"/>
      <c r="P39" s="465"/>
      <c r="Q39" s="466"/>
      <c r="R39" s="466"/>
      <c r="S39" s="466"/>
      <c r="T39" s="466"/>
      <c r="U39" s="467"/>
    </row>
    <row r="40" spans="1:21" ht="14" outlineLevel="1" thickBot="1">
      <c r="A40" s="433"/>
      <c r="B40" s="313"/>
      <c r="C40" s="314"/>
      <c r="D40" s="415"/>
      <c r="E40" s="415"/>
      <c r="F40" s="415"/>
      <c r="G40" s="416"/>
      <c r="I40" s="465"/>
      <c r="J40" s="466"/>
      <c r="K40" s="466"/>
      <c r="L40" s="466"/>
      <c r="M40" s="466"/>
      <c r="N40" s="467"/>
      <c r="P40" s="465"/>
      <c r="Q40" s="466"/>
      <c r="R40" s="466"/>
      <c r="S40" s="466"/>
      <c r="T40" s="466"/>
      <c r="U40" s="467"/>
    </row>
    <row r="41" spans="1:21" outlineLevel="1">
      <c r="A41" s="154"/>
      <c r="B41" s="248"/>
      <c r="C41" s="248"/>
      <c r="D41" s="248"/>
      <c r="E41" s="248"/>
      <c r="F41" s="248"/>
      <c r="G41" s="248"/>
      <c r="I41" s="465"/>
      <c r="J41" s="466"/>
      <c r="K41" s="466"/>
      <c r="L41" s="466"/>
      <c r="M41" s="466"/>
      <c r="N41" s="467"/>
      <c r="P41" s="465"/>
      <c r="Q41" s="466"/>
      <c r="R41" s="466"/>
      <c r="S41" s="466"/>
      <c r="T41" s="466"/>
      <c r="U41" s="467"/>
    </row>
    <row r="42" spans="1:21" outlineLevel="1">
      <c r="A42" s="154"/>
      <c r="B42" s="248"/>
      <c r="C42" s="248"/>
      <c r="D42" s="248"/>
      <c r="E42" s="248"/>
      <c r="F42" s="248"/>
      <c r="G42" s="248"/>
      <c r="I42" s="465"/>
      <c r="J42" s="466"/>
      <c r="K42" s="466"/>
      <c r="L42" s="466"/>
      <c r="M42" s="466"/>
      <c r="N42" s="467"/>
      <c r="P42" s="465"/>
      <c r="Q42" s="466"/>
      <c r="R42" s="466"/>
      <c r="S42" s="466"/>
      <c r="T42" s="466"/>
      <c r="U42" s="467"/>
    </row>
    <row r="43" spans="1:21" outlineLevel="1">
      <c r="A43" s="154"/>
      <c r="B43" s="248"/>
      <c r="C43" s="248"/>
      <c r="D43" s="248"/>
      <c r="E43" s="248"/>
      <c r="F43" s="248"/>
      <c r="G43" s="248"/>
      <c r="I43" s="465"/>
      <c r="J43" s="466"/>
      <c r="K43" s="466"/>
      <c r="L43" s="466"/>
      <c r="M43" s="466"/>
      <c r="N43" s="467"/>
      <c r="P43" s="465"/>
      <c r="Q43" s="466"/>
      <c r="R43" s="466"/>
      <c r="S43" s="466"/>
      <c r="T43" s="466"/>
      <c r="U43" s="467"/>
    </row>
    <row r="44" spans="1:21" outlineLevel="1">
      <c r="A44" s="154"/>
      <c r="B44" s="248"/>
      <c r="C44" s="248"/>
      <c r="D44" s="248"/>
      <c r="E44" s="248"/>
      <c r="F44" s="248"/>
      <c r="G44" s="248"/>
      <c r="I44" s="465"/>
      <c r="J44" s="466"/>
      <c r="K44" s="466"/>
      <c r="L44" s="466"/>
      <c r="M44" s="466"/>
      <c r="N44" s="467"/>
      <c r="P44" s="465"/>
      <c r="Q44" s="466"/>
      <c r="R44" s="466"/>
      <c r="S44" s="466"/>
      <c r="T44" s="466"/>
      <c r="U44" s="467"/>
    </row>
    <row r="45" spans="1:21" outlineLevel="1">
      <c r="A45" s="154"/>
      <c r="B45" s="248"/>
      <c r="C45" s="248"/>
      <c r="D45" s="248"/>
      <c r="E45" s="248"/>
      <c r="F45" s="248"/>
      <c r="G45" s="248"/>
      <c r="I45" s="468"/>
      <c r="J45" s="469"/>
      <c r="K45" s="469"/>
      <c r="L45" s="469"/>
      <c r="M45" s="469"/>
      <c r="N45" s="470"/>
      <c r="P45" s="468"/>
      <c r="Q45" s="469"/>
      <c r="R45" s="469"/>
      <c r="S45" s="469"/>
      <c r="T45" s="469"/>
      <c r="U45" s="470"/>
    </row>
    <row r="46" spans="1:21" outlineLevel="1">
      <c r="A46" s="154"/>
      <c r="B46" s="248"/>
      <c r="C46" s="248"/>
      <c r="D46" s="248"/>
      <c r="E46" s="248"/>
      <c r="F46" s="248"/>
      <c r="G46" s="248"/>
    </row>
    <row r="47" spans="1:21">
      <c r="A47" s="154"/>
      <c r="B47" s="155"/>
    </row>
    <row r="48" spans="1:21" ht="15">
      <c r="A48" s="12" t="s">
        <v>369</v>
      </c>
    </row>
    <row r="49" spans="1:54" ht="15" outlineLevel="1">
      <c r="A49" s="12"/>
    </row>
    <row r="50" spans="1:54" ht="14" outlineLevel="1" thickBot="1">
      <c r="A50" s="4" t="s">
        <v>370</v>
      </c>
    </row>
    <row r="51" spans="1:54" outlineLevel="2">
      <c r="B51" s="19"/>
      <c r="C51" s="19"/>
      <c r="D51" s="19"/>
      <c r="E51" s="419" t="s">
        <v>270</v>
      </c>
      <c r="F51" s="407"/>
      <c r="G51" s="407"/>
      <c r="H51" s="407"/>
      <c r="I51" s="407"/>
      <c r="J51" s="407" t="s">
        <v>271</v>
      </c>
      <c r="K51" s="407"/>
      <c r="L51" s="407"/>
      <c r="M51" s="407"/>
      <c r="N51" s="407"/>
      <c r="O51" s="407" t="s">
        <v>272</v>
      </c>
      <c r="P51" s="407"/>
      <c r="Q51" s="407"/>
      <c r="R51" s="407"/>
      <c r="S51" s="407"/>
      <c r="T51" s="407" t="s">
        <v>273</v>
      </c>
      <c r="U51" s="407"/>
      <c r="V51" s="407"/>
      <c r="W51" s="407"/>
      <c r="X51" s="407"/>
      <c r="Y51" s="407" t="s">
        <v>371</v>
      </c>
      <c r="Z51" s="407"/>
      <c r="AA51" s="407"/>
      <c r="AB51" s="407"/>
      <c r="AC51" s="407"/>
      <c r="AD51" s="407" t="s">
        <v>372</v>
      </c>
      <c r="AE51" s="407"/>
      <c r="AF51" s="407"/>
      <c r="AG51" s="407"/>
      <c r="AH51" s="407"/>
      <c r="AI51" s="407" t="s">
        <v>373</v>
      </c>
      <c r="AJ51" s="407"/>
      <c r="AK51" s="407"/>
      <c r="AL51" s="407"/>
      <c r="AM51" s="407"/>
      <c r="AN51" s="407" t="s">
        <v>374</v>
      </c>
      <c r="AO51" s="407"/>
      <c r="AP51" s="407"/>
      <c r="AQ51" s="407"/>
      <c r="AR51" s="407"/>
      <c r="AS51" s="407" t="s">
        <v>375</v>
      </c>
      <c r="AT51" s="407"/>
      <c r="AU51" s="407"/>
      <c r="AV51" s="407"/>
      <c r="AW51" s="407"/>
      <c r="AX51" s="407" t="s">
        <v>376</v>
      </c>
      <c r="AY51" s="407"/>
      <c r="AZ51" s="407"/>
      <c r="BA51" s="407"/>
      <c r="BB51" s="411"/>
    </row>
    <row r="52" spans="1:54" outlineLevel="2">
      <c r="B52" s="19"/>
      <c r="C52" s="19"/>
      <c r="D52" s="19"/>
      <c r="E52" s="256">
        <v>1</v>
      </c>
      <c r="F52" s="130">
        <v>2</v>
      </c>
      <c r="G52" s="130">
        <v>3</v>
      </c>
      <c r="H52" s="130">
        <v>4</v>
      </c>
      <c r="I52" s="130">
        <v>5</v>
      </c>
      <c r="J52" s="153">
        <v>6</v>
      </c>
      <c r="K52" s="130">
        <v>7</v>
      </c>
      <c r="L52" s="130">
        <v>8</v>
      </c>
      <c r="M52" s="130">
        <v>9</v>
      </c>
      <c r="N52" s="130">
        <v>10</v>
      </c>
      <c r="O52" s="153">
        <v>11</v>
      </c>
      <c r="P52" s="130">
        <v>12</v>
      </c>
      <c r="Q52" s="130">
        <v>13</v>
      </c>
      <c r="R52" s="130">
        <v>14</v>
      </c>
      <c r="S52" s="130">
        <v>15</v>
      </c>
      <c r="T52" s="153">
        <v>16</v>
      </c>
      <c r="U52" s="130">
        <v>17</v>
      </c>
      <c r="V52" s="130">
        <v>18</v>
      </c>
      <c r="W52" s="130">
        <v>19</v>
      </c>
      <c r="X52" s="130">
        <v>20</v>
      </c>
      <c r="Y52" s="153">
        <v>21</v>
      </c>
      <c r="Z52" s="130">
        <v>22</v>
      </c>
      <c r="AA52" s="130">
        <v>23</v>
      </c>
      <c r="AB52" s="130">
        <v>24</v>
      </c>
      <c r="AC52" s="130">
        <v>25</v>
      </c>
      <c r="AD52" s="153">
        <v>26</v>
      </c>
      <c r="AE52" s="130">
        <v>27</v>
      </c>
      <c r="AF52" s="130">
        <v>28</v>
      </c>
      <c r="AG52" s="130">
        <v>29</v>
      </c>
      <c r="AH52" s="130">
        <v>30</v>
      </c>
      <c r="AI52" s="153">
        <v>31</v>
      </c>
      <c r="AJ52" s="130">
        <v>32</v>
      </c>
      <c r="AK52" s="130">
        <v>33</v>
      </c>
      <c r="AL52" s="130">
        <v>34</v>
      </c>
      <c r="AM52" s="130">
        <v>35</v>
      </c>
      <c r="AN52" s="153">
        <v>36</v>
      </c>
      <c r="AO52" s="130">
        <v>37</v>
      </c>
      <c r="AP52" s="130">
        <v>38</v>
      </c>
      <c r="AQ52" s="130">
        <v>39</v>
      </c>
      <c r="AR52" s="130">
        <v>40</v>
      </c>
      <c r="AS52" s="153">
        <v>41</v>
      </c>
      <c r="AT52" s="130">
        <v>42</v>
      </c>
      <c r="AU52" s="130">
        <v>43</v>
      </c>
      <c r="AV52" s="130">
        <v>44</v>
      </c>
      <c r="AW52" s="130">
        <v>45</v>
      </c>
      <c r="AX52" s="130">
        <v>46</v>
      </c>
      <c r="AY52" s="130">
        <v>47</v>
      </c>
      <c r="AZ52" s="130">
        <v>48</v>
      </c>
      <c r="BA52" s="130">
        <v>49</v>
      </c>
      <c r="BB52" s="257">
        <v>50</v>
      </c>
    </row>
    <row r="53" spans="1:54" ht="14" outlineLevel="2" thickBot="1">
      <c r="B53" s="19" t="s">
        <v>363</v>
      </c>
      <c r="C53" s="19" t="s">
        <v>377</v>
      </c>
      <c r="D53" s="19"/>
      <c r="E53" s="258">
        <v>2027</v>
      </c>
      <c r="F53" s="259">
        <v>2028</v>
      </c>
      <c r="G53" s="259">
        <v>2029</v>
      </c>
      <c r="H53" s="259">
        <v>2030</v>
      </c>
      <c r="I53" s="259">
        <v>2031</v>
      </c>
      <c r="J53" s="259">
        <v>2032</v>
      </c>
      <c r="K53" s="259">
        <v>2033</v>
      </c>
      <c r="L53" s="259">
        <v>2034</v>
      </c>
      <c r="M53" s="259">
        <v>2035</v>
      </c>
      <c r="N53" s="259">
        <v>2036</v>
      </c>
      <c r="O53" s="259">
        <v>2037</v>
      </c>
      <c r="P53" s="259">
        <v>2038</v>
      </c>
      <c r="Q53" s="259">
        <v>2039</v>
      </c>
      <c r="R53" s="259">
        <v>2040</v>
      </c>
      <c r="S53" s="259">
        <v>2041</v>
      </c>
      <c r="T53" s="259">
        <v>2042</v>
      </c>
      <c r="U53" s="259">
        <v>2043</v>
      </c>
      <c r="V53" s="259">
        <v>2044</v>
      </c>
      <c r="W53" s="259">
        <v>2045</v>
      </c>
      <c r="X53" s="259">
        <v>2046</v>
      </c>
      <c r="Y53" s="259">
        <v>2047</v>
      </c>
      <c r="Z53" s="259">
        <v>2048</v>
      </c>
      <c r="AA53" s="259">
        <v>2049</v>
      </c>
      <c r="AB53" s="259">
        <v>2050</v>
      </c>
      <c r="AC53" s="259">
        <v>2051</v>
      </c>
      <c r="AD53" s="259">
        <v>2052</v>
      </c>
      <c r="AE53" s="259">
        <v>2053</v>
      </c>
      <c r="AF53" s="259">
        <v>2054</v>
      </c>
      <c r="AG53" s="259">
        <v>2055</v>
      </c>
      <c r="AH53" s="259">
        <v>2056</v>
      </c>
      <c r="AI53" s="259">
        <v>2057</v>
      </c>
      <c r="AJ53" s="259">
        <v>2058</v>
      </c>
      <c r="AK53" s="259">
        <v>2059</v>
      </c>
      <c r="AL53" s="259">
        <v>2060</v>
      </c>
      <c r="AM53" s="259">
        <v>2061</v>
      </c>
      <c r="AN53" s="259">
        <v>2062</v>
      </c>
      <c r="AO53" s="259">
        <v>2063</v>
      </c>
      <c r="AP53" s="259">
        <v>2064</v>
      </c>
      <c r="AQ53" s="259">
        <v>2065</v>
      </c>
      <c r="AR53" s="259">
        <v>2066</v>
      </c>
      <c r="AS53" s="259">
        <v>2067</v>
      </c>
      <c r="AT53" s="259">
        <v>2068</v>
      </c>
      <c r="AU53" s="259">
        <v>2069</v>
      </c>
      <c r="AV53" s="259">
        <v>2070</v>
      </c>
      <c r="AW53" s="259">
        <v>2071</v>
      </c>
      <c r="AX53" s="259">
        <v>2072</v>
      </c>
      <c r="AY53" s="259">
        <v>2073</v>
      </c>
      <c r="AZ53" s="259">
        <v>2074</v>
      </c>
      <c r="BA53" s="259">
        <v>2075</v>
      </c>
      <c r="BB53" s="260">
        <v>2076</v>
      </c>
    </row>
    <row r="54" spans="1:54" outlineLevel="2">
      <c r="A54" s="427" t="s">
        <v>378</v>
      </c>
      <c r="B54" s="127"/>
      <c r="C54" s="127"/>
      <c r="D54" s="124" t="s">
        <v>379</v>
      </c>
      <c r="E54" s="242"/>
      <c r="F54" s="242"/>
      <c r="G54" s="242"/>
      <c r="H54" s="242"/>
      <c r="I54" s="242"/>
      <c r="J54" s="24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53"/>
    </row>
    <row r="55" spans="1:54" outlineLevel="2">
      <c r="A55" s="428"/>
      <c r="B55" s="36"/>
      <c r="C55" s="121"/>
      <c r="D55" s="2" t="s">
        <v>379</v>
      </c>
      <c r="E55" s="241"/>
      <c r="F55" s="241"/>
      <c r="G55" s="241"/>
      <c r="H55" s="241"/>
      <c r="I55" s="241"/>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54"/>
    </row>
    <row r="56" spans="1:54" outlineLevel="2">
      <c r="A56" s="428"/>
      <c r="B56" s="36"/>
      <c r="C56" s="121"/>
      <c r="D56" s="2" t="s">
        <v>379</v>
      </c>
      <c r="E56" s="241"/>
      <c r="F56" s="241"/>
      <c r="G56" s="241"/>
      <c r="H56" s="241"/>
      <c r="I56" s="241"/>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54"/>
    </row>
    <row r="57" spans="1:54" outlineLevel="2">
      <c r="A57" s="428"/>
      <c r="B57" s="36"/>
      <c r="C57" s="121"/>
      <c r="D57" s="2" t="s">
        <v>379</v>
      </c>
      <c r="E57" s="241"/>
      <c r="F57" s="241"/>
      <c r="G57" s="241"/>
      <c r="H57" s="241"/>
      <c r="I57" s="241"/>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54"/>
    </row>
    <row r="58" spans="1:54" outlineLevel="2">
      <c r="A58" s="428"/>
      <c r="B58" s="36"/>
      <c r="C58" s="121"/>
      <c r="D58" s="2" t="s">
        <v>379</v>
      </c>
      <c r="E58" s="241"/>
      <c r="F58" s="241"/>
      <c r="G58" s="241"/>
      <c r="H58" s="241"/>
      <c r="I58" s="241"/>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54"/>
    </row>
    <row r="59" spans="1:54" outlineLevel="2">
      <c r="A59" s="428"/>
      <c r="B59" s="36"/>
      <c r="C59" s="121"/>
      <c r="D59" s="2" t="s">
        <v>379</v>
      </c>
      <c r="E59" s="241"/>
      <c r="F59" s="241"/>
      <c r="G59" s="241"/>
      <c r="H59" s="241"/>
      <c r="I59" s="241"/>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54"/>
    </row>
    <row r="60" spans="1:54" outlineLevel="2">
      <c r="A60" s="428"/>
      <c r="B60" s="36"/>
      <c r="C60" s="121"/>
      <c r="D60" s="2" t="s">
        <v>379</v>
      </c>
      <c r="E60" s="241"/>
      <c r="F60" s="241"/>
      <c r="G60" s="241"/>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54"/>
    </row>
    <row r="61" spans="1:54" outlineLevel="2">
      <c r="A61" s="428"/>
      <c r="B61" s="36"/>
      <c r="C61" s="121"/>
      <c r="D61" s="2" t="s">
        <v>379</v>
      </c>
      <c r="E61" s="241"/>
      <c r="F61" s="241"/>
      <c r="G61" s="241"/>
      <c r="H61" s="241"/>
      <c r="I61" s="241"/>
      <c r="J61" s="241"/>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54"/>
    </row>
    <row r="62" spans="1:54" outlineLevel="2">
      <c r="A62" s="428"/>
      <c r="B62" s="36"/>
      <c r="C62" s="121"/>
      <c r="D62" s="2" t="s">
        <v>379</v>
      </c>
      <c r="E62" s="241"/>
      <c r="F62" s="241"/>
      <c r="G62" s="241"/>
      <c r="H62" s="241"/>
      <c r="I62" s="241"/>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54"/>
    </row>
    <row r="63" spans="1:54" outlineLevel="2">
      <c r="A63" s="428"/>
      <c r="B63" s="36"/>
      <c r="C63" s="121"/>
      <c r="D63" s="2" t="s">
        <v>379</v>
      </c>
      <c r="E63" s="241"/>
      <c r="F63" s="241"/>
      <c r="G63" s="241"/>
      <c r="H63" s="241"/>
      <c r="I63" s="241"/>
      <c r="J63" s="241"/>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54"/>
    </row>
    <row r="64" spans="1:54" ht="14" outlineLevel="2" thickBot="1">
      <c r="A64" s="429"/>
      <c r="B64" s="122" t="s">
        <v>380</v>
      </c>
      <c r="C64" s="296" t="s">
        <v>381</v>
      </c>
      <c r="D64" s="123" t="s">
        <v>379</v>
      </c>
      <c r="E64" s="23">
        <f>SUM(E54:E63)</f>
        <v>0</v>
      </c>
      <c r="F64" s="23">
        <f t="shared" ref="F64:BB64" si="3">SUM(F54:F63)</f>
        <v>0</v>
      </c>
      <c r="G64" s="23">
        <f t="shared" si="3"/>
        <v>0</v>
      </c>
      <c r="H64" s="23">
        <f t="shared" si="3"/>
        <v>0</v>
      </c>
      <c r="I64" s="23">
        <f t="shared" si="3"/>
        <v>0</v>
      </c>
      <c r="J64" s="23">
        <f t="shared" si="3"/>
        <v>0</v>
      </c>
      <c r="K64" s="23">
        <f t="shared" si="3"/>
        <v>0</v>
      </c>
      <c r="L64" s="23">
        <f t="shared" si="3"/>
        <v>0</v>
      </c>
      <c r="M64" s="23">
        <f t="shared" si="3"/>
        <v>0</v>
      </c>
      <c r="N64" s="23">
        <f t="shared" si="3"/>
        <v>0</v>
      </c>
      <c r="O64" s="23">
        <f t="shared" si="3"/>
        <v>0</v>
      </c>
      <c r="P64" s="23">
        <f t="shared" si="3"/>
        <v>0</v>
      </c>
      <c r="Q64" s="23">
        <f t="shared" si="3"/>
        <v>0</v>
      </c>
      <c r="R64" s="23">
        <f t="shared" si="3"/>
        <v>0</v>
      </c>
      <c r="S64" s="23">
        <f t="shared" si="3"/>
        <v>0</v>
      </c>
      <c r="T64" s="23">
        <f t="shared" si="3"/>
        <v>0</v>
      </c>
      <c r="U64" s="23">
        <f t="shared" si="3"/>
        <v>0</v>
      </c>
      <c r="V64" s="23">
        <f t="shared" si="3"/>
        <v>0</v>
      </c>
      <c r="W64" s="23">
        <f t="shared" si="3"/>
        <v>0</v>
      </c>
      <c r="X64" s="23">
        <f t="shared" si="3"/>
        <v>0</v>
      </c>
      <c r="Y64" s="23">
        <f t="shared" si="3"/>
        <v>0</v>
      </c>
      <c r="Z64" s="23">
        <f t="shared" si="3"/>
        <v>0</v>
      </c>
      <c r="AA64" s="23">
        <f t="shared" si="3"/>
        <v>0</v>
      </c>
      <c r="AB64" s="23">
        <f t="shared" si="3"/>
        <v>0</v>
      </c>
      <c r="AC64" s="23">
        <f t="shared" si="3"/>
        <v>0</v>
      </c>
      <c r="AD64" s="23">
        <f t="shared" si="3"/>
        <v>0</v>
      </c>
      <c r="AE64" s="23">
        <f t="shared" si="3"/>
        <v>0</v>
      </c>
      <c r="AF64" s="23">
        <f t="shared" si="3"/>
        <v>0</v>
      </c>
      <c r="AG64" s="23">
        <f t="shared" si="3"/>
        <v>0</v>
      </c>
      <c r="AH64" s="23">
        <f t="shared" si="3"/>
        <v>0</v>
      </c>
      <c r="AI64" s="23">
        <f t="shared" si="3"/>
        <v>0</v>
      </c>
      <c r="AJ64" s="23">
        <f t="shared" si="3"/>
        <v>0</v>
      </c>
      <c r="AK64" s="23">
        <f t="shared" si="3"/>
        <v>0</v>
      </c>
      <c r="AL64" s="23">
        <f t="shared" si="3"/>
        <v>0</v>
      </c>
      <c r="AM64" s="23">
        <f t="shared" si="3"/>
        <v>0</v>
      </c>
      <c r="AN64" s="23">
        <f t="shared" si="3"/>
        <v>0</v>
      </c>
      <c r="AO64" s="23">
        <f t="shared" si="3"/>
        <v>0</v>
      </c>
      <c r="AP64" s="23">
        <f t="shared" si="3"/>
        <v>0</v>
      </c>
      <c r="AQ64" s="23">
        <f t="shared" si="3"/>
        <v>0</v>
      </c>
      <c r="AR64" s="23">
        <f t="shared" si="3"/>
        <v>0</v>
      </c>
      <c r="AS64" s="23">
        <f t="shared" si="3"/>
        <v>0</v>
      </c>
      <c r="AT64" s="23">
        <f t="shared" si="3"/>
        <v>0</v>
      </c>
      <c r="AU64" s="23">
        <f t="shared" si="3"/>
        <v>0</v>
      </c>
      <c r="AV64" s="23">
        <f t="shared" si="3"/>
        <v>0</v>
      </c>
      <c r="AW64" s="23">
        <f t="shared" si="3"/>
        <v>0</v>
      </c>
      <c r="AX64" s="23">
        <f t="shared" si="3"/>
        <v>0</v>
      </c>
      <c r="AY64" s="23">
        <f t="shared" si="3"/>
        <v>0</v>
      </c>
      <c r="AZ64" s="23">
        <f t="shared" si="3"/>
        <v>0</v>
      </c>
      <c r="BA64" s="23">
        <f t="shared" si="3"/>
        <v>0</v>
      </c>
      <c r="BB64" s="255">
        <f t="shared" si="3"/>
        <v>0</v>
      </c>
    </row>
    <row r="65" spans="1:54" ht="14" outlineLevel="2" thickBot="1">
      <c r="B65" s="19"/>
      <c r="C65" s="19"/>
      <c r="D65" s="19"/>
      <c r="E65" s="15"/>
    </row>
    <row r="66" spans="1:54" ht="12.75" customHeight="1" outlineLevel="2">
      <c r="A66" s="420" t="s">
        <v>382</v>
      </c>
      <c r="B66" s="266"/>
      <c r="C66" s="267"/>
      <c r="D66" s="268" t="s">
        <v>379</v>
      </c>
      <c r="E66" s="242"/>
      <c r="F66" s="242"/>
      <c r="G66" s="242"/>
      <c r="H66" s="242"/>
      <c r="I66" s="242"/>
      <c r="J66" s="242"/>
      <c r="K66" s="242"/>
      <c r="L66" s="242"/>
      <c r="M66" s="242"/>
      <c r="N66" s="242"/>
      <c r="O66" s="242"/>
      <c r="P66" s="242"/>
      <c r="Q66" s="242"/>
      <c r="R66" s="242"/>
      <c r="S66" s="242"/>
      <c r="T66" s="242"/>
      <c r="U66" s="242"/>
      <c r="V66" s="242"/>
      <c r="W66" s="242"/>
      <c r="X66" s="242"/>
      <c r="Y66" s="242"/>
      <c r="Z66" s="242"/>
      <c r="AA66" s="242"/>
      <c r="AB66" s="242"/>
      <c r="AC66" s="242"/>
      <c r="AD66" s="242"/>
      <c r="AE66" s="242"/>
      <c r="AF66" s="242"/>
      <c r="AG66" s="242"/>
      <c r="AH66" s="242"/>
      <c r="AI66" s="242"/>
      <c r="AJ66" s="242"/>
      <c r="AK66" s="242"/>
      <c r="AL66" s="242"/>
      <c r="AM66" s="242"/>
      <c r="AN66" s="242"/>
      <c r="AO66" s="242"/>
      <c r="AP66" s="242"/>
      <c r="AQ66" s="242"/>
      <c r="AR66" s="242"/>
      <c r="AS66" s="242"/>
      <c r="AT66" s="242"/>
      <c r="AU66" s="242"/>
      <c r="AV66" s="242"/>
      <c r="AW66" s="242"/>
      <c r="AX66" s="242"/>
      <c r="AY66" s="242"/>
      <c r="AZ66" s="242"/>
      <c r="BA66" s="242"/>
      <c r="BB66" s="242"/>
    </row>
    <row r="67" spans="1:54" outlineLevel="2">
      <c r="A67" s="421"/>
      <c r="B67" s="252"/>
      <c r="C67" s="267"/>
      <c r="D67" s="269" t="s">
        <v>379</v>
      </c>
      <c r="E67" s="241"/>
      <c r="F67" s="241"/>
      <c r="G67" s="241"/>
      <c r="H67" s="241"/>
      <c r="I67" s="241"/>
      <c r="J67" s="241"/>
      <c r="K67" s="241"/>
      <c r="L67" s="241"/>
      <c r="M67" s="241"/>
      <c r="N67" s="241"/>
      <c r="O67" s="241"/>
      <c r="P67" s="241"/>
      <c r="Q67" s="24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row>
    <row r="68" spans="1:54" outlineLevel="2">
      <c r="A68" s="421"/>
      <c r="B68" s="252"/>
      <c r="C68" s="267"/>
      <c r="D68" s="269" t="s">
        <v>379</v>
      </c>
      <c r="E68" s="241"/>
      <c r="F68" s="241"/>
      <c r="G68" s="241"/>
      <c r="H68" s="241"/>
      <c r="I68" s="241"/>
      <c r="J68" s="241"/>
      <c r="K68" s="241"/>
      <c r="L68" s="241"/>
      <c r="M68" s="241"/>
      <c r="N68" s="241"/>
      <c r="O68" s="241"/>
      <c r="P68" s="241"/>
      <c r="Q68" s="241"/>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c r="AQ68" s="241"/>
      <c r="AR68" s="241"/>
      <c r="AS68" s="241"/>
      <c r="AT68" s="241"/>
      <c r="AU68" s="241"/>
      <c r="AV68" s="241"/>
      <c r="AW68" s="241"/>
      <c r="AX68" s="241"/>
      <c r="AY68" s="241"/>
      <c r="AZ68" s="241"/>
      <c r="BA68" s="241"/>
      <c r="BB68" s="241"/>
    </row>
    <row r="69" spans="1:54" outlineLevel="2">
      <c r="A69" s="421"/>
      <c r="B69" s="252"/>
      <c r="C69" s="267"/>
      <c r="D69" s="269" t="s">
        <v>379</v>
      </c>
      <c r="E69" s="241"/>
      <c r="F69" s="241"/>
      <c r="G69" s="24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row>
    <row r="70" spans="1:54" outlineLevel="2">
      <c r="A70" s="421"/>
      <c r="B70" s="252"/>
      <c r="C70" s="267"/>
      <c r="D70" s="269" t="s">
        <v>379</v>
      </c>
      <c r="E70" s="241"/>
      <c r="F70" s="241"/>
      <c r="G70" s="241"/>
      <c r="H70" s="241"/>
      <c r="I70" s="241"/>
      <c r="J70" s="241"/>
      <c r="K70" s="241"/>
      <c r="L70" s="241"/>
      <c r="M70" s="241"/>
      <c r="N70" s="241"/>
      <c r="O70" s="241"/>
      <c r="P70" s="241"/>
      <c r="Q70" s="24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row>
    <row r="71" spans="1:54" ht="14" outlineLevel="2" thickBot="1">
      <c r="A71" s="422"/>
      <c r="B71" s="122" t="s">
        <v>383</v>
      </c>
      <c r="C71" s="123"/>
      <c r="D71" s="270" t="s">
        <v>379</v>
      </c>
      <c r="E71" s="21">
        <f>SUM(E66:E70)</f>
        <v>0</v>
      </c>
      <c r="F71" s="21">
        <f t="shared" ref="F71:BB71" si="4">SUM(F66:F70)</f>
        <v>0</v>
      </c>
      <c r="G71" s="21">
        <f t="shared" si="4"/>
        <v>0</v>
      </c>
      <c r="H71" s="21">
        <f t="shared" si="4"/>
        <v>0</v>
      </c>
      <c r="I71" s="21">
        <f t="shared" si="4"/>
        <v>0</v>
      </c>
      <c r="J71" s="21">
        <f t="shared" si="4"/>
        <v>0</v>
      </c>
      <c r="K71" s="21">
        <f t="shared" si="4"/>
        <v>0</v>
      </c>
      <c r="L71" s="21">
        <f t="shared" si="4"/>
        <v>0</v>
      </c>
      <c r="M71" s="21">
        <f t="shared" si="4"/>
        <v>0</v>
      </c>
      <c r="N71" s="21">
        <f t="shared" si="4"/>
        <v>0</v>
      </c>
      <c r="O71" s="21">
        <f t="shared" si="4"/>
        <v>0</v>
      </c>
      <c r="P71" s="21">
        <f t="shared" si="4"/>
        <v>0</v>
      </c>
      <c r="Q71" s="21">
        <f t="shared" si="4"/>
        <v>0</v>
      </c>
      <c r="R71" s="21">
        <f t="shared" si="4"/>
        <v>0</v>
      </c>
      <c r="S71" s="21">
        <f t="shared" si="4"/>
        <v>0</v>
      </c>
      <c r="T71" s="21">
        <f t="shared" si="4"/>
        <v>0</v>
      </c>
      <c r="U71" s="21">
        <f t="shared" si="4"/>
        <v>0</v>
      </c>
      <c r="V71" s="21">
        <f t="shared" si="4"/>
        <v>0</v>
      </c>
      <c r="W71" s="21">
        <f t="shared" si="4"/>
        <v>0</v>
      </c>
      <c r="X71" s="21">
        <f t="shared" si="4"/>
        <v>0</v>
      </c>
      <c r="Y71" s="21">
        <f t="shared" si="4"/>
        <v>0</v>
      </c>
      <c r="Z71" s="21">
        <f t="shared" si="4"/>
        <v>0</v>
      </c>
      <c r="AA71" s="21">
        <f t="shared" si="4"/>
        <v>0</v>
      </c>
      <c r="AB71" s="21">
        <f t="shared" si="4"/>
        <v>0</v>
      </c>
      <c r="AC71" s="21">
        <f t="shared" si="4"/>
        <v>0</v>
      </c>
      <c r="AD71" s="21">
        <f t="shared" si="4"/>
        <v>0</v>
      </c>
      <c r="AE71" s="21">
        <f t="shared" si="4"/>
        <v>0</v>
      </c>
      <c r="AF71" s="21">
        <f t="shared" si="4"/>
        <v>0</v>
      </c>
      <c r="AG71" s="21">
        <f t="shared" si="4"/>
        <v>0</v>
      </c>
      <c r="AH71" s="21">
        <f t="shared" si="4"/>
        <v>0</v>
      </c>
      <c r="AI71" s="21">
        <f t="shared" si="4"/>
        <v>0</v>
      </c>
      <c r="AJ71" s="21">
        <f t="shared" si="4"/>
        <v>0</v>
      </c>
      <c r="AK71" s="21">
        <f t="shared" si="4"/>
        <v>0</v>
      </c>
      <c r="AL71" s="21">
        <f t="shared" si="4"/>
        <v>0</v>
      </c>
      <c r="AM71" s="21">
        <f t="shared" si="4"/>
        <v>0</v>
      </c>
      <c r="AN71" s="21">
        <f t="shared" si="4"/>
        <v>0</v>
      </c>
      <c r="AO71" s="21">
        <f t="shared" si="4"/>
        <v>0</v>
      </c>
      <c r="AP71" s="21">
        <f t="shared" si="4"/>
        <v>0</v>
      </c>
      <c r="AQ71" s="21">
        <f t="shared" si="4"/>
        <v>0</v>
      </c>
      <c r="AR71" s="21">
        <f t="shared" si="4"/>
        <v>0</v>
      </c>
      <c r="AS71" s="21">
        <f t="shared" si="4"/>
        <v>0</v>
      </c>
      <c r="AT71" s="21">
        <f t="shared" si="4"/>
        <v>0</v>
      </c>
      <c r="AU71" s="21">
        <f t="shared" si="4"/>
        <v>0</v>
      </c>
      <c r="AV71" s="21">
        <f t="shared" si="4"/>
        <v>0</v>
      </c>
      <c r="AW71" s="21">
        <f t="shared" si="4"/>
        <v>0</v>
      </c>
      <c r="AX71" s="21">
        <f t="shared" si="4"/>
        <v>0</v>
      </c>
      <c r="AY71" s="21">
        <f t="shared" si="4"/>
        <v>0</v>
      </c>
      <c r="AZ71" s="21">
        <f t="shared" si="4"/>
        <v>0</v>
      </c>
      <c r="BA71" s="21">
        <f t="shared" si="4"/>
        <v>0</v>
      </c>
      <c r="BB71" s="21">
        <f t="shared" si="4"/>
        <v>0</v>
      </c>
    </row>
    <row r="72" spans="1:54" outlineLevel="2">
      <c r="B72" s="145"/>
      <c r="C72" s="2"/>
      <c r="D72" s="2"/>
      <c r="E72" s="15"/>
    </row>
    <row r="73" spans="1:54" outlineLevel="2">
      <c r="B73" s="145"/>
      <c r="C73" s="2"/>
      <c r="D73" s="2"/>
      <c r="E73" s="15"/>
    </row>
    <row r="74" spans="1:54" ht="14" outlineLevel="2" thickBot="1">
      <c r="B74" s="145"/>
      <c r="C74" s="2"/>
      <c r="D74" s="2"/>
      <c r="E74" s="15"/>
    </row>
    <row r="75" spans="1:54" ht="19.5" customHeight="1" outlineLevel="2">
      <c r="A75" s="420" t="s">
        <v>384</v>
      </c>
      <c r="B75" s="127" t="s">
        <v>385</v>
      </c>
      <c r="C75" s="274"/>
      <c r="D75" s="124" t="s">
        <v>379</v>
      </c>
      <c r="E75" s="275">
        <f>-E158*'Fixed Data'!$B$27/10^2</f>
        <v>0</v>
      </c>
      <c r="F75" s="275">
        <f>-F158*'Fixed Data'!$B$27/10^2</f>
        <v>0</v>
      </c>
      <c r="G75" s="275">
        <f>-G158*'Fixed Data'!$B$27/10^2</f>
        <v>0</v>
      </c>
      <c r="H75" s="275">
        <f>-H158*'Fixed Data'!$B$27/10^2</f>
        <v>0</v>
      </c>
      <c r="I75" s="275">
        <f>-I158*'Fixed Data'!$B$27/10^2</f>
        <v>0</v>
      </c>
      <c r="J75" s="275">
        <f>-J158*'Fixed Data'!$B$27/10^2</f>
        <v>0</v>
      </c>
      <c r="K75" s="275">
        <f>-K158*'Fixed Data'!$B$27/10^2</f>
        <v>0</v>
      </c>
      <c r="L75" s="275">
        <f>-L158*'Fixed Data'!$B$27/10^2</f>
        <v>0</v>
      </c>
      <c r="M75" s="275">
        <f>-M158*'Fixed Data'!$B$27/10^2</f>
        <v>0</v>
      </c>
      <c r="N75" s="275">
        <f>-N158*'Fixed Data'!$B$27/10^2</f>
        <v>0</v>
      </c>
      <c r="O75" s="275">
        <f>-O158*'Fixed Data'!$B$27/10^2</f>
        <v>0</v>
      </c>
      <c r="P75" s="275">
        <f>-P158*'Fixed Data'!$B$27/10^2</f>
        <v>0</v>
      </c>
      <c r="Q75" s="275">
        <f>-Q158*'Fixed Data'!$B$27/10^2</f>
        <v>0</v>
      </c>
      <c r="R75" s="275">
        <f>-R158*'Fixed Data'!$B$27/10^2</f>
        <v>0</v>
      </c>
      <c r="S75" s="275">
        <f>-S158*'Fixed Data'!$B$27/10^2</f>
        <v>0</v>
      </c>
      <c r="T75" s="275">
        <f>-T158*'Fixed Data'!$B$27/10^2</f>
        <v>0</v>
      </c>
      <c r="U75" s="275">
        <f>-U158*'Fixed Data'!$B$27/10^2</f>
        <v>0</v>
      </c>
      <c r="V75" s="275">
        <f>-V158*'Fixed Data'!$B$27/10^2</f>
        <v>0</v>
      </c>
      <c r="W75" s="275">
        <f>-W158*'Fixed Data'!$B$27/10^2</f>
        <v>0</v>
      </c>
      <c r="X75" s="275">
        <f>-X158*'Fixed Data'!$B$27/10^2</f>
        <v>0</v>
      </c>
      <c r="Y75" s="275">
        <f>-Y158*'Fixed Data'!$B$27/10^2</f>
        <v>0</v>
      </c>
      <c r="Z75" s="275">
        <f>-Z158*'Fixed Data'!$B$27/10^2</f>
        <v>0</v>
      </c>
      <c r="AA75" s="275">
        <f>-AA158*'Fixed Data'!$B$27/10^2</f>
        <v>0</v>
      </c>
      <c r="AB75" s="275">
        <f>-AB158*'Fixed Data'!$B$27/10^2</f>
        <v>0</v>
      </c>
      <c r="AC75" s="275">
        <f>-AC158*'Fixed Data'!$B$27/10^2</f>
        <v>0</v>
      </c>
      <c r="AD75" s="275">
        <f>-AD158*'Fixed Data'!$B$27/10^2</f>
        <v>0</v>
      </c>
      <c r="AE75" s="275">
        <f>-AE158*'Fixed Data'!$B$27/10^2</f>
        <v>0</v>
      </c>
      <c r="AF75" s="275">
        <f>-AF158*'Fixed Data'!$B$27/10^2</f>
        <v>0</v>
      </c>
      <c r="AG75" s="275">
        <f>-AG158*'Fixed Data'!$B$27/10^2</f>
        <v>0</v>
      </c>
      <c r="AH75" s="275">
        <f>-AH158*'Fixed Data'!$B$27/10^2</f>
        <v>0</v>
      </c>
      <c r="AI75" s="275">
        <f>-AI158*'Fixed Data'!$B$27/10^2</f>
        <v>0</v>
      </c>
      <c r="AJ75" s="275">
        <f>-AJ158*'Fixed Data'!$B$27/10^2</f>
        <v>0</v>
      </c>
      <c r="AK75" s="275">
        <f>-AK158*'Fixed Data'!$B$27/10^2</f>
        <v>0</v>
      </c>
      <c r="AL75" s="275">
        <f>-AL158*'Fixed Data'!$B$27/10^2</f>
        <v>0</v>
      </c>
      <c r="AM75" s="275">
        <f>-AM158*'Fixed Data'!$B$27/10^2</f>
        <v>0</v>
      </c>
      <c r="AN75" s="275">
        <f>-AN158*'Fixed Data'!$B$27/10^2</f>
        <v>0</v>
      </c>
      <c r="AO75" s="275">
        <f>-AO158*'Fixed Data'!$B$27/10^2</f>
        <v>0</v>
      </c>
      <c r="AP75" s="275">
        <f>-AP158*'Fixed Data'!$B$27/10^2</f>
        <v>0</v>
      </c>
      <c r="AQ75" s="275">
        <f>-AQ158*'Fixed Data'!$B$27/10^2</f>
        <v>0</v>
      </c>
      <c r="AR75" s="275">
        <f>-AR158*'Fixed Data'!$B$27/10^2</f>
        <v>0</v>
      </c>
      <c r="AS75" s="275">
        <f>-AS158*'Fixed Data'!$B$27/10^2</f>
        <v>0</v>
      </c>
      <c r="AT75" s="275">
        <f>-AT158*'Fixed Data'!$B$27/10^2</f>
        <v>0</v>
      </c>
      <c r="AU75" s="275">
        <f>-AU158*'Fixed Data'!$B$27/10^2</f>
        <v>0</v>
      </c>
      <c r="AV75" s="275">
        <f>-AV158*'Fixed Data'!$B$27/10^2</f>
        <v>0</v>
      </c>
      <c r="AW75" s="275">
        <f>-AW158*'Fixed Data'!$B$27/10^2</f>
        <v>0</v>
      </c>
      <c r="AX75" s="275">
        <f>-AX158*'Fixed Data'!$B$27/10^2</f>
        <v>0</v>
      </c>
      <c r="AY75" s="275">
        <f>-AY158*'Fixed Data'!$B$27/10^2</f>
        <v>0</v>
      </c>
      <c r="AZ75" s="275">
        <f>-AZ158*'Fixed Data'!$B$27/10^2</f>
        <v>0</v>
      </c>
      <c r="BA75" s="275">
        <f>-BA158*'Fixed Data'!$B$27/10^2</f>
        <v>0</v>
      </c>
      <c r="BB75" s="275">
        <f>-BB158*'Fixed Data'!$B$27/10^2</f>
        <v>0</v>
      </c>
    </row>
    <row r="76" spans="1:54" ht="19.5" customHeight="1" outlineLevel="2">
      <c r="A76" s="421"/>
      <c r="B76" s="121"/>
      <c r="C76" s="272"/>
      <c r="D76" s="2" t="s">
        <v>379</v>
      </c>
      <c r="E76" s="237"/>
      <c r="F76" s="237"/>
      <c r="G76" s="237"/>
      <c r="H76" s="237"/>
      <c r="I76" s="237"/>
      <c r="J76" s="237"/>
      <c r="K76" s="237"/>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37"/>
      <c r="AZ76" s="237"/>
      <c r="BA76" s="237"/>
      <c r="BB76" s="276"/>
    </row>
    <row r="77" spans="1:54" ht="14" outlineLevel="2" thickBot="1">
      <c r="A77" s="422"/>
      <c r="B77" s="273" t="s">
        <v>386</v>
      </c>
      <c r="C77" s="271"/>
      <c r="D77" s="123" t="s">
        <v>379</v>
      </c>
      <c r="E77" s="23">
        <f t="shared" ref="E77:AJ77" si="5">SUM(E75:E76)</f>
        <v>0</v>
      </c>
      <c r="F77" s="23">
        <f t="shared" si="5"/>
        <v>0</v>
      </c>
      <c r="G77" s="23">
        <f t="shared" si="5"/>
        <v>0</v>
      </c>
      <c r="H77" s="23">
        <f t="shared" si="5"/>
        <v>0</v>
      </c>
      <c r="I77" s="23">
        <f t="shared" si="5"/>
        <v>0</v>
      </c>
      <c r="J77" s="23">
        <f t="shared" si="5"/>
        <v>0</v>
      </c>
      <c r="K77" s="23">
        <f t="shared" si="5"/>
        <v>0</v>
      </c>
      <c r="L77" s="23">
        <f t="shared" si="5"/>
        <v>0</v>
      </c>
      <c r="M77" s="23">
        <f t="shared" si="5"/>
        <v>0</v>
      </c>
      <c r="N77" s="23">
        <f t="shared" si="5"/>
        <v>0</v>
      </c>
      <c r="O77" s="23">
        <f t="shared" si="5"/>
        <v>0</v>
      </c>
      <c r="P77" s="23">
        <f t="shared" si="5"/>
        <v>0</v>
      </c>
      <c r="Q77" s="23">
        <f t="shared" si="5"/>
        <v>0</v>
      </c>
      <c r="R77" s="23">
        <f t="shared" si="5"/>
        <v>0</v>
      </c>
      <c r="S77" s="23">
        <f t="shared" si="5"/>
        <v>0</v>
      </c>
      <c r="T77" s="23">
        <f t="shared" si="5"/>
        <v>0</v>
      </c>
      <c r="U77" s="23">
        <f t="shared" si="5"/>
        <v>0</v>
      </c>
      <c r="V77" s="23">
        <f t="shared" si="5"/>
        <v>0</v>
      </c>
      <c r="W77" s="23">
        <f t="shared" si="5"/>
        <v>0</v>
      </c>
      <c r="X77" s="23">
        <f t="shared" si="5"/>
        <v>0</v>
      </c>
      <c r="Y77" s="23">
        <f t="shared" si="5"/>
        <v>0</v>
      </c>
      <c r="Z77" s="23">
        <f t="shared" si="5"/>
        <v>0</v>
      </c>
      <c r="AA77" s="23">
        <f t="shared" si="5"/>
        <v>0</v>
      </c>
      <c r="AB77" s="23">
        <f t="shared" si="5"/>
        <v>0</v>
      </c>
      <c r="AC77" s="23">
        <f t="shared" si="5"/>
        <v>0</v>
      </c>
      <c r="AD77" s="23">
        <f t="shared" si="5"/>
        <v>0</v>
      </c>
      <c r="AE77" s="23">
        <f t="shared" si="5"/>
        <v>0</v>
      </c>
      <c r="AF77" s="23">
        <f t="shared" si="5"/>
        <v>0</v>
      </c>
      <c r="AG77" s="23">
        <f t="shared" si="5"/>
        <v>0</v>
      </c>
      <c r="AH77" s="23">
        <f t="shared" si="5"/>
        <v>0</v>
      </c>
      <c r="AI77" s="23">
        <f t="shared" si="5"/>
        <v>0</v>
      </c>
      <c r="AJ77" s="23">
        <f t="shared" si="5"/>
        <v>0</v>
      </c>
      <c r="AK77" s="23">
        <f t="shared" ref="AK77:BB77" si="6">SUM(AK75:AK76)</f>
        <v>0</v>
      </c>
      <c r="AL77" s="23">
        <f t="shared" si="6"/>
        <v>0</v>
      </c>
      <c r="AM77" s="23">
        <f t="shared" si="6"/>
        <v>0</v>
      </c>
      <c r="AN77" s="23">
        <f t="shared" si="6"/>
        <v>0</v>
      </c>
      <c r="AO77" s="23">
        <f t="shared" si="6"/>
        <v>0</v>
      </c>
      <c r="AP77" s="23">
        <f t="shared" si="6"/>
        <v>0</v>
      </c>
      <c r="AQ77" s="23">
        <f t="shared" si="6"/>
        <v>0</v>
      </c>
      <c r="AR77" s="23">
        <f t="shared" si="6"/>
        <v>0</v>
      </c>
      <c r="AS77" s="23">
        <f t="shared" si="6"/>
        <v>0</v>
      </c>
      <c r="AT77" s="23">
        <f t="shared" si="6"/>
        <v>0</v>
      </c>
      <c r="AU77" s="23">
        <f t="shared" si="6"/>
        <v>0</v>
      </c>
      <c r="AV77" s="23">
        <f t="shared" si="6"/>
        <v>0</v>
      </c>
      <c r="AW77" s="23">
        <f t="shared" si="6"/>
        <v>0</v>
      </c>
      <c r="AX77" s="23">
        <f t="shared" si="6"/>
        <v>0</v>
      </c>
      <c r="AY77" s="23">
        <f t="shared" si="6"/>
        <v>0</v>
      </c>
      <c r="AZ77" s="23">
        <f t="shared" si="6"/>
        <v>0</v>
      </c>
      <c r="BA77" s="23">
        <f t="shared" si="6"/>
        <v>0</v>
      </c>
      <c r="BB77" s="255">
        <f t="shared" si="6"/>
        <v>0</v>
      </c>
    </row>
    <row r="78" spans="1:54" outlineLevel="2">
      <c r="B78" s="19"/>
      <c r="C78" s="19"/>
      <c r="D78" s="19"/>
      <c r="E78" s="15"/>
    </row>
    <row r="79" spans="1:54" s="7" customFormat="1" ht="14" outlineLevel="1" thickBot="1">
      <c r="B79" s="125"/>
      <c r="C79" s="125"/>
      <c r="D79" s="125"/>
      <c r="E79" s="247"/>
    </row>
    <row r="80" spans="1:54" outlineLevel="1">
      <c r="A80" s="4" t="s">
        <v>387</v>
      </c>
      <c r="B80" s="19"/>
      <c r="C80" s="19"/>
      <c r="D80" s="19"/>
      <c r="E80" s="246">
        <v>2027</v>
      </c>
      <c r="F80" s="246">
        <v>2028</v>
      </c>
      <c r="G80" s="246">
        <v>2029</v>
      </c>
      <c r="H80" s="246">
        <v>2030</v>
      </c>
      <c r="I80" s="246">
        <v>2031</v>
      </c>
      <c r="J80" s="246">
        <v>2032</v>
      </c>
      <c r="K80" s="246">
        <v>2033</v>
      </c>
      <c r="L80" s="246">
        <v>2034</v>
      </c>
      <c r="M80" s="246">
        <v>2035</v>
      </c>
      <c r="N80" s="246">
        <v>2036</v>
      </c>
      <c r="O80" s="246">
        <v>2037</v>
      </c>
      <c r="P80" s="246">
        <v>2038</v>
      </c>
      <c r="Q80" s="246">
        <v>2039</v>
      </c>
      <c r="R80" s="246">
        <v>2040</v>
      </c>
      <c r="S80" s="246">
        <v>2041</v>
      </c>
      <c r="T80" s="246">
        <v>2042</v>
      </c>
      <c r="U80" s="246">
        <v>2043</v>
      </c>
      <c r="V80" s="246">
        <v>2044</v>
      </c>
      <c r="W80" s="246">
        <v>2045</v>
      </c>
      <c r="X80" s="246">
        <v>2046</v>
      </c>
      <c r="Y80" s="246">
        <v>2047</v>
      </c>
      <c r="Z80" s="246">
        <v>2048</v>
      </c>
      <c r="AA80" s="246">
        <v>2049</v>
      </c>
      <c r="AB80" s="246">
        <v>2050</v>
      </c>
      <c r="AC80" s="246">
        <v>2051</v>
      </c>
      <c r="AD80" s="246">
        <v>2052</v>
      </c>
      <c r="AE80" s="246">
        <v>2053</v>
      </c>
      <c r="AF80" s="246">
        <v>2054</v>
      </c>
      <c r="AG80" s="246">
        <v>2055</v>
      </c>
      <c r="AH80" s="246">
        <v>2056</v>
      </c>
      <c r="AI80" s="246">
        <v>2057</v>
      </c>
      <c r="AJ80" s="246">
        <v>2058</v>
      </c>
      <c r="AK80" s="246">
        <v>2059</v>
      </c>
      <c r="AL80" s="246">
        <v>2060</v>
      </c>
      <c r="AM80" s="246">
        <v>2061</v>
      </c>
      <c r="AN80" s="246">
        <v>2062</v>
      </c>
      <c r="AO80" s="246">
        <v>2063</v>
      </c>
      <c r="AP80" s="246">
        <v>2064</v>
      </c>
      <c r="AQ80" s="246">
        <v>2065</v>
      </c>
      <c r="AR80" s="246">
        <v>2066</v>
      </c>
      <c r="AS80" s="246">
        <v>2067</v>
      </c>
      <c r="AT80" s="246">
        <v>2068</v>
      </c>
      <c r="AU80" s="246">
        <v>2069</v>
      </c>
      <c r="AV80" s="246">
        <v>2070</v>
      </c>
      <c r="AW80" s="246">
        <v>2071</v>
      </c>
      <c r="AX80" s="246">
        <v>2072</v>
      </c>
      <c r="AY80" s="246">
        <v>2073</v>
      </c>
      <c r="AZ80" s="246">
        <v>2074</v>
      </c>
      <c r="BA80" s="246">
        <v>2075</v>
      </c>
      <c r="BB80" s="246">
        <v>2076</v>
      </c>
    </row>
    <row r="81" spans="1:54" outlineLevel="2">
      <c r="A81" s="8"/>
      <c r="B81" t="s">
        <v>388</v>
      </c>
      <c r="C81" s="6" t="s">
        <v>389</v>
      </c>
      <c r="D81" t="s">
        <v>390</v>
      </c>
      <c r="E81" s="129">
        <f>$B$20</f>
        <v>0.33700000000000002</v>
      </c>
      <c r="F81" s="129">
        <f t="shared" ref="F81:AA81" si="7">$B$20</f>
        <v>0.33700000000000002</v>
      </c>
      <c r="G81" s="129">
        <f t="shared" si="7"/>
        <v>0.33700000000000002</v>
      </c>
      <c r="H81" s="129">
        <f t="shared" si="7"/>
        <v>0.33700000000000002</v>
      </c>
      <c r="I81" s="129">
        <f t="shared" si="7"/>
        <v>0.33700000000000002</v>
      </c>
      <c r="J81" s="129">
        <f t="shared" si="7"/>
        <v>0.33700000000000002</v>
      </c>
      <c r="K81" s="129">
        <f t="shared" si="7"/>
        <v>0.33700000000000002</v>
      </c>
      <c r="L81" s="129">
        <f t="shared" si="7"/>
        <v>0.33700000000000002</v>
      </c>
      <c r="M81" s="129">
        <f t="shared" si="7"/>
        <v>0.33700000000000002</v>
      </c>
      <c r="N81" s="129">
        <f t="shared" si="7"/>
        <v>0.33700000000000002</v>
      </c>
      <c r="O81" s="129">
        <f t="shared" si="7"/>
        <v>0.33700000000000002</v>
      </c>
      <c r="P81" s="129">
        <f t="shared" si="7"/>
        <v>0.33700000000000002</v>
      </c>
      <c r="Q81" s="129">
        <f t="shared" si="7"/>
        <v>0.33700000000000002</v>
      </c>
      <c r="R81" s="129">
        <f t="shared" si="7"/>
        <v>0.33700000000000002</v>
      </c>
      <c r="S81" s="129">
        <f t="shared" si="7"/>
        <v>0.33700000000000002</v>
      </c>
      <c r="T81" s="129">
        <f t="shared" si="7"/>
        <v>0.33700000000000002</v>
      </c>
      <c r="U81" s="129">
        <f t="shared" si="7"/>
        <v>0.33700000000000002</v>
      </c>
      <c r="V81" s="129">
        <f t="shared" si="7"/>
        <v>0.33700000000000002</v>
      </c>
      <c r="W81" s="129">
        <f t="shared" si="7"/>
        <v>0.33700000000000002</v>
      </c>
      <c r="X81" s="129">
        <f t="shared" si="7"/>
        <v>0.33700000000000002</v>
      </c>
      <c r="Y81" s="129">
        <f t="shared" si="7"/>
        <v>0.33700000000000002</v>
      </c>
      <c r="Z81" s="129">
        <f t="shared" si="7"/>
        <v>0.33700000000000002</v>
      </c>
      <c r="AA81" s="129">
        <f t="shared" si="7"/>
        <v>0.33700000000000002</v>
      </c>
      <c r="AB81" s="129">
        <v>0</v>
      </c>
      <c r="AC81" s="129">
        <v>0</v>
      </c>
      <c r="AD81" s="129">
        <v>0</v>
      </c>
      <c r="AE81" s="129">
        <v>0</v>
      </c>
      <c r="AF81" s="129">
        <v>0</v>
      </c>
      <c r="AG81" s="129">
        <v>0</v>
      </c>
      <c r="AH81" s="129">
        <v>0</v>
      </c>
      <c r="AI81" s="129">
        <v>0</v>
      </c>
      <c r="AJ81" s="129">
        <v>0</v>
      </c>
      <c r="AK81" s="129">
        <v>0</v>
      </c>
      <c r="AL81" s="129">
        <v>0</v>
      </c>
      <c r="AM81" s="129">
        <v>0</v>
      </c>
      <c r="AN81" s="129">
        <v>0</v>
      </c>
      <c r="AO81" s="129">
        <v>0</v>
      </c>
      <c r="AP81" s="129">
        <v>0</v>
      </c>
      <c r="AQ81" s="129">
        <v>0</v>
      </c>
      <c r="AR81" s="129">
        <v>0</v>
      </c>
      <c r="AS81" s="129">
        <v>0</v>
      </c>
      <c r="AT81" s="129">
        <v>0</v>
      </c>
      <c r="AU81" s="129">
        <v>0</v>
      </c>
      <c r="AV81" s="129">
        <v>0</v>
      </c>
      <c r="AW81" s="129">
        <v>0</v>
      </c>
      <c r="AX81" s="129">
        <v>0</v>
      </c>
      <c r="AY81" s="129">
        <v>0</v>
      </c>
      <c r="AZ81" s="129">
        <v>0</v>
      </c>
      <c r="BA81" s="129">
        <v>0</v>
      </c>
      <c r="BB81" s="129">
        <v>0</v>
      </c>
    </row>
    <row r="82" spans="1:54" outlineLevel="2">
      <c r="A82" s="8"/>
      <c r="B82" t="s">
        <v>391</v>
      </c>
      <c r="C82" t="s">
        <v>392</v>
      </c>
      <c r="D82" t="s">
        <v>379</v>
      </c>
      <c r="E82" s="21">
        <f t="shared" ref="E82:BB82" si="8">E64*E81</f>
        <v>0</v>
      </c>
      <c r="F82" s="21">
        <f t="shared" si="8"/>
        <v>0</v>
      </c>
      <c r="G82" s="21">
        <f t="shared" si="8"/>
        <v>0</v>
      </c>
      <c r="H82" s="21">
        <f t="shared" si="8"/>
        <v>0</v>
      </c>
      <c r="I82" s="21">
        <f t="shared" si="8"/>
        <v>0</v>
      </c>
      <c r="J82" s="21">
        <f t="shared" si="8"/>
        <v>0</v>
      </c>
      <c r="K82" s="21">
        <f t="shared" si="8"/>
        <v>0</v>
      </c>
      <c r="L82" s="21">
        <f t="shared" si="8"/>
        <v>0</v>
      </c>
      <c r="M82" s="21">
        <f t="shared" si="8"/>
        <v>0</v>
      </c>
      <c r="N82" s="21">
        <f t="shared" si="8"/>
        <v>0</v>
      </c>
      <c r="O82" s="21">
        <f t="shared" si="8"/>
        <v>0</v>
      </c>
      <c r="P82" s="21">
        <f t="shared" si="8"/>
        <v>0</v>
      </c>
      <c r="Q82" s="21">
        <f t="shared" si="8"/>
        <v>0</v>
      </c>
      <c r="R82" s="21">
        <f t="shared" si="8"/>
        <v>0</v>
      </c>
      <c r="S82" s="21">
        <f t="shared" si="8"/>
        <v>0</v>
      </c>
      <c r="T82" s="21">
        <f t="shared" si="8"/>
        <v>0</v>
      </c>
      <c r="U82" s="21">
        <f t="shared" si="8"/>
        <v>0</v>
      </c>
      <c r="V82" s="21">
        <f t="shared" si="8"/>
        <v>0</v>
      </c>
      <c r="W82" s="21">
        <f t="shared" si="8"/>
        <v>0</v>
      </c>
      <c r="X82" s="21">
        <f t="shared" si="8"/>
        <v>0</v>
      </c>
      <c r="Y82" s="21">
        <f t="shared" si="8"/>
        <v>0</v>
      </c>
      <c r="Z82" s="21">
        <f t="shared" si="8"/>
        <v>0</v>
      </c>
      <c r="AA82" s="21">
        <f t="shared" si="8"/>
        <v>0</v>
      </c>
      <c r="AB82" s="21">
        <f t="shared" si="8"/>
        <v>0</v>
      </c>
      <c r="AC82" s="21">
        <f t="shared" si="8"/>
        <v>0</v>
      </c>
      <c r="AD82" s="21">
        <f t="shared" si="8"/>
        <v>0</v>
      </c>
      <c r="AE82" s="21">
        <f t="shared" si="8"/>
        <v>0</v>
      </c>
      <c r="AF82" s="21">
        <f t="shared" si="8"/>
        <v>0</v>
      </c>
      <c r="AG82" s="21">
        <f t="shared" si="8"/>
        <v>0</v>
      </c>
      <c r="AH82" s="21">
        <f t="shared" si="8"/>
        <v>0</v>
      </c>
      <c r="AI82" s="21">
        <f t="shared" si="8"/>
        <v>0</v>
      </c>
      <c r="AJ82" s="21">
        <f t="shared" si="8"/>
        <v>0</v>
      </c>
      <c r="AK82" s="21">
        <f t="shared" si="8"/>
        <v>0</v>
      </c>
      <c r="AL82" s="21">
        <f t="shared" si="8"/>
        <v>0</v>
      </c>
      <c r="AM82" s="21">
        <f t="shared" si="8"/>
        <v>0</v>
      </c>
      <c r="AN82" s="21">
        <f t="shared" si="8"/>
        <v>0</v>
      </c>
      <c r="AO82" s="21">
        <f t="shared" si="8"/>
        <v>0</v>
      </c>
      <c r="AP82" s="21">
        <f t="shared" si="8"/>
        <v>0</v>
      </c>
      <c r="AQ82" s="21">
        <f t="shared" si="8"/>
        <v>0</v>
      </c>
      <c r="AR82" s="21">
        <f t="shared" si="8"/>
        <v>0</v>
      </c>
      <c r="AS82" s="21">
        <f t="shared" si="8"/>
        <v>0</v>
      </c>
      <c r="AT82" s="21">
        <f t="shared" si="8"/>
        <v>0</v>
      </c>
      <c r="AU82" s="21">
        <f t="shared" si="8"/>
        <v>0</v>
      </c>
      <c r="AV82" s="21">
        <f t="shared" si="8"/>
        <v>0</v>
      </c>
      <c r="AW82" s="21">
        <f t="shared" si="8"/>
        <v>0</v>
      </c>
      <c r="AX82" s="21">
        <f t="shared" si="8"/>
        <v>0</v>
      </c>
      <c r="AY82" s="21">
        <f t="shared" si="8"/>
        <v>0</v>
      </c>
      <c r="AZ82" s="21">
        <f t="shared" si="8"/>
        <v>0</v>
      </c>
      <c r="BA82" s="21">
        <f t="shared" si="8"/>
        <v>0</v>
      </c>
      <c r="BB82" s="21">
        <f t="shared" si="8"/>
        <v>0</v>
      </c>
    </row>
    <row r="83" spans="1:54" outlineLevel="2">
      <c r="A83" s="8"/>
      <c r="B83" t="s">
        <v>393</v>
      </c>
      <c r="C83" t="s">
        <v>394</v>
      </c>
      <c r="D83" t="s">
        <v>379</v>
      </c>
      <c r="E83" s="21">
        <f t="shared" ref="E83:BB83" si="9">E64-E82</f>
        <v>0</v>
      </c>
      <c r="F83" s="21">
        <f t="shared" si="9"/>
        <v>0</v>
      </c>
      <c r="G83" s="21">
        <f t="shared" si="9"/>
        <v>0</v>
      </c>
      <c r="H83" s="21">
        <f t="shared" si="9"/>
        <v>0</v>
      </c>
      <c r="I83" s="21">
        <f t="shared" si="9"/>
        <v>0</v>
      </c>
      <c r="J83" s="21">
        <f t="shared" si="9"/>
        <v>0</v>
      </c>
      <c r="K83" s="21">
        <f t="shared" si="9"/>
        <v>0</v>
      </c>
      <c r="L83" s="21">
        <f t="shared" si="9"/>
        <v>0</v>
      </c>
      <c r="M83" s="21">
        <f t="shared" si="9"/>
        <v>0</v>
      </c>
      <c r="N83" s="21">
        <f t="shared" si="9"/>
        <v>0</v>
      </c>
      <c r="O83" s="21">
        <f t="shared" si="9"/>
        <v>0</v>
      </c>
      <c r="P83" s="21">
        <f t="shared" si="9"/>
        <v>0</v>
      </c>
      <c r="Q83" s="21">
        <f t="shared" si="9"/>
        <v>0</v>
      </c>
      <c r="R83" s="21">
        <f t="shared" si="9"/>
        <v>0</v>
      </c>
      <c r="S83" s="21">
        <f t="shared" si="9"/>
        <v>0</v>
      </c>
      <c r="T83" s="21">
        <f t="shared" si="9"/>
        <v>0</v>
      </c>
      <c r="U83" s="21">
        <f t="shared" si="9"/>
        <v>0</v>
      </c>
      <c r="V83" s="21">
        <f t="shared" si="9"/>
        <v>0</v>
      </c>
      <c r="W83" s="21">
        <f t="shared" si="9"/>
        <v>0</v>
      </c>
      <c r="X83" s="21">
        <f t="shared" si="9"/>
        <v>0</v>
      </c>
      <c r="Y83" s="21">
        <f t="shared" si="9"/>
        <v>0</v>
      </c>
      <c r="Z83" s="21">
        <f t="shared" si="9"/>
        <v>0</v>
      </c>
      <c r="AA83" s="21">
        <f t="shared" si="9"/>
        <v>0</v>
      </c>
      <c r="AB83" s="21">
        <f t="shared" si="9"/>
        <v>0</v>
      </c>
      <c r="AC83" s="21">
        <f t="shared" si="9"/>
        <v>0</v>
      </c>
      <c r="AD83" s="21">
        <f t="shared" si="9"/>
        <v>0</v>
      </c>
      <c r="AE83" s="21">
        <f t="shared" si="9"/>
        <v>0</v>
      </c>
      <c r="AF83" s="21">
        <f t="shared" si="9"/>
        <v>0</v>
      </c>
      <c r="AG83" s="21">
        <f t="shared" si="9"/>
        <v>0</v>
      </c>
      <c r="AH83" s="21">
        <f t="shared" si="9"/>
        <v>0</v>
      </c>
      <c r="AI83" s="21">
        <f t="shared" si="9"/>
        <v>0</v>
      </c>
      <c r="AJ83" s="21">
        <f t="shared" si="9"/>
        <v>0</v>
      </c>
      <c r="AK83" s="21">
        <f t="shared" si="9"/>
        <v>0</v>
      </c>
      <c r="AL83" s="21">
        <f t="shared" si="9"/>
        <v>0</v>
      </c>
      <c r="AM83" s="21">
        <f t="shared" si="9"/>
        <v>0</v>
      </c>
      <c r="AN83" s="21">
        <f t="shared" si="9"/>
        <v>0</v>
      </c>
      <c r="AO83" s="21">
        <f t="shared" si="9"/>
        <v>0</v>
      </c>
      <c r="AP83" s="21">
        <f t="shared" si="9"/>
        <v>0</v>
      </c>
      <c r="AQ83" s="21">
        <f t="shared" si="9"/>
        <v>0</v>
      </c>
      <c r="AR83" s="21">
        <f t="shared" si="9"/>
        <v>0</v>
      </c>
      <c r="AS83" s="21">
        <f t="shared" si="9"/>
        <v>0</v>
      </c>
      <c r="AT83" s="21">
        <f t="shared" si="9"/>
        <v>0</v>
      </c>
      <c r="AU83" s="21">
        <f t="shared" si="9"/>
        <v>0</v>
      </c>
      <c r="AV83" s="21">
        <f t="shared" si="9"/>
        <v>0</v>
      </c>
      <c r="AW83" s="21">
        <f t="shared" si="9"/>
        <v>0</v>
      </c>
      <c r="AX83" s="21">
        <f t="shared" si="9"/>
        <v>0</v>
      </c>
      <c r="AY83" s="21">
        <f t="shared" si="9"/>
        <v>0</v>
      </c>
      <c r="AZ83" s="21">
        <f t="shared" si="9"/>
        <v>0</v>
      </c>
      <c r="BA83" s="21">
        <f t="shared" si="9"/>
        <v>0</v>
      </c>
      <c r="BB83" s="21">
        <f t="shared" si="9"/>
        <v>0</v>
      </c>
    </row>
    <row r="84" spans="1:54" ht="15.5" hidden="1" outlineLevel="3">
      <c r="A84" s="8"/>
      <c r="B84" t="s">
        <v>395</v>
      </c>
      <c r="C84" t="s">
        <v>396</v>
      </c>
      <c r="D84" t="s">
        <v>379</v>
      </c>
      <c r="E84" s="21"/>
      <c r="F84" s="21">
        <f>IF($E$82&lt;0,(IF(2050-E$80&lt;=0,0,(2/(2050-E$80+1))*(1-(SUM($E84:E84)/$E$82))*$E$82*'Fixed Data'!C$52)),0)</f>
        <v>0</v>
      </c>
      <c r="G84" s="21">
        <f>IF($E$82&lt;0,(IF(2050-F$80&lt;=0,0,(2/(2050-F$80+1))*(1-(SUM($E84:F84)/$E$82))*$E$82*'Fixed Data'!D$52)),0)</f>
        <v>0</v>
      </c>
      <c r="H84" s="21">
        <f>IF($E$82&lt;0,(IF(2050-G$80&lt;=0,0,(2/(2050-G$80+1))*(1-(SUM($E84:G84)/$E$82))*$E$82*'Fixed Data'!E$52)),0)</f>
        <v>0</v>
      </c>
      <c r="I84" s="21">
        <f>IF($E$82&lt;0,(IF(2050-H$80&lt;=0,0,(2/(2050-H$80+1))*(1-(SUM($E84:H84)/$E$82))*$E$82*'Fixed Data'!F$52)),0)</f>
        <v>0</v>
      </c>
      <c r="J84" s="21">
        <f>IF($E$82&lt;0,(IF(2050-I$80&lt;=0,0,(2/(2050-I$80+1))*(1-(SUM($E84:I84)/$E$82))*$E$82*'Fixed Data'!G$52)),0)</f>
        <v>0</v>
      </c>
      <c r="K84" s="21">
        <f>IF($E$82&lt;0,(IF(2050-J$80&lt;=0,0,(2/(2050-J$80+1))*(1-(SUM($E84:J84)/$E$82))*$E$82*'Fixed Data'!H$52)),0)</f>
        <v>0</v>
      </c>
      <c r="L84" s="21">
        <f>IF($E$82&lt;0,(IF(2050-K$80&lt;=0,0,(2/(2050-K$80+1))*(1-(SUM($E84:K84)/$E$82))*$E$82*'Fixed Data'!I$52)),0)</f>
        <v>0</v>
      </c>
      <c r="M84" s="21">
        <f>IF($E$82&lt;0,(IF(2050-L$80&lt;=0,0,(2/(2050-L$80+1))*(1-(SUM($E84:L84)/$E$82))*$E$82*'Fixed Data'!J$52)),0)</f>
        <v>0</v>
      </c>
      <c r="N84" s="21">
        <f>IF($E$82&lt;0,(IF(2050-M$80&lt;=0,0,(2/(2050-M$80+1))*(1-(SUM($E84:M84)/$E$82))*$E$82*'Fixed Data'!K$52)),0)</f>
        <v>0</v>
      </c>
      <c r="O84" s="21">
        <f>IF($E$82&lt;0,(IF(2050-N$80&lt;=0,0,(2/(2050-N$80+1))*(1-(SUM($E84:N84)/$E$82))*$E$82*'Fixed Data'!L$52)),0)</f>
        <v>0</v>
      </c>
      <c r="P84" s="21">
        <f>IF($E$82&lt;0,(IF(2050-O$80&lt;=0,0,(2/(2050-O$80+1))*(1-(SUM($E84:O84)/$E$82))*$E$82*'Fixed Data'!M$52)),0)</f>
        <v>0</v>
      </c>
      <c r="Q84" s="21">
        <f>IF($E$82&lt;0,(IF(2050-P$80&lt;=0,0,(2/(2050-P$80+1))*(1-(SUM($E84:P84)/$E$82))*$E$82*'Fixed Data'!N$52)),0)</f>
        <v>0</v>
      </c>
      <c r="R84" s="21">
        <f>IF($E$82&lt;0,(IF(2050-Q$80&lt;=0,0,(2/(2050-Q$80+1))*(1-(SUM($E84:Q84)/$E$82))*$E$82*'Fixed Data'!O$52)),0)</f>
        <v>0</v>
      </c>
      <c r="S84" s="21">
        <f>IF($E$82&lt;0,(IF(2050-R$80&lt;=0,0,(2/(2050-R$80+1))*(1-(SUM($E84:R84)/$E$82))*$E$82*'Fixed Data'!P$52)),0)</f>
        <v>0</v>
      </c>
      <c r="T84" s="21">
        <f>IF($E$82&lt;0,(IF(2050-S$80&lt;=0,0,(2/(2050-S$80+1))*(1-(SUM($E84:S84)/$E$82))*$E$82*'Fixed Data'!Q$52)),0)</f>
        <v>0</v>
      </c>
      <c r="U84" s="21">
        <f>IF($E$82&lt;0,(IF(2050-T$80&lt;=0,0,(2/(2050-T$80+1))*(1-(SUM($E84:T84)/$E$82))*$E$82*'Fixed Data'!R$52)),0)</f>
        <v>0</v>
      </c>
      <c r="V84" s="21">
        <f>IF($E$82&lt;0,(IF(2050-U$80&lt;=0,0,(2/(2050-U$80+1))*(1-(SUM($E84:U84)/$E$82))*$E$82*'Fixed Data'!S$52)),0)</f>
        <v>0</v>
      </c>
      <c r="W84" s="21">
        <f>IF($E$82&lt;0,(IF(2050-V$80&lt;=0,0,(2/(2050-V$80+1))*(1-(SUM($E84:V84)/$E$82))*$E$82*'Fixed Data'!T$52)),0)</f>
        <v>0</v>
      </c>
      <c r="X84" s="21">
        <f>IF($E$82&lt;0,(IF(2050-W$80&lt;=0,0,(2/(2050-W$80+1))*(1-(SUM($E84:W84)/$E$82))*$E$82*'Fixed Data'!U$52)),0)</f>
        <v>0</v>
      </c>
      <c r="Y84" s="21">
        <f>IF($E$82&lt;0,(IF(2050-X$80&lt;=0,0,(2/(2050-X$80+1))*(1-(SUM($E84:X84)/$E$82))*$E$82*'Fixed Data'!V$52)),0)</f>
        <v>0</v>
      </c>
      <c r="Z84" s="21">
        <f>IF($E$82&lt;0,(IF(2050-Y$80&lt;=0,0,(2/(2050-Y$80+1))*(1-(SUM($E84:Y84)/$E$82))*$E$82*'Fixed Data'!W$52)),0)</f>
        <v>0</v>
      </c>
      <c r="AA84" s="21">
        <f>IF($E$82&lt;0,(IF(2050-Z$80&lt;=0,0,(2/(2050-Z$80+1))*(1-(SUM($E84:Z84)/$E$82))*$E$82*'Fixed Data'!X$52)),0)</f>
        <v>0</v>
      </c>
      <c r="AB84" s="21">
        <f>IF($E$82&lt;0,(IF(2050-AA$80&lt;=0,0,(2/(2050-AA$80+1))*(1-(SUM($E84:AA84)/$E$82))*$E$82*'Fixed Data'!Y$52)),0)</f>
        <v>0</v>
      </c>
      <c r="AC84" s="21">
        <f>IF($E$82&lt;0,(IF(2050-AB$80&lt;=0,0,(2/(2050-AB$80+1))*(1-(SUM($E84:AB84)/$E$82))*$E$82*'Fixed Data'!Z$52)),0)</f>
        <v>0</v>
      </c>
      <c r="AD84" s="21">
        <f>IF($E$82&lt;0,(IF(2050-AC$80&lt;=0,0,(2/(2050-AC$80+1))*(1-(SUM($E84:AC84)/$E$82))*$E$82*'Fixed Data'!AA$52)),0)</f>
        <v>0</v>
      </c>
      <c r="AE84" s="21">
        <f>IF($E$82&lt;0,(IF(2050-AD$80&lt;=0,0,(2/(2050-AD$80+1))*(1-(SUM($E84:AD84)/$E$82))*$E$82*'Fixed Data'!AB$52)),0)</f>
        <v>0</v>
      </c>
      <c r="AF84" s="21">
        <f>IF($E$82&lt;0,(IF(2050-AE$80&lt;=0,0,(2/(2050-AE$80+1))*(1-(SUM($E84:AE84)/$E$82))*$E$82*'Fixed Data'!AC$52)),0)</f>
        <v>0</v>
      </c>
      <c r="AG84" s="21">
        <f>IF($E$82&lt;0,(IF(2050-AF$80&lt;=0,0,(2/(2050-AF$80+1))*(1-(SUM($E84:AF84)/$E$82))*$E$82*'Fixed Data'!AD$52)),0)</f>
        <v>0</v>
      </c>
      <c r="AH84" s="21">
        <f>IF($E$82&lt;0,(IF(2050-AG$80&lt;=0,0,(2/(2050-AG$80+1))*(1-(SUM($E84:AG84)/$E$82))*$E$82*'Fixed Data'!AE$52)),0)</f>
        <v>0</v>
      </c>
      <c r="AI84" s="21">
        <f>IF($E$82&lt;0,(IF(2050-AH$80&lt;=0,0,(2/(2050-AH$80+1))*(1-(SUM($E84:AH84)/$E$82))*$E$82*'Fixed Data'!AF$52)),0)</f>
        <v>0</v>
      </c>
      <c r="AJ84" s="21">
        <f>IF($E$82&lt;0,(IF(2050-AI$80&lt;=0,0,(2/(2050-AI$80+1))*(1-(SUM($E84:AI84)/$E$82))*$E$82*'Fixed Data'!AG$52)),0)</f>
        <v>0</v>
      </c>
      <c r="AK84" s="21">
        <f>IF($E$82&lt;0,(IF(2050-AJ$80&lt;=0,0,(2/(2050-AJ$80+1))*(1-(SUM($E84:AJ84)/$E$82))*$E$82*'Fixed Data'!AH$52)),0)</f>
        <v>0</v>
      </c>
      <c r="AL84" s="21">
        <f>IF($E$82&lt;0,(IF(2050-AK$80&lt;=0,0,(2/(2050-AK$80+1))*(1-(SUM($E84:AK84)/$E$82))*$E$82*'Fixed Data'!AI$52)),0)</f>
        <v>0</v>
      </c>
      <c r="AM84" s="21">
        <f>IF($E$82&lt;0,(IF(2050-AL$80&lt;=0,0,(2/(2050-AL$80+1))*(1-(SUM($E84:AL84)/$E$82))*$E$82*'Fixed Data'!AJ$52)),0)</f>
        <v>0</v>
      </c>
      <c r="AN84" s="21">
        <f>IF($E$82&lt;0,(IF(2050-AM$80&lt;=0,0,(2/(2050-AM$80+1))*(1-(SUM($E84:AM84)/$E$82))*$E$82*'Fixed Data'!AK$52)),0)</f>
        <v>0</v>
      </c>
      <c r="AO84" s="21">
        <f>IF($E$82&lt;0,(IF(2050-AN$80&lt;=0,0,(2/(2050-AN$80+1))*(1-(SUM($E84:AN84)/$E$82))*$E$82*'Fixed Data'!AL$52)),0)</f>
        <v>0</v>
      </c>
      <c r="AP84" s="21">
        <f>IF($E$82&lt;0,(IF(2050-AO$80&lt;=0,0,(2/(2050-AO$80+1))*(1-(SUM($E84:AO84)/$E$82))*$E$82*'Fixed Data'!AM$52)),0)</f>
        <v>0</v>
      </c>
      <c r="AQ84" s="21">
        <f>IF($E$82&lt;0,(IF(2050-AP$80&lt;=0,0,(2/(2050-AP$80+1))*(1-(SUM($E84:AP84)/$E$82))*$E$82*'Fixed Data'!AN$52)),0)</f>
        <v>0</v>
      </c>
      <c r="AR84" s="21">
        <f>IF($E$82&lt;0,(IF(2050-AQ$80&lt;=0,0,(2/(2050-AQ$80+1))*(1-(SUM($E84:AQ84)/$E$82))*$E$82*'Fixed Data'!AO$52)),0)</f>
        <v>0</v>
      </c>
      <c r="AS84" s="21">
        <f>IF($E$82&lt;0,(IF(2050-AR$80&lt;=0,0,(2/(2050-AR$80+1))*(1-(SUM($E84:AR84)/$E$82))*$E$82*'Fixed Data'!AP$52)),0)</f>
        <v>0</v>
      </c>
      <c r="AT84" s="21">
        <f>IF($E$82&lt;0,(IF(2050-AS$80&lt;=0,0,(2/(2050-AS$80+1))*(1-(SUM($E84:AS84)/$E$82))*$E$82*'Fixed Data'!AQ$52)),0)</f>
        <v>0</v>
      </c>
      <c r="AU84" s="21">
        <f>IF($E$82&lt;0,(IF(2050-AT$80&lt;=0,0,(2/(2050-AT$80+1))*(1-(SUM($E84:AT84)/$E$82))*$E$82*'Fixed Data'!AR$52)),0)</f>
        <v>0</v>
      </c>
      <c r="AV84" s="21">
        <f>IF($E$82&lt;0,(IF(2050-AU$80&lt;=0,0,(2/(2050-AU$80+1))*(1-(SUM($E84:AU84)/$E$82))*$E$82*'Fixed Data'!AS$52)),0)</f>
        <v>0</v>
      </c>
      <c r="AW84" s="21">
        <f>IF($E$82&lt;0,(IF(2050-AV$80&lt;=0,0,(2/(2050-AV$80+1))*(1-(SUM($E84:AV84)/$E$82))*$E$82*'Fixed Data'!AT$52)),0)</f>
        <v>0</v>
      </c>
      <c r="AX84" s="21">
        <f>IF($E$82&lt;0,(IF(2050-AW$80&lt;=0,0,(2/(2050-AW$80+1))*(1-(SUM($E84:AW84)/$E$82))*$E$82*'Fixed Data'!AU$52)),0)</f>
        <v>0</v>
      </c>
      <c r="AY84" s="21">
        <f>IF($E$82&lt;0,(IF(2050-AX$80&lt;=0,0,(2/(2050-AX$80+1))*(1-(SUM($E84:AX84)/$E$82))*$E$82*'Fixed Data'!AV$52)),0)</f>
        <v>0</v>
      </c>
      <c r="AZ84" s="21">
        <f>IF($E$82&lt;0,(IF(2050-AY$80&lt;=0,0,(2/(2050-AY$80+1))*(1-(SUM($E84:AY84)/$E$82))*$E$82*'Fixed Data'!AW$52)),0)</f>
        <v>0</v>
      </c>
      <c r="BA84" s="21">
        <f>IF($E$82&lt;0,(IF(2050-AZ$80&lt;=0,0,(2/(2050-AZ$80+1))*(1-(SUM($E84:AZ84)/$E$82))*$E$82*'Fixed Data'!AX$52)),0)</f>
        <v>0</v>
      </c>
      <c r="BB84" s="21">
        <f>IF($E$82&lt;0,(IF(2050-BA$80&lt;=0,0,(2/(2050-BA$80+1))*(1-(SUM($E84:BA84)/$E$82))*$E$82*'Fixed Data'!AY$52)),0)</f>
        <v>0</v>
      </c>
    </row>
    <row r="85" spans="1:54" ht="15" hidden="1" customHeight="1" outlineLevel="3">
      <c r="A85" s="8"/>
      <c r="B85" t="s">
        <v>397</v>
      </c>
      <c r="C85" t="s">
        <v>398</v>
      </c>
      <c r="D85" t="s">
        <v>379</v>
      </c>
      <c r="E85" s="18"/>
      <c r="F85" s="18"/>
      <c r="G85" s="21">
        <f>IF($F$82&lt;0,(IF(2050-F$80&lt;=0,0,(2/(2050-F$80+1))*(1-(SUM($E85:F85)/$F$82))*$F$82*'Fixed Data'!D$52)),0)</f>
        <v>0</v>
      </c>
      <c r="H85" s="21">
        <f>IF($F$82&lt;0,(IF(2050-G$80&lt;=0,0,(2/(2050-G$80+1))*(1-(SUM($E85:G85)/$F$82))*$F$82*'Fixed Data'!E$52)),0)</f>
        <v>0</v>
      </c>
      <c r="I85" s="21">
        <f>IF($F$82&lt;0,(IF(2050-H$80&lt;=0,0,(2/(2050-H$80+1))*(1-(SUM($E85:H85)/$F$82))*$F$82*'Fixed Data'!F$52)),0)</f>
        <v>0</v>
      </c>
      <c r="J85" s="21">
        <f>IF($F$82&lt;0,(IF(2050-I$80&lt;=0,0,(2/(2050-I$80+1))*(1-(SUM($E85:I85)/$F$82))*$F$82*'Fixed Data'!G$52)),0)</f>
        <v>0</v>
      </c>
      <c r="K85" s="21">
        <f>IF($F$82&lt;0,(IF(2050-J$80&lt;=0,0,(2/(2050-J$80+1))*(1-(SUM($E85:J85)/$F$82))*$F$82*'Fixed Data'!H$52)),0)</f>
        <v>0</v>
      </c>
      <c r="L85" s="21">
        <f>IF($F$82&lt;0,(IF(2050-K$80&lt;=0,0,(2/(2050-K$80+1))*(1-(SUM($E85:K85)/$F$82))*$F$82*'Fixed Data'!I$52)),0)</f>
        <v>0</v>
      </c>
      <c r="M85" s="21">
        <f>IF($F$82&lt;0,(IF(2050-L$80&lt;=0,0,(2/(2050-L$80+1))*(1-(SUM($E85:L85)/$F$82))*$F$82*'Fixed Data'!J$52)),0)</f>
        <v>0</v>
      </c>
      <c r="N85" s="21">
        <f>IF($F$82&lt;0,(IF(2050-M$80&lt;=0,0,(2/(2050-M$80+1))*(1-(SUM($E85:M85)/$F$82))*$F$82*'Fixed Data'!K$52)),0)</f>
        <v>0</v>
      </c>
      <c r="O85" s="21">
        <f>IF($F$82&lt;0,(IF(2050-N$80&lt;=0,0,(2/(2050-N$80+1))*(1-(SUM($E85:N85)/$F$82))*$F$82*'Fixed Data'!L$52)),0)</f>
        <v>0</v>
      </c>
      <c r="P85" s="21">
        <f>IF($F$82&lt;0,(IF(2050-O$80&lt;=0,0,(2/(2050-O$80+1))*(1-(SUM($E85:O85)/$F$82))*$F$82*'Fixed Data'!M$52)),0)</f>
        <v>0</v>
      </c>
      <c r="Q85" s="21">
        <f>IF($F$82&lt;0,(IF(2050-P$80&lt;=0,0,(2/(2050-P$80+1))*(1-(SUM($E85:P85)/$F$82))*$F$82*'Fixed Data'!N$52)),0)</f>
        <v>0</v>
      </c>
      <c r="R85" s="21">
        <f>IF($F$82&lt;0,(IF(2050-Q$80&lt;=0,0,(2/(2050-Q$80+1))*(1-(SUM($E85:Q85)/$F$82))*$F$82*'Fixed Data'!O$52)),0)</f>
        <v>0</v>
      </c>
      <c r="S85" s="21">
        <f>IF($F$82&lt;0,(IF(2050-R$80&lt;=0,0,(2/(2050-R$80+1))*(1-(SUM($E85:R85)/$F$82))*$F$82*'Fixed Data'!P$52)),0)</f>
        <v>0</v>
      </c>
      <c r="T85" s="21">
        <f>IF($F$82&lt;0,(IF(2050-S$80&lt;=0,0,(2/(2050-S$80+1))*(1-(SUM($E85:S85)/$F$82))*$F$82*'Fixed Data'!Q$52)),0)</f>
        <v>0</v>
      </c>
      <c r="U85" s="21">
        <f>IF($F$82&lt;0,(IF(2050-T$80&lt;=0,0,(2/(2050-T$80+1))*(1-(SUM($E85:T85)/$F$82))*$F$82*'Fixed Data'!R$52)),0)</f>
        <v>0</v>
      </c>
      <c r="V85" s="21">
        <f>IF($F$82&lt;0,(IF(2050-U$80&lt;=0,0,(2/(2050-U$80+1))*(1-(SUM($E85:U85)/$F$82))*$F$82*'Fixed Data'!S$52)),0)</f>
        <v>0</v>
      </c>
      <c r="W85" s="21">
        <f>IF($F$82&lt;0,(IF(2050-V$80&lt;=0,0,(2/(2050-V$80+1))*(1-(SUM($E85:V85)/$F$82))*$F$82*'Fixed Data'!T$52)),0)</f>
        <v>0</v>
      </c>
      <c r="X85" s="21">
        <f>IF($F$82&lt;0,(IF(2050-W$80&lt;=0,0,(2/(2050-W$80+1))*(1-(SUM($E85:W85)/$F$82))*$F$82*'Fixed Data'!U$52)),0)</f>
        <v>0</v>
      </c>
      <c r="Y85" s="21">
        <f>IF($F$82&lt;0,(IF(2050-X$80&lt;=0,0,(2/(2050-X$80+1))*(1-(SUM($E85:X85)/$F$82))*$F$82*'Fixed Data'!V$52)),0)</f>
        <v>0</v>
      </c>
      <c r="Z85" s="21">
        <f>IF($F$82&lt;0,(IF(2050-Y$80&lt;=0,0,(2/(2050-Y$80+1))*(1-(SUM($E85:Y85)/$F$82))*$F$82*'Fixed Data'!W$52)),0)</f>
        <v>0</v>
      </c>
      <c r="AA85" s="21">
        <f>IF($F$82&lt;0,(IF(2050-Z$80&lt;=0,0,(2/(2050-Z$80+1))*(1-(SUM($E85:Z85)/$F$82))*$F$82*'Fixed Data'!X$52)),0)</f>
        <v>0</v>
      </c>
      <c r="AB85" s="21">
        <f>IF($F$82&lt;0,(IF(2050-AA$80&lt;=0,0,(2/(2050-AA$80+1))*(1-(SUM($E85:AA85)/$F$82))*$F$82*'Fixed Data'!Y$52)),0)</f>
        <v>0</v>
      </c>
      <c r="AC85" s="21">
        <f>IF($F$82&lt;0,(IF(2050-AB$80&lt;=0,0,(2/(2050-AB$80+1))*(1-(SUM($E85:AB85)/$F$82))*$F$82*'Fixed Data'!Z$52)),0)</f>
        <v>0</v>
      </c>
      <c r="AD85" s="21">
        <f>IF($F$82&lt;0,(IF(2050-AC$80&lt;=0,0,(2/(2050-AC$80+1))*(1-(SUM($E85:AC85)/$F$82))*$F$82*'Fixed Data'!AA$52)),0)</f>
        <v>0</v>
      </c>
      <c r="AE85" s="21">
        <f>IF($F$82&lt;0,(IF(2050-AD$80&lt;=0,0,(2/(2050-AD$80+1))*(1-(SUM($E85:AD85)/$F$82))*$F$82*'Fixed Data'!AB$52)),0)</f>
        <v>0</v>
      </c>
      <c r="AF85" s="21">
        <f>IF($F$82&lt;0,(IF(2050-AE$80&lt;=0,0,(2/(2050-AE$80+1))*(1-(SUM($E85:AE85)/$F$82))*$F$82*'Fixed Data'!AC$52)),0)</f>
        <v>0</v>
      </c>
      <c r="AG85" s="21">
        <f>IF($F$82&lt;0,(IF(2050-AF$80&lt;=0,0,(2/(2050-AF$80+1))*(1-(SUM($E85:AF85)/$F$82))*$F$82*'Fixed Data'!AD$52)),0)</f>
        <v>0</v>
      </c>
      <c r="AH85" s="21">
        <f>IF($F$82&lt;0,(IF(2050-AG$80&lt;=0,0,(2/(2050-AG$80+1))*(1-(SUM($E85:AG85)/$F$82))*$F$82*'Fixed Data'!AE$52)),0)</f>
        <v>0</v>
      </c>
      <c r="AI85" s="21">
        <f>IF($F$82&lt;0,(IF(2050-AH$80&lt;=0,0,(2/(2050-AH$80+1))*(1-(SUM($E85:AH85)/$F$82))*$F$82*'Fixed Data'!AF$52)),0)</f>
        <v>0</v>
      </c>
      <c r="AJ85" s="21">
        <f>IF($F$82&lt;0,(IF(2050-AI$80&lt;=0,0,(2/(2050-AI$80+1))*(1-(SUM($E85:AI85)/$F$82))*$F$82*'Fixed Data'!AG$52)),0)</f>
        <v>0</v>
      </c>
      <c r="AK85" s="21">
        <f>IF($F$82&lt;0,(IF(2050-AJ$80&lt;=0,0,(2/(2050-AJ$80+1))*(1-(SUM($E85:AJ85)/$F$82))*$F$82*'Fixed Data'!AH$52)),0)</f>
        <v>0</v>
      </c>
      <c r="AL85" s="21">
        <f>IF($F$82&lt;0,(IF(2050-AK$80&lt;=0,0,(2/(2050-AK$80+1))*(1-(SUM($E85:AK85)/$F$82))*$F$82*'Fixed Data'!AI$52)),0)</f>
        <v>0</v>
      </c>
      <c r="AM85" s="21">
        <f>IF($F$82&lt;0,(IF(2050-AL$80&lt;=0,0,(2/(2050-AL$80+1))*(1-(SUM($E85:AL85)/$F$82))*$F$82*'Fixed Data'!AJ$52)),0)</f>
        <v>0</v>
      </c>
      <c r="AN85" s="21">
        <f>IF($F$82&lt;0,(IF(2050-AM$80&lt;=0,0,(2/(2050-AM$80+1))*(1-(SUM($E85:AM85)/$F$82))*$F$82*'Fixed Data'!AK$52)),0)</f>
        <v>0</v>
      </c>
      <c r="AO85" s="21">
        <f>IF($F$82&lt;0,(IF(2050-AN$80&lt;=0,0,(2/(2050-AN$80+1))*(1-(SUM($E85:AN85)/$F$82))*$F$82*'Fixed Data'!AL$52)),0)</f>
        <v>0</v>
      </c>
      <c r="AP85" s="21">
        <f>IF($F$82&lt;0,(IF(2050-AO$80&lt;=0,0,(2/(2050-AO$80+1))*(1-(SUM($E85:AO85)/$F$82))*$F$82*'Fixed Data'!AM$52)),0)</f>
        <v>0</v>
      </c>
      <c r="AQ85" s="21">
        <f>IF($F$82&lt;0,(IF(2050-AP$80&lt;=0,0,(2/(2050-AP$80+1))*(1-(SUM($E85:AP85)/$F$82))*$F$82*'Fixed Data'!AN$52)),0)</f>
        <v>0</v>
      </c>
      <c r="AR85" s="21">
        <f>IF($F$82&lt;0,(IF(2050-AQ$80&lt;=0,0,(2/(2050-AQ$80+1))*(1-(SUM($E85:AQ85)/$F$82))*$F$82*'Fixed Data'!AO$52)),0)</f>
        <v>0</v>
      </c>
      <c r="AS85" s="21">
        <f>IF($F$82&lt;0,(IF(2050-AR$80&lt;=0,0,(2/(2050-AR$80+1))*(1-(SUM($E85:AR85)/$F$82))*$F$82*'Fixed Data'!AP$52)),0)</f>
        <v>0</v>
      </c>
      <c r="AT85" s="21">
        <f>IF($F$82&lt;0,(IF(2050-AS$80&lt;=0,0,(2/(2050-AS$80+1))*(1-(SUM($E85:AS85)/$F$82))*$F$82*'Fixed Data'!AQ$52)),0)</f>
        <v>0</v>
      </c>
      <c r="AU85" s="21">
        <f>IF($F$82&lt;0,(IF(2050-AT$80&lt;=0,0,(2/(2050-AT$80+1))*(1-(SUM($E85:AT85)/$F$82))*$F$82*'Fixed Data'!AR$52)),0)</f>
        <v>0</v>
      </c>
      <c r="AV85" s="21">
        <f>IF($F$82&lt;0,(IF(2050-AU$80&lt;=0,0,(2/(2050-AU$80+1))*(1-(SUM($E85:AU85)/$F$82))*$F$82*'Fixed Data'!AS$52)),0)</f>
        <v>0</v>
      </c>
      <c r="AW85" s="21">
        <f>IF($F$82&lt;0,(IF(2050-AV$80&lt;=0,0,(2/(2050-AV$80+1))*(1-(SUM($E85:AV85)/$F$82))*$F$82*'Fixed Data'!AT$52)),0)</f>
        <v>0</v>
      </c>
      <c r="AX85" s="21">
        <f>IF($F$82&lt;0,(IF(2050-AW$80&lt;=0,0,(2/(2050-AW$80+1))*(1-(SUM($E85:AW85)/$F$82))*$F$82*'Fixed Data'!AU$52)),0)</f>
        <v>0</v>
      </c>
      <c r="AY85" s="21">
        <f>IF($F$82&lt;0,(IF(2050-AX$80&lt;=0,0,(2/(2050-AX$80+1))*(1-(SUM($E85:AX85)/$F$82))*$F$82*'Fixed Data'!AV$52)),0)</f>
        <v>0</v>
      </c>
      <c r="AZ85" s="21">
        <f>IF($F$82&lt;0,(IF(2050-AY$80&lt;=0,0,(2/(2050-AY$80+1))*(1-(SUM($E85:AY85)/$F$82))*$F$82*'Fixed Data'!AW$52)),0)</f>
        <v>0</v>
      </c>
      <c r="BA85" s="21">
        <f>IF($F$82&lt;0,(IF(2050-AZ$80&lt;=0,0,(2/(2050-AZ$80+1))*(1-(SUM($E85:AZ85)/$F$82))*$F$82*'Fixed Data'!AX$52)),0)</f>
        <v>0</v>
      </c>
      <c r="BB85" s="21">
        <f>IF($F$82&lt;0,(IF(2050-BA$80&lt;=0,0,(2/(2050-BA$80+1))*(1-(SUM($E85:BA85)/$F$82))*$F$82*'Fixed Data'!AY$52)),0)</f>
        <v>0</v>
      </c>
    </row>
    <row r="86" spans="1:54" ht="15" hidden="1" customHeight="1" outlineLevel="3">
      <c r="A86" s="8"/>
      <c r="B86" t="s">
        <v>399</v>
      </c>
      <c r="C86" t="s">
        <v>400</v>
      </c>
      <c r="D86" t="s">
        <v>379</v>
      </c>
      <c r="E86" s="18"/>
      <c r="F86" s="18"/>
      <c r="G86" s="18"/>
      <c r="H86" s="21">
        <f>IF($G$82&lt;0,(IF(2050-G$80&lt;=0,0,(2/(2050-G$80+1))*(1-(SUM($E86:G86)/$G$82))*$G$82*'Fixed Data'!E$52)),0)</f>
        <v>0</v>
      </c>
      <c r="I86" s="21">
        <f>IF($G$82&lt;0,(IF(2050-H$80&lt;=0,0,(2/(2050-H$80+1))*(1-(SUM($E86:H86)/$G$82))*$G$82*'Fixed Data'!F$52)),0)</f>
        <v>0</v>
      </c>
      <c r="J86" s="21">
        <f>IF($G$82&lt;0,(IF(2050-I$80&lt;=0,0,(2/(2050-I$80+1))*(1-(SUM($E86:I86)/$G$82))*$G$82*'Fixed Data'!G$52)),0)</f>
        <v>0</v>
      </c>
      <c r="K86" s="21">
        <f>IF($G$82&lt;0,(IF(2050-J$80&lt;=0,0,(2/(2050-J$80+1))*(1-(SUM($E86:J86)/$G$82))*$G$82*'Fixed Data'!H$52)),0)</f>
        <v>0</v>
      </c>
      <c r="L86" s="21">
        <f>IF($G$82&lt;0,(IF(2050-K$80&lt;=0,0,(2/(2050-K$80+1))*(1-(SUM($E86:K86)/$G$82))*$G$82*'Fixed Data'!I$52)),0)</f>
        <v>0</v>
      </c>
      <c r="M86" s="21">
        <f>IF($G$82&lt;0,(IF(2050-L$80&lt;=0,0,(2/(2050-L$80+1))*(1-(SUM($E86:L86)/$G$82))*$G$82*'Fixed Data'!J$52)),0)</f>
        <v>0</v>
      </c>
      <c r="N86" s="21">
        <f>IF($G$82&lt;0,(IF(2050-M$80&lt;=0,0,(2/(2050-M$80+1))*(1-(SUM($E86:M86)/$G$82))*$G$82*'Fixed Data'!K$52)),0)</f>
        <v>0</v>
      </c>
      <c r="O86" s="21">
        <f>IF($G$82&lt;0,(IF(2050-N$80&lt;=0,0,(2/(2050-N$80+1))*(1-(SUM($E86:N86)/$G$82))*$G$82*'Fixed Data'!L$52)),0)</f>
        <v>0</v>
      </c>
      <c r="P86" s="21">
        <f>IF($G$82&lt;0,(IF(2050-O$80&lt;=0,0,(2/(2050-O$80+1))*(1-(SUM($E86:O86)/$G$82))*$G$82*'Fixed Data'!M$52)),0)</f>
        <v>0</v>
      </c>
      <c r="Q86" s="21">
        <f>IF($G$82&lt;0,(IF(2050-P$80&lt;=0,0,(2/(2050-P$80+1))*(1-(SUM($E86:P86)/$G$82))*$G$82*'Fixed Data'!N$52)),0)</f>
        <v>0</v>
      </c>
      <c r="R86" s="21">
        <f>IF($G$82&lt;0,(IF(2050-Q$80&lt;=0,0,(2/(2050-Q$80+1))*(1-(SUM($E86:Q86)/$G$82))*$G$82*'Fixed Data'!O$52)),0)</f>
        <v>0</v>
      </c>
      <c r="S86" s="21">
        <f>IF($G$82&lt;0,(IF(2050-R$80&lt;=0,0,(2/(2050-R$80+1))*(1-(SUM($E86:R86)/$G$82))*$G$82*'Fixed Data'!P$52)),0)</f>
        <v>0</v>
      </c>
      <c r="T86" s="21">
        <f>IF($G$82&lt;0,(IF(2050-S$80&lt;=0,0,(2/(2050-S$80+1))*(1-(SUM($E86:S86)/$G$82))*$G$82*'Fixed Data'!Q$52)),0)</f>
        <v>0</v>
      </c>
      <c r="U86" s="21">
        <f>IF($G$82&lt;0,(IF(2050-T$80&lt;=0,0,(2/(2050-T$80+1))*(1-(SUM($E86:T86)/$G$82))*$G$82*'Fixed Data'!R$52)),0)</f>
        <v>0</v>
      </c>
      <c r="V86" s="21">
        <f>IF($G$82&lt;0,(IF(2050-U$80&lt;=0,0,(2/(2050-U$80+1))*(1-(SUM($E86:U86)/$G$82))*$G$82*'Fixed Data'!S$52)),0)</f>
        <v>0</v>
      </c>
      <c r="W86" s="21">
        <f>IF($G$82&lt;0,(IF(2050-V$80&lt;=0,0,(2/(2050-V$80+1))*(1-(SUM($E86:V86)/$G$82))*$G$82*'Fixed Data'!T$52)),0)</f>
        <v>0</v>
      </c>
      <c r="X86" s="21">
        <f>IF($G$82&lt;0,(IF(2050-W$80&lt;=0,0,(2/(2050-W$80+1))*(1-(SUM($E86:W86)/$G$82))*$G$82*'Fixed Data'!U$52)),0)</f>
        <v>0</v>
      </c>
      <c r="Y86" s="21">
        <f>IF($G$82&lt;0,(IF(2050-X$80&lt;=0,0,(2/(2050-X$80+1))*(1-(SUM($E86:X86)/$G$82))*$G$82*'Fixed Data'!V$52)),0)</f>
        <v>0</v>
      </c>
      <c r="Z86" s="21">
        <f>IF($G$82&lt;0,(IF(2050-Y$80&lt;=0,0,(2/(2050-Y$80+1))*(1-(SUM($E86:Y86)/$G$82))*$G$82*'Fixed Data'!W$52)),0)</f>
        <v>0</v>
      </c>
      <c r="AA86" s="21">
        <f>IF($G$82&lt;0,(IF(2050-Z$80&lt;=0,0,(2/(2050-Z$80+1))*(1-(SUM($E86:Z86)/$G$82))*$G$82*'Fixed Data'!X$52)),0)</f>
        <v>0</v>
      </c>
      <c r="AB86" s="21">
        <f>IF($G$82&lt;0,(IF(2050-AA$80&lt;=0,0,(2/(2050-AA$80+1))*(1-(SUM($E86:AA86)/$G$82))*$G$82*'Fixed Data'!Y$52)),0)</f>
        <v>0</v>
      </c>
      <c r="AC86" s="21">
        <f>IF($G$82&lt;0,(IF(2050-AB$80&lt;=0,0,(2/(2050-AB$80+1))*(1-(SUM($E86:AB86)/$G$82))*$G$82*'Fixed Data'!Z$52)),0)</f>
        <v>0</v>
      </c>
      <c r="AD86" s="21">
        <f>IF($G$82&lt;0,(IF(2050-AC$80&lt;=0,0,(2/(2050-AC$80+1))*(1-(SUM($E86:AC86)/$G$82))*$G$82*'Fixed Data'!AA$52)),0)</f>
        <v>0</v>
      </c>
      <c r="AE86" s="21">
        <f>IF($G$82&lt;0,(IF(2050-AD$80&lt;=0,0,(2/(2050-AD$80+1))*(1-(SUM($E86:AD86)/$G$82))*$G$82*'Fixed Data'!AB$52)),0)</f>
        <v>0</v>
      </c>
      <c r="AF86" s="21">
        <f>IF($G$82&lt;0,(IF(2050-AE$80&lt;=0,0,(2/(2050-AE$80+1))*(1-(SUM($E86:AE86)/$G$82))*$G$82*'Fixed Data'!AC$52)),0)</f>
        <v>0</v>
      </c>
      <c r="AG86" s="21">
        <f>IF($G$82&lt;0,(IF(2050-AF$80&lt;=0,0,(2/(2050-AF$80+1))*(1-(SUM($E86:AF86)/$G$82))*$G$82*'Fixed Data'!AD$52)),0)</f>
        <v>0</v>
      </c>
      <c r="AH86" s="21">
        <f>IF($G$82&lt;0,(IF(2050-AG$80&lt;=0,0,(2/(2050-AG$80+1))*(1-(SUM($E86:AG86)/$G$82))*$G$82*'Fixed Data'!AE$52)),0)</f>
        <v>0</v>
      </c>
      <c r="AI86" s="21">
        <f>IF($G$82&lt;0,(IF(2050-AH$80&lt;=0,0,(2/(2050-AH$80+1))*(1-(SUM($E86:AH86)/$G$82))*$G$82*'Fixed Data'!AF$52)),0)</f>
        <v>0</v>
      </c>
      <c r="AJ86" s="21">
        <f>IF($G$82&lt;0,(IF(2050-AI$80&lt;=0,0,(2/(2050-AI$80+1))*(1-(SUM($E86:AI86)/$G$82))*$G$82*'Fixed Data'!AG$52)),0)</f>
        <v>0</v>
      </c>
      <c r="AK86" s="21">
        <f>IF($G$82&lt;0,(IF(2050-AJ$80&lt;=0,0,(2/(2050-AJ$80+1))*(1-(SUM($E86:AJ86)/$G$82))*$G$82*'Fixed Data'!AH$52)),0)</f>
        <v>0</v>
      </c>
      <c r="AL86" s="21">
        <f>IF($G$82&lt;0,(IF(2050-AK$80&lt;=0,0,(2/(2050-AK$80+1))*(1-(SUM($E86:AK86)/$G$82))*$G$82*'Fixed Data'!AI$52)),0)</f>
        <v>0</v>
      </c>
      <c r="AM86" s="21">
        <f>IF($G$82&lt;0,(IF(2050-AL$80&lt;=0,0,(2/(2050-AL$80+1))*(1-(SUM($E86:AL86)/$G$82))*$G$82*'Fixed Data'!AJ$52)),0)</f>
        <v>0</v>
      </c>
      <c r="AN86" s="21">
        <f>IF($G$82&lt;0,(IF(2050-AM$80&lt;=0,0,(2/(2050-AM$80+1))*(1-(SUM($E86:AM86)/$G$82))*$G$82*'Fixed Data'!AK$52)),0)</f>
        <v>0</v>
      </c>
      <c r="AO86" s="21">
        <f>IF($G$82&lt;0,(IF(2050-AN$80&lt;=0,0,(2/(2050-AN$80+1))*(1-(SUM($E86:AN86)/$G$82))*$G$82*'Fixed Data'!AL$52)),0)</f>
        <v>0</v>
      </c>
      <c r="AP86" s="21">
        <f>IF($G$82&lt;0,(IF(2050-AO$80&lt;=0,0,(2/(2050-AO$80+1))*(1-(SUM($E86:AO86)/$G$82))*$G$82*'Fixed Data'!AM$52)),0)</f>
        <v>0</v>
      </c>
      <c r="AQ86" s="21">
        <f>IF($G$82&lt;0,(IF(2050-AP$80&lt;=0,0,(2/(2050-AP$80+1))*(1-(SUM($E86:AP86)/$G$82))*$G$82*'Fixed Data'!AN$52)),0)</f>
        <v>0</v>
      </c>
      <c r="AR86" s="21">
        <f>IF($G$82&lt;0,(IF(2050-AQ$80&lt;=0,0,(2/(2050-AQ$80+1))*(1-(SUM($E86:AQ86)/$G$82))*$G$82*'Fixed Data'!AO$52)),0)</f>
        <v>0</v>
      </c>
      <c r="AS86" s="21">
        <f>IF($G$82&lt;0,(IF(2050-AR$80&lt;=0,0,(2/(2050-AR$80+1))*(1-(SUM($E86:AR86)/$G$82))*$G$82*'Fixed Data'!AP$52)),0)</f>
        <v>0</v>
      </c>
      <c r="AT86" s="21">
        <f>IF($G$82&lt;0,(IF(2050-AS$80&lt;=0,0,(2/(2050-AS$80+1))*(1-(SUM($E86:AS86)/$G$82))*$G$82*'Fixed Data'!AQ$52)),0)</f>
        <v>0</v>
      </c>
      <c r="AU86" s="21">
        <f>IF($G$82&lt;0,(IF(2050-AT$80&lt;=0,0,(2/(2050-AT$80+1))*(1-(SUM($E86:AT86)/$G$82))*$G$82*'Fixed Data'!AR$52)),0)</f>
        <v>0</v>
      </c>
      <c r="AV86" s="21">
        <f>IF($G$82&lt;0,(IF(2050-AU$80&lt;=0,0,(2/(2050-AU$80+1))*(1-(SUM($E86:AU86)/$G$82))*$G$82*'Fixed Data'!AS$52)),0)</f>
        <v>0</v>
      </c>
      <c r="AW86" s="21">
        <f>IF($G$82&lt;0,(IF(2050-AV$80&lt;=0,0,(2/(2050-AV$80+1))*(1-(SUM($E86:AV86)/$G$82))*$G$82*'Fixed Data'!AT$52)),0)</f>
        <v>0</v>
      </c>
      <c r="AX86" s="21">
        <f>IF($G$82&lt;0,(IF(2050-AW$80&lt;=0,0,(2/(2050-AW$80+1))*(1-(SUM($E86:AW86)/$G$82))*$G$82*'Fixed Data'!AU$52)),0)</f>
        <v>0</v>
      </c>
      <c r="AY86" s="21">
        <f>IF($G$82&lt;0,(IF(2050-AX$80&lt;=0,0,(2/(2050-AX$80+1))*(1-(SUM($E86:AX86)/$G$82))*$G$82*'Fixed Data'!AV$52)),0)</f>
        <v>0</v>
      </c>
      <c r="AZ86" s="21">
        <f>IF($G$82&lt;0,(IF(2050-AY$80&lt;=0,0,(2/(2050-AY$80+1))*(1-(SUM($E86:AY86)/$G$82))*$G$82*'Fixed Data'!AW$52)),0)</f>
        <v>0</v>
      </c>
      <c r="BA86" s="21">
        <f>IF($G$82&lt;0,(IF(2050-AZ$80&lt;=0,0,(2/(2050-AZ$80+1))*(1-(SUM($E86:AZ86)/$G$82))*$G$82*'Fixed Data'!AX$52)),0)</f>
        <v>0</v>
      </c>
      <c r="BB86" s="21">
        <f>IF($G$82&lt;0,(IF(2050-BA$80&lt;=0,0,(2/(2050-BA$80+1))*(1-(SUM($E86:BA86)/$G$82))*$G$82*'Fixed Data'!AY$52)),0)</f>
        <v>0</v>
      </c>
    </row>
    <row r="87" spans="1:54" ht="15" hidden="1" customHeight="1" outlineLevel="3">
      <c r="A87" s="8"/>
      <c r="B87" t="s">
        <v>401</v>
      </c>
      <c r="C87" t="s">
        <v>402</v>
      </c>
      <c r="D87" t="s">
        <v>379</v>
      </c>
      <c r="E87" s="18"/>
      <c r="F87" s="18"/>
      <c r="G87" s="18"/>
      <c r="H87" s="18"/>
      <c r="I87" s="21">
        <f>IF($H$82&lt;0,(IF(2050-H$80&lt;=0,0,(2/(2050-H$80+1))*(1-(SUM($E87:H87)/$H$82))*$H$82*'Fixed Data'!F$52)),0)</f>
        <v>0</v>
      </c>
      <c r="J87" s="21">
        <f>IF($H$82&lt;0,(IF(2050-I$80&lt;=0,0,(2/(2050-I$80+1))*(1-(SUM($E87:I87)/$H$82))*$H$82*'Fixed Data'!G$52)),0)</f>
        <v>0</v>
      </c>
      <c r="K87" s="21">
        <f>IF($H$82&lt;0,(IF(2050-J$80&lt;=0,0,(2/(2050-J$80+1))*(1-(SUM($E87:J87)/$H$82))*$H$82*'Fixed Data'!H$52)),0)</f>
        <v>0</v>
      </c>
      <c r="L87" s="21">
        <f>IF($H$82&lt;0,(IF(2050-K$80&lt;=0,0,(2/(2050-K$80+1))*(1-(SUM($E87:K87)/$H$82))*$H$82*'Fixed Data'!I$52)),0)</f>
        <v>0</v>
      </c>
      <c r="M87" s="21">
        <f>IF($H$82&lt;0,(IF(2050-L$80&lt;=0,0,(2/(2050-L$80+1))*(1-(SUM($E87:L87)/$H$82))*$H$82*'Fixed Data'!J$52)),0)</f>
        <v>0</v>
      </c>
      <c r="N87" s="21">
        <f>IF($H$82&lt;0,(IF(2050-M$80&lt;=0,0,(2/(2050-M$80+1))*(1-(SUM($E87:M87)/$H$82))*$H$82*'Fixed Data'!K$52)),0)</f>
        <v>0</v>
      </c>
      <c r="O87" s="21">
        <f>IF($H$82&lt;0,(IF(2050-N$80&lt;=0,0,(2/(2050-N$80+1))*(1-(SUM($E87:N87)/$H$82))*$H$82*'Fixed Data'!L$52)),0)</f>
        <v>0</v>
      </c>
      <c r="P87" s="21">
        <f>IF($H$82&lt;0,(IF(2050-O$80&lt;=0,0,(2/(2050-O$80+1))*(1-(SUM($E87:O87)/$H$82))*$H$82*'Fixed Data'!M$52)),0)</f>
        <v>0</v>
      </c>
      <c r="Q87" s="21">
        <f>IF($H$82&lt;0,(IF(2050-P$80&lt;=0,0,(2/(2050-P$80+1))*(1-(SUM($E87:P87)/$H$82))*$H$82*'Fixed Data'!N$52)),0)</f>
        <v>0</v>
      </c>
      <c r="R87" s="21">
        <f>IF($H$82&lt;0,(IF(2050-Q$80&lt;=0,0,(2/(2050-Q$80+1))*(1-(SUM($E87:Q87)/$H$82))*$H$82*'Fixed Data'!O$52)),0)</f>
        <v>0</v>
      </c>
      <c r="S87" s="21">
        <f>IF($H$82&lt;0,(IF(2050-R$80&lt;=0,0,(2/(2050-R$80+1))*(1-(SUM($E87:R87)/$H$82))*$H$82*'Fixed Data'!P$52)),0)</f>
        <v>0</v>
      </c>
      <c r="T87" s="21">
        <f>IF($H$82&lt;0,(IF(2050-S$80&lt;=0,0,(2/(2050-S$80+1))*(1-(SUM($E87:S87)/$H$82))*$H$82*'Fixed Data'!Q$52)),0)</f>
        <v>0</v>
      </c>
      <c r="U87" s="21">
        <f>IF($H$82&lt;0,(IF(2050-T$80&lt;=0,0,(2/(2050-T$80+1))*(1-(SUM($E87:T87)/$H$82))*$H$82*'Fixed Data'!R$52)),0)</f>
        <v>0</v>
      </c>
      <c r="V87" s="21">
        <f>IF($H$82&lt;0,(IF(2050-U$80&lt;=0,0,(2/(2050-U$80+1))*(1-(SUM($E87:U87)/$H$82))*$H$82*'Fixed Data'!S$52)),0)</f>
        <v>0</v>
      </c>
      <c r="W87" s="21">
        <f>IF($H$82&lt;0,(IF(2050-V$80&lt;=0,0,(2/(2050-V$80+1))*(1-(SUM($E87:V87)/$H$82))*$H$82*'Fixed Data'!T$52)),0)</f>
        <v>0</v>
      </c>
      <c r="X87" s="21">
        <f>IF($H$82&lt;0,(IF(2050-W$80&lt;=0,0,(2/(2050-W$80+1))*(1-(SUM($E87:W87)/$H$82))*$H$82*'Fixed Data'!U$52)),0)</f>
        <v>0</v>
      </c>
      <c r="Y87" s="21">
        <f>IF($H$82&lt;0,(IF(2050-X$80&lt;=0,0,(2/(2050-X$80+1))*(1-(SUM($E87:X87)/$H$82))*$H$82*'Fixed Data'!V$52)),0)</f>
        <v>0</v>
      </c>
      <c r="Z87" s="21">
        <f>IF($H$82&lt;0,(IF(2050-Y$80&lt;=0,0,(2/(2050-Y$80+1))*(1-(SUM($E87:Y87)/$H$82))*$H$82*'Fixed Data'!W$52)),0)</f>
        <v>0</v>
      </c>
      <c r="AA87" s="21">
        <f>IF($H$82&lt;0,(IF(2050-Z$80&lt;=0,0,(2/(2050-Z$80+1))*(1-(SUM($E87:Z87)/$H$82))*$H$82*'Fixed Data'!X$52)),0)</f>
        <v>0</v>
      </c>
      <c r="AB87" s="21">
        <f>IF($H$82&lt;0,(IF(2050-AA$80&lt;=0,0,(2/(2050-AA$80+1))*(1-(SUM($E87:AA87)/$H$82))*$H$82*'Fixed Data'!Y$52)),0)</f>
        <v>0</v>
      </c>
      <c r="AC87" s="21">
        <f>IF($H$82&lt;0,(IF(2050-AB$80&lt;=0,0,(2/(2050-AB$80+1))*(1-(SUM($E87:AB87)/$H$82))*$H$82*'Fixed Data'!Z$52)),0)</f>
        <v>0</v>
      </c>
      <c r="AD87" s="21">
        <f>IF($H$82&lt;0,(IF(2050-AC$80&lt;=0,0,(2/(2050-AC$80+1))*(1-(SUM($E87:AC87)/$H$82))*$H$82*'Fixed Data'!AA$52)),0)</f>
        <v>0</v>
      </c>
      <c r="AE87" s="21">
        <f>IF($H$82&lt;0,(IF(2050-AD$80&lt;=0,0,(2/(2050-AD$80+1))*(1-(SUM($E87:AD87)/$H$82))*$H$82*'Fixed Data'!AB$52)),0)</f>
        <v>0</v>
      </c>
      <c r="AF87" s="21">
        <f>IF($H$82&lt;0,(IF(2050-AE$80&lt;=0,0,(2/(2050-AE$80+1))*(1-(SUM($E87:AE87)/$H$82))*$H$82*'Fixed Data'!AC$52)),0)</f>
        <v>0</v>
      </c>
      <c r="AG87" s="21">
        <f>IF($H$82&lt;0,(IF(2050-AF$80&lt;=0,0,(2/(2050-AF$80+1))*(1-(SUM($E87:AF87)/$H$82))*$H$82*'Fixed Data'!AD$52)),0)</f>
        <v>0</v>
      </c>
      <c r="AH87" s="21">
        <f>IF($H$82&lt;0,(IF(2050-AG$80&lt;=0,0,(2/(2050-AG$80+1))*(1-(SUM($E87:AG87)/$H$82))*$H$82*'Fixed Data'!AE$52)),0)</f>
        <v>0</v>
      </c>
      <c r="AI87" s="21">
        <f>IF($H$82&lt;0,(IF(2050-AH$80&lt;=0,0,(2/(2050-AH$80+1))*(1-(SUM($E87:AH87)/$H$82))*$H$82*'Fixed Data'!AF$52)),0)</f>
        <v>0</v>
      </c>
      <c r="AJ87" s="21">
        <f>IF($H$82&lt;0,(IF(2050-AI$80&lt;=0,0,(2/(2050-AI$80+1))*(1-(SUM($E87:AI87)/$H$82))*$H$82*'Fixed Data'!AG$52)),0)</f>
        <v>0</v>
      </c>
      <c r="AK87" s="21">
        <f>IF($H$82&lt;0,(IF(2050-AJ$80&lt;=0,0,(2/(2050-AJ$80+1))*(1-(SUM($E87:AJ87)/$H$82))*$H$82*'Fixed Data'!AH$52)),0)</f>
        <v>0</v>
      </c>
      <c r="AL87" s="21">
        <f>IF($H$82&lt;0,(IF(2050-AK$80&lt;=0,0,(2/(2050-AK$80+1))*(1-(SUM($E87:AK87)/$H$82))*$H$82*'Fixed Data'!AI$52)),0)</f>
        <v>0</v>
      </c>
      <c r="AM87" s="21">
        <f>IF($H$82&lt;0,(IF(2050-AL$80&lt;=0,0,(2/(2050-AL$80+1))*(1-(SUM($E87:AL87)/$H$82))*$H$82*'Fixed Data'!AJ$52)),0)</f>
        <v>0</v>
      </c>
      <c r="AN87" s="21">
        <f>IF($H$82&lt;0,(IF(2050-AM$80&lt;=0,0,(2/(2050-AM$80+1))*(1-(SUM($E87:AM87)/$H$82))*$H$82*'Fixed Data'!AK$52)),0)</f>
        <v>0</v>
      </c>
      <c r="AO87" s="21">
        <f>IF($H$82&lt;0,(IF(2050-AN$80&lt;=0,0,(2/(2050-AN$80+1))*(1-(SUM($E87:AN87)/$H$82))*$H$82*'Fixed Data'!AL$52)),0)</f>
        <v>0</v>
      </c>
      <c r="AP87" s="21">
        <f>IF($H$82&lt;0,(IF(2050-AO$80&lt;=0,0,(2/(2050-AO$80+1))*(1-(SUM($E87:AO87)/$H$82))*$H$82*'Fixed Data'!AM$52)),0)</f>
        <v>0</v>
      </c>
      <c r="AQ87" s="21">
        <f>IF($H$82&lt;0,(IF(2050-AP$80&lt;=0,0,(2/(2050-AP$80+1))*(1-(SUM($E87:AP87)/$H$82))*$H$82*'Fixed Data'!AN$52)),0)</f>
        <v>0</v>
      </c>
      <c r="AR87" s="21">
        <f>IF($H$82&lt;0,(IF(2050-AQ$80&lt;=0,0,(2/(2050-AQ$80+1))*(1-(SUM($E87:AQ87)/$H$82))*$H$82*'Fixed Data'!AO$52)),0)</f>
        <v>0</v>
      </c>
      <c r="AS87" s="21">
        <f>IF($H$82&lt;0,(IF(2050-AR$80&lt;=0,0,(2/(2050-AR$80+1))*(1-(SUM($E87:AR87)/$H$82))*$H$82*'Fixed Data'!AP$52)),0)</f>
        <v>0</v>
      </c>
      <c r="AT87" s="21">
        <f>IF($H$82&lt;0,(IF(2050-AS$80&lt;=0,0,(2/(2050-AS$80+1))*(1-(SUM($E87:AS87)/$H$82))*$H$82*'Fixed Data'!AQ$52)),0)</f>
        <v>0</v>
      </c>
      <c r="AU87" s="21">
        <f>IF($H$82&lt;0,(IF(2050-AT$80&lt;=0,0,(2/(2050-AT$80+1))*(1-(SUM($E87:AT87)/$H$82))*$H$82*'Fixed Data'!AR$52)),0)</f>
        <v>0</v>
      </c>
      <c r="AV87" s="21">
        <f>IF($H$82&lt;0,(IF(2050-AU$80&lt;=0,0,(2/(2050-AU$80+1))*(1-(SUM($E87:AU87)/$H$82))*$H$82*'Fixed Data'!AS$52)),0)</f>
        <v>0</v>
      </c>
      <c r="AW87" s="21">
        <f>IF($H$82&lt;0,(IF(2050-AV$80&lt;=0,0,(2/(2050-AV$80+1))*(1-(SUM($E87:AV87)/$H$82))*$H$82*'Fixed Data'!AT$52)),0)</f>
        <v>0</v>
      </c>
      <c r="AX87" s="21">
        <f>IF($H$82&lt;0,(IF(2050-AW$80&lt;=0,0,(2/(2050-AW$80+1))*(1-(SUM($E87:AW87)/$H$82))*$H$82*'Fixed Data'!AU$52)),0)</f>
        <v>0</v>
      </c>
      <c r="AY87" s="21">
        <f>IF($H$82&lt;0,(IF(2050-AX$80&lt;=0,0,(2/(2050-AX$80+1))*(1-(SUM($E87:AX87)/$H$82))*$H$82*'Fixed Data'!AV$52)),0)</f>
        <v>0</v>
      </c>
      <c r="AZ87" s="21">
        <f>IF($H$82&lt;0,(IF(2050-AY$80&lt;=0,0,(2/(2050-AY$80+1))*(1-(SUM($E87:AY87)/$H$82))*$H$82*'Fixed Data'!AW$52)),0)</f>
        <v>0</v>
      </c>
      <c r="BA87" s="21">
        <f>IF($H$82&lt;0,(IF(2050-AZ$80&lt;=0,0,(2/(2050-AZ$80+1))*(1-(SUM($E87:AZ87)/$H$82))*$H$82*'Fixed Data'!AX$52)),0)</f>
        <v>0</v>
      </c>
      <c r="BB87" s="21">
        <f>IF($H$82&lt;0,(IF(2050-BA$80&lt;=0,0,(2/(2050-BA$80+1))*(1-(SUM($E87:BA87)/$H$82))*$H$82*'Fixed Data'!AY$52)),0)</f>
        <v>0</v>
      </c>
    </row>
    <row r="88" spans="1:54" ht="15" hidden="1" customHeight="1" outlineLevel="3">
      <c r="A88" s="8"/>
      <c r="B88" t="s">
        <v>403</v>
      </c>
      <c r="C88" t="s">
        <v>404</v>
      </c>
      <c r="D88" t="s">
        <v>379</v>
      </c>
      <c r="E88" s="18"/>
      <c r="F88" s="18"/>
      <c r="G88" s="18"/>
      <c r="H88" s="18"/>
      <c r="I88" s="18"/>
      <c r="J88" s="21">
        <f>IF($I$82&lt;0,(IF(2050-I$80&lt;=0,0,(2/(2050-I$80+1))*(1-(SUM($E88:I88)/$I$82))*$I$82*'Fixed Data'!G$52)),0)</f>
        <v>0</v>
      </c>
      <c r="K88" s="21">
        <f>IF($I$82&lt;0,(IF(2050-J$80&lt;=0,0,(2/(2050-J$80+1))*(1-(SUM($E88:J88)/$I$82))*$I$82*'Fixed Data'!H$52)),0)</f>
        <v>0</v>
      </c>
      <c r="L88" s="21">
        <f>IF($I$82&lt;0,(IF(2050-K$80&lt;=0,0,(2/(2050-K$80+1))*(1-(SUM($E88:K88)/$I$82))*$I$82*'Fixed Data'!I$52)),0)</f>
        <v>0</v>
      </c>
      <c r="M88" s="21">
        <f>IF($I$82&lt;0,(IF(2050-L$80&lt;=0,0,(2/(2050-L$80+1))*(1-(SUM($E88:L88)/$I$82))*$I$82*'Fixed Data'!J$52)),0)</f>
        <v>0</v>
      </c>
      <c r="N88" s="21">
        <f>IF($I$82&lt;0,(IF(2050-M$80&lt;=0,0,(2/(2050-M$80+1))*(1-(SUM($E88:M88)/$I$82))*$I$82*'Fixed Data'!K$52)),0)</f>
        <v>0</v>
      </c>
      <c r="O88" s="21">
        <f>IF($I$82&lt;0,(IF(2050-N$80&lt;=0,0,(2/(2050-N$80+1))*(1-(SUM($E88:N88)/$I$82))*$I$82*'Fixed Data'!L$52)),0)</f>
        <v>0</v>
      </c>
      <c r="P88" s="21">
        <f>IF($I$82&lt;0,(IF(2050-O$80&lt;=0,0,(2/(2050-O$80+1))*(1-(SUM($E88:O88)/$I$82))*$I$82*'Fixed Data'!M$52)),0)</f>
        <v>0</v>
      </c>
      <c r="Q88" s="21">
        <f>IF($I$82&lt;0,(IF(2050-P$80&lt;=0,0,(2/(2050-P$80+1))*(1-(SUM($E88:P88)/$I$82))*$I$82*'Fixed Data'!N$52)),0)</f>
        <v>0</v>
      </c>
      <c r="R88" s="21">
        <f>IF($I$82&lt;0,(IF(2050-Q$80&lt;=0,0,(2/(2050-Q$80+1))*(1-(SUM($E88:Q88)/$I$82))*$I$82*'Fixed Data'!O$52)),0)</f>
        <v>0</v>
      </c>
      <c r="S88" s="21">
        <f>IF($I$82&lt;0,(IF(2050-R$80&lt;=0,0,(2/(2050-R$80+1))*(1-(SUM($E88:R88)/$I$82))*$I$82*'Fixed Data'!P$52)),0)</f>
        <v>0</v>
      </c>
      <c r="T88" s="21">
        <f>IF($I$82&lt;0,(IF(2050-S$80&lt;=0,0,(2/(2050-S$80+1))*(1-(SUM($E88:S88)/$I$82))*$I$82*'Fixed Data'!Q$52)),0)</f>
        <v>0</v>
      </c>
      <c r="U88" s="21">
        <f>IF($I$82&lt;0,(IF(2050-T$80&lt;=0,0,(2/(2050-T$80+1))*(1-(SUM($E88:T88)/$I$82))*$I$82*'Fixed Data'!R$52)),0)</f>
        <v>0</v>
      </c>
      <c r="V88" s="21">
        <f>IF($I$82&lt;0,(IF(2050-U$80&lt;=0,0,(2/(2050-U$80+1))*(1-(SUM($E88:U88)/$I$82))*$I$82*'Fixed Data'!S$52)),0)</f>
        <v>0</v>
      </c>
      <c r="W88" s="21">
        <f>IF($I$82&lt;0,(IF(2050-V$80&lt;=0,0,(2/(2050-V$80+1))*(1-(SUM($E88:V88)/$I$82))*$I$82*'Fixed Data'!T$52)),0)</f>
        <v>0</v>
      </c>
      <c r="X88" s="21">
        <f>IF($I$82&lt;0,(IF(2050-W$80&lt;=0,0,(2/(2050-W$80+1))*(1-(SUM($E88:W88)/$I$82))*$I$82*'Fixed Data'!U$52)),0)</f>
        <v>0</v>
      </c>
      <c r="Y88" s="21">
        <f>IF($I$82&lt;0,(IF(2050-X$80&lt;=0,0,(2/(2050-X$80+1))*(1-(SUM($E88:X88)/$I$82))*$I$82*'Fixed Data'!V$52)),0)</f>
        <v>0</v>
      </c>
      <c r="Z88" s="21">
        <f>IF($I$82&lt;0,(IF(2050-Y$80&lt;=0,0,(2/(2050-Y$80+1))*(1-(SUM($E88:Y88)/$I$82))*$I$82*'Fixed Data'!W$52)),0)</f>
        <v>0</v>
      </c>
      <c r="AA88" s="21">
        <f>IF($I$82&lt;0,(IF(2050-Z$80&lt;=0,0,(2/(2050-Z$80+1))*(1-(SUM($E88:Z88)/$I$82))*$I$82*'Fixed Data'!X$52)),0)</f>
        <v>0</v>
      </c>
      <c r="AB88" s="21">
        <f>IF($I$82&lt;0,(IF(2050-AA$80&lt;=0,0,(2/(2050-AA$80+1))*(1-(SUM($E88:AA88)/$I$82))*$I$82*'Fixed Data'!Y$52)),0)</f>
        <v>0</v>
      </c>
      <c r="AC88" s="21">
        <f>IF($I$82&lt;0,(IF(2050-AB$80&lt;=0,0,(2/(2050-AB$80+1))*(1-(SUM($E88:AB88)/$I$82))*$I$82*'Fixed Data'!Z$52)),0)</f>
        <v>0</v>
      </c>
      <c r="AD88" s="21">
        <f>IF($I$82&lt;0,(IF(2050-AC$80&lt;=0,0,(2/(2050-AC$80+1))*(1-(SUM($E88:AC88)/$I$82))*$I$82*'Fixed Data'!AA$52)),0)</f>
        <v>0</v>
      </c>
      <c r="AE88" s="21">
        <f>IF($I$82&lt;0,(IF(2050-AD$80&lt;=0,0,(2/(2050-AD$80+1))*(1-(SUM($E88:AD88)/$I$82))*$I$82*'Fixed Data'!AB$52)),0)</f>
        <v>0</v>
      </c>
      <c r="AF88" s="21">
        <f>IF($I$82&lt;0,(IF(2050-AE$80&lt;=0,0,(2/(2050-AE$80+1))*(1-(SUM($E88:AE88)/$I$82))*$I$82*'Fixed Data'!AC$52)),0)</f>
        <v>0</v>
      </c>
      <c r="AG88" s="21">
        <f>IF($I$82&lt;0,(IF(2050-AF$80&lt;=0,0,(2/(2050-AF$80+1))*(1-(SUM($E88:AF88)/$I$82))*$I$82*'Fixed Data'!AD$52)),0)</f>
        <v>0</v>
      </c>
      <c r="AH88" s="21">
        <f>IF($I$82&lt;0,(IF(2050-AG$80&lt;=0,0,(2/(2050-AG$80+1))*(1-(SUM($E88:AG88)/$I$82))*$I$82*'Fixed Data'!AE$52)),0)</f>
        <v>0</v>
      </c>
      <c r="AI88" s="21">
        <f>IF($I$82&lt;0,(IF(2050-AH$80&lt;=0,0,(2/(2050-AH$80+1))*(1-(SUM($E88:AH88)/$I$82))*$I$82*'Fixed Data'!AF$52)),0)</f>
        <v>0</v>
      </c>
      <c r="AJ88" s="21">
        <f>IF($I$82&lt;0,(IF(2050-AI$80&lt;=0,0,(2/(2050-AI$80+1))*(1-(SUM($E88:AI88)/$I$82))*$I$82*'Fixed Data'!AG$52)),0)</f>
        <v>0</v>
      </c>
      <c r="AK88" s="21">
        <f>IF($I$82&lt;0,(IF(2050-AJ$80&lt;=0,0,(2/(2050-AJ$80+1))*(1-(SUM($E88:AJ88)/$I$82))*$I$82*'Fixed Data'!AH$52)),0)</f>
        <v>0</v>
      </c>
      <c r="AL88" s="21">
        <f>IF($I$82&lt;0,(IF(2050-AK$80&lt;=0,0,(2/(2050-AK$80+1))*(1-(SUM($E88:AK88)/$I$82))*$I$82*'Fixed Data'!AI$52)),0)</f>
        <v>0</v>
      </c>
      <c r="AM88" s="21">
        <f>IF($I$82&lt;0,(IF(2050-AL$80&lt;=0,0,(2/(2050-AL$80+1))*(1-(SUM($E88:AL88)/$I$82))*$I$82*'Fixed Data'!AJ$52)),0)</f>
        <v>0</v>
      </c>
      <c r="AN88" s="21">
        <f>IF($I$82&lt;0,(IF(2050-AM$80&lt;=0,0,(2/(2050-AM$80+1))*(1-(SUM($E88:AM88)/$I$82))*$I$82*'Fixed Data'!AK$52)),0)</f>
        <v>0</v>
      </c>
      <c r="AO88" s="21">
        <f>IF($I$82&lt;0,(IF(2050-AN$80&lt;=0,0,(2/(2050-AN$80+1))*(1-(SUM($E88:AN88)/$I$82))*$I$82*'Fixed Data'!AL$52)),0)</f>
        <v>0</v>
      </c>
      <c r="AP88" s="21">
        <f>IF($I$82&lt;0,(IF(2050-AO$80&lt;=0,0,(2/(2050-AO$80+1))*(1-(SUM($E88:AO88)/$I$82))*$I$82*'Fixed Data'!AM$52)),0)</f>
        <v>0</v>
      </c>
      <c r="AQ88" s="21">
        <f>IF($I$82&lt;0,(IF(2050-AP$80&lt;=0,0,(2/(2050-AP$80+1))*(1-(SUM($E88:AP88)/$I$82))*$I$82*'Fixed Data'!AN$52)),0)</f>
        <v>0</v>
      </c>
      <c r="AR88" s="21">
        <f>IF($I$82&lt;0,(IF(2050-AQ$80&lt;=0,0,(2/(2050-AQ$80+1))*(1-(SUM($E88:AQ88)/$I$82))*$I$82*'Fixed Data'!AO$52)),0)</f>
        <v>0</v>
      </c>
      <c r="AS88" s="21">
        <f>IF($I$82&lt;0,(IF(2050-AR$80&lt;=0,0,(2/(2050-AR$80+1))*(1-(SUM($E88:AR88)/$I$82))*$I$82*'Fixed Data'!AP$52)),0)</f>
        <v>0</v>
      </c>
      <c r="AT88" s="21">
        <f>IF($I$82&lt;0,(IF(2050-AS$80&lt;=0,0,(2/(2050-AS$80+1))*(1-(SUM($E88:AS88)/$I$82))*$I$82*'Fixed Data'!AQ$52)),0)</f>
        <v>0</v>
      </c>
      <c r="AU88" s="21">
        <f>IF($I$82&lt;0,(IF(2050-AT$80&lt;=0,0,(2/(2050-AT$80+1))*(1-(SUM($E88:AT88)/$I$82))*$I$82*'Fixed Data'!AR$52)),0)</f>
        <v>0</v>
      </c>
      <c r="AV88" s="21">
        <f>IF($I$82&lt;0,(IF(2050-AU$80&lt;=0,0,(2/(2050-AU$80+1))*(1-(SUM($E88:AU88)/$I$82))*$I$82*'Fixed Data'!AS$52)),0)</f>
        <v>0</v>
      </c>
      <c r="AW88" s="21">
        <f>IF($I$82&lt;0,(IF(2050-AV$80&lt;=0,0,(2/(2050-AV$80+1))*(1-(SUM($E88:AV88)/$I$82))*$I$82*'Fixed Data'!AT$52)),0)</f>
        <v>0</v>
      </c>
      <c r="AX88" s="21">
        <f>IF($I$82&lt;0,(IF(2050-AW$80&lt;=0,0,(2/(2050-AW$80+1))*(1-(SUM($E88:AW88)/$I$82))*$I$82*'Fixed Data'!AU$52)),0)</f>
        <v>0</v>
      </c>
      <c r="AY88" s="21">
        <f>IF($I$82&lt;0,(IF(2050-AX$80&lt;=0,0,(2/(2050-AX$80+1))*(1-(SUM($E88:AX88)/$I$82))*$I$82*'Fixed Data'!AV$52)),0)</f>
        <v>0</v>
      </c>
      <c r="AZ88" s="21">
        <f>IF($I$82&lt;0,(IF(2050-AY$80&lt;=0,0,(2/(2050-AY$80+1))*(1-(SUM($E88:AY88)/$I$82))*$I$82*'Fixed Data'!AW$52)),0)</f>
        <v>0</v>
      </c>
      <c r="BA88" s="21">
        <f>IF($I$82&lt;0,(IF(2050-AZ$80&lt;=0,0,(2/(2050-AZ$80+1))*(1-(SUM($E88:AZ88)/$I$82))*$I$82*'Fixed Data'!AX$52)),0)</f>
        <v>0</v>
      </c>
      <c r="BB88" s="21">
        <f>IF($I$82&lt;0,(IF(2050-BA$80&lt;=0,0,(2/(2050-BA$80+1))*(1-(SUM($E88:BA88)/$I$82))*$I$82*'Fixed Data'!AY$52)),0)</f>
        <v>0</v>
      </c>
    </row>
    <row r="89" spans="1:54" ht="15" hidden="1" customHeight="1" outlineLevel="3">
      <c r="A89" s="8"/>
      <c r="B89" t="s">
        <v>405</v>
      </c>
      <c r="C89" t="s">
        <v>406</v>
      </c>
      <c r="D89" t="s">
        <v>379</v>
      </c>
      <c r="E89" s="18"/>
      <c r="F89" s="18"/>
      <c r="G89" s="18"/>
      <c r="H89" s="18"/>
      <c r="I89" s="18"/>
      <c r="J89" s="18"/>
      <c r="K89" s="21">
        <f>IF($J$82&lt;0,(IF(2050-J$80&lt;=0,0,(2/(2050-J$80+1))*(1-(SUM($E89:J89)/$J$82))*$J$82*'Fixed Data'!H$52)),0)</f>
        <v>0</v>
      </c>
      <c r="L89" s="21">
        <f>IF($J$82&lt;0,(IF(2050-K$80&lt;=0,0,(2/(2050-K$80+1))*(1-(SUM($E89:K89)/$J$82))*$J$82*'Fixed Data'!I$52)),0)</f>
        <v>0</v>
      </c>
      <c r="M89" s="21">
        <f>IF($J$82&lt;0,(IF(2050-L$80&lt;=0,0,(2/(2050-L$80+1))*(1-(SUM($E89:L89)/$J$82))*$J$82*'Fixed Data'!J$52)),0)</f>
        <v>0</v>
      </c>
      <c r="N89" s="21">
        <f>IF($J$82&lt;0,(IF(2050-M$80&lt;=0,0,(2/(2050-M$80+1))*(1-(SUM($E89:M89)/$J$82))*$J$82*'Fixed Data'!K$52)),0)</f>
        <v>0</v>
      </c>
      <c r="O89" s="21">
        <f>IF($J$82&lt;0,(IF(2050-N$80&lt;=0,0,(2/(2050-N$80+1))*(1-(SUM($E89:N89)/$J$82))*$J$82*'Fixed Data'!L$52)),0)</f>
        <v>0</v>
      </c>
      <c r="P89" s="21">
        <f>IF($J$82&lt;0,(IF(2050-O$80&lt;=0,0,(2/(2050-O$80+1))*(1-(SUM($E89:O89)/$J$82))*$J$82*'Fixed Data'!M$52)),0)</f>
        <v>0</v>
      </c>
      <c r="Q89" s="21">
        <f>IF($J$82&lt;0,(IF(2050-P$80&lt;=0,0,(2/(2050-P$80+1))*(1-(SUM($E89:P89)/$J$82))*$J$82*'Fixed Data'!N$52)),0)</f>
        <v>0</v>
      </c>
      <c r="R89" s="21">
        <f>IF($J$82&lt;0,(IF(2050-Q$80&lt;=0,0,(2/(2050-Q$80+1))*(1-(SUM($E89:Q89)/$J$82))*$J$82*'Fixed Data'!O$52)),0)</f>
        <v>0</v>
      </c>
      <c r="S89" s="21">
        <f>IF($J$82&lt;0,(IF(2050-R$80&lt;=0,0,(2/(2050-R$80+1))*(1-(SUM($E89:R89)/$J$82))*$J$82*'Fixed Data'!P$52)),0)</f>
        <v>0</v>
      </c>
      <c r="T89" s="21">
        <f>IF($J$82&lt;0,(IF(2050-S$80&lt;=0,0,(2/(2050-S$80+1))*(1-(SUM($E89:S89)/$J$82))*$J$82*'Fixed Data'!Q$52)),0)</f>
        <v>0</v>
      </c>
      <c r="U89" s="21">
        <f>IF($J$82&lt;0,(IF(2050-T$80&lt;=0,0,(2/(2050-T$80+1))*(1-(SUM($E89:T89)/$J$82))*$J$82*'Fixed Data'!R$52)),0)</f>
        <v>0</v>
      </c>
      <c r="V89" s="21">
        <f>IF($J$82&lt;0,(IF(2050-U$80&lt;=0,0,(2/(2050-U$80+1))*(1-(SUM($E89:U89)/$J$82))*$J$82*'Fixed Data'!S$52)),0)</f>
        <v>0</v>
      </c>
      <c r="W89" s="21">
        <f>IF($J$82&lt;0,(IF(2050-V$80&lt;=0,0,(2/(2050-V$80+1))*(1-(SUM($E89:V89)/$J$82))*$J$82*'Fixed Data'!T$52)),0)</f>
        <v>0</v>
      </c>
      <c r="X89" s="21">
        <f>IF($J$82&lt;0,(IF(2050-W$80&lt;=0,0,(2/(2050-W$80+1))*(1-(SUM($E89:W89)/$J$82))*$J$82*'Fixed Data'!U$52)),0)</f>
        <v>0</v>
      </c>
      <c r="Y89" s="21">
        <f>IF($J$82&lt;0,(IF(2050-X$80&lt;=0,0,(2/(2050-X$80+1))*(1-(SUM($E89:X89)/$J$82))*$J$82*'Fixed Data'!V$52)),0)</f>
        <v>0</v>
      </c>
      <c r="Z89" s="21">
        <f>IF($J$82&lt;0,(IF(2050-Y$80&lt;=0,0,(2/(2050-Y$80+1))*(1-(SUM($E89:Y89)/$J$82))*$J$82*'Fixed Data'!W$52)),0)</f>
        <v>0</v>
      </c>
      <c r="AA89" s="21">
        <f>IF($J$82&lt;0,(IF(2050-Z$80&lt;=0,0,(2/(2050-Z$80+1))*(1-(SUM($E89:Z89)/$J$82))*$J$82*'Fixed Data'!X$52)),0)</f>
        <v>0</v>
      </c>
      <c r="AB89" s="21">
        <f>IF($J$82&lt;0,(IF(2050-AA$80&lt;=0,0,(2/(2050-AA$80+1))*(1-(SUM($E89:AA89)/$J$82))*$J$82*'Fixed Data'!Y$52)),0)</f>
        <v>0</v>
      </c>
      <c r="AC89" s="21">
        <f>IF($J$82&lt;0,(IF(2050-AB$80&lt;=0,0,(2/(2050-AB$80+1))*(1-(SUM($E89:AB89)/$J$82))*$J$82*'Fixed Data'!Z$52)),0)</f>
        <v>0</v>
      </c>
      <c r="AD89" s="21">
        <f>IF($J$82&lt;0,(IF(2050-AC$80&lt;=0,0,(2/(2050-AC$80+1))*(1-(SUM($E89:AC89)/$J$82))*$J$82*'Fixed Data'!AA$52)),0)</f>
        <v>0</v>
      </c>
      <c r="AE89" s="21">
        <f>IF($J$82&lt;0,(IF(2050-AD$80&lt;=0,0,(2/(2050-AD$80+1))*(1-(SUM($E89:AD89)/$J$82))*$J$82*'Fixed Data'!AB$52)),0)</f>
        <v>0</v>
      </c>
      <c r="AF89" s="21">
        <f>IF($J$82&lt;0,(IF(2050-AE$80&lt;=0,0,(2/(2050-AE$80+1))*(1-(SUM($E89:AE89)/$J$82))*$J$82*'Fixed Data'!AC$52)),0)</f>
        <v>0</v>
      </c>
      <c r="AG89" s="21">
        <f>IF($J$82&lt;0,(IF(2050-AF$80&lt;=0,0,(2/(2050-AF$80+1))*(1-(SUM($E89:AF89)/$J$82))*$J$82*'Fixed Data'!AD$52)),0)</f>
        <v>0</v>
      </c>
      <c r="AH89" s="21">
        <f>IF($J$82&lt;0,(IF(2050-AG$80&lt;=0,0,(2/(2050-AG$80+1))*(1-(SUM($E89:AG89)/$J$82))*$J$82*'Fixed Data'!AE$52)),0)</f>
        <v>0</v>
      </c>
      <c r="AI89" s="21">
        <f>IF($J$82&lt;0,(IF(2050-AH$80&lt;=0,0,(2/(2050-AH$80+1))*(1-(SUM($E89:AH89)/$J$82))*$J$82*'Fixed Data'!AF$52)),0)</f>
        <v>0</v>
      </c>
      <c r="AJ89" s="21">
        <f>IF($J$82&lt;0,(IF(2050-AI$80&lt;=0,0,(2/(2050-AI$80+1))*(1-(SUM($E89:AI89)/$J$82))*$J$82*'Fixed Data'!AG$52)),0)</f>
        <v>0</v>
      </c>
      <c r="AK89" s="21">
        <f>IF($J$82&lt;0,(IF(2050-AJ$80&lt;=0,0,(2/(2050-AJ$80+1))*(1-(SUM($E89:AJ89)/$J$82))*$J$82*'Fixed Data'!AH$52)),0)</f>
        <v>0</v>
      </c>
      <c r="AL89" s="21">
        <f>IF($J$82&lt;0,(IF(2050-AK$80&lt;=0,0,(2/(2050-AK$80+1))*(1-(SUM($E89:AK89)/$J$82))*$J$82*'Fixed Data'!AI$52)),0)</f>
        <v>0</v>
      </c>
      <c r="AM89" s="21">
        <f>IF($J$82&lt;0,(IF(2050-AL$80&lt;=0,0,(2/(2050-AL$80+1))*(1-(SUM($E89:AL89)/$J$82))*$J$82*'Fixed Data'!AJ$52)),0)</f>
        <v>0</v>
      </c>
      <c r="AN89" s="21">
        <f>IF($J$82&lt;0,(IF(2050-AM$80&lt;=0,0,(2/(2050-AM$80+1))*(1-(SUM($E89:AM89)/$J$82))*$J$82*'Fixed Data'!AK$52)),0)</f>
        <v>0</v>
      </c>
      <c r="AO89" s="21">
        <f>IF($J$82&lt;0,(IF(2050-AN$80&lt;=0,0,(2/(2050-AN$80+1))*(1-(SUM($E89:AN89)/$J$82))*$J$82*'Fixed Data'!AL$52)),0)</f>
        <v>0</v>
      </c>
      <c r="AP89" s="21">
        <f>IF($J$82&lt;0,(IF(2050-AO$80&lt;=0,0,(2/(2050-AO$80+1))*(1-(SUM($E89:AO89)/$J$82))*$J$82*'Fixed Data'!AM$52)),0)</f>
        <v>0</v>
      </c>
      <c r="AQ89" s="21">
        <f>IF($J$82&lt;0,(IF(2050-AP$80&lt;=0,0,(2/(2050-AP$80+1))*(1-(SUM($E89:AP89)/$J$82))*$J$82*'Fixed Data'!AN$52)),0)</f>
        <v>0</v>
      </c>
      <c r="AR89" s="21">
        <f>IF($J$82&lt;0,(IF(2050-AQ$80&lt;=0,0,(2/(2050-AQ$80+1))*(1-(SUM($E89:AQ89)/$J$82))*$J$82*'Fixed Data'!AO$52)),0)</f>
        <v>0</v>
      </c>
      <c r="AS89" s="21">
        <f>IF($J$82&lt;0,(IF(2050-AR$80&lt;=0,0,(2/(2050-AR$80+1))*(1-(SUM($E89:AR89)/$J$82))*$J$82*'Fixed Data'!AP$52)),0)</f>
        <v>0</v>
      </c>
      <c r="AT89" s="21">
        <f>IF($J$82&lt;0,(IF(2050-AS$80&lt;=0,0,(2/(2050-AS$80+1))*(1-(SUM($E89:AS89)/$J$82))*$J$82*'Fixed Data'!AQ$52)),0)</f>
        <v>0</v>
      </c>
      <c r="AU89" s="21">
        <f>IF($J$82&lt;0,(IF(2050-AT$80&lt;=0,0,(2/(2050-AT$80+1))*(1-(SUM($E89:AT89)/$J$82))*$J$82*'Fixed Data'!AR$52)),0)</f>
        <v>0</v>
      </c>
      <c r="AV89" s="21">
        <f>IF($J$82&lt;0,(IF(2050-AU$80&lt;=0,0,(2/(2050-AU$80+1))*(1-(SUM($E89:AU89)/$J$82))*$J$82*'Fixed Data'!AS$52)),0)</f>
        <v>0</v>
      </c>
      <c r="AW89" s="21">
        <f>IF($J$82&lt;0,(IF(2050-AV$80&lt;=0,0,(2/(2050-AV$80+1))*(1-(SUM($E89:AV89)/$J$82))*$J$82*'Fixed Data'!AT$52)),0)</f>
        <v>0</v>
      </c>
      <c r="AX89" s="21">
        <f>IF($J$82&lt;0,(IF(2050-AW$80&lt;=0,0,(2/(2050-AW$80+1))*(1-(SUM($E89:AW89)/$J$82))*$J$82*'Fixed Data'!AU$52)),0)</f>
        <v>0</v>
      </c>
      <c r="AY89" s="21">
        <f>IF($J$82&lt;0,(IF(2050-AX$80&lt;=0,0,(2/(2050-AX$80+1))*(1-(SUM($E89:AX89)/$J$82))*$J$82*'Fixed Data'!AV$52)),0)</f>
        <v>0</v>
      </c>
      <c r="AZ89" s="21">
        <f>IF($J$82&lt;0,(IF(2050-AY$80&lt;=0,0,(2/(2050-AY$80+1))*(1-(SUM($E89:AY89)/$J$82))*$J$82*'Fixed Data'!AW$52)),0)</f>
        <v>0</v>
      </c>
      <c r="BA89" s="21">
        <f>IF($J$82&lt;0,(IF(2050-AZ$80&lt;=0,0,(2/(2050-AZ$80+1))*(1-(SUM($E89:AZ89)/$J$82))*$J$82*'Fixed Data'!AX$52)),0)</f>
        <v>0</v>
      </c>
      <c r="BB89" s="21">
        <f>IF($J$82&lt;0,(IF(2050-BA$80&lt;=0,0,(2/(2050-BA$80+1))*(1-(SUM($E89:BA89)/$J$82))*$J$82*'Fixed Data'!AY$52)),0)</f>
        <v>0</v>
      </c>
    </row>
    <row r="90" spans="1:54" ht="15" hidden="1" customHeight="1" outlineLevel="3">
      <c r="A90" s="8"/>
      <c r="B90" t="s">
        <v>407</v>
      </c>
      <c r="C90" t="s">
        <v>408</v>
      </c>
      <c r="D90" t="s">
        <v>379</v>
      </c>
      <c r="E90" s="18"/>
      <c r="F90" s="18"/>
      <c r="G90" s="18"/>
      <c r="H90" s="18"/>
      <c r="I90" s="18"/>
      <c r="J90" s="18"/>
      <c r="K90" s="18"/>
      <c r="L90" s="21">
        <f>IF($K$82&lt;0,(IF(2050-K$80&lt;=0,0,(2/(2050-K$80+1))*(1-(SUM($E90:K90)/$K$82))*$K$82*'Fixed Data'!I$52)),0)</f>
        <v>0</v>
      </c>
      <c r="M90" s="21">
        <f>IF($K$82&lt;0,(IF(2050-L$80&lt;=0,0,(2/(2050-L$80+1))*(1-(SUM($E90:L90)/$K$82))*$K$82*'Fixed Data'!J$52)),0)</f>
        <v>0</v>
      </c>
      <c r="N90" s="21">
        <f>IF($K$82&lt;0,(IF(2050-M$80&lt;=0,0,(2/(2050-M$80+1))*(1-(SUM($E90:M90)/$K$82))*$K$82*'Fixed Data'!K$52)),0)</f>
        <v>0</v>
      </c>
      <c r="O90" s="21">
        <f>IF($K$82&lt;0,(IF(2050-N$80&lt;=0,0,(2/(2050-N$80+1))*(1-(SUM($E90:N90)/$K$82))*$K$82*'Fixed Data'!L$52)),0)</f>
        <v>0</v>
      </c>
      <c r="P90" s="21">
        <f>IF($K$82&lt;0,(IF(2050-O$80&lt;=0,0,(2/(2050-O$80+1))*(1-(SUM($E90:O90)/$K$82))*$K$82*'Fixed Data'!M$52)),0)</f>
        <v>0</v>
      </c>
      <c r="Q90" s="21">
        <f>IF($K$82&lt;0,(IF(2050-P$80&lt;=0,0,(2/(2050-P$80+1))*(1-(SUM($E90:P90)/$K$82))*$K$82*'Fixed Data'!N$52)),0)</f>
        <v>0</v>
      </c>
      <c r="R90" s="21">
        <f>IF($K$82&lt;0,(IF(2050-Q$80&lt;=0,0,(2/(2050-Q$80+1))*(1-(SUM($E90:Q90)/$K$82))*$K$82*'Fixed Data'!O$52)),0)</f>
        <v>0</v>
      </c>
      <c r="S90" s="21">
        <f>IF($K$82&lt;0,(IF(2050-R$80&lt;=0,0,(2/(2050-R$80+1))*(1-(SUM($E90:R90)/$K$82))*$K$82*'Fixed Data'!P$52)),0)</f>
        <v>0</v>
      </c>
      <c r="T90" s="21">
        <f>IF($K$82&lt;0,(IF(2050-S$80&lt;=0,0,(2/(2050-S$80+1))*(1-(SUM($E90:S90)/$K$82))*$K$82*'Fixed Data'!Q$52)),0)</f>
        <v>0</v>
      </c>
      <c r="U90" s="21">
        <f>IF($K$82&lt;0,(IF(2050-T$80&lt;=0,0,(2/(2050-T$80+1))*(1-(SUM($E90:T90)/$K$82))*$K$82*'Fixed Data'!R$52)),0)</f>
        <v>0</v>
      </c>
      <c r="V90" s="21">
        <f>IF($K$82&lt;0,(IF(2050-U$80&lt;=0,0,(2/(2050-U$80+1))*(1-(SUM($E90:U90)/$K$82))*$K$82*'Fixed Data'!S$52)),0)</f>
        <v>0</v>
      </c>
      <c r="W90" s="21">
        <f>IF($K$82&lt;0,(IF(2050-V$80&lt;=0,0,(2/(2050-V$80+1))*(1-(SUM($E90:V90)/$K$82))*$K$82*'Fixed Data'!T$52)),0)</f>
        <v>0</v>
      </c>
      <c r="X90" s="21">
        <f>IF($K$82&lt;0,(IF(2050-W$80&lt;=0,0,(2/(2050-W$80+1))*(1-(SUM($E90:W90)/$K$82))*$K$82*'Fixed Data'!U$52)),0)</f>
        <v>0</v>
      </c>
      <c r="Y90" s="21">
        <f>IF($K$82&lt;0,(IF(2050-X$80&lt;=0,0,(2/(2050-X$80+1))*(1-(SUM($E90:X90)/$K$82))*$K$82*'Fixed Data'!V$52)),0)</f>
        <v>0</v>
      </c>
      <c r="Z90" s="21">
        <f>IF($K$82&lt;0,(IF(2050-Y$80&lt;=0,0,(2/(2050-Y$80+1))*(1-(SUM($E90:Y90)/$K$82))*$K$82*'Fixed Data'!W$52)),0)</f>
        <v>0</v>
      </c>
      <c r="AA90" s="21">
        <f>IF($K$82&lt;0,(IF(2050-Z$80&lt;=0,0,(2/(2050-Z$80+1))*(1-(SUM($E90:Z90)/$K$82))*$K$82*'Fixed Data'!X$52)),0)</f>
        <v>0</v>
      </c>
      <c r="AB90" s="21">
        <f>IF($K$82&lt;0,(IF(2050-AA$80&lt;=0,0,(2/(2050-AA$80+1))*(1-(SUM($E90:AA90)/$K$82))*$K$82*'Fixed Data'!Y$52)),0)</f>
        <v>0</v>
      </c>
      <c r="AC90" s="21">
        <f>IF($K$82&lt;0,(IF(2050-AB$80&lt;=0,0,(2/(2050-AB$80+1))*(1-(SUM($E90:AB90)/$K$82))*$K$82*'Fixed Data'!Z$52)),0)</f>
        <v>0</v>
      </c>
      <c r="AD90" s="21">
        <f>IF($K$82&lt;0,(IF(2050-AC$80&lt;=0,0,(2/(2050-AC$80+1))*(1-(SUM($E90:AC90)/$K$82))*$K$82*'Fixed Data'!AA$52)),0)</f>
        <v>0</v>
      </c>
      <c r="AE90" s="21">
        <f>IF($K$82&lt;0,(IF(2050-AD$80&lt;=0,0,(2/(2050-AD$80+1))*(1-(SUM($E90:AD90)/$K$82))*$K$82*'Fixed Data'!AB$52)),0)</f>
        <v>0</v>
      </c>
      <c r="AF90" s="21">
        <f>IF($K$82&lt;0,(IF(2050-AE$80&lt;=0,0,(2/(2050-AE$80+1))*(1-(SUM($E90:AE90)/$K$82))*$K$82*'Fixed Data'!AC$52)),0)</f>
        <v>0</v>
      </c>
      <c r="AG90" s="21">
        <f>IF($K$82&lt;0,(IF(2050-AF$80&lt;=0,0,(2/(2050-AF$80+1))*(1-(SUM($E90:AF90)/$K$82))*$K$82*'Fixed Data'!AD$52)),0)</f>
        <v>0</v>
      </c>
      <c r="AH90" s="21">
        <f>IF($K$82&lt;0,(IF(2050-AG$80&lt;=0,0,(2/(2050-AG$80+1))*(1-(SUM($E90:AG90)/$K$82))*$K$82*'Fixed Data'!AE$52)),0)</f>
        <v>0</v>
      </c>
      <c r="AI90" s="21">
        <f>IF($K$82&lt;0,(IF(2050-AH$80&lt;=0,0,(2/(2050-AH$80+1))*(1-(SUM($E90:AH90)/$K$82))*$K$82*'Fixed Data'!AF$52)),0)</f>
        <v>0</v>
      </c>
      <c r="AJ90" s="21">
        <f>IF($K$82&lt;0,(IF(2050-AI$80&lt;=0,0,(2/(2050-AI$80+1))*(1-(SUM($E90:AI90)/$K$82))*$K$82*'Fixed Data'!AG$52)),0)</f>
        <v>0</v>
      </c>
      <c r="AK90" s="21">
        <f>IF($K$82&lt;0,(IF(2050-AJ$80&lt;=0,0,(2/(2050-AJ$80+1))*(1-(SUM($E90:AJ90)/$K$82))*$K$82*'Fixed Data'!AH$52)),0)</f>
        <v>0</v>
      </c>
      <c r="AL90" s="21">
        <f>IF($K$82&lt;0,(IF(2050-AK$80&lt;=0,0,(2/(2050-AK$80+1))*(1-(SUM($E90:AK90)/$K$82))*$K$82*'Fixed Data'!AI$52)),0)</f>
        <v>0</v>
      </c>
      <c r="AM90" s="21">
        <f>IF($K$82&lt;0,(IF(2050-AL$80&lt;=0,0,(2/(2050-AL$80+1))*(1-(SUM($E90:AL90)/$K$82))*$K$82*'Fixed Data'!AJ$52)),0)</f>
        <v>0</v>
      </c>
      <c r="AN90" s="21">
        <f>IF($K$82&lt;0,(IF(2050-AM$80&lt;=0,0,(2/(2050-AM$80+1))*(1-(SUM($E90:AM90)/$K$82))*$K$82*'Fixed Data'!AK$52)),0)</f>
        <v>0</v>
      </c>
      <c r="AO90" s="21">
        <f>IF($K$82&lt;0,(IF(2050-AN$80&lt;=0,0,(2/(2050-AN$80+1))*(1-(SUM($E90:AN90)/$K$82))*$K$82*'Fixed Data'!AL$52)),0)</f>
        <v>0</v>
      </c>
      <c r="AP90" s="21">
        <f>IF($K$82&lt;0,(IF(2050-AO$80&lt;=0,0,(2/(2050-AO$80+1))*(1-(SUM($E90:AO90)/$K$82))*$K$82*'Fixed Data'!AM$52)),0)</f>
        <v>0</v>
      </c>
      <c r="AQ90" s="21">
        <f>IF($K$82&lt;0,(IF(2050-AP$80&lt;=0,0,(2/(2050-AP$80+1))*(1-(SUM($E90:AP90)/$K$82))*$K$82*'Fixed Data'!AN$52)),0)</f>
        <v>0</v>
      </c>
      <c r="AR90" s="21">
        <f>IF($K$82&lt;0,(IF(2050-AQ$80&lt;=0,0,(2/(2050-AQ$80+1))*(1-(SUM($E90:AQ90)/$K$82))*$K$82*'Fixed Data'!AO$52)),0)</f>
        <v>0</v>
      </c>
      <c r="AS90" s="21">
        <f>IF($K$82&lt;0,(IF(2050-AR$80&lt;=0,0,(2/(2050-AR$80+1))*(1-(SUM($E90:AR90)/$K$82))*$K$82*'Fixed Data'!AP$52)),0)</f>
        <v>0</v>
      </c>
      <c r="AT90" s="21">
        <f>IF($K$82&lt;0,(IF(2050-AS$80&lt;=0,0,(2/(2050-AS$80+1))*(1-(SUM($E90:AS90)/$K$82))*$K$82*'Fixed Data'!AQ$52)),0)</f>
        <v>0</v>
      </c>
      <c r="AU90" s="21">
        <f>IF($K$82&lt;0,(IF(2050-AT$80&lt;=0,0,(2/(2050-AT$80+1))*(1-(SUM($E90:AT90)/$K$82))*$K$82*'Fixed Data'!AR$52)),0)</f>
        <v>0</v>
      </c>
      <c r="AV90" s="21">
        <f>IF($K$82&lt;0,(IF(2050-AU$80&lt;=0,0,(2/(2050-AU$80+1))*(1-(SUM($E90:AU90)/$K$82))*$K$82*'Fixed Data'!AS$52)),0)</f>
        <v>0</v>
      </c>
      <c r="AW90" s="21">
        <f>IF($K$82&lt;0,(IF(2050-AV$80&lt;=0,0,(2/(2050-AV$80+1))*(1-(SUM($E90:AV90)/$K$82))*$K$82*'Fixed Data'!AT$52)),0)</f>
        <v>0</v>
      </c>
      <c r="AX90" s="21">
        <f>IF($K$82&lt;0,(IF(2050-AW$80&lt;=0,0,(2/(2050-AW$80+1))*(1-(SUM($E90:AW90)/$K$82))*$K$82*'Fixed Data'!AU$52)),0)</f>
        <v>0</v>
      </c>
      <c r="AY90" s="21">
        <f>IF($K$82&lt;0,(IF(2050-AX$80&lt;=0,0,(2/(2050-AX$80+1))*(1-(SUM($E90:AX90)/$K$82))*$K$82*'Fixed Data'!AV$52)),0)</f>
        <v>0</v>
      </c>
      <c r="AZ90" s="21">
        <f>IF($K$82&lt;0,(IF(2050-AY$80&lt;=0,0,(2/(2050-AY$80+1))*(1-(SUM($E90:AY90)/$K$82))*$K$82*'Fixed Data'!AW$52)),0)</f>
        <v>0</v>
      </c>
      <c r="BA90" s="21">
        <f>IF($K$82&lt;0,(IF(2050-AZ$80&lt;=0,0,(2/(2050-AZ$80+1))*(1-(SUM($E90:AZ90)/$K$82))*$K$82*'Fixed Data'!AX$52)),0)</f>
        <v>0</v>
      </c>
      <c r="BB90" s="21">
        <f>IF($K$82&lt;0,(IF(2050-BA$80&lt;=0,0,(2/(2050-BA$80+1))*(1-(SUM($E90:BA90)/$K$82))*$K$82*'Fixed Data'!AY$52)),0)</f>
        <v>0</v>
      </c>
    </row>
    <row r="91" spans="1:54" ht="15" hidden="1" customHeight="1" outlineLevel="3">
      <c r="A91" s="8"/>
      <c r="B91" t="s">
        <v>409</v>
      </c>
      <c r="C91" t="s">
        <v>410</v>
      </c>
      <c r="D91" t="s">
        <v>379</v>
      </c>
      <c r="E91" s="18"/>
      <c r="F91" s="18"/>
      <c r="G91" s="18"/>
      <c r="H91" s="18"/>
      <c r="I91" s="18"/>
      <c r="J91" s="18"/>
      <c r="K91" s="18"/>
      <c r="L91" s="18"/>
      <c r="M91" s="21">
        <f>IF($L$82&lt;0,(IF(2050-L$80&lt;=0,0,(2/(2050-L$80+1))*(1-(SUM($E91:L91)/$L$82))*$L$82*'Fixed Data'!J$52)),0)</f>
        <v>0</v>
      </c>
      <c r="N91" s="21">
        <f>IF($L$82&lt;0,(IF(2050-M$80&lt;=0,0,(2/(2050-M$80+1))*(1-(SUM($E91:M91)/$L$82))*$L$82*'Fixed Data'!K$52)),0)</f>
        <v>0</v>
      </c>
      <c r="O91" s="21">
        <f>IF($L$82&lt;0,(IF(2050-N$80&lt;=0,0,(2/(2050-N$80+1))*(1-(SUM($E91:N91)/$L$82))*$L$82*'Fixed Data'!L$52)),0)</f>
        <v>0</v>
      </c>
      <c r="P91" s="21">
        <f>IF($L$82&lt;0,(IF(2050-O$80&lt;=0,0,(2/(2050-O$80+1))*(1-(SUM($E91:O91)/$L$82))*$L$82*'Fixed Data'!M$52)),0)</f>
        <v>0</v>
      </c>
      <c r="Q91" s="21">
        <f>IF($L$82&lt;0,(IF(2050-P$80&lt;=0,0,(2/(2050-P$80+1))*(1-(SUM($E91:P91)/$L$82))*$L$82*'Fixed Data'!N$52)),0)</f>
        <v>0</v>
      </c>
      <c r="R91" s="21">
        <f>IF($L$82&lt;0,(IF(2050-Q$80&lt;=0,0,(2/(2050-Q$80+1))*(1-(SUM($E91:Q91)/$L$82))*$L$82*'Fixed Data'!O$52)),0)</f>
        <v>0</v>
      </c>
      <c r="S91" s="21">
        <f>IF($L$82&lt;0,(IF(2050-R$80&lt;=0,0,(2/(2050-R$80+1))*(1-(SUM($E91:R91)/$L$82))*$L$82*'Fixed Data'!P$52)),0)</f>
        <v>0</v>
      </c>
      <c r="T91" s="21">
        <f>IF($L$82&lt;0,(IF(2050-S$80&lt;=0,0,(2/(2050-S$80+1))*(1-(SUM($E91:S91)/$L$82))*$L$82*'Fixed Data'!Q$52)),0)</f>
        <v>0</v>
      </c>
      <c r="U91" s="21">
        <f>IF($L$82&lt;0,(IF(2050-T$80&lt;=0,0,(2/(2050-T$80+1))*(1-(SUM($E91:T91)/$L$82))*$L$82*'Fixed Data'!R$52)),0)</f>
        <v>0</v>
      </c>
      <c r="V91" s="21">
        <f>IF($L$82&lt;0,(IF(2050-U$80&lt;=0,0,(2/(2050-U$80+1))*(1-(SUM($E91:U91)/$L$82))*$L$82*'Fixed Data'!S$52)),0)</f>
        <v>0</v>
      </c>
      <c r="W91" s="21">
        <f>IF($L$82&lt;0,(IF(2050-V$80&lt;=0,0,(2/(2050-V$80+1))*(1-(SUM($E91:V91)/$L$82))*$L$82*'Fixed Data'!T$52)),0)</f>
        <v>0</v>
      </c>
      <c r="X91" s="21">
        <f>IF($L$82&lt;0,(IF(2050-W$80&lt;=0,0,(2/(2050-W$80+1))*(1-(SUM($E91:W91)/$L$82))*$L$82*'Fixed Data'!U$52)),0)</f>
        <v>0</v>
      </c>
      <c r="Y91" s="21">
        <f>IF($L$82&lt;0,(IF(2050-X$80&lt;=0,0,(2/(2050-X$80+1))*(1-(SUM($E91:X91)/$L$82))*$L$82*'Fixed Data'!V$52)),0)</f>
        <v>0</v>
      </c>
      <c r="Z91" s="21">
        <f>IF($L$82&lt;0,(IF(2050-Y$80&lt;=0,0,(2/(2050-Y$80+1))*(1-(SUM($E91:Y91)/$L$82))*$L$82*'Fixed Data'!W$52)),0)</f>
        <v>0</v>
      </c>
      <c r="AA91" s="21">
        <f>IF($L$82&lt;0,(IF(2050-Z$80&lt;=0,0,(2/(2050-Z$80+1))*(1-(SUM($E91:Z91)/$L$82))*$L$82*'Fixed Data'!X$52)),0)</f>
        <v>0</v>
      </c>
      <c r="AB91" s="21">
        <f>IF($L$82&lt;0,(IF(2050-AA$80&lt;=0,0,(2/(2050-AA$80+1))*(1-(SUM($E91:AA91)/$L$82))*$L$82*'Fixed Data'!Y$52)),0)</f>
        <v>0</v>
      </c>
      <c r="AC91" s="21">
        <f>IF($L$82&lt;0,(IF(2050-AB$80&lt;=0,0,(2/(2050-AB$80+1))*(1-(SUM($E91:AB91)/$L$82))*$L$82*'Fixed Data'!Z$52)),0)</f>
        <v>0</v>
      </c>
      <c r="AD91" s="21">
        <f>IF($L$82&lt;0,(IF(2050-AC$80&lt;=0,0,(2/(2050-AC$80+1))*(1-(SUM($E91:AC91)/$L$82))*$L$82*'Fixed Data'!AA$52)),0)</f>
        <v>0</v>
      </c>
      <c r="AE91" s="21">
        <f>IF($L$82&lt;0,(IF(2050-AD$80&lt;=0,0,(2/(2050-AD$80+1))*(1-(SUM($E91:AD91)/$L$82))*$L$82*'Fixed Data'!AB$52)),0)</f>
        <v>0</v>
      </c>
      <c r="AF91" s="21">
        <f>IF($L$82&lt;0,(IF(2050-AE$80&lt;=0,0,(2/(2050-AE$80+1))*(1-(SUM($E91:AE91)/$L$82))*$L$82*'Fixed Data'!AC$52)),0)</f>
        <v>0</v>
      </c>
      <c r="AG91" s="21">
        <f>IF($L$82&lt;0,(IF(2050-AF$80&lt;=0,0,(2/(2050-AF$80+1))*(1-(SUM($E91:AF91)/$L$82))*$L$82*'Fixed Data'!AD$52)),0)</f>
        <v>0</v>
      </c>
      <c r="AH91" s="21">
        <f>IF($L$82&lt;0,(IF(2050-AG$80&lt;=0,0,(2/(2050-AG$80+1))*(1-(SUM($E91:AG91)/$L$82))*$L$82*'Fixed Data'!AE$52)),0)</f>
        <v>0</v>
      </c>
      <c r="AI91" s="21">
        <f>IF($L$82&lt;0,(IF(2050-AH$80&lt;=0,0,(2/(2050-AH$80+1))*(1-(SUM($E91:AH91)/$L$82))*$L$82*'Fixed Data'!AF$52)),0)</f>
        <v>0</v>
      </c>
      <c r="AJ91" s="21">
        <f>IF($L$82&lt;0,(IF(2050-AI$80&lt;=0,0,(2/(2050-AI$80+1))*(1-(SUM($E91:AI91)/$L$82))*$L$82*'Fixed Data'!AG$52)),0)</f>
        <v>0</v>
      </c>
      <c r="AK91" s="21">
        <f>IF($L$82&lt;0,(IF(2050-AJ$80&lt;=0,0,(2/(2050-AJ$80+1))*(1-(SUM($E91:AJ91)/$L$82))*$L$82*'Fixed Data'!AH$52)),0)</f>
        <v>0</v>
      </c>
      <c r="AL91" s="21">
        <f>IF($L$82&lt;0,(IF(2050-AK$80&lt;=0,0,(2/(2050-AK$80+1))*(1-(SUM($E91:AK91)/$L$82))*$L$82*'Fixed Data'!AI$52)),0)</f>
        <v>0</v>
      </c>
      <c r="AM91" s="21">
        <f>IF($L$82&lt;0,(IF(2050-AL$80&lt;=0,0,(2/(2050-AL$80+1))*(1-(SUM($E91:AL91)/$L$82))*$L$82*'Fixed Data'!AJ$52)),0)</f>
        <v>0</v>
      </c>
      <c r="AN91" s="21">
        <f>IF($L$82&lt;0,(IF(2050-AM$80&lt;=0,0,(2/(2050-AM$80+1))*(1-(SUM($E91:AM91)/$L$82))*$L$82*'Fixed Data'!AK$52)),0)</f>
        <v>0</v>
      </c>
      <c r="AO91" s="21">
        <f>IF($L$82&lt;0,(IF(2050-AN$80&lt;=0,0,(2/(2050-AN$80+1))*(1-(SUM($E91:AN91)/$L$82))*$L$82*'Fixed Data'!AL$52)),0)</f>
        <v>0</v>
      </c>
      <c r="AP91" s="21">
        <f>IF($L$82&lt;0,(IF(2050-AO$80&lt;=0,0,(2/(2050-AO$80+1))*(1-(SUM($E91:AO91)/$L$82))*$L$82*'Fixed Data'!AM$52)),0)</f>
        <v>0</v>
      </c>
      <c r="AQ91" s="21">
        <f>IF($L$82&lt;0,(IF(2050-AP$80&lt;=0,0,(2/(2050-AP$80+1))*(1-(SUM($E91:AP91)/$L$82))*$L$82*'Fixed Data'!AN$52)),0)</f>
        <v>0</v>
      </c>
      <c r="AR91" s="21">
        <f>IF($L$82&lt;0,(IF(2050-AQ$80&lt;=0,0,(2/(2050-AQ$80+1))*(1-(SUM($E91:AQ91)/$L$82))*$L$82*'Fixed Data'!AO$52)),0)</f>
        <v>0</v>
      </c>
      <c r="AS91" s="21">
        <f>IF($L$82&lt;0,(IF(2050-AR$80&lt;=0,0,(2/(2050-AR$80+1))*(1-(SUM($E91:AR91)/$L$82))*$L$82*'Fixed Data'!AP$52)),0)</f>
        <v>0</v>
      </c>
      <c r="AT91" s="21">
        <f>IF($L$82&lt;0,(IF(2050-AS$80&lt;=0,0,(2/(2050-AS$80+1))*(1-(SUM($E91:AS91)/$L$82))*$L$82*'Fixed Data'!AQ$52)),0)</f>
        <v>0</v>
      </c>
      <c r="AU91" s="21">
        <f>IF($L$82&lt;0,(IF(2050-AT$80&lt;=0,0,(2/(2050-AT$80+1))*(1-(SUM($E91:AT91)/$L$82))*$L$82*'Fixed Data'!AR$52)),0)</f>
        <v>0</v>
      </c>
      <c r="AV91" s="21">
        <f>IF($L$82&lt;0,(IF(2050-AU$80&lt;=0,0,(2/(2050-AU$80+1))*(1-(SUM($E91:AU91)/$L$82))*$L$82*'Fixed Data'!AS$52)),0)</f>
        <v>0</v>
      </c>
      <c r="AW91" s="21">
        <f>IF($L$82&lt;0,(IF(2050-AV$80&lt;=0,0,(2/(2050-AV$80+1))*(1-(SUM($E91:AV91)/$L$82))*$L$82*'Fixed Data'!AT$52)),0)</f>
        <v>0</v>
      </c>
      <c r="AX91" s="21">
        <f>IF($L$82&lt;0,(IF(2050-AW$80&lt;=0,0,(2/(2050-AW$80+1))*(1-(SUM($E91:AW91)/$L$82))*$L$82*'Fixed Data'!AU$52)),0)</f>
        <v>0</v>
      </c>
      <c r="AY91" s="21">
        <f>IF($L$82&lt;0,(IF(2050-AX$80&lt;=0,0,(2/(2050-AX$80+1))*(1-(SUM($E91:AX91)/$L$82))*$L$82*'Fixed Data'!AV$52)),0)</f>
        <v>0</v>
      </c>
      <c r="AZ91" s="21">
        <f>IF($L$82&lt;0,(IF(2050-AY$80&lt;=0,0,(2/(2050-AY$80+1))*(1-(SUM($E91:AY91)/$L$82))*$L$82*'Fixed Data'!AW$52)),0)</f>
        <v>0</v>
      </c>
      <c r="BA91" s="21">
        <f>IF($L$82&lt;0,(IF(2050-AZ$80&lt;=0,0,(2/(2050-AZ$80+1))*(1-(SUM($E91:AZ91)/$L$82))*$L$82*'Fixed Data'!AX$52)),0)</f>
        <v>0</v>
      </c>
      <c r="BB91" s="21">
        <f>IF($L$82&lt;0,(IF(2050-BA$80&lt;=0,0,(2/(2050-BA$80+1))*(1-(SUM($E91:BA91)/$L$82))*$L$82*'Fixed Data'!AY$52)),0)</f>
        <v>0</v>
      </c>
    </row>
    <row r="92" spans="1:54" ht="15" hidden="1" customHeight="1" outlineLevel="3">
      <c r="A92" s="8"/>
      <c r="B92" t="s">
        <v>411</v>
      </c>
      <c r="C92" t="s">
        <v>412</v>
      </c>
      <c r="D92" t="s">
        <v>379</v>
      </c>
      <c r="E92" s="18"/>
      <c r="F92" s="18"/>
      <c r="G92" s="18"/>
      <c r="H92" s="18"/>
      <c r="I92" s="18"/>
      <c r="J92" s="18"/>
      <c r="K92" s="18"/>
      <c r="L92" s="18"/>
      <c r="M92" s="18"/>
      <c r="N92" s="21">
        <f>IF($M$82&lt;0,(IF(2050-M$80&lt;=0,0,(2/(2050-M$80+1))*(1-(SUM($E92:M92)/$M$82))*$M$82*'Fixed Data'!K$52)),0)</f>
        <v>0</v>
      </c>
      <c r="O92" s="21">
        <f>IF($M$82&lt;0,(IF(2050-N$80&lt;=0,0,(2/(2050-N$80+1))*(1-(SUM($E92:N92)/$M$82))*$M$82*'Fixed Data'!L$52)),0)</f>
        <v>0</v>
      </c>
      <c r="P92" s="21">
        <f>IF($M$82&lt;0,(IF(2050-O$80&lt;=0,0,(2/(2050-O$80+1))*(1-(SUM($E92:O92)/$M$82))*$M$82*'Fixed Data'!M$52)),0)</f>
        <v>0</v>
      </c>
      <c r="Q92" s="21">
        <f>IF($M$82&lt;0,(IF(2050-P$80&lt;=0,0,(2/(2050-P$80+1))*(1-(SUM($E92:P92)/$M$82))*$M$82*'Fixed Data'!N$52)),0)</f>
        <v>0</v>
      </c>
      <c r="R92" s="21">
        <f>IF($M$82&lt;0,(IF(2050-Q$80&lt;=0,0,(2/(2050-Q$80+1))*(1-(SUM($E92:Q92)/$M$82))*$M$82*'Fixed Data'!O$52)),0)</f>
        <v>0</v>
      </c>
      <c r="S92" s="21">
        <f>IF($M$82&lt;0,(IF(2050-R$80&lt;=0,0,(2/(2050-R$80+1))*(1-(SUM($E92:R92)/$M$82))*$M$82*'Fixed Data'!P$52)),0)</f>
        <v>0</v>
      </c>
      <c r="T92" s="21">
        <f>IF($M$82&lt;0,(IF(2050-S$80&lt;=0,0,(2/(2050-S$80+1))*(1-(SUM($E92:S92)/$M$82))*$M$82*'Fixed Data'!Q$52)),0)</f>
        <v>0</v>
      </c>
      <c r="U92" s="21">
        <f>IF($M$82&lt;0,(IF(2050-T$80&lt;=0,0,(2/(2050-T$80+1))*(1-(SUM($E92:T92)/$M$82))*$M$82*'Fixed Data'!R$52)),0)</f>
        <v>0</v>
      </c>
      <c r="V92" s="21">
        <f>IF($M$82&lt;0,(IF(2050-U$80&lt;=0,0,(2/(2050-U$80+1))*(1-(SUM($E92:U92)/$M$82))*$M$82*'Fixed Data'!S$52)),0)</f>
        <v>0</v>
      </c>
      <c r="W92" s="21">
        <f>IF($M$82&lt;0,(IF(2050-V$80&lt;=0,0,(2/(2050-V$80+1))*(1-(SUM($E92:V92)/$M$82))*$M$82*'Fixed Data'!T$52)),0)</f>
        <v>0</v>
      </c>
      <c r="X92" s="21">
        <f>IF($M$82&lt;0,(IF(2050-W$80&lt;=0,0,(2/(2050-W$80+1))*(1-(SUM($E92:W92)/$M$82))*$M$82*'Fixed Data'!U$52)),0)</f>
        <v>0</v>
      </c>
      <c r="Y92" s="21">
        <f>IF($M$82&lt;0,(IF(2050-X$80&lt;=0,0,(2/(2050-X$80+1))*(1-(SUM($E92:X92)/$M$82))*$M$82*'Fixed Data'!V$52)),0)</f>
        <v>0</v>
      </c>
      <c r="Z92" s="21">
        <f>IF($M$82&lt;0,(IF(2050-Y$80&lt;=0,0,(2/(2050-Y$80+1))*(1-(SUM($E92:Y92)/$M$82))*$M$82*'Fixed Data'!W$52)),0)</f>
        <v>0</v>
      </c>
      <c r="AA92" s="21">
        <f>IF($M$82&lt;0,(IF(2050-Z$80&lt;=0,0,(2/(2050-Z$80+1))*(1-(SUM($E92:Z92)/$M$82))*$M$82*'Fixed Data'!X$52)),0)</f>
        <v>0</v>
      </c>
      <c r="AB92" s="21">
        <f>IF($M$82&lt;0,(IF(2050-AA$80&lt;=0,0,(2/(2050-AA$80+1))*(1-(SUM($E92:AA92)/$M$82))*$M$82*'Fixed Data'!Y$52)),0)</f>
        <v>0</v>
      </c>
      <c r="AC92" s="21">
        <f>IF($M$82&lt;0,(IF(2050-AB$80&lt;=0,0,(2/(2050-AB$80+1))*(1-(SUM($E92:AB92)/$M$82))*$M$82*'Fixed Data'!Z$52)),0)</f>
        <v>0</v>
      </c>
      <c r="AD92" s="21">
        <f>IF($M$82&lt;0,(IF(2050-AC$80&lt;=0,0,(2/(2050-AC$80+1))*(1-(SUM($E92:AC92)/$M$82))*$M$82*'Fixed Data'!AA$52)),0)</f>
        <v>0</v>
      </c>
      <c r="AE92" s="21">
        <f>IF($M$82&lt;0,(IF(2050-AD$80&lt;=0,0,(2/(2050-AD$80+1))*(1-(SUM($E92:AD92)/$M$82))*$M$82*'Fixed Data'!AB$52)),0)</f>
        <v>0</v>
      </c>
      <c r="AF92" s="21">
        <f>IF($M$82&lt;0,(IF(2050-AE$80&lt;=0,0,(2/(2050-AE$80+1))*(1-(SUM($E92:AE92)/$M$82))*$M$82*'Fixed Data'!AC$52)),0)</f>
        <v>0</v>
      </c>
      <c r="AG92" s="21">
        <f>IF($M$82&lt;0,(IF(2050-AF$80&lt;=0,0,(2/(2050-AF$80+1))*(1-(SUM($E92:AF92)/$M$82))*$M$82*'Fixed Data'!AD$52)),0)</f>
        <v>0</v>
      </c>
      <c r="AH92" s="21">
        <f>IF($M$82&lt;0,(IF(2050-AG$80&lt;=0,0,(2/(2050-AG$80+1))*(1-(SUM($E92:AG92)/$M$82))*$M$82*'Fixed Data'!AE$52)),0)</f>
        <v>0</v>
      </c>
      <c r="AI92" s="21">
        <f>IF($M$82&lt;0,(IF(2050-AH$80&lt;=0,0,(2/(2050-AH$80+1))*(1-(SUM($E92:AH92)/$M$82))*$M$82*'Fixed Data'!AF$52)),0)</f>
        <v>0</v>
      </c>
      <c r="AJ92" s="21">
        <f>IF($M$82&lt;0,(IF(2050-AI$80&lt;=0,0,(2/(2050-AI$80+1))*(1-(SUM($E92:AI92)/$M$82))*$M$82*'Fixed Data'!AG$52)),0)</f>
        <v>0</v>
      </c>
      <c r="AK92" s="21">
        <f>IF($M$82&lt;0,(IF(2050-AJ$80&lt;=0,0,(2/(2050-AJ$80+1))*(1-(SUM($E92:AJ92)/$M$82))*$M$82*'Fixed Data'!AH$52)),0)</f>
        <v>0</v>
      </c>
      <c r="AL92" s="21">
        <f>IF($M$82&lt;0,(IF(2050-AK$80&lt;=0,0,(2/(2050-AK$80+1))*(1-(SUM($E92:AK92)/$M$82))*$M$82*'Fixed Data'!AI$52)),0)</f>
        <v>0</v>
      </c>
      <c r="AM92" s="21">
        <f>IF($M$82&lt;0,(IF(2050-AL$80&lt;=0,0,(2/(2050-AL$80+1))*(1-(SUM($E92:AL92)/$M$82))*$M$82*'Fixed Data'!AJ$52)),0)</f>
        <v>0</v>
      </c>
      <c r="AN92" s="21">
        <f>IF($M$82&lt;0,(IF(2050-AM$80&lt;=0,0,(2/(2050-AM$80+1))*(1-(SUM($E92:AM92)/$M$82))*$M$82*'Fixed Data'!AK$52)),0)</f>
        <v>0</v>
      </c>
      <c r="AO92" s="21">
        <f>IF($M$82&lt;0,(IF(2050-AN$80&lt;=0,0,(2/(2050-AN$80+1))*(1-(SUM($E92:AN92)/$M$82))*$M$82*'Fixed Data'!AL$52)),0)</f>
        <v>0</v>
      </c>
      <c r="AP92" s="21">
        <f>IF($M$82&lt;0,(IF(2050-AO$80&lt;=0,0,(2/(2050-AO$80+1))*(1-(SUM($E92:AO92)/$M$82))*$M$82*'Fixed Data'!AM$52)),0)</f>
        <v>0</v>
      </c>
      <c r="AQ92" s="21">
        <f>IF($M$82&lt;0,(IF(2050-AP$80&lt;=0,0,(2/(2050-AP$80+1))*(1-(SUM($E92:AP92)/$M$82))*$M$82*'Fixed Data'!AN$52)),0)</f>
        <v>0</v>
      </c>
      <c r="AR92" s="21">
        <f>IF($M$82&lt;0,(IF(2050-AQ$80&lt;=0,0,(2/(2050-AQ$80+1))*(1-(SUM($E92:AQ92)/$M$82))*$M$82*'Fixed Data'!AO$52)),0)</f>
        <v>0</v>
      </c>
      <c r="AS92" s="21">
        <f>IF($M$82&lt;0,(IF(2050-AR$80&lt;=0,0,(2/(2050-AR$80+1))*(1-(SUM($E92:AR92)/$M$82))*$M$82*'Fixed Data'!AP$52)),0)</f>
        <v>0</v>
      </c>
      <c r="AT92" s="21">
        <f>IF($M$82&lt;0,(IF(2050-AS$80&lt;=0,0,(2/(2050-AS$80+1))*(1-(SUM($E92:AS92)/$M$82))*$M$82*'Fixed Data'!AQ$52)),0)</f>
        <v>0</v>
      </c>
      <c r="AU92" s="21">
        <f>IF($M$82&lt;0,(IF(2050-AT$80&lt;=0,0,(2/(2050-AT$80+1))*(1-(SUM($E92:AT92)/$M$82))*$M$82*'Fixed Data'!AR$52)),0)</f>
        <v>0</v>
      </c>
      <c r="AV92" s="21">
        <f>IF($M$82&lt;0,(IF(2050-AU$80&lt;=0,0,(2/(2050-AU$80+1))*(1-(SUM($E92:AU92)/$M$82))*$M$82*'Fixed Data'!AS$52)),0)</f>
        <v>0</v>
      </c>
      <c r="AW92" s="21">
        <f>IF($M$82&lt;0,(IF(2050-AV$80&lt;=0,0,(2/(2050-AV$80+1))*(1-(SUM($E92:AV92)/$M$82))*$M$82*'Fixed Data'!AT$52)),0)</f>
        <v>0</v>
      </c>
      <c r="AX92" s="21">
        <f>IF($M$82&lt;0,(IF(2050-AW$80&lt;=0,0,(2/(2050-AW$80+1))*(1-(SUM($E92:AW92)/$M$82))*$M$82*'Fixed Data'!AU$52)),0)</f>
        <v>0</v>
      </c>
      <c r="AY92" s="21">
        <f>IF($M$82&lt;0,(IF(2050-AX$80&lt;=0,0,(2/(2050-AX$80+1))*(1-(SUM($E92:AX92)/$M$82))*$M$82*'Fixed Data'!AV$52)),0)</f>
        <v>0</v>
      </c>
      <c r="AZ92" s="21">
        <f>IF($M$82&lt;0,(IF(2050-AY$80&lt;=0,0,(2/(2050-AY$80+1))*(1-(SUM($E92:AY92)/$M$82))*$M$82*'Fixed Data'!AW$52)),0)</f>
        <v>0</v>
      </c>
      <c r="BA92" s="21">
        <f>IF($M$82&lt;0,(IF(2050-AZ$80&lt;=0,0,(2/(2050-AZ$80+1))*(1-(SUM($E92:AZ92)/$M$82))*$M$82*'Fixed Data'!AX$52)),0)</f>
        <v>0</v>
      </c>
      <c r="BB92" s="21">
        <f>IF($M$82&lt;0,(IF(2050-BA$80&lt;=0,0,(2/(2050-BA$80+1))*(1-(SUM($E92:BA92)/$M$82))*$M$82*'Fixed Data'!AY$52)),0)</f>
        <v>0</v>
      </c>
    </row>
    <row r="93" spans="1:54" ht="15" hidden="1" customHeight="1" outlineLevel="3">
      <c r="A93" s="8"/>
      <c r="B93" t="s">
        <v>413</v>
      </c>
      <c r="C93" t="s">
        <v>414</v>
      </c>
      <c r="D93" t="s">
        <v>379</v>
      </c>
      <c r="E93" s="18"/>
      <c r="F93" s="18"/>
      <c r="G93" s="18"/>
      <c r="H93" s="18"/>
      <c r="I93" s="18"/>
      <c r="J93" s="18"/>
      <c r="K93" s="18"/>
      <c r="L93" s="18"/>
      <c r="M93" s="18"/>
      <c r="N93" s="18"/>
      <c r="O93" s="21">
        <f>IF($N$82&lt;0,(IF(2050-N$80&lt;=0,0,(2/(2050-N$80+1))*(1-(SUM($E93:N93)/$N$82))*$N$82*'Fixed Data'!L$52)),0)</f>
        <v>0</v>
      </c>
      <c r="P93" s="21">
        <f>IF($N$82&lt;0,(IF(2050-O$80&lt;=0,0,(2/(2050-O$80+1))*(1-(SUM($E93:O93)/$N$82))*$N$82*'Fixed Data'!M$52)),0)</f>
        <v>0</v>
      </c>
      <c r="Q93" s="21">
        <f>IF($N$82&lt;0,(IF(2050-P$80&lt;=0,0,(2/(2050-P$80+1))*(1-(SUM($E93:P93)/$N$82))*$N$82*'Fixed Data'!N$52)),0)</f>
        <v>0</v>
      </c>
      <c r="R93" s="21">
        <f>IF($N$82&lt;0,(IF(2050-Q$80&lt;=0,0,(2/(2050-Q$80+1))*(1-(SUM($E93:Q93)/$N$82))*$N$82*'Fixed Data'!O$52)),0)</f>
        <v>0</v>
      </c>
      <c r="S93" s="21">
        <f>IF($N$82&lt;0,(IF(2050-R$80&lt;=0,0,(2/(2050-R$80+1))*(1-(SUM($E93:R93)/$N$82))*$N$82*'Fixed Data'!P$52)),0)</f>
        <v>0</v>
      </c>
      <c r="T93" s="21">
        <f>IF($N$82&lt;0,(IF(2050-S$80&lt;=0,0,(2/(2050-S$80+1))*(1-(SUM($E93:S93)/$N$82))*$N$82*'Fixed Data'!Q$52)),0)</f>
        <v>0</v>
      </c>
      <c r="U93" s="21">
        <f>IF($N$82&lt;0,(IF(2050-T$80&lt;=0,0,(2/(2050-T$80+1))*(1-(SUM($E93:T93)/$N$82))*$N$82*'Fixed Data'!R$52)),0)</f>
        <v>0</v>
      </c>
      <c r="V93" s="21">
        <f>IF($N$82&lt;0,(IF(2050-U$80&lt;=0,0,(2/(2050-U$80+1))*(1-(SUM($E93:U93)/$N$82))*$N$82*'Fixed Data'!S$52)),0)</f>
        <v>0</v>
      </c>
      <c r="W93" s="21">
        <f>IF($N$82&lt;0,(IF(2050-V$80&lt;=0,0,(2/(2050-V$80+1))*(1-(SUM($E93:V93)/$N$82))*$N$82*'Fixed Data'!T$52)),0)</f>
        <v>0</v>
      </c>
      <c r="X93" s="21">
        <f>IF($N$82&lt;0,(IF(2050-W$80&lt;=0,0,(2/(2050-W$80+1))*(1-(SUM($E93:W93)/$N$82))*$N$82*'Fixed Data'!U$52)),0)</f>
        <v>0</v>
      </c>
      <c r="Y93" s="21">
        <f>IF($N$82&lt;0,(IF(2050-X$80&lt;=0,0,(2/(2050-X$80+1))*(1-(SUM($E93:X93)/$N$82))*$N$82*'Fixed Data'!V$52)),0)</f>
        <v>0</v>
      </c>
      <c r="Z93" s="21">
        <f>IF($N$82&lt;0,(IF(2050-Y$80&lt;=0,0,(2/(2050-Y$80+1))*(1-(SUM($E93:Y93)/$N$82))*$N$82*'Fixed Data'!W$52)),0)</f>
        <v>0</v>
      </c>
      <c r="AA93" s="21">
        <f>IF($N$82&lt;0,(IF(2050-Z$80&lt;=0,0,(2/(2050-Z$80+1))*(1-(SUM($E93:Z93)/$N$82))*$N$82*'Fixed Data'!X$52)),0)</f>
        <v>0</v>
      </c>
      <c r="AB93" s="21">
        <f>IF($N$82&lt;0,(IF(2050-AA$80&lt;=0,0,(2/(2050-AA$80+1))*(1-(SUM($E93:AA93)/$N$82))*$N$82*'Fixed Data'!Y$52)),0)</f>
        <v>0</v>
      </c>
      <c r="AC93" s="21">
        <f>IF($N$82&lt;0,(IF(2050-AB$80&lt;=0,0,(2/(2050-AB$80+1))*(1-(SUM($E93:AB93)/$N$82))*$N$82*'Fixed Data'!Z$52)),0)</f>
        <v>0</v>
      </c>
      <c r="AD93" s="21">
        <f>IF($N$82&lt;0,(IF(2050-AC$80&lt;=0,0,(2/(2050-AC$80+1))*(1-(SUM($E93:AC93)/$N$82))*$N$82*'Fixed Data'!AA$52)),0)</f>
        <v>0</v>
      </c>
      <c r="AE93" s="21">
        <f>IF($N$82&lt;0,(IF(2050-AD$80&lt;=0,0,(2/(2050-AD$80+1))*(1-(SUM($E93:AD93)/$N$82))*$N$82*'Fixed Data'!AB$52)),0)</f>
        <v>0</v>
      </c>
      <c r="AF93" s="21">
        <f>IF($N$82&lt;0,(IF(2050-AE$80&lt;=0,0,(2/(2050-AE$80+1))*(1-(SUM($E93:AE93)/$N$82))*$N$82*'Fixed Data'!AC$52)),0)</f>
        <v>0</v>
      </c>
      <c r="AG93" s="21">
        <f>IF($N$82&lt;0,(IF(2050-AF$80&lt;=0,0,(2/(2050-AF$80+1))*(1-(SUM($E93:AF93)/$N$82))*$N$82*'Fixed Data'!AD$52)),0)</f>
        <v>0</v>
      </c>
      <c r="AH93" s="21">
        <f>IF($N$82&lt;0,(IF(2050-AG$80&lt;=0,0,(2/(2050-AG$80+1))*(1-(SUM($E93:AG93)/$N$82))*$N$82*'Fixed Data'!AE$52)),0)</f>
        <v>0</v>
      </c>
      <c r="AI93" s="21">
        <f>IF($N$82&lt;0,(IF(2050-AH$80&lt;=0,0,(2/(2050-AH$80+1))*(1-(SUM($E93:AH93)/$N$82))*$N$82*'Fixed Data'!AF$52)),0)</f>
        <v>0</v>
      </c>
      <c r="AJ93" s="21">
        <f>IF($N$82&lt;0,(IF(2050-AI$80&lt;=0,0,(2/(2050-AI$80+1))*(1-(SUM($E93:AI93)/$N$82))*$N$82*'Fixed Data'!AG$52)),0)</f>
        <v>0</v>
      </c>
      <c r="AK93" s="21">
        <f>IF($N$82&lt;0,(IF(2050-AJ$80&lt;=0,0,(2/(2050-AJ$80+1))*(1-(SUM($E93:AJ93)/$N$82))*$N$82*'Fixed Data'!AH$52)),0)</f>
        <v>0</v>
      </c>
      <c r="AL93" s="21">
        <f>IF($N$82&lt;0,(IF(2050-AK$80&lt;=0,0,(2/(2050-AK$80+1))*(1-(SUM($E93:AK93)/$N$82))*$N$82*'Fixed Data'!AI$52)),0)</f>
        <v>0</v>
      </c>
      <c r="AM93" s="21">
        <f>IF($N$82&lt;0,(IF(2050-AL$80&lt;=0,0,(2/(2050-AL$80+1))*(1-(SUM($E93:AL93)/$N$82))*$N$82*'Fixed Data'!AJ$52)),0)</f>
        <v>0</v>
      </c>
      <c r="AN93" s="21">
        <f>IF($N$82&lt;0,(IF(2050-AM$80&lt;=0,0,(2/(2050-AM$80+1))*(1-(SUM($E93:AM93)/$N$82))*$N$82*'Fixed Data'!AK$52)),0)</f>
        <v>0</v>
      </c>
      <c r="AO93" s="21">
        <f>IF($N$82&lt;0,(IF(2050-AN$80&lt;=0,0,(2/(2050-AN$80+1))*(1-(SUM($E93:AN93)/$N$82))*$N$82*'Fixed Data'!AL$52)),0)</f>
        <v>0</v>
      </c>
      <c r="AP93" s="21">
        <f>IF($N$82&lt;0,(IF(2050-AO$80&lt;=0,0,(2/(2050-AO$80+1))*(1-(SUM($E93:AO93)/$N$82))*$N$82*'Fixed Data'!AM$52)),0)</f>
        <v>0</v>
      </c>
      <c r="AQ93" s="21">
        <f>IF($N$82&lt;0,(IF(2050-AP$80&lt;=0,0,(2/(2050-AP$80+1))*(1-(SUM($E93:AP93)/$N$82))*$N$82*'Fixed Data'!AN$52)),0)</f>
        <v>0</v>
      </c>
      <c r="AR93" s="21">
        <f>IF($N$82&lt;0,(IF(2050-AQ$80&lt;=0,0,(2/(2050-AQ$80+1))*(1-(SUM($E93:AQ93)/$N$82))*$N$82*'Fixed Data'!AO$52)),0)</f>
        <v>0</v>
      </c>
      <c r="AS93" s="21">
        <f>IF($N$82&lt;0,(IF(2050-AR$80&lt;=0,0,(2/(2050-AR$80+1))*(1-(SUM($E93:AR93)/$N$82))*$N$82*'Fixed Data'!AP$52)),0)</f>
        <v>0</v>
      </c>
      <c r="AT93" s="21">
        <f>IF($N$82&lt;0,(IF(2050-AS$80&lt;=0,0,(2/(2050-AS$80+1))*(1-(SUM($E93:AS93)/$N$82))*$N$82*'Fixed Data'!AQ$52)),0)</f>
        <v>0</v>
      </c>
      <c r="AU93" s="21">
        <f>IF($N$82&lt;0,(IF(2050-AT$80&lt;=0,0,(2/(2050-AT$80+1))*(1-(SUM($E93:AT93)/$N$82))*$N$82*'Fixed Data'!AR$52)),0)</f>
        <v>0</v>
      </c>
      <c r="AV93" s="21">
        <f>IF($N$82&lt;0,(IF(2050-AU$80&lt;=0,0,(2/(2050-AU$80+1))*(1-(SUM($E93:AU93)/$N$82))*$N$82*'Fixed Data'!AS$52)),0)</f>
        <v>0</v>
      </c>
      <c r="AW93" s="21">
        <f>IF($N$82&lt;0,(IF(2050-AV$80&lt;=0,0,(2/(2050-AV$80+1))*(1-(SUM($E93:AV93)/$N$82))*$N$82*'Fixed Data'!AT$52)),0)</f>
        <v>0</v>
      </c>
      <c r="AX93" s="21">
        <f>IF($N$82&lt;0,(IF(2050-AW$80&lt;=0,0,(2/(2050-AW$80+1))*(1-(SUM($E93:AW93)/$N$82))*$N$82*'Fixed Data'!AU$52)),0)</f>
        <v>0</v>
      </c>
      <c r="AY93" s="21">
        <f>IF($N$82&lt;0,(IF(2050-AX$80&lt;=0,0,(2/(2050-AX$80+1))*(1-(SUM($E93:AX93)/$N$82))*$N$82*'Fixed Data'!AV$52)),0)</f>
        <v>0</v>
      </c>
      <c r="AZ93" s="21">
        <f>IF($N$82&lt;0,(IF(2050-AY$80&lt;=0,0,(2/(2050-AY$80+1))*(1-(SUM($E93:AY93)/$N$82))*$N$82*'Fixed Data'!AW$52)),0)</f>
        <v>0</v>
      </c>
      <c r="BA93" s="21">
        <f>IF($N$82&lt;0,(IF(2050-AZ$80&lt;=0,0,(2/(2050-AZ$80+1))*(1-(SUM($E93:AZ93)/$N$82))*$N$82*'Fixed Data'!AX$52)),0)</f>
        <v>0</v>
      </c>
      <c r="BB93" s="21">
        <f>IF($N$82&lt;0,(IF(2050-BA$80&lt;=0,0,(2/(2050-BA$80+1))*(1-(SUM($E93:BA93)/$N$82))*$N$82*'Fixed Data'!AY$52)),0)</f>
        <v>0</v>
      </c>
    </row>
    <row r="94" spans="1:54" ht="15" hidden="1" customHeight="1" outlineLevel="3">
      <c r="A94" s="8"/>
      <c r="B94" t="s">
        <v>415</v>
      </c>
      <c r="C94" t="s">
        <v>416</v>
      </c>
      <c r="D94" t="s">
        <v>379</v>
      </c>
      <c r="E94" s="18"/>
      <c r="F94" s="18"/>
      <c r="G94" s="18"/>
      <c r="H94" s="18"/>
      <c r="I94" s="18"/>
      <c r="J94" s="18"/>
      <c r="K94" s="18"/>
      <c r="L94" s="18"/>
      <c r="M94" s="18"/>
      <c r="N94" s="18"/>
      <c r="O94" s="18"/>
      <c r="P94" s="21">
        <f>IF($O$82&lt;0,(IF(2050-O$80&lt;=0,0,(2/(2050-O$80+1))*(1-(SUM($E94:O94)/$O$82))*$O$82*'Fixed Data'!M$52)),0)</f>
        <v>0</v>
      </c>
      <c r="Q94" s="21">
        <f>IF($O$82&lt;0,(IF(2050-P$80&lt;=0,0,(2/(2050-P$80+1))*(1-(SUM($E94:P94)/$O$82))*$O$82*'Fixed Data'!N$52)),0)</f>
        <v>0</v>
      </c>
      <c r="R94" s="21">
        <f>IF($O$82&lt;0,(IF(2050-Q$80&lt;=0,0,(2/(2050-Q$80+1))*(1-(SUM($E94:Q94)/$O$82))*$O$82*'Fixed Data'!O$52)),0)</f>
        <v>0</v>
      </c>
      <c r="S94" s="21">
        <f>IF($O$82&lt;0,(IF(2050-R$80&lt;=0,0,(2/(2050-R$80+1))*(1-(SUM($E94:R94)/$O$82))*$O$82*'Fixed Data'!P$52)),0)</f>
        <v>0</v>
      </c>
      <c r="T94" s="21">
        <f>IF($O$82&lt;0,(IF(2050-S$80&lt;=0,0,(2/(2050-S$80+1))*(1-(SUM($E94:S94)/$O$82))*$O$82*'Fixed Data'!Q$52)),0)</f>
        <v>0</v>
      </c>
      <c r="U94" s="21">
        <f>IF($O$82&lt;0,(IF(2050-T$80&lt;=0,0,(2/(2050-T$80+1))*(1-(SUM($E94:T94)/$O$82))*$O$82*'Fixed Data'!R$52)),0)</f>
        <v>0</v>
      </c>
      <c r="V94" s="21">
        <f>IF($O$82&lt;0,(IF(2050-U$80&lt;=0,0,(2/(2050-U$80+1))*(1-(SUM($E94:U94)/$O$82))*$O$82*'Fixed Data'!S$52)),0)</f>
        <v>0</v>
      </c>
      <c r="W94" s="21">
        <f>IF($O$82&lt;0,(IF(2050-V$80&lt;=0,0,(2/(2050-V$80+1))*(1-(SUM($E94:V94)/$O$82))*$O$82*'Fixed Data'!T$52)),0)</f>
        <v>0</v>
      </c>
      <c r="X94" s="21">
        <f>IF($O$82&lt;0,(IF(2050-W$80&lt;=0,0,(2/(2050-W$80+1))*(1-(SUM($E94:W94)/$O$82))*$O$82*'Fixed Data'!U$52)),0)</f>
        <v>0</v>
      </c>
      <c r="Y94" s="21">
        <f>IF($O$82&lt;0,(IF(2050-X$80&lt;=0,0,(2/(2050-X$80+1))*(1-(SUM($E94:X94)/$O$82))*$O$82*'Fixed Data'!V$52)),0)</f>
        <v>0</v>
      </c>
      <c r="Z94" s="21">
        <f>IF($O$82&lt;0,(IF(2050-Y$80&lt;=0,0,(2/(2050-Y$80+1))*(1-(SUM($E94:Y94)/$O$82))*$O$82*'Fixed Data'!W$52)),0)</f>
        <v>0</v>
      </c>
      <c r="AA94" s="21">
        <f>IF($O$82&lt;0,(IF(2050-Z$80&lt;=0,0,(2/(2050-Z$80+1))*(1-(SUM($E94:Z94)/$O$82))*$O$82*'Fixed Data'!X$52)),0)</f>
        <v>0</v>
      </c>
      <c r="AB94" s="21">
        <f>IF($O$82&lt;0,(IF(2050-AA$80&lt;=0,0,(2/(2050-AA$80+1))*(1-(SUM($E94:AA94)/$O$82))*$O$82*'Fixed Data'!Y$52)),0)</f>
        <v>0</v>
      </c>
      <c r="AC94" s="21">
        <f>IF($O$82&lt;0,(IF(2050-AB$80&lt;=0,0,(2/(2050-AB$80+1))*(1-(SUM($E94:AB94)/$O$82))*$O$82*'Fixed Data'!Z$52)),0)</f>
        <v>0</v>
      </c>
      <c r="AD94" s="21">
        <f>IF($O$82&lt;0,(IF(2050-AC$80&lt;=0,0,(2/(2050-AC$80+1))*(1-(SUM($E94:AC94)/$O$82))*$O$82*'Fixed Data'!AA$52)),0)</f>
        <v>0</v>
      </c>
      <c r="AE94" s="21">
        <f>IF($O$82&lt;0,(IF(2050-AD$80&lt;=0,0,(2/(2050-AD$80+1))*(1-(SUM($E94:AD94)/$O$82))*$O$82*'Fixed Data'!AB$52)),0)</f>
        <v>0</v>
      </c>
      <c r="AF94" s="21">
        <f>IF($O$82&lt;0,(IF(2050-AE$80&lt;=0,0,(2/(2050-AE$80+1))*(1-(SUM($E94:AE94)/$O$82))*$O$82*'Fixed Data'!AC$52)),0)</f>
        <v>0</v>
      </c>
      <c r="AG94" s="21">
        <f>IF($O$82&lt;0,(IF(2050-AF$80&lt;=0,0,(2/(2050-AF$80+1))*(1-(SUM($E94:AF94)/$O$82))*$O$82*'Fixed Data'!AD$52)),0)</f>
        <v>0</v>
      </c>
      <c r="AH94" s="21">
        <f>IF($O$82&lt;0,(IF(2050-AG$80&lt;=0,0,(2/(2050-AG$80+1))*(1-(SUM($E94:AG94)/$O$82))*$O$82*'Fixed Data'!AE$52)),0)</f>
        <v>0</v>
      </c>
      <c r="AI94" s="21">
        <f>IF($O$82&lt;0,(IF(2050-AH$80&lt;=0,0,(2/(2050-AH$80+1))*(1-(SUM($E94:AH94)/$O$82))*$O$82*'Fixed Data'!AF$52)),0)</f>
        <v>0</v>
      </c>
      <c r="AJ94" s="21">
        <f>IF($O$82&lt;0,(IF(2050-AI$80&lt;=0,0,(2/(2050-AI$80+1))*(1-(SUM($E94:AI94)/$O$82))*$O$82*'Fixed Data'!AG$52)),0)</f>
        <v>0</v>
      </c>
      <c r="AK94" s="21">
        <f>IF($O$82&lt;0,(IF(2050-AJ$80&lt;=0,0,(2/(2050-AJ$80+1))*(1-(SUM($E94:AJ94)/$O$82))*$O$82*'Fixed Data'!AH$52)),0)</f>
        <v>0</v>
      </c>
      <c r="AL94" s="21">
        <f>IF($O$82&lt;0,(IF(2050-AK$80&lt;=0,0,(2/(2050-AK$80+1))*(1-(SUM($E94:AK94)/$O$82))*$O$82*'Fixed Data'!AI$52)),0)</f>
        <v>0</v>
      </c>
      <c r="AM94" s="21">
        <f>IF($O$82&lt;0,(IF(2050-AL$80&lt;=0,0,(2/(2050-AL$80+1))*(1-(SUM($E94:AL94)/$O$82))*$O$82*'Fixed Data'!AJ$52)),0)</f>
        <v>0</v>
      </c>
      <c r="AN94" s="21">
        <f>IF($O$82&lt;0,(IF(2050-AM$80&lt;=0,0,(2/(2050-AM$80+1))*(1-(SUM($E94:AM94)/$O$82))*$O$82*'Fixed Data'!AK$52)),0)</f>
        <v>0</v>
      </c>
      <c r="AO94" s="21">
        <f>IF($O$82&lt;0,(IF(2050-AN$80&lt;=0,0,(2/(2050-AN$80+1))*(1-(SUM($E94:AN94)/$O$82))*$O$82*'Fixed Data'!AL$52)),0)</f>
        <v>0</v>
      </c>
      <c r="AP94" s="21">
        <f>IF($O$82&lt;0,(IF(2050-AO$80&lt;=0,0,(2/(2050-AO$80+1))*(1-(SUM($E94:AO94)/$O$82))*$O$82*'Fixed Data'!AM$52)),0)</f>
        <v>0</v>
      </c>
      <c r="AQ94" s="21">
        <f>IF($O$82&lt;0,(IF(2050-AP$80&lt;=0,0,(2/(2050-AP$80+1))*(1-(SUM($E94:AP94)/$O$82))*$O$82*'Fixed Data'!AN$52)),0)</f>
        <v>0</v>
      </c>
      <c r="AR94" s="21">
        <f>IF($O$82&lt;0,(IF(2050-AQ$80&lt;=0,0,(2/(2050-AQ$80+1))*(1-(SUM($E94:AQ94)/$O$82))*$O$82*'Fixed Data'!AO$52)),0)</f>
        <v>0</v>
      </c>
      <c r="AS94" s="21">
        <f>IF($O$82&lt;0,(IF(2050-AR$80&lt;=0,0,(2/(2050-AR$80+1))*(1-(SUM($E94:AR94)/$O$82))*$O$82*'Fixed Data'!AP$52)),0)</f>
        <v>0</v>
      </c>
      <c r="AT94" s="21">
        <f>IF($O$82&lt;0,(IF(2050-AS$80&lt;=0,0,(2/(2050-AS$80+1))*(1-(SUM($E94:AS94)/$O$82))*$O$82*'Fixed Data'!AQ$52)),0)</f>
        <v>0</v>
      </c>
      <c r="AU94" s="21">
        <f>IF($O$82&lt;0,(IF(2050-AT$80&lt;=0,0,(2/(2050-AT$80+1))*(1-(SUM($E94:AT94)/$O$82))*$O$82*'Fixed Data'!AR$52)),0)</f>
        <v>0</v>
      </c>
      <c r="AV94" s="21">
        <f>IF($O$82&lt;0,(IF(2050-AU$80&lt;=0,0,(2/(2050-AU$80+1))*(1-(SUM($E94:AU94)/$O$82))*$O$82*'Fixed Data'!AS$52)),0)</f>
        <v>0</v>
      </c>
      <c r="AW94" s="21">
        <f>IF($O$82&lt;0,(IF(2050-AV$80&lt;=0,0,(2/(2050-AV$80+1))*(1-(SUM($E94:AV94)/$O$82))*$O$82*'Fixed Data'!AT$52)),0)</f>
        <v>0</v>
      </c>
      <c r="AX94" s="21">
        <f>IF($O$82&lt;0,(IF(2050-AW$80&lt;=0,0,(2/(2050-AW$80+1))*(1-(SUM($E94:AW94)/$O$82))*$O$82*'Fixed Data'!AU$52)),0)</f>
        <v>0</v>
      </c>
      <c r="AY94" s="21">
        <f>IF($O$82&lt;0,(IF(2050-AX$80&lt;=0,0,(2/(2050-AX$80+1))*(1-(SUM($E94:AX94)/$O$82))*$O$82*'Fixed Data'!AV$52)),0)</f>
        <v>0</v>
      </c>
      <c r="AZ94" s="21">
        <f>IF($O$82&lt;0,(IF(2050-AY$80&lt;=0,0,(2/(2050-AY$80+1))*(1-(SUM($E94:AY94)/$O$82))*$O$82*'Fixed Data'!AW$52)),0)</f>
        <v>0</v>
      </c>
      <c r="BA94" s="21">
        <f>IF($O$82&lt;0,(IF(2050-AZ$80&lt;=0,0,(2/(2050-AZ$80+1))*(1-(SUM($E94:AZ94)/$O$82))*$O$82*'Fixed Data'!AX$52)),0)</f>
        <v>0</v>
      </c>
      <c r="BB94" s="21">
        <f>IF($O$82&lt;0,(IF(2050-BA$80&lt;=0,0,(2/(2050-BA$80+1))*(1-(SUM($E94:BA94)/$O$82))*$O$82*'Fixed Data'!AY$52)),0)</f>
        <v>0</v>
      </c>
    </row>
    <row r="95" spans="1:54" ht="15" hidden="1" customHeight="1" outlineLevel="3">
      <c r="A95" s="8"/>
      <c r="B95" t="s">
        <v>417</v>
      </c>
      <c r="C95" t="s">
        <v>418</v>
      </c>
      <c r="D95" t="s">
        <v>379</v>
      </c>
      <c r="E95" s="18"/>
      <c r="F95" s="18"/>
      <c r="G95" s="18"/>
      <c r="H95" s="18"/>
      <c r="I95" s="18"/>
      <c r="J95" s="18"/>
      <c r="K95" s="18"/>
      <c r="L95" s="18"/>
      <c r="M95" s="18"/>
      <c r="N95" s="18"/>
      <c r="O95" s="18"/>
      <c r="P95" s="18"/>
      <c r="Q95" s="21">
        <f>IF($P$82&lt;0,(IF(2050-P$80&lt;=0,0,(2/(2050-P$80+1))*(1-(SUM($E95:P95)/$P$82))*$P$82*'Fixed Data'!N$52)),0)</f>
        <v>0</v>
      </c>
      <c r="R95" s="21">
        <f>IF($P$82&lt;0,(IF(2050-Q$80&lt;=0,0,(2/(2050-Q$80+1))*(1-(SUM($E95:Q95)/$P$82))*$P$82*'Fixed Data'!O$52)),0)</f>
        <v>0</v>
      </c>
      <c r="S95" s="21">
        <f>IF($P$82&lt;0,(IF(2050-R$80&lt;=0,0,(2/(2050-R$80+1))*(1-(SUM($E95:R95)/$P$82))*$P$82*'Fixed Data'!P$52)),0)</f>
        <v>0</v>
      </c>
      <c r="T95" s="21">
        <f>IF($P$82&lt;0,(IF(2050-S$80&lt;=0,0,(2/(2050-S$80+1))*(1-(SUM($E95:S95)/$P$82))*$P$82*'Fixed Data'!Q$52)),0)</f>
        <v>0</v>
      </c>
      <c r="U95" s="21">
        <f>IF($P$82&lt;0,(IF(2050-T$80&lt;=0,0,(2/(2050-T$80+1))*(1-(SUM($E95:T95)/$P$82))*$P$82*'Fixed Data'!R$52)),0)</f>
        <v>0</v>
      </c>
      <c r="V95" s="21">
        <f>IF($P$82&lt;0,(IF(2050-U$80&lt;=0,0,(2/(2050-U$80+1))*(1-(SUM($E95:U95)/$P$82))*$P$82*'Fixed Data'!S$52)),0)</f>
        <v>0</v>
      </c>
      <c r="W95" s="21">
        <f>IF($P$82&lt;0,(IF(2050-V$80&lt;=0,0,(2/(2050-V$80+1))*(1-(SUM($E95:V95)/$P$82))*$P$82*'Fixed Data'!T$52)),0)</f>
        <v>0</v>
      </c>
      <c r="X95" s="21">
        <f>IF($P$82&lt;0,(IF(2050-W$80&lt;=0,0,(2/(2050-W$80+1))*(1-(SUM($E95:W95)/$P$82))*$P$82*'Fixed Data'!U$52)),0)</f>
        <v>0</v>
      </c>
      <c r="Y95" s="21">
        <f>IF($P$82&lt;0,(IF(2050-X$80&lt;=0,0,(2/(2050-X$80+1))*(1-(SUM($E95:X95)/$P$82))*$P$82*'Fixed Data'!V$52)),0)</f>
        <v>0</v>
      </c>
      <c r="Z95" s="21">
        <f>IF($P$82&lt;0,(IF(2050-Y$80&lt;=0,0,(2/(2050-Y$80+1))*(1-(SUM($E95:Y95)/$P$82))*$P$82*'Fixed Data'!W$52)),0)</f>
        <v>0</v>
      </c>
      <c r="AA95" s="21">
        <f>IF($P$82&lt;0,(IF(2050-Z$80&lt;=0,0,(2/(2050-Z$80+1))*(1-(SUM($E95:Z95)/$P$82))*$P$82*'Fixed Data'!X$52)),0)</f>
        <v>0</v>
      </c>
      <c r="AB95" s="21">
        <f>IF($P$82&lt;0,(IF(2050-AA$80&lt;=0,0,(2/(2050-AA$80+1))*(1-(SUM($E95:AA95)/$P$82))*$P$82*'Fixed Data'!Y$52)),0)</f>
        <v>0</v>
      </c>
      <c r="AC95" s="21">
        <f>IF($P$82&lt;0,(IF(2050-AB$80&lt;=0,0,(2/(2050-AB$80+1))*(1-(SUM($E95:AB95)/$P$82))*$P$82*'Fixed Data'!Z$52)),0)</f>
        <v>0</v>
      </c>
      <c r="AD95" s="21">
        <f>IF($P$82&lt;0,(IF(2050-AC$80&lt;=0,0,(2/(2050-AC$80+1))*(1-(SUM($E95:AC95)/$P$82))*$P$82*'Fixed Data'!AA$52)),0)</f>
        <v>0</v>
      </c>
      <c r="AE95" s="21">
        <f>IF($P$82&lt;0,(IF(2050-AD$80&lt;=0,0,(2/(2050-AD$80+1))*(1-(SUM($E95:AD95)/$P$82))*$P$82*'Fixed Data'!AB$52)),0)</f>
        <v>0</v>
      </c>
      <c r="AF95" s="21">
        <f>IF($P$82&lt;0,(IF(2050-AE$80&lt;=0,0,(2/(2050-AE$80+1))*(1-(SUM($E95:AE95)/$P$82))*$P$82*'Fixed Data'!AC$52)),0)</f>
        <v>0</v>
      </c>
      <c r="AG95" s="21">
        <f>IF($P$82&lt;0,(IF(2050-AF$80&lt;=0,0,(2/(2050-AF$80+1))*(1-(SUM($E95:AF95)/$P$82))*$P$82*'Fixed Data'!AD$52)),0)</f>
        <v>0</v>
      </c>
      <c r="AH95" s="21">
        <f>IF($P$82&lt;0,(IF(2050-AG$80&lt;=0,0,(2/(2050-AG$80+1))*(1-(SUM($E95:AG95)/$P$82))*$P$82*'Fixed Data'!AE$52)),0)</f>
        <v>0</v>
      </c>
      <c r="AI95" s="21">
        <f>IF($P$82&lt;0,(IF(2050-AH$80&lt;=0,0,(2/(2050-AH$80+1))*(1-(SUM($E95:AH95)/$P$82))*$P$82*'Fixed Data'!AF$52)),0)</f>
        <v>0</v>
      </c>
      <c r="AJ95" s="21">
        <f>IF($P$82&lt;0,(IF(2050-AI$80&lt;=0,0,(2/(2050-AI$80+1))*(1-(SUM($E95:AI95)/$P$82))*$P$82*'Fixed Data'!AG$52)),0)</f>
        <v>0</v>
      </c>
      <c r="AK95" s="21">
        <f>IF($P$82&lt;0,(IF(2050-AJ$80&lt;=0,0,(2/(2050-AJ$80+1))*(1-(SUM($E95:AJ95)/$P$82))*$P$82*'Fixed Data'!AH$52)),0)</f>
        <v>0</v>
      </c>
      <c r="AL95" s="21">
        <f>IF($P$82&lt;0,(IF(2050-AK$80&lt;=0,0,(2/(2050-AK$80+1))*(1-(SUM($E95:AK95)/$P$82))*$P$82*'Fixed Data'!AI$52)),0)</f>
        <v>0</v>
      </c>
      <c r="AM95" s="21">
        <f>IF($P$82&lt;0,(IF(2050-AL$80&lt;=0,0,(2/(2050-AL$80+1))*(1-(SUM($E95:AL95)/$P$82))*$P$82*'Fixed Data'!AJ$52)),0)</f>
        <v>0</v>
      </c>
      <c r="AN95" s="21">
        <f>IF($P$82&lt;0,(IF(2050-AM$80&lt;=0,0,(2/(2050-AM$80+1))*(1-(SUM($E95:AM95)/$P$82))*$P$82*'Fixed Data'!AK$52)),0)</f>
        <v>0</v>
      </c>
      <c r="AO95" s="21">
        <f>IF($P$82&lt;0,(IF(2050-AN$80&lt;=0,0,(2/(2050-AN$80+1))*(1-(SUM($E95:AN95)/$P$82))*$P$82*'Fixed Data'!AL$52)),0)</f>
        <v>0</v>
      </c>
      <c r="AP95" s="21">
        <f>IF($P$82&lt;0,(IF(2050-AO$80&lt;=0,0,(2/(2050-AO$80+1))*(1-(SUM($E95:AO95)/$P$82))*$P$82*'Fixed Data'!AM$52)),0)</f>
        <v>0</v>
      </c>
      <c r="AQ95" s="21">
        <f>IF($P$82&lt;0,(IF(2050-AP$80&lt;=0,0,(2/(2050-AP$80+1))*(1-(SUM($E95:AP95)/$P$82))*$P$82*'Fixed Data'!AN$52)),0)</f>
        <v>0</v>
      </c>
      <c r="AR95" s="21">
        <f>IF($P$82&lt;0,(IF(2050-AQ$80&lt;=0,0,(2/(2050-AQ$80+1))*(1-(SUM($E95:AQ95)/$P$82))*$P$82*'Fixed Data'!AO$52)),0)</f>
        <v>0</v>
      </c>
      <c r="AS95" s="21">
        <f>IF($P$82&lt;0,(IF(2050-AR$80&lt;=0,0,(2/(2050-AR$80+1))*(1-(SUM($E95:AR95)/$P$82))*$P$82*'Fixed Data'!AP$52)),0)</f>
        <v>0</v>
      </c>
      <c r="AT95" s="21">
        <f>IF($P$82&lt;0,(IF(2050-AS$80&lt;=0,0,(2/(2050-AS$80+1))*(1-(SUM($E95:AS95)/$P$82))*$P$82*'Fixed Data'!AQ$52)),0)</f>
        <v>0</v>
      </c>
      <c r="AU95" s="21">
        <f>IF($P$82&lt;0,(IF(2050-AT$80&lt;=0,0,(2/(2050-AT$80+1))*(1-(SUM($E95:AT95)/$P$82))*$P$82*'Fixed Data'!AR$52)),0)</f>
        <v>0</v>
      </c>
      <c r="AV95" s="21">
        <f>IF($P$82&lt;0,(IF(2050-AU$80&lt;=0,0,(2/(2050-AU$80+1))*(1-(SUM($E95:AU95)/$P$82))*$P$82*'Fixed Data'!AS$52)),0)</f>
        <v>0</v>
      </c>
      <c r="AW95" s="21">
        <f>IF($P$82&lt;0,(IF(2050-AV$80&lt;=0,0,(2/(2050-AV$80+1))*(1-(SUM($E95:AV95)/$P$82))*$P$82*'Fixed Data'!AT$52)),0)</f>
        <v>0</v>
      </c>
      <c r="AX95" s="21">
        <f>IF($P$82&lt;0,(IF(2050-AW$80&lt;=0,0,(2/(2050-AW$80+1))*(1-(SUM($E95:AW95)/$P$82))*$P$82*'Fixed Data'!AU$52)),0)</f>
        <v>0</v>
      </c>
      <c r="AY95" s="21">
        <f>IF($P$82&lt;0,(IF(2050-AX$80&lt;=0,0,(2/(2050-AX$80+1))*(1-(SUM($E95:AX95)/$P$82))*$P$82*'Fixed Data'!AV$52)),0)</f>
        <v>0</v>
      </c>
      <c r="AZ95" s="21">
        <f>IF($P$82&lt;0,(IF(2050-AY$80&lt;=0,0,(2/(2050-AY$80+1))*(1-(SUM($E95:AY95)/$P$82))*$P$82*'Fixed Data'!AW$52)),0)</f>
        <v>0</v>
      </c>
      <c r="BA95" s="21">
        <f>IF($P$82&lt;0,(IF(2050-AZ$80&lt;=0,0,(2/(2050-AZ$80+1))*(1-(SUM($E95:AZ95)/$P$82))*$P$82*'Fixed Data'!AX$52)),0)</f>
        <v>0</v>
      </c>
      <c r="BB95" s="21">
        <f>IF($P$82&lt;0,(IF(2050-BA$80&lt;=0,0,(2/(2050-BA$80+1))*(1-(SUM($E95:BA95)/$P$82))*$P$82*'Fixed Data'!AY$52)),0)</f>
        <v>0</v>
      </c>
    </row>
    <row r="96" spans="1:54" ht="15" hidden="1" customHeight="1" outlineLevel="3">
      <c r="A96" s="8"/>
      <c r="B96" t="s">
        <v>419</v>
      </c>
      <c r="C96" t="s">
        <v>420</v>
      </c>
      <c r="D96" t="s">
        <v>379</v>
      </c>
      <c r="E96" s="18"/>
      <c r="F96" s="18"/>
      <c r="G96" s="18"/>
      <c r="H96" s="18"/>
      <c r="I96" s="18"/>
      <c r="J96" s="18"/>
      <c r="K96" s="18"/>
      <c r="L96" s="18"/>
      <c r="M96" s="18"/>
      <c r="N96" s="18"/>
      <c r="O96" s="18"/>
      <c r="P96" s="18"/>
      <c r="Q96" s="18"/>
      <c r="R96" s="21">
        <f>IF($Q$82&lt;0,(IF(2050-Q$80&lt;=0,0,(2/(2050-Q$80+1))*(1-(SUM($E96:Q96)/$Q$82))*$Q$82*'Fixed Data'!O$52)),0)</f>
        <v>0</v>
      </c>
      <c r="S96" s="21">
        <f>IF($Q$82&lt;0,(IF(2050-R$80&lt;=0,0,(2/(2050-R$80+1))*(1-(SUM($E96:R96)/$Q$82))*$Q$82*'Fixed Data'!P$52)),0)</f>
        <v>0</v>
      </c>
      <c r="T96" s="21">
        <f>IF($Q$82&lt;0,(IF(2050-S$80&lt;=0,0,(2/(2050-S$80+1))*(1-(SUM($E96:S96)/$Q$82))*$Q$82*'Fixed Data'!Q$52)),0)</f>
        <v>0</v>
      </c>
      <c r="U96" s="21">
        <f>IF($Q$82&lt;0,(IF(2050-T$80&lt;=0,0,(2/(2050-T$80+1))*(1-(SUM($E96:T96)/$Q$82))*$Q$82*'Fixed Data'!R$52)),0)</f>
        <v>0</v>
      </c>
      <c r="V96" s="21">
        <f>IF($Q$82&lt;0,(IF(2050-U$80&lt;=0,0,(2/(2050-U$80+1))*(1-(SUM($E96:U96)/$Q$82))*$Q$82*'Fixed Data'!S$52)),0)</f>
        <v>0</v>
      </c>
      <c r="W96" s="21">
        <f>IF($Q$82&lt;0,(IF(2050-V$80&lt;=0,0,(2/(2050-V$80+1))*(1-(SUM($E96:V96)/$Q$82))*$Q$82*'Fixed Data'!T$52)),0)</f>
        <v>0</v>
      </c>
      <c r="X96" s="21">
        <f>IF($Q$82&lt;0,(IF(2050-W$80&lt;=0,0,(2/(2050-W$80+1))*(1-(SUM($E96:W96)/$Q$82))*$Q$82*'Fixed Data'!U$52)),0)</f>
        <v>0</v>
      </c>
      <c r="Y96" s="21">
        <f>IF($Q$82&lt;0,(IF(2050-X$80&lt;=0,0,(2/(2050-X$80+1))*(1-(SUM($E96:X96)/$Q$82))*$Q$82*'Fixed Data'!V$52)),0)</f>
        <v>0</v>
      </c>
      <c r="Z96" s="21">
        <f>IF($Q$82&lt;0,(IF(2050-Y$80&lt;=0,0,(2/(2050-Y$80+1))*(1-(SUM($E96:Y96)/$Q$82))*$Q$82*'Fixed Data'!W$52)),0)</f>
        <v>0</v>
      </c>
      <c r="AA96" s="21">
        <f>IF($Q$82&lt;0,(IF(2050-Z$80&lt;=0,0,(2/(2050-Z$80+1))*(1-(SUM($E96:Z96)/$Q$82))*$Q$82*'Fixed Data'!X$52)),0)</f>
        <v>0</v>
      </c>
      <c r="AB96" s="21">
        <f>IF($Q$82&lt;0,(IF(2050-AA$80&lt;=0,0,(2/(2050-AA$80+1))*(1-(SUM($E96:AA96)/$Q$82))*$Q$82*'Fixed Data'!Y$52)),0)</f>
        <v>0</v>
      </c>
      <c r="AC96" s="21">
        <f>IF($Q$82&lt;0,(IF(2050-AB$80&lt;=0,0,(2/(2050-AB$80+1))*(1-(SUM($E96:AB96)/$Q$82))*$Q$82*'Fixed Data'!Z$52)),0)</f>
        <v>0</v>
      </c>
      <c r="AD96" s="21">
        <f>IF($Q$82&lt;0,(IF(2050-AC$80&lt;=0,0,(2/(2050-AC$80+1))*(1-(SUM($E96:AC96)/$Q$82))*$Q$82*'Fixed Data'!AA$52)),0)</f>
        <v>0</v>
      </c>
      <c r="AE96" s="21">
        <f>IF($Q$82&lt;0,(IF(2050-AD$80&lt;=0,0,(2/(2050-AD$80+1))*(1-(SUM($E96:AD96)/$Q$82))*$Q$82*'Fixed Data'!AB$52)),0)</f>
        <v>0</v>
      </c>
      <c r="AF96" s="21">
        <f>IF($Q$82&lt;0,(IF(2050-AE$80&lt;=0,0,(2/(2050-AE$80+1))*(1-(SUM($E96:AE96)/$Q$82))*$Q$82*'Fixed Data'!AC$52)),0)</f>
        <v>0</v>
      </c>
      <c r="AG96" s="21">
        <f>IF($Q$82&lt;0,(IF(2050-AF$80&lt;=0,0,(2/(2050-AF$80+1))*(1-(SUM($E96:AF96)/$Q$82))*$Q$82*'Fixed Data'!AD$52)),0)</f>
        <v>0</v>
      </c>
      <c r="AH96" s="21">
        <f>IF($Q$82&lt;0,(IF(2050-AG$80&lt;=0,0,(2/(2050-AG$80+1))*(1-(SUM($E96:AG96)/$Q$82))*$Q$82*'Fixed Data'!AE$52)),0)</f>
        <v>0</v>
      </c>
      <c r="AI96" s="21">
        <f>IF($Q$82&lt;0,(IF(2050-AH$80&lt;=0,0,(2/(2050-AH$80+1))*(1-(SUM($E96:AH96)/$Q$82))*$Q$82*'Fixed Data'!AF$52)),0)</f>
        <v>0</v>
      </c>
      <c r="AJ96" s="21">
        <f>IF($Q$82&lt;0,(IF(2050-AI$80&lt;=0,0,(2/(2050-AI$80+1))*(1-(SUM($E96:AI96)/$Q$82))*$Q$82*'Fixed Data'!AG$52)),0)</f>
        <v>0</v>
      </c>
      <c r="AK96" s="21">
        <f>IF($Q$82&lt;0,(IF(2050-AJ$80&lt;=0,0,(2/(2050-AJ$80+1))*(1-(SUM($E96:AJ96)/$Q$82))*$Q$82*'Fixed Data'!AH$52)),0)</f>
        <v>0</v>
      </c>
      <c r="AL96" s="21">
        <f>IF($Q$82&lt;0,(IF(2050-AK$80&lt;=0,0,(2/(2050-AK$80+1))*(1-(SUM($E96:AK96)/$Q$82))*$Q$82*'Fixed Data'!AI$52)),0)</f>
        <v>0</v>
      </c>
      <c r="AM96" s="21">
        <f>IF($Q$82&lt;0,(IF(2050-AL$80&lt;=0,0,(2/(2050-AL$80+1))*(1-(SUM($E96:AL96)/$Q$82))*$Q$82*'Fixed Data'!AJ$52)),0)</f>
        <v>0</v>
      </c>
      <c r="AN96" s="21">
        <f>IF($Q$82&lt;0,(IF(2050-AM$80&lt;=0,0,(2/(2050-AM$80+1))*(1-(SUM($E96:AM96)/$Q$82))*$Q$82*'Fixed Data'!AK$52)),0)</f>
        <v>0</v>
      </c>
      <c r="AO96" s="21">
        <f>IF($Q$82&lt;0,(IF(2050-AN$80&lt;=0,0,(2/(2050-AN$80+1))*(1-(SUM($E96:AN96)/$Q$82))*$Q$82*'Fixed Data'!AL$52)),0)</f>
        <v>0</v>
      </c>
      <c r="AP96" s="21">
        <f>IF($Q$82&lt;0,(IF(2050-AO$80&lt;=0,0,(2/(2050-AO$80+1))*(1-(SUM($E96:AO96)/$Q$82))*$Q$82*'Fixed Data'!AM$52)),0)</f>
        <v>0</v>
      </c>
      <c r="AQ96" s="21">
        <f>IF($Q$82&lt;0,(IF(2050-AP$80&lt;=0,0,(2/(2050-AP$80+1))*(1-(SUM($E96:AP96)/$Q$82))*$Q$82*'Fixed Data'!AN$52)),0)</f>
        <v>0</v>
      </c>
      <c r="AR96" s="21">
        <f>IF($Q$82&lt;0,(IF(2050-AQ$80&lt;=0,0,(2/(2050-AQ$80+1))*(1-(SUM($E96:AQ96)/$Q$82))*$Q$82*'Fixed Data'!AO$52)),0)</f>
        <v>0</v>
      </c>
      <c r="AS96" s="21">
        <f>IF($Q$82&lt;0,(IF(2050-AR$80&lt;=0,0,(2/(2050-AR$80+1))*(1-(SUM($E96:AR96)/$Q$82))*$Q$82*'Fixed Data'!AP$52)),0)</f>
        <v>0</v>
      </c>
      <c r="AT96" s="21">
        <f>IF($Q$82&lt;0,(IF(2050-AS$80&lt;=0,0,(2/(2050-AS$80+1))*(1-(SUM($E96:AS96)/$Q$82))*$Q$82*'Fixed Data'!AQ$52)),0)</f>
        <v>0</v>
      </c>
      <c r="AU96" s="21">
        <f>IF($Q$82&lt;0,(IF(2050-AT$80&lt;=0,0,(2/(2050-AT$80+1))*(1-(SUM($E96:AT96)/$Q$82))*$Q$82*'Fixed Data'!AR$52)),0)</f>
        <v>0</v>
      </c>
      <c r="AV96" s="21">
        <f>IF($Q$82&lt;0,(IF(2050-AU$80&lt;=0,0,(2/(2050-AU$80+1))*(1-(SUM($E96:AU96)/$Q$82))*$Q$82*'Fixed Data'!AS$52)),0)</f>
        <v>0</v>
      </c>
      <c r="AW96" s="21">
        <f>IF($Q$82&lt;0,(IF(2050-AV$80&lt;=0,0,(2/(2050-AV$80+1))*(1-(SUM($E96:AV96)/$Q$82))*$Q$82*'Fixed Data'!AT$52)),0)</f>
        <v>0</v>
      </c>
      <c r="AX96" s="21">
        <f>IF($Q$82&lt;0,(IF(2050-AW$80&lt;=0,0,(2/(2050-AW$80+1))*(1-(SUM($E96:AW96)/$Q$82))*$Q$82*'Fixed Data'!AU$52)),0)</f>
        <v>0</v>
      </c>
      <c r="AY96" s="21">
        <f>IF($Q$82&lt;0,(IF(2050-AX$80&lt;=0,0,(2/(2050-AX$80+1))*(1-(SUM($E96:AX96)/$Q$82))*$Q$82*'Fixed Data'!AV$52)),0)</f>
        <v>0</v>
      </c>
      <c r="AZ96" s="21">
        <f>IF($Q$82&lt;0,(IF(2050-AY$80&lt;=0,0,(2/(2050-AY$80+1))*(1-(SUM($E96:AY96)/$Q$82))*$Q$82*'Fixed Data'!AW$52)),0)</f>
        <v>0</v>
      </c>
      <c r="BA96" s="21">
        <f>IF($Q$82&lt;0,(IF(2050-AZ$80&lt;=0,0,(2/(2050-AZ$80+1))*(1-(SUM($E96:AZ96)/$Q$82))*$Q$82*'Fixed Data'!AX$52)),0)</f>
        <v>0</v>
      </c>
      <c r="BB96" s="21">
        <f>IF($Q$82&lt;0,(IF(2050-BA$80&lt;=0,0,(2/(2050-BA$80+1))*(1-(SUM($E96:BA96)/$Q$82))*$Q$82*'Fixed Data'!AY$52)),0)</f>
        <v>0</v>
      </c>
    </row>
    <row r="97" spans="1:54" ht="15" hidden="1" customHeight="1" outlineLevel="3">
      <c r="A97" s="8"/>
      <c r="B97" t="s">
        <v>421</v>
      </c>
      <c r="C97" t="s">
        <v>422</v>
      </c>
      <c r="D97" t="s">
        <v>379</v>
      </c>
      <c r="E97" s="18"/>
      <c r="F97" s="18"/>
      <c r="G97" s="18"/>
      <c r="H97" s="18"/>
      <c r="I97" s="18"/>
      <c r="J97" s="18"/>
      <c r="K97" s="18"/>
      <c r="L97" s="18"/>
      <c r="M97" s="18"/>
      <c r="N97" s="18"/>
      <c r="O97" s="18"/>
      <c r="P97" s="18"/>
      <c r="Q97" s="18"/>
      <c r="R97" s="18"/>
      <c r="S97" s="21">
        <f>IF($R$82&lt;0,(IF(2050-R$80&lt;=0,0,(2/(2050-R$80+1))*(1-(SUM($E97:R97)/$R$82))*$R$82*'Fixed Data'!P$52)),0)</f>
        <v>0</v>
      </c>
      <c r="T97" s="21">
        <f>IF($R$82&lt;0,(IF(2050-S$80&lt;=0,0,(2/(2050-S$80+1))*(1-(SUM($E97:S97)/$R$82))*$R$82*'Fixed Data'!Q$52)),0)</f>
        <v>0</v>
      </c>
      <c r="U97" s="21">
        <f>IF($R$82&lt;0,(IF(2050-T$80&lt;=0,0,(2/(2050-T$80+1))*(1-(SUM($E97:T97)/$R$82))*$R$82*'Fixed Data'!R$52)),0)</f>
        <v>0</v>
      </c>
      <c r="V97" s="21">
        <f>IF($R$82&lt;0,(IF(2050-U$80&lt;=0,0,(2/(2050-U$80+1))*(1-(SUM($E97:U97)/$R$82))*$R$82*'Fixed Data'!S$52)),0)</f>
        <v>0</v>
      </c>
      <c r="W97" s="21">
        <f>IF($R$82&lt;0,(IF(2050-V$80&lt;=0,0,(2/(2050-V$80+1))*(1-(SUM($E97:V97)/$R$82))*$R$82*'Fixed Data'!T$52)),0)</f>
        <v>0</v>
      </c>
      <c r="X97" s="21">
        <f>IF($R$82&lt;0,(IF(2050-W$80&lt;=0,0,(2/(2050-W$80+1))*(1-(SUM($E97:W97)/$R$82))*$R$82*'Fixed Data'!U$52)),0)</f>
        <v>0</v>
      </c>
      <c r="Y97" s="21">
        <f>IF($R$82&lt;0,(IF(2050-X$80&lt;=0,0,(2/(2050-X$80+1))*(1-(SUM($E97:X97)/$R$82))*$R$82*'Fixed Data'!V$52)),0)</f>
        <v>0</v>
      </c>
      <c r="Z97" s="21">
        <f>IF($R$82&lt;0,(IF(2050-Y$80&lt;=0,0,(2/(2050-Y$80+1))*(1-(SUM($E97:Y97)/$R$82))*$R$82*'Fixed Data'!W$52)),0)</f>
        <v>0</v>
      </c>
      <c r="AA97" s="21">
        <f>IF($R$82&lt;0,(IF(2050-Z$80&lt;=0,0,(2/(2050-Z$80+1))*(1-(SUM($E97:Z97)/$R$82))*$R$82*'Fixed Data'!X$52)),0)</f>
        <v>0</v>
      </c>
      <c r="AB97" s="21">
        <f>IF($R$82&lt;0,(IF(2050-AA$80&lt;=0,0,(2/(2050-AA$80+1))*(1-(SUM($E97:AA97)/$R$82))*$R$82*'Fixed Data'!Y$52)),0)</f>
        <v>0</v>
      </c>
      <c r="AC97" s="21">
        <f>IF($R$82&lt;0,(IF(2050-AB$80&lt;=0,0,(2/(2050-AB$80+1))*(1-(SUM($E97:AB97)/$R$82))*$R$82*'Fixed Data'!Z$52)),0)</f>
        <v>0</v>
      </c>
      <c r="AD97" s="21">
        <f>IF($R$82&lt;0,(IF(2050-AC$80&lt;=0,0,(2/(2050-AC$80+1))*(1-(SUM($E97:AC97)/$R$82))*$R$82*'Fixed Data'!AA$52)),0)</f>
        <v>0</v>
      </c>
      <c r="AE97" s="21">
        <f>IF($R$82&lt;0,(IF(2050-AD$80&lt;=0,0,(2/(2050-AD$80+1))*(1-(SUM($E97:AD97)/$R$82))*$R$82*'Fixed Data'!AB$52)),0)</f>
        <v>0</v>
      </c>
      <c r="AF97" s="21">
        <f>IF($R$82&lt;0,(IF(2050-AE$80&lt;=0,0,(2/(2050-AE$80+1))*(1-(SUM($E97:AE97)/$R$82))*$R$82*'Fixed Data'!AC$52)),0)</f>
        <v>0</v>
      </c>
      <c r="AG97" s="21">
        <f>IF($R$82&lt;0,(IF(2050-AF$80&lt;=0,0,(2/(2050-AF$80+1))*(1-(SUM($E97:AF97)/$R$82))*$R$82*'Fixed Data'!AD$52)),0)</f>
        <v>0</v>
      </c>
      <c r="AH97" s="21">
        <f>IF($R$82&lt;0,(IF(2050-AG$80&lt;=0,0,(2/(2050-AG$80+1))*(1-(SUM($E97:AG97)/$R$82))*$R$82*'Fixed Data'!AE$52)),0)</f>
        <v>0</v>
      </c>
      <c r="AI97" s="21">
        <f>IF($R$82&lt;0,(IF(2050-AH$80&lt;=0,0,(2/(2050-AH$80+1))*(1-(SUM($E97:AH97)/$R$82))*$R$82*'Fixed Data'!AF$52)),0)</f>
        <v>0</v>
      </c>
      <c r="AJ97" s="21">
        <f>IF($R$82&lt;0,(IF(2050-AI$80&lt;=0,0,(2/(2050-AI$80+1))*(1-(SUM($E97:AI97)/$R$82))*$R$82*'Fixed Data'!AG$52)),0)</f>
        <v>0</v>
      </c>
      <c r="AK97" s="21">
        <f>IF($R$82&lt;0,(IF(2050-AJ$80&lt;=0,0,(2/(2050-AJ$80+1))*(1-(SUM($E97:AJ97)/$R$82))*$R$82*'Fixed Data'!AH$52)),0)</f>
        <v>0</v>
      </c>
      <c r="AL97" s="21">
        <f>IF($R$82&lt;0,(IF(2050-AK$80&lt;=0,0,(2/(2050-AK$80+1))*(1-(SUM($E97:AK97)/$R$82))*$R$82*'Fixed Data'!AI$52)),0)</f>
        <v>0</v>
      </c>
      <c r="AM97" s="21">
        <f>IF($R$82&lt;0,(IF(2050-AL$80&lt;=0,0,(2/(2050-AL$80+1))*(1-(SUM($E97:AL97)/$R$82))*$R$82*'Fixed Data'!AJ$52)),0)</f>
        <v>0</v>
      </c>
      <c r="AN97" s="21">
        <f>IF($R$82&lt;0,(IF(2050-AM$80&lt;=0,0,(2/(2050-AM$80+1))*(1-(SUM($E97:AM97)/$R$82))*$R$82*'Fixed Data'!AK$52)),0)</f>
        <v>0</v>
      </c>
      <c r="AO97" s="21">
        <f>IF($R$82&lt;0,(IF(2050-AN$80&lt;=0,0,(2/(2050-AN$80+1))*(1-(SUM($E97:AN97)/$R$82))*$R$82*'Fixed Data'!AL$52)),0)</f>
        <v>0</v>
      </c>
      <c r="AP97" s="21">
        <f>IF($R$82&lt;0,(IF(2050-AO$80&lt;=0,0,(2/(2050-AO$80+1))*(1-(SUM($E97:AO97)/$R$82))*$R$82*'Fixed Data'!AM$52)),0)</f>
        <v>0</v>
      </c>
      <c r="AQ97" s="21">
        <f>IF($R$82&lt;0,(IF(2050-AP$80&lt;=0,0,(2/(2050-AP$80+1))*(1-(SUM($E97:AP97)/$R$82))*$R$82*'Fixed Data'!AN$52)),0)</f>
        <v>0</v>
      </c>
      <c r="AR97" s="21">
        <f>IF($R$82&lt;0,(IF(2050-AQ$80&lt;=0,0,(2/(2050-AQ$80+1))*(1-(SUM($E97:AQ97)/$R$82))*$R$82*'Fixed Data'!AO$52)),0)</f>
        <v>0</v>
      </c>
      <c r="AS97" s="21">
        <f>IF($R$82&lt;0,(IF(2050-AR$80&lt;=0,0,(2/(2050-AR$80+1))*(1-(SUM($E97:AR97)/$R$82))*$R$82*'Fixed Data'!AP$52)),0)</f>
        <v>0</v>
      </c>
      <c r="AT97" s="21">
        <f>IF($R$82&lt;0,(IF(2050-AS$80&lt;=0,0,(2/(2050-AS$80+1))*(1-(SUM($E97:AS97)/$R$82))*$R$82*'Fixed Data'!AQ$52)),0)</f>
        <v>0</v>
      </c>
      <c r="AU97" s="21">
        <f>IF($R$82&lt;0,(IF(2050-AT$80&lt;=0,0,(2/(2050-AT$80+1))*(1-(SUM($E97:AT97)/$R$82))*$R$82*'Fixed Data'!AR$52)),0)</f>
        <v>0</v>
      </c>
      <c r="AV97" s="21">
        <f>IF($R$82&lt;0,(IF(2050-AU$80&lt;=0,0,(2/(2050-AU$80+1))*(1-(SUM($E97:AU97)/$R$82))*$R$82*'Fixed Data'!AS$52)),0)</f>
        <v>0</v>
      </c>
      <c r="AW97" s="21">
        <f>IF($R$82&lt;0,(IF(2050-AV$80&lt;=0,0,(2/(2050-AV$80+1))*(1-(SUM($E97:AV97)/$R$82))*$R$82*'Fixed Data'!AT$52)),0)</f>
        <v>0</v>
      </c>
      <c r="AX97" s="21">
        <f>IF($R$82&lt;0,(IF(2050-AW$80&lt;=0,0,(2/(2050-AW$80+1))*(1-(SUM($E97:AW97)/$R$82))*$R$82*'Fixed Data'!AU$52)),0)</f>
        <v>0</v>
      </c>
      <c r="AY97" s="21">
        <f>IF($R$82&lt;0,(IF(2050-AX$80&lt;=0,0,(2/(2050-AX$80+1))*(1-(SUM($E97:AX97)/$R$82))*$R$82*'Fixed Data'!AV$52)),0)</f>
        <v>0</v>
      </c>
      <c r="AZ97" s="21">
        <f>IF($R$82&lt;0,(IF(2050-AY$80&lt;=0,0,(2/(2050-AY$80+1))*(1-(SUM($E97:AY97)/$R$82))*$R$82*'Fixed Data'!AW$52)),0)</f>
        <v>0</v>
      </c>
      <c r="BA97" s="21">
        <f>IF($R$82&lt;0,(IF(2050-AZ$80&lt;=0,0,(2/(2050-AZ$80+1))*(1-(SUM($E97:AZ97)/$R$82))*$R$82*'Fixed Data'!AX$52)),0)</f>
        <v>0</v>
      </c>
      <c r="BB97" s="21">
        <f>IF($R$82&lt;0,(IF(2050-BA$80&lt;=0,0,(2/(2050-BA$80+1))*(1-(SUM($E97:BA97)/$R$82))*$R$82*'Fixed Data'!AY$52)),0)</f>
        <v>0</v>
      </c>
    </row>
    <row r="98" spans="1:54" ht="15" hidden="1" customHeight="1" outlineLevel="3">
      <c r="A98" s="8"/>
      <c r="B98" t="s">
        <v>423</v>
      </c>
      <c r="C98" t="s">
        <v>424</v>
      </c>
      <c r="D98" t="s">
        <v>379</v>
      </c>
      <c r="E98" s="18"/>
      <c r="F98" s="18"/>
      <c r="G98" s="18"/>
      <c r="H98" s="18"/>
      <c r="I98" s="18"/>
      <c r="J98" s="18"/>
      <c r="K98" s="18"/>
      <c r="L98" s="18"/>
      <c r="M98" s="18"/>
      <c r="N98" s="18"/>
      <c r="O98" s="18"/>
      <c r="P98" s="18"/>
      <c r="Q98" s="18"/>
      <c r="R98" s="18"/>
      <c r="S98" s="18"/>
      <c r="T98" s="21">
        <f>IF($S$82&lt;0,(IF(2050-S$80&lt;=0,0,(2/(2050-S$80+1))*(1-(SUM($E98:S98)/$S$82))*$S$82*'Fixed Data'!Q$52)),0)</f>
        <v>0</v>
      </c>
      <c r="U98" s="21">
        <f>IF($S$82&lt;0,(IF(2050-T$80&lt;=0,0,(2/(2050-T$80+1))*(1-(SUM($E98:T98)/$S$82))*$S$82*'Fixed Data'!R$52)),0)</f>
        <v>0</v>
      </c>
      <c r="V98" s="21">
        <f>IF($S$82&lt;0,(IF(2050-U$80&lt;=0,0,(2/(2050-U$80+1))*(1-(SUM($E98:U98)/$S$82))*$S$82*'Fixed Data'!S$52)),0)</f>
        <v>0</v>
      </c>
      <c r="W98" s="21">
        <f>IF($S$82&lt;0,(IF(2050-V$80&lt;=0,0,(2/(2050-V$80+1))*(1-(SUM($E98:V98)/$S$82))*$S$82*'Fixed Data'!T$52)),0)</f>
        <v>0</v>
      </c>
      <c r="X98" s="21">
        <f>IF($S$82&lt;0,(IF(2050-W$80&lt;=0,0,(2/(2050-W$80+1))*(1-(SUM($E98:W98)/$S$82))*$S$82*'Fixed Data'!U$52)),0)</f>
        <v>0</v>
      </c>
      <c r="Y98" s="21">
        <f>IF($S$82&lt;0,(IF(2050-X$80&lt;=0,0,(2/(2050-X$80+1))*(1-(SUM($E98:X98)/$S$82))*$S$82*'Fixed Data'!V$52)),0)</f>
        <v>0</v>
      </c>
      <c r="Z98" s="21">
        <f>IF($S$82&lt;0,(IF(2050-Y$80&lt;=0,0,(2/(2050-Y$80+1))*(1-(SUM($E98:Y98)/$S$82))*$S$82*'Fixed Data'!W$52)),0)</f>
        <v>0</v>
      </c>
      <c r="AA98" s="21">
        <f>IF($S$82&lt;0,(IF(2050-Z$80&lt;=0,0,(2/(2050-Z$80+1))*(1-(SUM($E98:Z98)/$S$82))*$S$82*'Fixed Data'!X$52)),0)</f>
        <v>0</v>
      </c>
      <c r="AB98" s="21">
        <f>IF($S$82&lt;0,(IF(2050-AA$80&lt;=0,0,(2/(2050-AA$80+1))*(1-(SUM($E98:AA98)/$S$82))*$S$82*'Fixed Data'!Y$52)),0)</f>
        <v>0</v>
      </c>
      <c r="AC98" s="21">
        <f>IF($S$82&lt;0,(IF(2050-AB$80&lt;=0,0,(2/(2050-AB$80+1))*(1-(SUM($E98:AB98)/$S$82))*$S$82*'Fixed Data'!Z$52)),0)</f>
        <v>0</v>
      </c>
      <c r="AD98" s="21">
        <f>IF($S$82&lt;0,(IF(2050-AC$80&lt;=0,0,(2/(2050-AC$80+1))*(1-(SUM($E98:AC98)/$S$82))*$S$82*'Fixed Data'!AA$52)),0)</f>
        <v>0</v>
      </c>
      <c r="AE98" s="21">
        <f>IF($S$82&lt;0,(IF(2050-AD$80&lt;=0,0,(2/(2050-AD$80+1))*(1-(SUM($E98:AD98)/$S$82))*$S$82*'Fixed Data'!AB$52)),0)</f>
        <v>0</v>
      </c>
      <c r="AF98" s="21">
        <f>IF($S$82&lt;0,(IF(2050-AE$80&lt;=0,0,(2/(2050-AE$80+1))*(1-(SUM($E98:AE98)/$S$82))*$S$82*'Fixed Data'!AC$52)),0)</f>
        <v>0</v>
      </c>
      <c r="AG98" s="21">
        <f>IF($S$82&lt;0,(IF(2050-AF$80&lt;=0,0,(2/(2050-AF$80+1))*(1-(SUM($E98:AF98)/$S$82))*$S$82*'Fixed Data'!AD$52)),0)</f>
        <v>0</v>
      </c>
      <c r="AH98" s="21">
        <f>IF($S$82&lt;0,(IF(2050-AG$80&lt;=0,0,(2/(2050-AG$80+1))*(1-(SUM($E98:AG98)/$S$82))*$S$82*'Fixed Data'!AE$52)),0)</f>
        <v>0</v>
      </c>
      <c r="AI98" s="21">
        <f>IF($S$82&lt;0,(IF(2050-AH$80&lt;=0,0,(2/(2050-AH$80+1))*(1-(SUM($E98:AH98)/$S$82))*$S$82*'Fixed Data'!AF$52)),0)</f>
        <v>0</v>
      </c>
      <c r="AJ98" s="21">
        <f>IF($S$82&lt;0,(IF(2050-AI$80&lt;=0,0,(2/(2050-AI$80+1))*(1-(SUM($E98:AI98)/$S$82))*$S$82*'Fixed Data'!AG$52)),0)</f>
        <v>0</v>
      </c>
      <c r="AK98" s="21">
        <f>IF($S$82&lt;0,(IF(2050-AJ$80&lt;=0,0,(2/(2050-AJ$80+1))*(1-(SUM($E98:AJ98)/$S$82))*$S$82*'Fixed Data'!AH$52)),0)</f>
        <v>0</v>
      </c>
      <c r="AL98" s="21">
        <f>IF($S$82&lt;0,(IF(2050-AK$80&lt;=0,0,(2/(2050-AK$80+1))*(1-(SUM($E98:AK98)/$S$82))*$S$82*'Fixed Data'!AI$52)),0)</f>
        <v>0</v>
      </c>
      <c r="AM98" s="21">
        <f>IF($S$82&lt;0,(IF(2050-AL$80&lt;=0,0,(2/(2050-AL$80+1))*(1-(SUM($E98:AL98)/$S$82))*$S$82*'Fixed Data'!AJ$52)),0)</f>
        <v>0</v>
      </c>
      <c r="AN98" s="21">
        <f>IF($S$82&lt;0,(IF(2050-AM$80&lt;=0,0,(2/(2050-AM$80+1))*(1-(SUM($E98:AM98)/$S$82))*$S$82*'Fixed Data'!AK$52)),0)</f>
        <v>0</v>
      </c>
      <c r="AO98" s="21">
        <f>IF($S$82&lt;0,(IF(2050-AN$80&lt;=0,0,(2/(2050-AN$80+1))*(1-(SUM($E98:AN98)/$S$82))*$S$82*'Fixed Data'!AL$52)),0)</f>
        <v>0</v>
      </c>
      <c r="AP98" s="21">
        <f>IF($S$82&lt;0,(IF(2050-AO$80&lt;=0,0,(2/(2050-AO$80+1))*(1-(SUM($E98:AO98)/$S$82))*$S$82*'Fixed Data'!AM$52)),0)</f>
        <v>0</v>
      </c>
      <c r="AQ98" s="21">
        <f>IF($S$82&lt;0,(IF(2050-AP$80&lt;=0,0,(2/(2050-AP$80+1))*(1-(SUM($E98:AP98)/$S$82))*$S$82*'Fixed Data'!AN$52)),0)</f>
        <v>0</v>
      </c>
      <c r="AR98" s="21">
        <f>IF($S$82&lt;0,(IF(2050-AQ$80&lt;=0,0,(2/(2050-AQ$80+1))*(1-(SUM($E98:AQ98)/$S$82))*$S$82*'Fixed Data'!AO$52)),0)</f>
        <v>0</v>
      </c>
      <c r="AS98" s="21">
        <f>IF($S$82&lt;0,(IF(2050-AR$80&lt;=0,0,(2/(2050-AR$80+1))*(1-(SUM($E98:AR98)/$S$82))*$S$82*'Fixed Data'!AP$52)),0)</f>
        <v>0</v>
      </c>
      <c r="AT98" s="21">
        <f>IF($S$82&lt;0,(IF(2050-AS$80&lt;=0,0,(2/(2050-AS$80+1))*(1-(SUM($E98:AS98)/$S$82))*$S$82*'Fixed Data'!AQ$52)),0)</f>
        <v>0</v>
      </c>
      <c r="AU98" s="21">
        <f>IF($S$82&lt;0,(IF(2050-AT$80&lt;=0,0,(2/(2050-AT$80+1))*(1-(SUM($E98:AT98)/$S$82))*$S$82*'Fixed Data'!AR$52)),0)</f>
        <v>0</v>
      </c>
      <c r="AV98" s="21">
        <f>IF($S$82&lt;0,(IF(2050-AU$80&lt;=0,0,(2/(2050-AU$80+1))*(1-(SUM($E98:AU98)/$S$82))*$S$82*'Fixed Data'!AS$52)),0)</f>
        <v>0</v>
      </c>
      <c r="AW98" s="21">
        <f>IF($S$82&lt;0,(IF(2050-AV$80&lt;=0,0,(2/(2050-AV$80+1))*(1-(SUM($E98:AV98)/$S$82))*$S$82*'Fixed Data'!AT$52)),0)</f>
        <v>0</v>
      </c>
      <c r="AX98" s="21">
        <f>IF($S$82&lt;0,(IF(2050-AW$80&lt;=0,0,(2/(2050-AW$80+1))*(1-(SUM($E98:AW98)/$S$82))*$S$82*'Fixed Data'!AU$52)),0)</f>
        <v>0</v>
      </c>
      <c r="AY98" s="21">
        <f>IF($S$82&lt;0,(IF(2050-AX$80&lt;=0,0,(2/(2050-AX$80+1))*(1-(SUM($E98:AX98)/$S$82))*$S$82*'Fixed Data'!AV$52)),0)</f>
        <v>0</v>
      </c>
      <c r="AZ98" s="21">
        <f>IF($S$82&lt;0,(IF(2050-AY$80&lt;=0,0,(2/(2050-AY$80+1))*(1-(SUM($E98:AY98)/$S$82))*$S$82*'Fixed Data'!AW$52)),0)</f>
        <v>0</v>
      </c>
      <c r="BA98" s="21">
        <f>IF($S$82&lt;0,(IF(2050-AZ$80&lt;=0,0,(2/(2050-AZ$80+1))*(1-(SUM($E98:AZ98)/$S$82))*$S$82*'Fixed Data'!AX$52)),0)</f>
        <v>0</v>
      </c>
      <c r="BB98" s="21">
        <f>IF($S$82&lt;0,(IF(2050-BA$80&lt;=0,0,(2/(2050-BA$80+1))*(1-(SUM($E98:BA98)/$S$82))*$S$82*'Fixed Data'!AY$52)),0)</f>
        <v>0</v>
      </c>
    </row>
    <row r="99" spans="1:54" ht="15" hidden="1" customHeight="1" outlineLevel="3">
      <c r="A99" s="8"/>
      <c r="B99" t="s">
        <v>425</v>
      </c>
      <c r="C99" t="s">
        <v>426</v>
      </c>
      <c r="D99" t="s">
        <v>379</v>
      </c>
      <c r="E99" s="18"/>
      <c r="F99" s="18"/>
      <c r="G99" s="18"/>
      <c r="H99" s="18"/>
      <c r="I99" s="18"/>
      <c r="J99" s="18"/>
      <c r="K99" s="18"/>
      <c r="L99" s="18"/>
      <c r="M99" s="18"/>
      <c r="N99" s="18"/>
      <c r="O99" s="18"/>
      <c r="P99" s="18"/>
      <c r="Q99" s="18"/>
      <c r="R99" s="18"/>
      <c r="S99" s="18"/>
      <c r="T99" s="18"/>
      <c r="U99" s="21">
        <f>IF($T$82&lt;0,(IF(2050-T$80&lt;=0,0,(2/(2050-T$80+1))*(1-(SUM($E99:T99)/$T$82))*$T$82*'Fixed Data'!R$52)),0)</f>
        <v>0</v>
      </c>
      <c r="V99" s="21">
        <f>IF($T$82&lt;0,(IF(2050-U$80&lt;=0,0,(2/(2050-U$80+1))*(1-(SUM($E99:U99)/$T$82))*$T$82*'Fixed Data'!S$52)),0)</f>
        <v>0</v>
      </c>
      <c r="W99" s="21">
        <f>IF($T$82&lt;0,(IF(2050-V$80&lt;=0,0,(2/(2050-V$80+1))*(1-(SUM($E99:V99)/$T$82))*$T$82*'Fixed Data'!T$52)),0)</f>
        <v>0</v>
      </c>
      <c r="X99" s="21">
        <f>IF($T$82&lt;0,(IF(2050-W$80&lt;=0,0,(2/(2050-W$80+1))*(1-(SUM($E99:W99)/$T$82))*$T$82*'Fixed Data'!U$52)),0)</f>
        <v>0</v>
      </c>
      <c r="Y99" s="21">
        <f>IF($T$82&lt;0,(IF(2050-X$80&lt;=0,0,(2/(2050-X$80+1))*(1-(SUM($E99:X99)/$T$82))*$T$82*'Fixed Data'!V$52)),0)</f>
        <v>0</v>
      </c>
      <c r="Z99" s="21">
        <f>IF($T$82&lt;0,(IF(2050-Y$80&lt;=0,0,(2/(2050-Y$80+1))*(1-(SUM($E99:Y99)/$T$82))*$T$82*'Fixed Data'!W$52)),0)</f>
        <v>0</v>
      </c>
      <c r="AA99" s="21">
        <f>IF($T$82&lt;0,(IF(2050-Z$80&lt;=0,0,(2/(2050-Z$80+1))*(1-(SUM($E99:Z99)/$T$82))*$T$82*'Fixed Data'!X$52)),0)</f>
        <v>0</v>
      </c>
      <c r="AB99" s="21">
        <f>IF($T$82&lt;0,(IF(2050-AA$80&lt;=0,0,(2/(2050-AA$80+1))*(1-(SUM($E99:AA99)/$T$82))*$T$82*'Fixed Data'!Y$52)),0)</f>
        <v>0</v>
      </c>
      <c r="AC99" s="21">
        <f>IF($T$82&lt;0,(IF(2050-AB$80&lt;=0,0,(2/(2050-AB$80+1))*(1-(SUM($E99:AB99)/$T$82))*$T$82*'Fixed Data'!Z$52)),0)</f>
        <v>0</v>
      </c>
      <c r="AD99" s="21">
        <f>IF($T$82&lt;0,(IF(2050-AC$80&lt;=0,0,(2/(2050-AC$80+1))*(1-(SUM($E99:AC99)/$T$82))*$T$82*'Fixed Data'!AA$52)),0)</f>
        <v>0</v>
      </c>
      <c r="AE99" s="21">
        <f>IF($T$82&lt;0,(IF(2050-AD$80&lt;=0,0,(2/(2050-AD$80+1))*(1-(SUM($E99:AD99)/$T$82))*$T$82*'Fixed Data'!AB$52)),0)</f>
        <v>0</v>
      </c>
      <c r="AF99" s="21">
        <f>IF($T$82&lt;0,(IF(2050-AE$80&lt;=0,0,(2/(2050-AE$80+1))*(1-(SUM($E99:AE99)/$T$82))*$T$82*'Fixed Data'!AC$52)),0)</f>
        <v>0</v>
      </c>
      <c r="AG99" s="21">
        <f>IF($T$82&lt;0,(IF(2050-AF$80&lt;=0,0,(2/(2050-AF$80+1))*(1-(SUM($E99:AF99)/$T$82))*$T$82*'Fixed Data'!AD$52)),0)</f>
        <v>0</v>
      </c>
      <c r="AH99" s="21">
        <f>IF($T$82&lt;0,(IF(2050-AG$80&lt;=0,0,(2/(2050-AG$80+1))*(1-(SUM($E99:AG99)/$T$82))*$T$82*'Fixed Data'!AE$52)),0)</f>
        <v>0</v>
      </c>
      <c r="AI99" s="21">
        <f>IF($T$82&lt;0,(IF(2050-AH$80&lt;=0,0,(2/(2050-AH$80+1))*(1-(SUM($E99:AH99)/$T$82))*$T$82*'Fixed Data'!AF$52)),0)</f>
        <v>0</v>
      </c>
      <c r="AJ99" s="21">
        <f>IF($T$82&lt;0,(IF(2050-AI$80&lt;=0,0,(2/(2050-AI$80+1))*(1-(SUM($E99:AI99)/$T$82))*$T$82*'Fixed Data'!AG$52)),0)</f>
        <v>0</v>
      </c>
      <c r="AK99" s="21">
        <f>IF($T$82&lt;0,(IF(2050-AJ$80&lt;=0,0,(2/(2050-AJ$80+1))*(1-(SUM($E99:AJ99)/$T$82))*$T$82*'Fixed Data'!AH$52)),0)</f>
        <v>0</v>
      </c>
      <c r="AL99" s="21">
        <f>IF($T$82&lt;0,(IF(2050-AK$80&lt;=0,0,(2/(2050-AK$80+1))*(1-(SUM($E99:AK99)/$T$82))*$T$82*'Fixed Data'!AI$52)),0)</f>
        <v>0</v>
      </c>
      <c r="AM99" s="21">
        <f>IF($T$82&lt;0,(IF(2050-AL$80&lt;=0,0,(2/(2050-AL$80+1))*(1-(SUM($E99:AL99)/$T$82))*$T$82*'Fixed Data'!AJ$52)),0)</f>
        <v>0</v>
      </c>
      <c r="AN99" s="21">
        <f>IF($T$82&lt;0,(IF(2050-AM$80&lt;=0,0,(2/(2050-AM$80+1))*(1-(SUM($E99:AM99)/$T$82))*$T$82*'Fixed Data'!AK$52)),0)</f>
        <v>0</v>
      </c>
      <c r="AO99" s="21">
        <f>IF($T$82&lt;0,(IF(2050-AN$80&lt;=0,0,(2/(2050-AN$80+1))*(1-(SUM($E99:AN99)/$T$82))*$T$82*'Fixed Data'!AL$52)),0)</f>
        <v>0</v>
      </c>
      <c r="AP99" s="21">
        <f>IF($T$82&lt;0,(IF(2050-AO$80&lt;=0,0,(2/(2050-AO$80+1))*(1-(SUM($E99:AO99)/$T$82))*$T$82*'Fixed Data'!AM$52)),0)</f>
        <v>0</v>
      </c>
      <c r="AQ99" s="21">
        <f>IF($T$82&lt;0,(IF(2050-AP$80&lt;=0,0,(2/(2050-AP$80+1))*(1-(SUM($E99:AP99)/$T$82))*$T$82*'Fixed Data'!AN$52)),0)</f>
        <v>0</v>
      </c>
      <c r="AR99" s="21">
        <f>IF($T$82&lt;0,(IF(2050-AQ$80&lt;=0,0,(2/(2050-AQ$80+1))*(1-(SUM($E99:AQ99)/$T$82))*$T$82*'Fixed Data'!AO$52)),0)</f>
        <v>0</v>
      </c>
      <c r="AS99" s="21">
        <f>IF($T$82&lt;0,(IF(2050-AR$80&lt;=0,0,(2/(2050-AR$80+1))*(1-(SUM($E99:AR99)/$T$82))*$T$82*'Fixed Data'!AP$52)),0)</f>
        <v>0</v>
      </c>
      <c r="AT99" s="21">
        <f>IF($T$82&lt;0,(IF(2050-AS$80&lt;=0,0,(2/(2050-AS$80+1))*(1-(SUM($E99:AS99)/$T$82))*$T$82*'Fixed Data'!AQ$52)),0)</f>
        <v>0</v>
      </c>
      <c r="AU99" s="21">
        <f>IF($T$82&lt;0,(IF(2050-AT$80&lt;=0,0,(2/(2050-AT$80+1))*(1-(SUM($E99:AT99)/$T$82))*$T$82*'Fixed Data'!AR$52)),0)</f>
        <v>0</v>
      </c>
      <c r="AV99" s="21">
        <f>IF($T$82&lt;0,(IF(2050-AU$80&lt;=0,0,(2/(2050-AU$80+1))*(1-(SUM($E99:AU99)/$T$82))*$T$82*'Fixed Data'!AS$52)),0)</f>
        <v>0</v>
      </c>
      <c r="AW99" s="21">
        <f>IF($T$82&lt;0,(IF(2050-AV$80&lt;=0,0,(2/(2050-AV$80+1))*(1-(SUM($E99:AV99)/$T$82))*$T$82*'Fixed Data'!AT$52)),0)</f>
        <v>0</v>
      </c>
      <c r="AX99" s="21">
        <f>IF($T$82&lt;0,(IF(2050-AW$80&lt;=0,0,(2/(2050-AW$80+1))*(1-(SUM($E99:AW99)/$T$82))*$T$82*'Fixed Data'!AU$52)),0)</f>
        <v>0</v>
      </c>
      <c r="AY99" s="21">
        <f>IF($T$82&lt;0,(IF(2050-AX$80&lt;=0,0,(2/(2050-AX$80+1))*(1-(SUM($E99:AX99)/$T$82))*$T$82*'Fixed Data'!AV$52)),0)</f>
        <v>0</v>
      </c>
      <c r="AZ99" s="21">
        <f>IF($T$82&lt;0,(IF(2050-AY$80&lt;=0,0,(2/(2050-AY$80+1))*(1-(SUM($E99:AY99)/$T$82))*$T$82*'Fixed Data'!AW$52)),0)</f>
        <v>0</v>
      </c>
      <c r="BA99" s="21">
        <f>IF($T$82&lt;0,(IF(2050-AZ$80&lt;=0,0,(2/(2050-AZ$80+1))*(1-(SUM($E99:AZ99)/$T$82))*$T$82*'Fixed Data'!AX$52)),0)</f>
        <v>0</v>
      </c>
      <c r="BB99" s="21">
        <f>IF($T$82&lt;0,(IF(2050-BA$80&lt;=0,0,(2/(2050-BA$80+1))*(1-(SUM($E99:BA99)/$T$82))*$T$82*'Fixed Data'!AY$52)),0)</f>
        <v>0</v>
      </c>
    </row>
    <row r="100" spans="1:54" ht="15" hidden="1" customHeight="1" outlineLevel="3">
      <c r="A100" s="8"/>
      <c r="B100" t="s">
        <v>427</v>
      </c>
      <c r="C100" t="s">
        <v>428</v>
      </c>
      <c r="D100" t="s">
        <v>379</v>
      </c>
      <c r="E100" s="18"/>
      <c r="F100" s="18"/>
      <c r="G100" s="18"/>
      <c r="H100" s="18"/>
      <c r="I100" s="18"/>
      <c r="J100" s="18"/>
      <c r="K100" s="18"/>
      <c r="L100" s="18"/>
      <c r="M100" s="18"/>
      <c r="N100" s="18"/>
      <c r="O100" s="18"/>
      <c r="P100" s="18"/>
      <c r="Q100" s="18"/>
      <c r="R100" s="18"/>
      <c r="S100" s="18"/>
      <c r="T100" s="18"/>
      <c r="U100" s="18"/>
      <c r="V100" s="21">
        <f>IF($U$82&lt;0,(IF(2050-U$80&lt;=0,0,(2/(2050-U$80+1))*(1-(SUM($E100:U100)/$U$82))*$U$82*'Fixed Data'!S$52)),0)</f>
        <v>0</v>
      </c>
      <c r="W100" s="21">
        <f>IF($U$82&lt;0,(IF(2050-V$80&lt;=0,0,(2/(2050-V$80+1))*(1-(SUM($E100:V100)/$U$82))*$U$82*'Fixed Data'!T$52)),0)</f>
        <v>0</v>
      </c>
      <c r="X100" s="21">
        <f>IF($U$82&lt;0,(IF(2050-W$80&lt;=0,0,(2/(2050-W$80+1))*(1-(SUM($E100:W100)/$U$82))*$U$82*'Fixed Data'!U$52)),0)</f>
        <v>0</v>
      </c>
      <c r="Y100" s="21">
        <f>IF($U$82&lt;0,(IF(2050-X$80&lt;=0,0,(2/(2050-X$80+1))*(1-(SUM($E100:X100)/$U$82))*$U$82*'Fixed Data'!V$52)),0)</f>
        <v>0</v>
      </c>
      <c r="Z100" s="21">
        <f>IF($U$82&lt;0,(IF(2050-Y$80&lt;=0,0,(2/(2050-Y$80+1))*(1-(SUM($E100:Y100)/$U$82))*$U$82*'Fixed Data'!W$52)),0)</f>
        <v>0</v>
      </c>
      <c r="AA100" s="21">
        <f>IF($U$82&lt;0,(IF(2050-Z$80&lt;=0,0,(2/(2050-Z$80+1))*(1-(SUM($E100:Z100)/$U$82))*$U$82*'Fixed Data'!X$52)),0)</f>
        <v>0</v>
      </c>
      <c r="AB100" s="21">
        <f>IF($U$82&lt;0,(IF(2050-AA$80&lt;=0,0,(2/(2050-AA$80+1))*(1-(SUM($E100:AA100)/$U$82))*$U$82*'Fixed Data'!Y$52)),0)</f>
        <v>0</v>
      </c>
      <c r="AC100" s="21">
        <f>IF($U$82&lt;0,(IF(2050-AB$80&lt;=0,0,(2/(2050-AB$80+1))*(1-(SUM($E100:AB100)/$U$82))*$U$82*'Fixed Data'!Z$52)),0)</f>
        <v>0</v>
      </c>
      <c r="AD100" s="21">
        <f>IF($U$82&lt;0,(IF(2050-AC$80&lt;=0,0,(2/(2050-AC$80+1))*(1-(SUM($E100:AC100)/$U$82))*$U$82*'Fixed Data'!AA$52)),0)</f>
        <v>0</v>
      </c>
      <c r="AE100" s="21">
        <f>IF($U$82&lt;0,(IF(2050-AD$80&lt;=0,0,(2/(2050-AD$80+1))*(1-(SUM($E100:AD100)/$U$82))*$U$82*'Fixed Data'!AB$52)),0)</f>
        <v>0</v>
      </c>
      <c r="AF100" s="21">
        <f>IF($U$82&lt;0,(IF(2050-AE$80&lt;=0,0,(2/(2050-AE$80+1))*(1-(SUM($E100:AE100)/$U$82))*$U$82*'Fixed Data'!AC$52)),0)</f>
        <v>0</v>
      </c>
      <c r="AG100" s="21">
        <f>IF($U$82&lt;0,(IF(2050-AF$80&lt;=0,0,(2/(2050-AF$80+1))*(1-(SUM($E100:AF100)/$U$82))*$U$82*'Fixed Data'!AD$52)),0)</f>
        <v>0</v>
      </c>
      <c r="AH100" s="21">
        <f>IF($U$82&lt;0,(IF(2050-AG$80&lt;=0,0,(2/(2050-AG$80+1))*(1-(SUM($E100:AG100)/$U$82))*$U$82*'Fixed Data'!AE$52)),0)</f>
        <v>0</v>
      </c>
      <c r="AI100" s="21">
        <f>IF($U$82&lt;0,(IF(2050-AH$80&lt;=0,0,(2/(2050-AH$80+1))*(1-(SUM($E100:AH100)/$U$82))*$U$82*'Fixed Data'!AF$52)),0)</f>
        <v>0</v>
      </c>
      <c r="AJ100" s="21">
        <f>IF($U$82&lt;0,(IF(2050-AI$80&lt;=0,0,(2/(2050-AI$80+1))*(1-(SUM($E100:AI100)/$U$82))*$U$82*'Fixed Data'!AG$52)),0)</f>
        <v>0</v>
      </c>
      <c r="AK100" s="21">
        <f>IF($U$82&lt;0,(IF(2050-AJ$80&lt;=0,0,(2/(2050-AJ$80+1))*(1-(SUM($E100:AJ100)/$U$82))*$U$82*'Fixed Data'!AH$52)),0)</f>
        <v>0</v>
      </c>
      <c r="AL100" s="21">
        <f>IF($U$82&lt;0,(IF(2050-AK$80&lt;=0,0,(2/(2050-AK$80+1))*(1-(SUM($E100:AK100)/$U$82))*$U$82*'Fixed Data'!AI$52)),0)</f>
        <v>0</v>
      </c>
      <c r="AM100" s="21">
        <f>IF($U$82&lt;0,(IF(2050-AL$80&lt;=0,0,(2/(2050-AL$80+1))*(1-(SUM($E100:AL100)/$U$82))*$U$82*'Fixed Data'!AJ$52)),0)</f>
        <v>0</v>
      </c>
      <c r="AN100" s="21">
        <f>IF($U$82&lt;0,(IF(2050-AM$80&lt;=0,0,(2/(2050-AM$80+1))*(1-(SUM($E100:AM100)/$U$82))*$U$82*'Fixed Data'!AK$52)),0)</f>
        <v>0</v>
      </c>
      <c r="AO100" s="21">
        <f>IF($U$82&lt;0,(IF(2050-AN$80&lt;=0,0,(2/(2050-AN$80+1))*(1-(SUM($E100:AN100)/$U$82))*$U$82*'Fixed Data'!AL$52)),0)</f>
        <v>0</v>
      </c>
      <c r="AP100" s="21">
        <f>IF($U$82&lt;0,(IF(2050-AO$80&lt;=0,0,(2/(2050-AO$80+1))*(1-(SUM($E100:AO100)/$U$82))*$U$82*'Fixed Data'!AM$52)),0)</f>
        <v>0</v>
      </c>
      <c r="AQ100" s="21">
        <f>IF($U$82&lt;0,(IF(2050-AP$80&lt;=0,0,(2/(2050-AP$80+1))*(1-(SUM($E100:AP100)/$U$82))*$U$82*'Fixed Data'!AN$52)),0)</f>
        <v>0</v>
      </c>
      <c r="AR100" s="21">
        <f>IF($U$82&lt;0,(IF(2050-AQ$80&lt;=0,0,(2/(2050-AQ$80+1))*(1-(SUM($E100:AQ100)/$U$82))*$U$82*'Fixed Data'!AO$52)),0)</f>
        <v>0</v>
      </c>
      <c r="AS100" s="21">
        <f>IF($U$82&lt;0,(IF(2050-AR$80&lt;=0,0,(2/(2050-AR$80+1))*(1-(SUM($E100:AR100)/$U$82))*$U$82*'Fixed Data'!AP$52)),0)</f>
        <v>0</v>
      </c>
      <c r="AT100" s="21">
        <f>IF($U$82&lt;0,(IF(2050-AS$80&lt;=0,0,(2/(2050-AS$80+1))*(1-(SUM($E100:AS100)/$U$82))*$U$82*'Fixed Data'!AQ$52)),0)</f>
        <v>0</v>
      </c>
      <c r="AU100" s="21">
        <f>IF($U$82&lt;0,(IF(2050-AT$80&lt;=0,0,(2/(2050-AT$80+1))*(1-(SUM($E100:AT100)/$U$82))*$U$82*'Fixed Data'!AR$52)),0)</f>
        <v>0</v>
      </c>
      <c r="AV100" s="21">
        <f>IF($U$82&lt;0,(IF(2050-AU$80&lt;=0,0,(2/(2050-AU$80+1))*(1-(SUM($E100:AU100)/$U$82))*$U$82*'Fixed Data'!AS$52)),0)</f>
        <v>0</v>
      </c>
      <c r="AW100" s="21">
        <f>IF($U$82&lt;0,(IF(2050-AV$80&lt;=0,0,(2/(2050-AV$80+1))*(1-(SUM($E100:AV100)/$U$82))*$U$82*'Fixed Data'!AT$52)),0)</f>
        <v>0</v>
      </c>
      <c r="AX100" s="21">
        <f>IF($U$82&lt;0,(IF(2050-AW$80&lt;=0,0,(2/(2050-AW$80+1))*(1-(SUM($E100:AW100)/$U$82))*$U$82*'Fixed Data'!AU$52)),0)</f>
        <v>0</v>
      </c>
      <c r="AY100" s="21">
        <f>IF($U$82&lt;0,(IF(2050-AX$80&lt;=0,0,(2/(2050-AX$80+1))*(1-(SUM($E100:AX100)/$U$82))*$U$82*'Fixed Data'!AV$52)),0)</f>
        <v>0</v>
      </c>
      <c r="AZ100" s="21">
        <f>IF($U$82&lt;0,(IF(2050-AY$80&lt;=0,0,(2/(2050-AY$80+1))*(1-(SUM($E100:AY100)/$U$82))*$U$82*'Fixed Data'!AW$52)),0)</f>
        <v>0</v>
      </c>
      <c r="BA100" s="21">
        <f>IF($U$82&lt;0,(IF(2050-AZ$80&lt;=0,0,(2/(2050-AZ$80+1))*(1-(SUM($E100:AZ100)/$U$82))*$U$82*'Fixed Data'!AX$52)),0)</f>
        <v>0</v>
      </c>
      <c r="BB100" s="21">
        <f>IF($U$82&lt;0,(IF(2050-BA$80&lt;=0,0,(2/(2050-BA$80+1))*(1-(SUM($E100:BA100)/$U$82))*$U$82*'Fixed Data'!AY$52)),0)</f>
        <v>0</v>
      </c>
    </row>
    <row r="101" spans="1:54" ht="15" hidden="1" customHeight="1" outlineLevel="3">
      <c r="A101" s="8"/>
      <c r="B101" t="s">
        <v>429</v>
      </c>
      <c r="C101" t="s">
        <v>430</v>
      </c>
      <c r="D101" t="s">
        <v>379</v>
      </c>
      <c r="E101" s="18"/>
      <c r="F101" s="18"/>
      <c r="G101" s="18"/>
      <c r="H101" s="18"/>
      <c r="I101" s="18"/>
      <c r="J101" s="18"/>
      <c r="K101" s="18"/>
      <c r="L101" s="18"/>
      <c r="M101" s="18"/>
      <c r="N101" s="18"/>
      <c r="O101" s="18"/>
      <c r="P101" s="18"/>
      <c r="Q101" s="18"/>
      <c r="R101" s="18"/>
      <c r="S101" s="18"/>
      <c r="T101" s="18"/>
      <c r="U101" s="18"/>
      <c r="V101" s="18"/>
      <c r="W101" s="21">
        <f>IF($V$82&lt;0,(IF(2050-V$80&lt;=0,0,(2/(2050-V$80+1))*(1-(SUM($E101:V101)/$V$82))*$V$82*'Fixed Data'!T$52)),0)</f>
        <v>0</v>
      </c>
      <c r="X101" s="21">
        <f>IF($V$82&lt;0,(IF(2050-W$80&lt;=0,0,(2/(2050-W$80+1))*(1-(SUM($E101:W101)/$V$82))*$V$82*'Fixed Data'!U$52)),0)</f>
        <v>0</v>
      </c>
      <c r="Y101" s="21">
        <f>IF($V$82&lt;0,(IF(2050-X$80&lt;=0,0,(2/(2050-X$80+1))*(1-(SUM($E101:X101)/$V$82))*$V$82*'Fixed Data'!V$52)),0)</f>
        <v>0</v>
      </c>
      <c r="Z101" s="21">
        <f>IF($V$82&lt;0,(IF(2050-Y$80&lt;=0,0,(2/(2050-Y$80+1))*(1-(SUM($E101:Y101)/$V$82))*$V$82*'Fixed Data'!W$52)),0)</f>
        <v>0</v>
      </c>
      <c r="AA101" s="21">
        <f>IF($V$82&lt;0,(IF(2050-Z$80&lt;=0,0,(2/(2050-Z$80+1))*(1-(SUM($E101:Z101)/$V$82))*$V$82*'Fixed Data'!X$52)),0)</f>
        <v>0</v>
      </c>
      <c r="AB101" s="21">
        <f>IF($V$82&lt;0,(IF(2050-AA$80&lt;=0,0,(2/(2050-AA$80+1))*(1-(SUM($E101:AA101)/$V$82))*$V$82*'Fixed Data'!Y$52)),0)</f>
        <v>0</v>
      </c>
      <c r="AC101" s="21">
        <f>IF($V$82&lt;0,(IF(2050-AB$80&lt;=0,0,(2/(2050-AB$80+1))*(1-(SUM($E101:AB101)/$V$82))*$V$82*'Fixed Data'!Z$52)),0)</f>
        <v>0</v>
      </c>
      <c r="AD101" s="21">
        <f>IF($V$82&lt;0,(IF(2050-AC$80&lt;=0,0,(2/(2050-AC$80+1))*(1-(SUM($E101:AC101)/$V$82))*$V$82*'Fixed Data'!AA$52)),0)</f>
        <v>0</v>
      </c>
      <c r="AE101" s="21">
        <f>IF($V$82&lt;0,(IF(2050-AD$80&lt;=0,0,(2/(2050-AD$80+1))*(1-(SUM($E101:AD101)/$V$82))*$V$82*'Fixed Data'!AB$52)),0)</f>
        <v>0</v>
      </c>
      <c r="AF101" s="21">
        <f>IF($V$82&lt;0,(IF(2050-AE$80&lt;=0,0,(2/(2050-AE$80+1))*(1-(SUM($E101:AE101)/$V$82))*$V$82*'Fixed Data'!AC$52)),0)</f>
        <v>0</v>
      </c>
      <c r="AG101" s="21">
        <f>IF($V$82&lt;0,(IF(2050-AF$80&lt;=0,0,(2/(2050-AF$80+1))*(1-(SUM($E101:AF101)/$V$82))*$V$82*'Fixed Data'!AD$52)),0)</f>
        <v>0</v>
      </c>
      <c r="AH101" s="21">
        <f>IF($V$82&lt;0,(IF(2050-AG$80&lt;=0,0,(2/(2050-AG$80+1))*(1-(SUM($E101:AG101)/$V$82))*$V$82*'Fixed Data'!AE$52)),0)</f>
        <v>0</v>
      </c>
      <c r="AI101" s="21">
        <f>IF($V$82&lt;0,(IF(2050-AH$80&lt;=0,0,(2/(2050-AH$80+1))*(1-(SUM($E101:AH101)/$V$82))*$V$82*'Fixed Data'!AF$52)),0)</f>
        <v>0</v>
      </c>
      <c r="AJ101" s="21">
        <f>IF($V$82&lt;0,(IF(2050-AI$80&lt;=0,0,(2/(2050-AI$80+1))*(1-(SUM($E101:AI101)/$V$82))*$V$82*'Fixed Data'!AG$52)),0)</f>
        <v>0</v>
      </c>
      <c r="AK101" s="21">
        <f>IF($V$82&lt;0,(IF(2050-AJ$80&lt;=0,0,(2/(2050-AJ$80+1))*(1-(SUM($E101:AJ101)/$V$82))*$V$82*'Fixed Data'!AH$52)),0)</f>
        <v>0</v>
      </c>
      <c r="AL101" s="21">
        <f>IF($V$82&lt;0,(IF(2050-AK$80&lt;=0,0,(2/(2050-AK$80+1))*(1-(SUM($E101:AK101)/$V$82))*$V$82*'Fixed Data'!AI$52)),0)</f>
        <v>0</v>
      </c>
      <c r="AM101" s="21">
        <f>IF($V$82&lt;0,(IF(2050-AL$80&lt;=0,0,(2/(2050-AL$80+1))*(1-(SUM($E101:AL101)/$V$82))*$V$82*'Fixed Data'!AJ$52)),0)</f>
        <v>0</v>
      </c>
      <c r="AN101" s="21">
        <f>IF($V$82&lt;0,(IF(2050-AM$80&lt;=0,0,(2/(2050-AM$80+1))*(1-(SUM($E101:AM101)/$V$82))*$V$82*'Fixed Data'!AK$52)),0)</f>
        <v>0</v>
      </c>
      <c r="AO101" s="21">
        <f>IF($V$82&lt;0,(IF(2050-AN$80&lt;=0,0,(2/(2050-AN$80+1))*(1-(SUM($E101:AN101)/$V$82))*$V$82*'Fixed Data'!AL$52)),0)</f>
        <v>0</v>
      </c>
      <c r="AP101" s="21">
        <f>IF($V$82&lt;0,(IF(2050-AO$80&lt;=0,0,(2/(2050-AO$80+1))*(1-(SUM($E101:AO101)/$V$82))*$V$82*'Fixed Data'!AM$52)),0)</f>
        <v>0</v>
      </c>
      <c r="AQ101" s="21">
        <f>IF($V$82&lt;0,(IF(2050-AP$80&lt;=0,0,(2/(2050-AP$80+1))*(1-(SUM($E101:AP101)/$V$82))*$V$82*'Fixed Data'!AN$52)),0)</f>
        <v>0</v>
      </c>
      <c r="AR101" s="21">
        <f>IF($V$82&lt;0,(IF(2050-AQ$80&lt;=0,0,(2/(2050-AQ$80+1))*(1-(SUM($E101:AQ101)/$V$82))*$V$82*'Fixed Data'!AO$52)),0)</f>
        <v>0</v>
      </c>
      <c r="AS101" s="21">
        <f>IF($V$82&lt;0,(IF(2050-AR$80&lt;=0,0,(2/(2050-AR$80+1))*(1-(SUM($E101:AR101)/$V$82))*$V$82*'Fixed Data'!AP$52)),0)</f>
        <v>0</v>
      </c>
      <c r="AT101" s="21">
        <f>IF($V$82&lt;0,(IF(2050-AS$80&lt;=0,0,(2/(2050-AS$80+1))*(1-(SUM($E101:AS101)/$V$82))*$V$82*'Fixed Data'!AQ$52)),0)</f>
        <v>0</v>
      </c>
      <c r="AU101" s="21">
        <f>IF($V$82&lt;0,(IF(2050-AT$80&lt;=0,0,(2/(2050-AT$80+1))*(1-(SUM($E101:AT101)/$V$82))*$V$82*'Fixed Data'!AR$52)),0)</f>
        <v>0</v>
      </c>
      <c r="AV101" s="21">
        <f>IF($V$82&lt;0,(IF(2050-AU$80&lt;=0,0,(2/(2050-AU$80+1))*(1-(SUM($E101:AU101)/$V$82))*$V$82*'Fixed Data'!AS$52)),0)</f>
        <v>0</v>
      </c>
      <c r="AW101" s="21">
        <f>IF($V$82&lt;0,(IF(2050-AV$80&lt;=0,0,(2/(2050-AV$80+1))*(1-(SUM($E101:AV101)/$V$82))*$V$82*'Fixed Data'!AT$52)),0)</f>
        <v>0</v>
      </c>
      <c r="AX101" s="21">
        <f>IF($V$82&lt;0,(IF(2050-AW$80&lt;=0,0,(2/(2050-AW$80+1))*(1-(SUM($E101:AW101)/$V$82))*$V$82*'Fixed Data'!AU$52)),0)</f>
        <v>0</v>
      </c>
      <c r="AY101" s="21">
        <f>IF($V$82&lt;0,(IF(2050-AX$80&lt;=0,0,(2/(2050-AX$80+1))*(1-(SUM($E101:AX101)/$V$82))*$V$82*'Fixed Data'!AV$52)),0)</f>
        <v>0</v>
      </c>
      <c r="AZ101" s="21">
        <f>IF($V$82&lt;0,(IF(2050-AY$80&lt;=0,0,(2/(2050-AY$80+1))*(1-(SUM($E101:AY101)/$V$82))*$V$82*'Fixed Data'!AW$52)),0)</f>
        <v>0</v>
      </c>
      <c r="BA101" s="21">
        <f>IF($V$82&lt;0,(IF(2050-AZ$80&lt;=0,0,(2/(2050-AZ$80+1))*(1-(SUM($E101:AZ101)/$V$82))*$V$82*'Fixed Data'!AX$52)),0)</f>
        <v>0</v>
      </c>
      <c r="BB101" s="21">
        <f>IF($V$82&lt;0,(IF(2050-BA$80&lt;=0,0,(2/(2050-BA$80+1))*(1-(SUM($E101:BA101)/$V$82))*$V$82*'Fixed Data'!AY$52)),0)</f>
        <v>0</v>
      </c>
    </row>
    <row r="102" spans="1:54" ht="15" hidden="1" customHeight="1" outlineLevel="3">
      <c r="A102" s="8"/>
      <c r="B102" t="s">
        <v>431</v>
      </c>
      <c r="C102" t="s">
        <v>432</v>
      </c>
      <c r="D102" t="s">
        <v>379</v>
      </c>
      <c r="E102" s="18"/>
      <c r="F102" s="18"/>
      <c r="G102" s="18"/>
      <c r="H102" s="18"/>
      <c r="I102" s="18"/>
      <c r="J102" s="18"/>
      <c r="K102" s="18"/>
      <c r="L102" s="18"/>
      <c r="M102" s="18"/>
      <c r="N102" s="18"/>
      <c r="O102" s="18"/>
      <c r="P102" s="18"/>
      <c r="Q102" s="18"/>
      <c r="R102" s="18"/>
      <c r="S102" s="18"/>
      <c r="T102" s="18"/>
      <c r="U102" s="18"/>
      <c r="V102" s="18"/>
      <c r="W102" s="18"/>
      <c r="X102" s="21">
        <f>IF($W$82&lt;0,(IF(2050-W$80&lt;=0,0,(2/(2050-W$80+1))*(1-(SUM($E102:W102)/$W$82))*$W$82*'Fixed Data'!U$52)),0)</f>
        <v>0</v>
      </c>
      <c r="Y102" s="21">
        <f>IF($W$82&lt;0,(IF(2050-X$80&lt;=0,0,(2/(2050-X$80+1))*(1-(SUM($E102:X102)/$W$82))*$W$82*'Fixed Data'!V$52)),0)</f>
        <v>0</v>
      </c>
      <c r="Z102" s="21">
        <f>IF($W$82&lt;0,(IF(2050-Y$80&lt;=0,0,(2/(2050-Y$80+1))*(1-(SUM($E102:Y102)/$W$82))*$W$82*'Fixed Data'!W$52)),0)</f>
        <v>0</v>
      </c>
      <c r="AA102" s="21">
        <f>IF($W$82&lt;0,(IF(2050-Z$80&lt;=0,0,(2/(2050-Z$80+1))*(1-(SUM($E102:Z102)/$W$82))*$W$82*'Fixed Data'!X$52)),0)</f>
        <v>0</v>
      </c>
      <c r="AB102" s="21">
        <f>IF($W$82&lt;0,(IF(2050-AA$80&lt;=0,0,(2/(2050-AA$80+1))*(1-(SUM($E102:AA102)/$W$82))*$W$82*'Fixed Data'!Y$52)),0)</f>
        <v>0</v>
      </c>
      <c r="AC102" s="21">
        <f>IF($W$82&lt;0,(IF(2050-AB$80&lt;=0,0,(2/(2050-AB$80+1))*(1-(SUM($E102:AB102)/$W$82))*$W$82*'Fixed Data'!Z$52)),0)</f>
        <v>0</v>
      </c>
      <c r="AD102" s="21">
        <f>IF($W$82&lt;0,(IF(2050-AC$80&lt;=0,0,(2/(2050-AC$80+1))*(1-(SUM($E102:AC102)/$W$82))*$W$82*'Fixed Data'!AA$52)),0)</f>
        <v>0</v>
      </c>
      <c r="AE102" s="21">
        <f>IF($W$82&lt;0,(IF(2050-AD$80&lt;=0,0,(2/(2050-AD$80+1))*(1-(SUM($E102:AD102)/$W$82))*$W$82*'Fixed Data'!AB$52)),0)</f>
        <v>0</v>
      </c>
      <c r="AF102" s="21">
        <f>IF($W$82&lt;0,(IF(2050-AE$80&lt;=0,0,(2/(2050-AE$80+1))*(1-(SUM($E102:AE102)/$W$82))*$W$82*'Fixed Data'!AC$52)),0)</f>
        <v>0</v>
      </c>
      <c r="AG102" s="21">
        <f>IF($W$82&lt;0,(IF(2050-AF$80&lt;=0,0,(2/(2050-AF$80+1))*(1-(SUM($E102:AF102)/$W$82))*$W$82*'Fixed Data'!AD$52)),0)</f>
        <v>0</v>
      </c>
      <c r="AH102" s="21">
        <f>IF($W$82&lt;0,(IF(2050-AG$80&lt;=0,0,(2/(2050-AG$80+1))*(1-(SUM($E102:AG102)/$W$82))*$W$82*'Fixed Data'!AE$52)),0)</f>
        <v>0</v>
      </c>
      <c r="AI102" s="21">
        <f>IF($W$82&lt;0,(IF(2050-AH$80&lt;=0,0,(2/(2050-AH$80+1))*(1-(SUM($E102:AH102)/$W$82))*$W$82*'Fixed Data'!AF$52)),0)</f>
        <v>0</v>
      </c>
      <c r="AJ102" s="21">
        <f>IF($W$82&lt;0,(IF(2050-AI$80&lt;=0,0,(2/(2050-AI$80+1))*(1-(SUM($E102:AI102)/$W$82))*$W$82*'Fixed Data'!AG$52)),0)</f>
        <v>0</v>
      </c>
      <c r="AK102" s="21">
        <f>IF($W$82&lt;0,(IF(2050-AJ$80&lt;=0,0,(2/(2050-AJ$80+1))*(1-(SUM($E102:AJ102)/$W$82))*$W$82*'Fixed Data'!AH$52)),0)</f>
        <v>0</v>
      </c>
      <c r="AL102" s="21">
        <f>IF($W$82&lt;0,(IF(2050-AK$80&lt;=0,0,(2/(2050-AK$80+1))*(1-(SUM($E102:AK102)/$W$82))*$W$82*'Fixed Data'!AI$52)),0)</f>
        <v>0</v>
      </c>
      <c r="AM102" s="21">
        <f>IF($W$82&lt;0,(IF(2050-AL$80&lt;=0,0,(2/(2050-AL$80+1))*(1-(SUM($E102:AL102)/$W$82))*$W$82*'Fixed Data'!AJ$52)),0)</f>
        <v>0</v>
      </c>
      <c r="AN102" s="21">
        <f>IF($W$82&lt;0,(IF(2050-AM$80&lt;=0,0,(2/(2050-AM$80+1))*(1-(SUM($E102:AM102)/$W$82))*$W$82*'Fixed Data'!AK$52)),0)</f>
        <v>0</v>
      </c>
      <c r="AO102" s="21">
        <f>IF($W$82&lt;0,(IF(2050-AN$80&lt;=0,0,(2/(2050-AN$80+1))*(1-(SUM($E102:AN102)/$W$82))*$W$82*'Fixed Data'!AL$52)),0)</f>
        <v>0</v>
      </c>
      <c r="AP102" s="21">
        <f>IF($W$82&lt;0,(IF(2050-AO$80&lt;=0,0,(2/(2050-AO$80+1))*(1-(SUM($E102:AO102)/$W$82))*$W$82*'Fixed Data'!AM$52)),0)</f>
        <v>0</v>
      </c>
      <c r="AQ102" s="21">
        <f>IF($W$82&lt;0,(IF(2050-AP$80&lt;=0,0,(2/(2050-AP$80+1))*(1-(SUM($E102:AP102)/$W$82))*$W$82*'Fixed Data'!AN$52)),0)</f>
        <v>0</v>
      </c>
      <c r="AR102" s="21">
        <f>IF($W$82&lt;0,(IF(2050-AQ$80&lt;=0,0,(2/(2050-AQ$80+1))*(1-(SUM($E102:AQ102)/$W$82))*$W$82*'Fixed Data'!AO$52)),0)</f>
        <v>0</v>
      </c>
      <c r="AS102" s="21">
        <f>IF($W$82&lt;0,(IF(2050-AR$80&lt;=0,0,(2/(2050-AR$80+1))*(1-(SUM($E102:AR102)/$W$82))*$W$82*'Fixed Data'!AP$52)),0)</f>
        <v>0</v>
      </c>
      <c r="AT102" s="21">
        <f>IF($W$82&lt;0,(IF(2050-AS$80&lt;=0,0,(2/(2050-AS$80+1))*(1-(SUM($E102:AS102)/$W$82))*$W$82*'Fixed Data'!AQ$52)),0)</f>
        <v>0</v>
      </c>
      <c r="AU102" s="21">
        <f>IF($W$82&lt;0,(IF(2050-AT$80&lt;=0,0,(2/(2050-AT$80+1))*(1-(SUM($E102:AT102)/$W$82))*$W$82*'Fixed Data'!AR$52)),0)</f>
        <v>0</v>
      </c>
      <c r="AV102" s="21">
        <f>IF($W$82&lt;0,(IF(2050-AU$80&lt;=0,0,(2/(2050-AU$80+1))*(1-(SUM($E102:AU102)/$W$82))*$W$82*'Fixed Data'!AS$52)),0)</f>
        <v>0</v>
      </c>
      <c r="AW102" s="21">
        <f>IF($W$82&lt;0,(IF(2050-AV$80&lt;=0,0,(2/(2050-AV$80+1))*(1-(SUM($E102:AV102)/$W$82))*$W$82*'Fixed Data'!AT$52)),0)</f>
        <v>0</v>
      </c>
      <c r="AX102" s="21">
        <f>IF($W$82&lt;0,(IF(2050-AW$80&lt;=0,0,(2/(2050-AW$80+1))*(1-(SUM($E102:AW102)/$W$82))*$W$82*'Fixed Data'!AU$52)),0)</f>
        <v>0</v>
      </c>
      <c r="AY102" s="21">
        <f>IF($W$82&lt;0,(IF(2050-AX$80&lt;=0,0,(2/(2050-AX$80+1))*(1-(SUM($E102:AX102)/$W$82))*$W$82*'Fixed Data'!AV$52)),0)</f>
        <v>0</v>
      </c>
      <c r="AZ102" s="21">
        <f>IF($W$82&lt;0,(IF(2050-AY$80&lt;=0,0,(2/(2050-AY$80+1))*(1-(SUM($E102:AY102)/$W$82))*$W$82*'Fixed Data'!AW$52)),0)</f>
        <v>0</v>
      </c>
      <c r="BA102" s="21">
        <f>IF($W$82&lt;0,(IF(2050-AZ$80&lt;=0,0,(2/(2050-AZ$80+1))*(1-(SUM($E102:AZ102)/$W$82))*$W$82*'Fixed Data'!AX$52)),0)</f>
        <v>0</v>
      </c>
      <c r="BB102" s="21">
        <f>IF($W$82&lt;0,(IF(2050-BA$80&lt;=0,0,(2/(2050-BA$80+1))*(1-(SUM($E102:BA102)/$W$82))*$W$82*'Fixed Data'!AY$52)),0)</f>
        <v>0</v>
      </c>
    </row>
    <row r="103" spans="1:54" ht="15" hidden="1" customHeight="1" outlineLevel="3">
      <c r="A103" s="8"/>
      <c r="B103" t="s">
        <v>433</v>
      </c>
      <c r="C103" t="s">
        <v>434</v>
      </c>
      <c r="D103" t="s">
        <v>379</v>
      </c>
      <c r="E103" s="18"/>
      <c r="F103" s="18"/>
      <c r="G103" s="18"/>
      <c r="H103" s="18"/>
      <c r="I103" s="18"/>
      <c r="J103" s="18"/>
      <c r="K103" s="18"/>
      <c r="L103" s="18"/>
      <c r="M103" s="18"/>
      <c r="N103" s="18"/>
      <c r="O103" s="18"/>
      <c r="P103" s="18"/>
      <c r="Q103" s="18"/>
      <c r="R103" s="18"/>
      <c r="S103" s="18"/>
      <c r="T103" s="18"/>
      <c r="U103" s="18"/>
      <c r="V103" s="18"/>
      <c r="W103" s="18"/>
      <c r="X103" s="18"/>
      <c r="Y103" s="21">
        <f>IF($X$82&lt;0,(IF(2050-X$80&lt;=0,0,(2/(2050-X$80+1))*(1-(SUM($E103:X103)/$X$82))*$X$82*'Fixed Data'!V$52)),0)</f>
        <v>0</v>
      </c>
      <c r="Z103" s="21">
        <f>IF($X$82&lt;0,(IF(2050-Y$80&lt;=0,0,(2/(2050-Y$80+1))*(1-(SUM($E103:Y103)/$X$82))*$X$82*'Fixed Data'!W$52)),0)</f>
        <v>0</v>
      </c>
      <c r="AA103" s="21">
        <f>IF($X$82&lt;0,(IF(2050-Z$80&lt;=0,0,(2/(2050-Z$80+1))*(1-(SUM($E103:Z103)/$X$82))*$X$82*'Fixed Data'!X$52)),0)</f>
        <v>0</v>
      </c>
      <c r="AB103" s="21">
        <f>IF($X$82&lt;0,(IF(2050-AA$80&lt;=0,0,(2/(2050-AA$80+1))*(1-(SUM($E103:AA103)/$X$82))*$X$82*'Fixed Data'!Y$52)),0)</f>
        <v>0</v>
      </c>
      <c r="AC103" s="21">
        <f>IF($X$82&lt;0,(IF(2050-AB$80&lt;=0,0,(2/(2050-AB$80+1))*(1-(SUM($E103:AB103)/$X$82))*$X$82*'Fixed Data'!Z$52)),0)</f>
        <v>0</v>
      </c>
      <c r="AD103" s="21">
        <f>IF($X$82&lt;0,(IF(2050-AC$80&lt;=0,0,(2/(2050-AC$80+1))*(1-(SUM($E103:AC103)/$X$82))*$X$82*'Fixed Data'!AA$52)),0)</f>
        <v>0</v>
      </c>
      <c r="AE103" s="21">
        <f>IF($X$82&lt;0,(IF(2050-AD$80&lt;=0,0,(2/(2050-AD$80+1))*(1-(SUM($E103:AD103)/$X$82))*$X$82*'Fixed Data'!AB$52)),0)</f>
        <v>0</v>
      </c>
      <c r="AF103" s="21">
        <f>IF($X$82&lt;0,(IF(2050-AE$80&lt;=0,0,(2/(2050-AE$80+1))*(1-(SUM($E103:AE103)/$X$82))*$X$82*'Fixed Data'!AC$52)),0)</f>
        <v>0</v>
      </c>
      <c r="AG103" s="21">
        <f>IF($X$82&lt;0,(IF(2050-AF$80&lt;=0,0,(2/(2050-AF$80+1))*(1-(SUM($E103:AF103)/$X$82))*$X$82*'Fixed Data'!AD$52)),0)</f>
        <v>0</v>
      </c>
      <c r="AH103" s="21">
        <f>IF($X$82&lt;0,(IF(2050-AG$80&lt;=0,0,(2/(2050-AG$80+1))*(1-(SUM($E103:AG103)/$X$82))*$X$82*'Fixed Data'!AE$52)),0)</f>
        <v>0</v>
      </c>
      <c r="AI103" s="21">
        <f>IF($X$82&lt;0,(IF(2050-AH$80&lt;=0,0,(2/(2050-AH$80+1))*(1-(SUM($E103:AH103)/$X$82))*$X$82*'Fixed Data'!AF$52)),0)</f>
        <v>0</v>
      </c>
      <c r="AJ103" s="21">
        <f>IF($X$82&lt;0,(IF(2050-AI$80&lt;=0,0,(2/(2050-AI$80+1))*(1-(SUM($E103:AI103)/$X$82))*$X$82*'Fixed Data'!AG$52)),0)</f>
        <v>0</v>
      </c>
      <c r="AK103" s="21">
        <f>IF($X$82&lt;0,(IF(2050-AJ$80&lt;=0,0,(2/(2050-AJ$80+1))*(1-(SUM($E103:AJ103)/$X$82))*$X$82*'Fixed Data'!AH$52)),0)</f>
        <v>0</v>
      </c>
      <c r="AL103" s="21">
        <f>IF($X$82&lt;0,(IF(2050-AK$80&lt;=0,0,(2/(2050-AK$80+1))*(1-(SUM($E103:AK103)/$X$82))*$X$82*'Fixed Data'!AI$52)),0)</f>
        <v>0</v>
      </c>
      <c r="AM103" s="21">
        <f>IF($X$82&lt;0,(IF(2050-AL$80&lt;=0,0,(2/(2050-AL$80+1))*(1-(SUM($E103:AL103)/$X$82))*$X$82*'Fixed Data'!AJ$52)),0)</f>
        <v>0</v>
      </c>
      <c r="AN103" s="21">
        <f>IF($X$82&lt;0,(IF(2050-AM$80&lt;=0,0,(2/(2050-AM$80+1))*(1-(SUM($E103:AM103)/$X$82))*$X$82*'Fixed Data'!AK$52)),0)</f>
        <v>0</v>
      </c>
      <c r="AO103" s="21">
        <f>IF($X$82&lt;0,(IF(2050-AN$80&lt;=0,0,(2/(2050-AN$80+1))*(1-(SUM($E103:AN103)/$X$82))*$X$82*'Fixed Data'!AL$52)),0)</f>
        <v>0</v>
      </c>
      <c r="AP103" s="21">
        <f>IF($X$82&lt;0,(IF(2050-AO$80&lt;=0,0,(2/(2050-AO$80+1))*(1-(SUM($E103:AO103)/$X$82))*$X$82*'Fixed Data'!AM$52)),0)</f>
        <v>0</v>
      </c>
      <c r="AQ103" s="21">
        <f>IF($X$82&lt;0,(IF(2050-AP$80&lt;=0,0,(2/(2050-AP$80+1))*(1-(SUM($E103:AP103)/$X$82))*$X$82*'Fixed Data'!AN$52)),0)</f>
        <v>0</v>
      </c>
      <c r="AR103" s="21">
        <f>IF($X$82&lt;0,(IF(2050-AQ$80&lt;=0,0,(2/(2050-AQ$80+1))*(1-(SUM($E103:AQ103)/$X$82))*$X$82*'Fixed Data'!AO$52)),0)</f>
        <v>0</v>
      </c>
      <c r="AS103" s="21">
        <f>IF($X$82&lt;0,(IF(2050-AR$80&lt;=0,0,(2/(2050-AR$80+1))*(1-(SUM($E103:AR103)/$X$82))*$X$82*'Fixed Data'!AP$52)),0)</f>
        <v>0</v>
      </c>
      <c r="AT103" s="21">
        <f>IF($X$82&lt;0,(IF(2050-AS$80&lt;=0,0,(2/(2050-AS$80+1))*(1-(SUM($E103:AS103)/$X$82))*$X$82*'Fixed Data'!AQ$52)),0)</f>
        <v>0</v>
      </c>
      <c r="AU103" s="21">
        <f>IF($X$82&lt;0,(IF(2050-AT$80&lt;=0,0,(2/(2050-AT$80+1))*(1-(SUM($E103:AT103)/$X$82))*$X$82*'Fixed Data'!AR$52)),0)</f>
        <v>0</v>
      </c>
      <c r="AV103" s="21">
        <f>IF($X$82&lt;0,(IF(2050-AU$80&lt;=0,0,(2/(2050-AU$80+1))*(1-(SUM($E103:AU103)/$X$82))*$X$82*'Fixed Data'!AS$52)),0)</f>
        <v>0</v>
      </c>
      <c r="AW103" s="21">
        <f>IF($X$82&lt;0,(IF(2050-AV$80&lt;=0,0,(2/(2050-AV$80+1))*(1-(SUM($E103:AV103)/$X$82))*$X$82*'Fixed Data'!AT$52)),0)</f>
        <v>0</v>
      </c>
      <c r="AX103" s="21">
        <f>IF($X$82&lt;0,(IF(2050-AW$80&lt;=0,0,(2/(2050-AW$80+1))*(1-(SUM($E103:AW103)/$X$82))*$X$82*'Fixed Data'!AU$52)),0)</f>
        <v>0</v>
      </c>
      <c r="AY103" s="21">
        <f>IF($X$82&lt;0,(IF(2050-AX$80&lt;=0,0,(2/(2050-AX$80+1))*(1-(SUM($E103:AX103)/$X$82))*$X$82*'Fixed Data'!AV$52)),0)</f>
        <v>0</v>
      </c>
      <c r="AZ103" s="21">
        <f>IF($X$82&lt;0,(IF(2050-AY$80&lt;=0,0,(2/(2050-AY$80+1))*(1-(SUM($E103:AY103)/$X$82))*$X$82*'Fixed Data'!AW$52)),0)</f>
        <v>0</v>
      </c>
      <c r="BA103" s="21">
        <f>IF($X$82&lt;0,(IF(2050-AZ$80&lt;=0,0,(2/(2050-AZ$80+1))*(1-(SUM($E103:AZ103)/$X$82))*$X$82*'Fixed Data'!AX$52)),0)</f>
        <v>0</v>
      </c>
      <c r="BB103" s="21">
        <f>IF($X$82&lt;0,(IF(2050-BA$80&lt;=0,0,(2/(2050-BA$80+1))*(1-(SUM($E103:BA103)/$X$82))*$X$82*'Fixed Data'!AY$52)),0)</f>
        <v>0</v>
      </c>
    </row>
    <row r="104" spans="1:54" ht="15" hidden="1" customHeight="1" outlineLevel="3">
      <c r="A104" s="8"/>
      <c r="B104" t="s">
        <v>435</v>
      </c>
      <c r="C104" t="s">
        <v>436</v>
      </c>
      <c r="D104" t="s">
        <v>379</v>
      </c>
      <c r="E104" s="18"/>
      <c r="F104" s="18"/>
      <c r="G104" s="18"/>
      <c r="H104" s="18"/>
      <c r="I104" s="18"/>
      <c r="J104" s="18"/>
      <c r="K104" s="18"/>
      <c r="L104" s="18"/>
      <c r="M104" s="18"/>
      <c r="N104" s="18"/>
      <c r="O104" s="18"/>
      <c r="P104" s="18"/>
      <c r="Q104" s="18"/>
      <c r="R104" s="18"/>
      <c r="S104" s="18"/>
      <c r="T104" s="18"/>
      <c r="U104" s="18"/>
      <c r="V104" s="18"/>
      <c r="W104" s="18"/>
      <c r="X104" s="18"/>
      <c r="Y104" s="18"/>
      <c r="Z104" s="21">
        <f>IF($Y$82&lt;0,(IF(2050-Y$80&lt;=0,0,(2/(2050-Y$80+1))*(1-(SUM($E104:Y104)/$Y$82))*$Y$82*'Fixed Data'!W$52)),0)</f>
        <v>0</v>
      </c>
      <c r="AA104" s="21">
        <f>IF($Y$82&lt;0,(IF(2050-Z$80&lt;=0,0,(2/(2050-Z$80+1))*(1-(SUM($E104:Z104)/$Y$82))*$Y$82*'Fixed Data'!X$52)),0)</f>
        <v>0</v>
      </c>
      <c r="AB104" s="21">
        <f>IF($Y$82&lt;0,(IF(2050-AA$80&lt;=0,0,(2/(2050-AA$80+1))*(1-(SUM($E104:AA104)/$Y$82))*$Y$82*'Fixed Data'!Y$52)),0)</f>
        <v>0</v>
      </c>
      <c r="AC104" s="21">
        <f>IF($Y$82&lt;0,(IF(2050-AB$80&lt;=0,0,(2/(2050-AB$80+1))*(1-(SUM($E104:AB104)/$Y$82))*$Y$82*'Fixed Data'!Z$52)),0)</f>
        <v>0</v>
      </c>
      <c r="AD104" s="21">
        <f>IF($Y$82&lt;0,(IF(2050-AC$80&lt;=0,0,(2/(2050-AC$80+1))*(1-(SUM($E104:AC104)/$Y$82))*$Y$82*'Fixed Data'!AA$52)),0)</f>
        <v>0</v>
      </c>
      <c r="AE104" s="21">
        <f>IF($Y$82&lt;0,(IF(2050-AD$80&lt;=0,0,(2/(2050-AD$80+1))*(1-(SUM($E104:AD104)/$Y$82))*$Y$82*'Fixed Data'!AB$52)),0)</f>
        <v>0</v>
      </c>
      <c r="AF104" s="21">
        <f>IF($Y$82&lt;0,(IF(2050-AE$80&lt;=0,0,(2/(2050-AE$80+1))*(1-(SUM($E104:AE104)/$Y$82))*$Y$82*'Fixed Data'!AC$52)),0)</f>
        <v>0</v>
      </c>
      <c r="AG104" s="21">
        <f>IF($Y$82&lt;0,(IF(2050-AF$80&lt;=0,0,(2/(2050-AF$80+1))*(1-(SUM($E104:AF104)/$Y$82))*$Y$82*'Fixed Data'!AD$52)),0)</f>
        <v>0</v>
      </c>
      <c r="AH104" s="21">
        <f>IF($Y$82&lt;0,(IF(2050-AG$80&lt;=0,0,(2/(2050-AG$80+1))*(1-(SUM($E104:AG104)/$Y$82))*$Y$82*'Fixed Data'!AE$52)),0)</f>
        <v>0</v>
      </c>
      <c r="AI104" s="21">
        <f>IF($Y$82&lt;0,(IF(2050-AH$80&lt;=0,0,(2/(2050-AH$80+1))*(1-(SUM($E104:AH104)/$Y$82))*$Y$82*'Fixed Data'!AF$52)),0)</f>
        <v>0</v>
      </c>
      <c r="AJ104" s="21">
        <f>IF($Y$82&lt;0,(IF(2050-AI$80&lt;=0,0,(2/(2050-AI$80+1))*(1-(SUM($E104:AI104)/$Y$82))*$Y$82*'Fixed Data'!AG$52)),0)</f>
        <v>0</v>
      </c>
      <c r="AK104" s="21">
        <f>IF($Y$82&lt;0,(IF(2050-AJ$80&lt;=0,0,(2/(2050-AJ$80+1))*(1-(SUM($E104:AJ104)/$Y$82))*$Y$82*'Fixed Data'!AH$52)),0)</f>
        <v>0</v>
      </c>
      <c r="AL104" s="21">
        <f>IF($Y$82&lt;0,(IF(2050-AK$80&lt;=0,0,(2/(2050-AK$80+1))*(1-(SUM($E104:AK104)/$Y$82))*$Y$82*'Fixed Data'!AI$52)),0)</f>
        <v>0</v>
      </c>
      <c r="AM104" s="21">
        <f>IF($Y$82&lt;0,(IF(2050-AL$80&lt;=0,0,(2/(2050-AL$80+1))*(1-(SUM($E104:AL104)/$Y$82))*$Y$82*'Fixed Data'!AJ$52)),0)</f>
        <v>0</v>
      </c>
      <c r="AN104" s="21">
        <f>IF($Y$82&lt;0,(IF(2050-AM$80&lt;=0,0,(2/(2050-AM$80+1))*(1-(SUM($E104:AM104)/$Y$82))*$Y$82*'Fixed Data'!AK$52)),0)</f>
        <v>0</v>
      </c>
      <c r="AO104" s="21">
        <f>IF($Y$82&lt;0,(IF(2050-AN$80&lt;=0,0,(2/(2050-AN$80+1))*(1-(SUM($E104:AN104)/$Y$82))*$Y$82*'Fixed Data'!AL$52)),0)</f>
        <v>0</v>
      </c>
      <c r="AP104" s="21">
        <f>IF($Y$82&lt;0,(IF(2050-AO$80&lt;=0,0,(2/(2050-AO$80+1))*(1-(SUM($E104:AO104)/$Y$82))*$Y$82*'Fixed Data'!AM$52)),0)</f>
        <v>0</v>
      </c>
      <c r="AQ104" s="21">
        <f>IF($Y$82&lt;0,(IF(2050-AP$80&lt;=0,0,(2/(2050-AP$80+1))*(1-(SUM($E104:AP104)/$Y$82))*$Y$82*'Fixed Data'!AN$52)),0)</f>
        <v>0</v>
      </c>
      <c r="AR104" s="21">
        <f>IF($Y$82&lt;0,(IF(2050-AQ$80&lt;=0,0,(2/(2050-AQ$80+1))*(1-(SUM($E104:AQ104)/$Y$82))*$Y$82*'Fixed Data'!AO$52)),0)</f>
        <v>0</v>
      </c>
      <c r="AS104" s="21">
        <f>IF($Y$82&lt;0,(IF(2050-AR$80&lt;=0,0,(2/(2050-AR$80+1))*(1-(SUM($E104:AR104)/$Y$82))*$Y$82*'Fixed Data'!AP$52)),0)</f>
        <v>0</v>
      </c>
      <c r="AT104" s="21">
        <f>IF($Y$82&lt;0,(IF(2050-AS$80&lt;=0,0,(2/(2050-AS$80+1))*(1-(SUM($E104:AS104)/$Y$82))*$Y$82*'Fixed Data'!AQ$52)),0)</f>
        <v>0</v>
      </c>
      <c r="AU104" s="21">
        <f>IF($Y$82&lt;0,(IF(2050-AT$80&lt;=0,0,(2/(2050-AT$80+1))*(1-(SUM($E104:AT104)/$Y$82))*$Y$82*'Fixed Data'!AR$52)),0)</f>
        <v>0</v>
      </c>
      <c r="AV104" s="21">
        <f>IF($Y$82&lt;0,(IF(2050-AU$80&lt;=0,0,(2/(2050-AU$80+1))*(1-(SUM($E104:AU104)/$Y$82))*$Y$82*'Fixed Data'!AS$52)),0)</f>
        <v>0</v>
      </c>
      <c r="AW104" s="21">
        <f>IF($Y$82&lt;0,(IF(2050-AV$80&lt;=0,0,(2/(2050-AV$80+1))*(1-(SUM($E104:AV104)/$Y$82))*$Y$82*'Fixed Data'!AT$52)),0)</f>
        <v>0</v>
      </c>
      <c r="AX104" s="21">
        <f>IF($Y$82&lt;0,(IF(2050-AW$80&lt;=0,0,(2/(2050-AW$80+1))*(1-(SUM($E104:AW104)/$Y$82))*$Y$82*'Fixed Data'!AU$52)),0)</f>
        <v>0</v>
      </c>
      <c r="AY104" s="21">
        <f>IF($Y$82&lt;0,(IF(2050-AX$80&lt;=0,0,(2/(2050-AX$80+1))*(1-(SUM($E104:AX104)/$Y$82))*$Y$82*'Fixed Data'!AV$52)),0)</f>
        <v>0</v>
      </c>
      <c r="AZ104" s="21">
        <f>IF($Y$82&lt;0,(IF(2050-AY$80&lt;=0,0,(2/(2050-AY$80+1))*(1-(SUM($E104:AY104)/$Y$82))*$Y$82*'Fixed Data'!AW$52)),0)</f>
        <v>0</v>
      </c>
      <c r="BA104" s="21">
        <f>IF($Y$82&lt;0,(IF(2050-AZ$80&lt;=0,0,(2/(2050-AZ$80+1))*(1-(SUM($E104:AZ104)/$Y$82))*$Y$82*'Fixed Data'!AX$52)),0)</f>
        <v>0</v>
      </c>
      <c r="BB104" s="21">
        <f>IF($Y$82&lt;0,(IF(2050-BA$80&lt;=0,0,(2/(2050-BA$80+1))*(1-(SUM($E104:BA104)/$Y$82))*$Y$82*'Fixed Data'!AY$52)),0)</f>
        <v>0</v>
      </c>
    </row>
    <row r="105" spans="1:54" ht="15" hidden="1" customHeight="1" outlineLevel="3">
      <c r="A105" s="8"/>
      <c r="B105" t="s">
        <v>437</v>
      </c>
      <c r="C105" t="s">
        <v>438</v>
      </c>
      <c r="D105" t="s">
        <v>379</v>
      </c>
      <c r="E105" s="18"/>
      <c r="F105" s="18"/>
      <c r="G105" s="18"/>
      <c r="H105" s="18"/>
      <c r="I105" s="18"/>
      <c r="J105" s="18"/>
      <c r="K105" s="18"/>
      <c r="L105" s="18"/>
      <c r="M105" s="18"/>
      <c r="N105" s="18"/>
      <c r="O105" s="18"/>
      <c r="P105" s="18"/>
      <c r="Q105" s="18"/>
      <c r="R105" s="18"/>
      <c r="S105" s="18"/>
      <c r="T105" s="18"/>
      <c r="U105" s="18"/>
      <c r="V105" s="18"/>
      <c r="W105" s="18"/>
      <c r="X105" s="18"/>
      <c r="Y105" s="18"/>
      <c r="Z105" s="18"/>
      <c r="AA105" s="21">
        <f>IF($Z$82&lt;0,(IF(2050-Z$80&lt;=0,0,(2/(2050-Z$80+1))*(1-(SUM($E105:Z105)/$Z$82))*$Z$82*'Fixed Data'!X$52)),0)</f>
        <v>0</v>
      </c>
      <c r="AB105" s="21">
        <f>IF($Z$82&lt;0,(IF(2050-AA$80&lt;=0,0,(2/(2050-AA$80+1))*(1-(SUM($E105:AA105)/$Z$82))*$Z$82*'Fixed Data'!Y$52)),0)</f>
        <v>0</v>
      </c>
      <c r="AC105" s="21">
        <f>IF($Z$82&lt;0,(IF(2050-AB$80&lt;=0,0,(2/(2050-AB$80+1))*(1-(SUM($E105:AB105)/$Z$82))*$Z$82*'Fixed Data'!Z$52)),0)</f>
        <v>0</v>
      </c>
      <c r="AD105" s="21">
        <f>IF($Z$82&lt;0,(IF(2050-AC$80&lt;=0,0,(2/(2050-AC$80+1))*(1-(SUM($E105:AC105)/$Z$82))*$Z$82*'Fixed Data'!AA$52)),0)</f>
        <v>0</v>
      </c>
      <c r="AE105" s="21">
        <f>IF($Z$82&lt;0,(IF(2050-AD$80&lt;=0,0,(2/(2050-AD$80+1))*(1-(SUM($E105:AD105)/$Z$82))*$Z$82*'Fixed Data'!AB$52)),0)</f>
        <v>0</v>
      </c>
      <c r="AF105" s="21">
        <f>IF($Z$82&lt;0,(IF(2050-AE$80&lt;=0,0,(2/(2050-AE$80+1))*(1-(SUM($E105:AE105)/$Z$82))*$Z$82*'Fixed Data'!AC$52)),0)</f>
        <v>0</v>
      </c>
      <c r="AG105" s="21">
        <f>IF($Z$82&lt;0,(IF(2050-AF$80&lt;=0,0,(2/(2050-AF$80+1))*(1-(SUM($E105:AF105)/$Z$82))*$Z$82*'Fixed Data'!AD$52)),0)</f>
        <v>0</v>
      </c>
      <c r="AH105" s="21">
        <f>IF($Z$82&lt;0,(IF(2050-AG$80&lt;=0,0,(2/(2050-AG$80+1))*(1-(SUM($E105:AG105)/$Z$82))*$Z$82*'Fixed Data'!AE$52)),0)</f>
        <v>0</v>
      </c>
      <c r="AI105" s="21">
        <f>IF($Z$82&lt;0,(IF(2050-AH$80&lt;=0,0,(2/(2050-AH$80+1))*(1-(SUM($E105:AH105)/$Z$82))*$Z$82*'Fixed Data'!AF$52)),0)</f>
        <v>0</v>
      </c>
      <c r="AJ105" s="21">
        <f>IF($Z$82&lt;0,(IF(2050-AI$80&lt;=0,0,(2/(2050-AI$80+1))*(1-(SUM($E105:AI105)/$Z$82))*$Z$82*'Fixed Data'!AG$52)),0)</f>
        <v>0</v>
      </c>
      <c r="AK105" s="21">
        <f>IF($Z$82&lt;0,(IF(2050-AJ$80&lt;=0,0,(2/(2050-AJ$80+1))*(1-(SUM($E105:AJ105)/$Z$82))*$Z$82*'Fixed Data'!AH$52)),0)</f>
        <v>0</v>
      </c>
      <c r="AL105" s="21">
        <f>IF($Z$82&lt;0,(IF(2050-AK$80&lt;=0,0,(2/(2050-AK$80+1))*(1-(SUM($E105:AK105)/$Z$82))*$Z$82*'Fixed Data'!AI$52)),0)</f>
        <v>0</v>
      </c>
      <c r="AM105" s="21">
        <f>IF($Z$82&lt;0,(IF(2050-AL$80&lt;=0,0,(2/(2050-AL$80+1))*(1-(SUM($E105:AL105)/$Z$82))*$Z$82*'Fixed Data'!AJ$52)),0)</f>
        <v>0</v>
      </c>
      <c r="AN105" s="21">
        <f>IF($Z$82&lt;0,(IF(2050-AM$80&lt;=0,0,(2/(2050-AM$80+1))*(1-(SUM($E105:AM105)/$Z$82))*$Z$82*'Fixed Data'!AK$52)),0)</f>
        <v>0</v>
      </c>
      <c r="AO105" s="21">
        <f>IF($Z$82&lt;0,(IF(2050-AN$80&lt;=0,0,(2/(2050-AN$80+1))*(1-(SUM($E105:AN105)/$Z$82))*$Z$82*'Fixed Data'!AL$52)),0)</f>
        <v>0</v>
      </c>
      <c r="AP105" s="21">
        <f>IF($Z$82&lt;0,(IF(2050-AO$80&lt;=0,0,(2/(2050-AO$80+1))*(1-(SUM($E105:AO105)/$Z$82))*$Z$82*'Fixed Data'!AM$52)),0)</f>
        <v>0</v>
      </c>
      <c r="AQ105" s="21">
        <f>IF($Z$82&lt;0,(IF(2050-AP$80&lt;=0,0,(2/(2050-AP$80+1))*(1-(SUM($E105:AP105)/$Z$82))*$Z$82*'Fixed Data'!AN$52)),0)</f>
        <v>0</v>
      </c>
      <c r="AR105" s="21">
        <f>IF($Z$82&lt;0,(IF(2050-AQ$80&lt;=0,0,(2/(2050-AQ$80+1))*(1-(SUM($E105:AQ105)/$Z$82))*$Z$82*'Fixed Data'!AO$52)),0)</f>
        <v>0</v>
      </c>
      <c r="AS105" s="21">
        <f>IF($Z$82&lt;0,(IF(2050-AR$80&lt;=0,0,(2/(2050-AR$80+1))*(1-(SUM($E105:AR105)/$Z$82))*$Z$82*'Fixed Data'!AP$52)),0)</f>
        <v>0</v>
      </c>
      <c r="AT105" s="21">
        <f>IF($Z$82&lt;0,(IF(2050-AS$80&lt;=0,0,(2/(2050-AS$80+1))*(1-(SUM($E105:AS105)/$Z$82))*$Z$82*'Fixed Data'!AQ$52)),0)</f>
        <v>0</v>
      </c>
      <c r="AU105" s="21">
        <f>IF($Z$82&lt;0,(IF(2050-AT$80&lt;=0,0,(2/(2050-AT$80+1))*(1-(SUM($E105:AT105)/$Z$82))*$Z$82*'Fixed Data'!AR$52)),0)</f>
        <v>0</v>
      </c>
      <c r="AV105" s="21">
        <f>IF($Z$82&lt;0,(IF(2050-AU$80&lt;=0,0,(2/(2050-AU$80+1))*(1-(SUM($E105:AU105)/$Z$82))*$Z$82*'Fixed Data'!AS$52)),0)</f>
        <v>0</v>
      </c>
      <c r="AW105" s="21">
        <f>IF($Z$82&lt;0,(IF(2050-AV$80&lt;=0,0,(2/(2050-AV$80+1))*(1-(SUM($E105:AV105)/$Z$82))*$Z$82*'Fixed Data'!AT$52)),0)</f>
        <v>0</v>
      </c>
      <c r="AX105" s="21">
        <f>IF($Z$82&lt;0,(IF(2050-AW$80&lt;=0,0,(2/(2050-AW$80+1))*(1-(SUM($E105:AW105)/$Z$82))*$Z$82*'Fixed Data'!AU$52)),0)</f>
        <v>0</v>
      </c>
      <c r="AY105" s="21">
        <f>IF($Z$82&lt;0,(IF(2050-AX$80&lt;=0,0,(2/(2050-AX$80+1))*(1-(SUM($E105:AX105)/$Z$82))*$Z$82*'Fixed Data'!AV$52)),0)</f>
        <v>0</v>
      </c>
      <c r="AZ105" s="21">
        <f>IF($Z$82&lt;0,(IF(2050-AY$80&lt;=0,0,(2/(2050-AY$80+1))*(1-(SUM($E105:AY105)/$Z$82))*$Z$82*'Fixed Data'!AW$52)),0)</f>
        <v>0</v>
      </c>
      <c r="BA105" s="21">
        <f>IF($Z$82&lt;0,(IF(2050-AZ$80&lt;=0,0,(2/(2050-AZ$80+1))*(1-(SUM($E105:AZ105)/$Z$82))*$Z$82*'Fixed Data'!AX$52)),0)</f>
        <v>0</v>
      </c>
      <c r="BB105" s="21">
        <f>IF($Z$82&lt;0,(IF(2050-BA$80&lt;=0,0,(2/(2050-BA$80+1))*(1-(SUM($E105:BA105)/$Z$82))*$Z$82*'Fixed Data'!AY$52)),0)</f>
        <v>0</v>
      </c>
    </row>
    <row r="106" spans="1:54" ht="15" hidden="1" customHeight="1" outlineLevel="3">
      <c r="A106" s="8"/>
      <c r="B106" t="s">
        <v>439</v>
      </c>
      <c r="C106" t="s">
        <v>440</v>
      </c>
      <c r="D106" t="s">
        <v>379</v>
      </c>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21">
        <f>IF($AA$82&lt;0,(IF(2050-AA$80&lt;=0,0,(2/(2050-AA$80+1))*(1-(SUM($E106:AA106)/$AA$82))*$AA$82*'Fixed Data'!Y$52)),0)</f>
        <v>0</v>
      </c>
      <c r="AC106" s="21">
        <f>IF($AA$82&lt;0,(IF(2050-AB$80&lt;=0,0,(2/(2050-AB$80+1))*(1-(SUM($E106:AB106)/$AA$82))*$AA$82*'Fixed Data'!Z$52)),0)</f>
        <v>0</v>
      </c>
      <c r="AD106" s="21">
        <f>IF($AA$82&lt;0,(IF(2050-AC$80&lt;=0,0,(2/(2050-AC$80+1))*(1-(SUM($E106:AC106)/$AA$82))*$AA$82*'Fixed Data'!AA$52)),0)</f>
        <v>0</v>
      </c>
      <c r="AE106" s="21">
        <f>IF($AA$82&lt;0,(IF(2050-AD$80&lt;=0,0,(2/(2050-AD$80+1))*(1-(SUM($E106:AD106)/$AA$82))*$AA$82*'Fixed Data'!AB$52)),0)</f>
        <v>0</v>
      </c>
      <c r="AF106" s="21">
        <f>IF($AA$82&lt;0,(IF(2050-AE$80&lt;=0,0,(2/(2050-AE$80+1))*(1-(SUM($E106:AE106)/$AA$82))*$AA$82*'Fixed Data'!AC$52)),0)</f>
        <v>0</v>
      </c>
      <c r="AG106" s="21">
        <f>IF($AA$82&lt;0,(IF(2050-AF$80&lt;=0,0,(2/(2050-AF$80+1))*(1-(SUM($E106:AF106)/$AA$82))*$AA$82*'Fixed Data'!AD$52)),0)</f>
        <v>0</v>
      </c>
      <c r="AH106" s="21">
        <f>IF($AA$82&lt;0,(IF(2050-AG$80&lt;=0,0,(2/(2050-AG$80+1))*(1-(SUM($E106:AG106)/$AA$82))*$AA$82*'Fixed Data'!AE$52)),0)</f>
        <v>0</v>
      </c>
      <c r="AI106" s="21">
        <f>IF($AA$82&lt;0,(IF(2050-AH$80&lt;=0,0,(2/(2050-AH$80+1))*(1-(SUM($E106:AH106)/$AA$82))*$AA$82*'Fixed Data'!AF$52)),0)</f>
        <v>0</v>
      </c>
      <c r="AJ106" s="21">
        <f>IF($AA$82&lt;0,(IF(2050-AI$80&lt;=0,0,(2/(2050-AI$80+1))*(1-(SUM($E106:AI106)/$AA$82))*$AA$82*'Fixed Data'!AG$52)),0)</f>
        <v>0</v>
      </c>
      <c r="AK106" s="21">
        <f>IF($AA$82&lt;0,(IF(2050-AJ$80&lt;=0,0,(2/(2050-AJ$80+1))*(1-(SUM($E106:AJ106)/$AA$82))*$AA$82*'Fixed Data'!AH$52)),0)</f>
        <v>0</v>
      </c>
      <c r="AL106" s="21">
        <f>IF($AA$82&lt;0,(IF(2050-AK$80&lt;=0,0,(2/(2050-AK$80+1))*(1-(SUM($E106:AK106)/$AA$82))*$AA$82*'Fixed Data'!AI$52)),0)</f>
        <v>0</v>
      </c>
      <c r="AM106" s="21">
        <f>IF($AA$82&lt;0,(IF(2050-AL$80&lt;=0,0,(2/(2050-AL$80+1))*(1-(SUM($E106:AL106)/$AA$82))*$AA$82*'Fixed Data'!AJ$52)),0)</f>
        <v>0</v>
      </c>
      <c r="AN106" s="21">
        <f>IF($AA$82&lt;0,(IF(2050-AM$80&lt;=0,0,(2/(2050-AM$80+1))*(1-(SUM($E106:AM106)/$AA$82))*$AA$82*'Fixed Data'!AK$52)),0)</f>
        <v>0</v>
      </c>
      <c r="AO106" s="21">
        <f>IF($AA$82&lt;0,(IF(2050-AN$80&lt;=0,0,(2/(2050-AN$80+1))*(1-(SUM($E106:AN106)/$AA$82))*$AA$82*'Fixed Data'!AL$52)),0)</f>
        <v>0</v>
      </c>
      <c r="AP106" s="21">
        <f>IF($AA$82&lt;0,(IF(2050-AO$80&lt;=0,0,(2/(2050-AO$80+1))*(1-(SUM($E106:AO106)/$AA$82))*$AA$82*'Fixed Data'!AM$52)),0)</f>
        <v>0</v>
      </c>
      <c r="AQ106" s="21">
        <f>IF($AA$82&lt;0,(IF(2050-AP$80&lt;=0,0,(2/(2050-AP$80+1))*(1-(SUM($E106:AP106)/$AA$82))*$AA$82*'Fixed Data'!AN$52)),0)</f>
        <v>0</v>
      </c>
      <c r="AR106" s="21">
        <f>IF($AA$82&lt;0,(IF(2050-AQ$80&lt;=0,0,(2/(2050-AQ$80+1))*(1-(SUM($E106:AQ106)/$AA$82))*$AA$82*'Fixed Data'!AO$52)),0)</f>
        <v>0</v>
      </c>
      <c r="AS106" s="21">
        <f>IF($AA$82&lt;0,(IF(2050-AR$80&lt;=0,0,(2/(2050-AR$80+1))*(1-(SUM($E106:AR106)/$AA$82))*$AA$82*'Fixed Data'!AP$52)),0)</f>
        <v>0</v>
      </c>
      <c r="AT106" s="21">
        <f>IF($AA$82&lt;0,(IF(2050-AS$80&lt;=0,0,(2/(2050-AS$80+1))*(1-(SUM($E106:AS106)/$AA$82))*$AA$82*'Fixed Data'!AQ$52)),0)</f>
        <v>0</v>
      </c>
      <c r="AU106" s="21">
        <f>IF($AA$82&lt;0,(IF(2050-AT$80&lt;=0,0,(2/(2050-AT$80+1))*(1-(SUM($E106:AT106)/$AA$82))*$AA$82*'Fixed Data'!AR$52)),0)</f>
        <v>0</v>
      </c>
      <c r="AV106" s="21">
        <f>IF($AA$82&lt;0,(IF(2050-AU$80&lt;=0,0,(2/(2050-AU$80+1))*(1-(SUM($E106:AU106)/$AA$82))*$AA$82*'Fixed Data'!AS$52)),0)</f>
        <v>0</v>
      </c>
      <c r="AW106" s="21">
        <f>IF($AA$82&lt;0,(IF(2050-AV$80&lt;=0,0,(2/(2050-AV$80+1))*(1-(SUM($E106:AV106)/$AA$82))*$AA$82*'Fixed Data'!AT$52)),0)</f>
        <v>0</v>
      </c>
      <c r="AX106" s="21">
        <f>IF($AA$82&lt;0,(IF(2050-AW$80&lt;=0,0,(2/(2050-AW$80+1))*(1-(SUM($E106:AW106)/$AA$82))*$AA$82*'Fixed Data'!AU$52)),0)</f>
        <v>0</v>
      </c>
      <c r="AY106" s="21">
        <f>IF($AA$82&lt;0,(IF(2050-AX$80&lt;=0,0,(2/(2050-AX$80+1))*(1-(SUM($E106:AX106)/$AA$82))*$AA$82*'Fixed Data'!AV$52)),0)</f>
        <v>0</v>
      </c>
      <c r="AZ106" s="21">
        <f>IF($AA$82&lt;0,(IF(2050-AY$80&lt;=0,0,(2/(2050-AY$80+1))*(1-(SUM($E106:AY106)/$AA$82))*$AA$82*'Fixed Data'!AW$52)),0)</f>
        <v>0</v>
      </c>
      <c r="BA106" s="21">
        <f>IF($AA$82&lt;0,(IF(2050-AZ$80&lt;=0,0,(2/(2050-AZ$80+1))*(1-(SUM($E106:AZ106)/$AA$82))*$AA$82*'Fixed Data'!AX$52)),0)</f>
        <v>0</v>
      </c>
      <c r="BB106" s="21">
        <f>IF($AA$82&lt;0,(IF(2050-BA$80&lt;=0,0,(2/(2050-BA$80+1))*(1-(SUM($E106:BA106)/$AA$82))*$AA$82*'Fixed Data'!AY$52)),0)</f>
        <v>0</v>
      </c>
    </row>
    <row r="107" spans="1:54" ht="15" hidden="1" customHeight="1" outlineLevel="3">
      <c r="A107" s="8"/>
      <c r="B107" t="s">
        <v>441</v>
      </c>
      <c r="C107" t="s">
        <v>442</v>
      </c>
      <c r="D107" t="s">
        <v>379</v>
      </c>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row>
    <row r="108" spans="1:54" ht="15" hidden="1" customHeight="1" outlineLevel="3">
      <c r="A108" s="8"/>
      <c r="B108" t="s">
        <v>515</v>
      </c>
      <c r="C108" t="s">
        <v>516</v>
      </c>
      <c r="D108" t="s">
        <v>379</v>
      </c>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row>
    <row r="109" spans="1:54" ht="15" hidden="1" customHeight="1" outlineLevel="3">
      <c r="A109" s="8"/>
      <c r="B109" t="s">
        <v>517</v>
      </c>
      <c r="C109" t="s">
        <v>518</v>
      </c>
      <c r="D109" t="s">
        <v>379</v>
      </c>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row>
    <row r="110" spans="1:54" ht="15" hidden="1" customHeight="1" outlineLevel="3">
      <c r="A110" s="8"/>
      <c r="B110" t="s">
        <v>519</v>
      </c>
      <c r="C110" t="s">
        <v>520</v>
      </c>
      <c r="D110" t="s">
        <v>379</v>
      </c>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row>
    <row r="111" spans="1:54" ht="15" hidden="1" customHeight="1" outlineLevel="3">
      <c r="A111" s="8"/>
      <c r="B111" t="s">
        <v>521</v>
      </c>
      <c r="C111" t="s">
        <v>522</v>
      </c>
      <c r="D111" t="s">
        <v>379</v>
      </c>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row>
    <row r="112" spans="1:54" ht="15" hidden="1" customHeight="1" outlineLevel="3">
      <c r="A112" s="8"/>
      <c r="B112" t="s">
        <v>523</v>
      </c>
      <c r="C112" t="s">
        <v>524</v>
      </c>
      <c r="D112" t="s">
        <v>379</v>
      </c>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21"/>
      <c r="AI112" s="21"/>
      <c r="AJ112" s="21"/>
      <c r="AK112" s="21"/>
      <c r="AL112" s="21"/>
      <c r="AM112" s="21"/>
      <c r="AN112" s="21"/>
      <c r="AO112" s="21"/>
      <c r="AP112" s="21"/>
      <c r="AQ112" s="21"/>
      <c r="AR112" s="21"/>
      <c r="AS112" s="21"/>
      <c r="AT112" s="21"/>
      <c r="AU112" s="21"/>
      <c r="AV112" s="21"/>
      <c r="AW112" s="21"/>
      <c r="AX112" s="21"/>
      <c r="AY112" s="21"/>
      <c r="AZ112" s="21"/>
      <c r="BA112" s="21"/>
      <c r="BB112" s="21"/>
    </row>
    <row r="113" spans="1:54" ht="15" hidden="1" customHeight="1" outlineLevel="3">
      <c r="A113" s="8"/>
      <c r="B113" t="s">
        <v>525</v>
      </c>
      <c r="C113" t="s">
        <v>526</v>
      </c>
      <c r="D113" t="s">
        <v>379</v>
      </c>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21"/>
      <c r="AJ113" s="21"/>
      <c r="AK113" s="21"/>
      <c r="AL113" s="21"/>
      <c r="AM113" s="21"/>
      <c r="AN113" s="21"/>
      <c r="AO113" s="21"/>
      <c r="AP113" s="21"/>
      <c r="AQ113" s="21"/>
      <c r="AR113" s="21"/>
      <c r="AS113" s="21"/>
      <c r="AT113" s="21"/>
      <c r="AU113" s="21"/>
      <c r="AV113" s="21"/>
      <c r="AW113" s="21"/>
      <c r="AX113" s="21"/>
      <c r="AY113" s="21"/>
      <c r="AZ113" s="21"/>
      <c r="BA113" s="21"/>
      <c r="BB113" s="21"/>
    </row>
    <row r="114" spans="1:54" ht="15" hidden="1" customHeight="1" outlineLevel="3">
      <c r="A114" s="8"/>
      <c r="B114" t="s">
        <v>527</v>
      </c>
      <c r="C114" t="s">
        <v>528</v>
      </c>
      <c r="D114" t="s">
        <v>379</v>
      </c>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21"/>
      <c r="AK114" s="21"/>
      <c r="AL114" s="21"/>
      <c r="AM114" s="21"/>
      <c r="AN114" s="21"/>
      <c r="AO114" s="21"/>
      <c r="AP114" s="21"/>
      <c r="AQ114" s="21"/>
      <c r="AR114" s="21"/>
      <c r="AS114" s="21"/>
      <c r="AT114" s="21"/>
      <c r="AU114" s="21"/>
      <c r="AV114" s="21"/>
      <c r="AW114" s="21"/>
      <c r="AX114" s="21"/>
      <c r="AY114" s="21"/>
      <c r="AZ114" s="21"/>
      <c r="BA114" s="21"/>
      <c r="BB114" s="21"/>
    </row>
    <row r="115" spans="1:54" ht="15" hidden="1" customHeight="1" outlineLevel="3">
      <c r="A115" s="8"/>
      <c r="B115" t="s">
        <v>529</v>
      </c>
      <c r="C115" t="s">
        <v>530</v>
      </c>
      <c r="D115" t="s">
        <v>379</v>
      </c>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21"/>
      <c r="AL115" s="21"/>
      <c r="AM115" s="21"/>
      <c r="AN115" s="21"/>
      <c r="AO115" s="21"/>
      <c r="AP115" s="21"/>
      <c r="AQ115" s="21"/>
      <c r="AR115" s="21"/>
      <c r="AS115" s="21"/>
      <c r="AT115" s="21"/>
      <c r="AU115" s="21"/>
      <c r="AV115" s="21"/>
      <c r="AW115" s="21"/>
      <c r="AX115" s="21"/>
      <c r="AY115" s="21"/>
      <c r="AZ115" s="21"/>
      <c r="BA115" s="21"/>
      <c r="BB115" s="21"/>
    </row>
    <row r="116" spans="1:54" ht="15" hidden="1" customHeight="1" outlineLevel="3">
      <c r="A116" s="8"/>
      <c r="B116" t="s">
        <v>531</v>
      </c>
      <c r="C116" t="s">
        <v>532</v>
      </c>
      <c r="D116" t="s">
        <v>379</v>
      </c>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21"/>
      <c r="AM116" s="21"/>
      <c r="AN116" s="21"/>
      <c r="AO116" s="21"/>
      <c r="AP116" s="21"/>
      <c r="AQ116" s="21"/>
      <c r="AR116" s="21"/>
      <c r="AS116" s="21"/>
      <c r="AT116" s="21"/>
      <c r="AU116" s="21"/>
      <c r="AV116" s="21"/>
      <c r="AW116" s="21"/>
      <c r="AX116" s="21"/>
      <c r="AY116" s="21"/>
      <c r="AZ116" s="21"/>
      <c r="BA116" s="21"/>
      <c r="BB116" s="21"/>
    </row>
    <row r="117" spans="1:54" ht="15" hidden="1" customHeight="1" outlineLevel="3">
      <c r="A117" s="8"/>
      <c r="B117" t="s">
        <v>533</v>
      </c>
      <c r="C117" t="s">
        <v>534</v>
      </c>
      <c r="D117" t="s">
        <v>379</v>
      </c>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21"/>
      <c r="AN117" s="21"/>
      <c r="AO117" s="21"/>
      <c r="AP117" s="21"/>
      <c r="AQ117" s="21"/>
      <c r="AR117" s="21"/>
      <c r="AS117" s="21"/>
      <c r="AT117" s="21"/>
      <c r="AU117" s="21"/>
      <c r="AV117" s="21"/>
      <c r="AW117" s="21"/>
      <c r="AX117" s="21"/>
      <c r="AY117" s="21"/>
      <c r="AZ117" s="21"/>
      <c r="BA117" s="21"/>
      <c r="BB117" s="21"/>
    </row>
    <row r="118" spans="1:54" ht="15" hidden="1" customHeight="1" outlineLevel="3">
      <c r="A118" s="8"/>
      <c r="B118" t="s">
        <v>535</v>
      </c>
      <c r="C118" t="s">
        <v>536</v>
      </c>
      <c r="D118" t="s">
        <v>379</v>
      </c>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21"/>
      <c r="AO118" s="21"/>
      <c r="AP118" s="21"/>
      <c r="AQ118" s="21"/>
      <c r="AR118" s="21"/>
      <c r="AS118" s="21"/>
      <c r="AT118" s="21"/>
      <c r="AU118" s="21"/>
      <c r="AV118" s="21"/>
      <c r="AW118" s="21"/>
      <c r="AX118" s="21"/>
      <c r="AY118" s="21"/>
      <c r="AZ118" s="21"/>
      <c r="BA118" s="21"/>
      <c r="BB118" s="21"/>
    </row>
    <row r="119" spans="1:54" ht="15" hidden="1" customHeight="1" outlineLevel="3">
      <c r="A119" s="8"/>
      <c r="B119" t="s">
        <v>537</v>
      </c>
      <c r="C119" t="s">
        <v>538</v>
      </c>
      <c r="D119" t="s">
        <v>379</v>
      </c>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21"/>
      <c r="AP119" s="21"/>
      <c r="AQ119" s="21"/>
      <c r="AR119" s="21"/>
      <c r="AS119" s="21"/>
      <c r="AT119" s="21"/>
      <c r="AU119" s="21"/>
      <c r="AV119" s="21"/>
      <c r="AW119" s="21"/>
      <c r="AX119" s="21"/>
      <c r="AY119" s="21"/>
      <c r="AZ119" s="21"/>
      <c r="BA119" s="21"/>
      <c r="BB119" s="21"/>
    </row>
    <row r="120" spans="1:54" ht="15" hidden="1" customHeight="1" outlineLevel="3">
      <c r="A120" s="8"/>
      <c r="B120" t="s">
        <v>539</v>
      </c>
      <c r="C120" t="s">
        <v>540</v>
      </c>
      <c r="D120" t="s">
        <v>379</v>
      </c>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21"/>
      <c r="AQ120" s="21"/>
      <c r="AR120" s="21"/>
      <c r="AS120" s="21"/>
      <c r="AT120" s="21"/>
      <c r="AU120" s="21"/>
      <c r="AV120" s="21"/>
      <c r="AW120" s="21"/>
      <c r="AX120" s="21"/>
      <c r="AY120" s="21"/>
      <c r="AZ120" s="21"/>
      <c r="BA120" s="21"/>
      <c r="BB120" s="21"/>
    </row>
    <row r="121" spans="1:54" ht="15" hidden="1" customHeight="1" outlineLevel="3">
      <c r="A121" s="8"/>
      <c r="B121" t="s">
        <v>541</v>
      </c>
      <c r="C121" t="s">
        <v>542</v>
      </c>
      <c r="D121" t="s">
        <v>379</v>
      </c>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21"/>
      <c r="AR121" s="21"/>
      <c r="AS121" s="21"/>
      <c r="AT121" s="21"/>
      <c r="AU121" s="21"/>
      <c r="AV121" s="21"/>
      <c r="AW121" s="21"/>
      <c r="AX121" s="21"/>
      <c r="AY121" s="21"/>
      <c r="AZ121" s="21"/>
      <c r="BA121" s="21"/>
      <c r="BB121" s="21"/>
    </row>
    <row r="122" spans="1:54" ht="15" hidden="1" customHeight="1" outlineLevel="3">
      <c r="A122" s="8"/>
      <c r="B122" t="s">
        <v>543</v>
      </c>
      <c r="C122" t="s">
        <v>544</v>
      </c>
      <c r="D122" t="s">
        <v>379</v>
      </c>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21"/>
      <c r="AS122" s="21"/>
      <c r="AT122" s="21"/>
      <c r="AU122" s="21"/>
      <c r="AV122" s="21"/>
      <c r="AW122" s="21"/>
      <c r="AX122" s="21"/>
      <c r="AY122" s="21"/>
      <c r="AZ122" s="21"/>
      <c r="BA122" s="21"/>
      <c r="BB122" s="21"/>
    </row>
    <row r="123" spans="1:54" ht="15" hidden="1" customHeight="1" outlineLevel="3">
      <c r="A123" s="8"/>
      <c r="B123" t="s">
        <v>545</v>
      </c>
      <c r="C123" t="s">
        <v>546</v>
      </c>
      <c r="D123" t="s">
        <v>379</v>
      </c>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21"/>
      <c r="AT123" s="21"/>
      <c r="AU123" s="21"/>
      <c r="AV123" s="21"/>
      <c r="AW123" s="21"/>
      <c r="AX123" s="21"/>
      <c r="AY123" s="21"/>
      <c r="AZ123" s="21"/>
      <c r="BA123" s="21"/>
      <c r="BB123" s="21"/>
    </row>
    <row r="124" spans="1:54" ht="15" hidden="1" customHeight="1" outlineLevel="3">
      <c r="A124" s="8"/>
      <c r="B124" t="s">
        <v>547</v>
      </c>
      <c r="C124" t="s">
        <v>548</v>
      </c>
      <c r="D124" t="s">
        <v>379</v>
      </c>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21"/>
      <c r="AU124" s="21"/>
      <c r="AV124" s="21"/>
      <c r="AW124" s="21"/>
      <c r="AX124" s="21"/>
      <c r="AY124" s="21"/>
      <c r="AZ124" s="21"/>
      <c r="BA124" s="21"/>
      <c r="BB124" s="21"/>
    </row>
    <row r="125" spans="1:54" ht="15" hidden="1" customHeight="1" outlineLevel="3">
      <c r="A125" s="8"/>
      <c r="B125" t="s">
        <v>549</v>
      </c>
      <c r="C125" t="s">
        <v>550</v>
      </c>
      <c r="D125" t="s">
        <v>379</v>
      </c>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21"/>
      <c r="AV125" s="21"/>
      <c r="AW125" s="21"/>
      <c r="AX125" s="21"/>
      <c r="AY125" s="21"/>
      <c r="AZ125" s="21"/>
      <c r="BA125" s="21"/>
      <c r="BB125" s="21"/>
    </row>
    <row r="126" spans="1:54" ht="15" hidden="1" customHeight="1" outlineLevel="3">
      <c r="A126" s="8"/>
      <c r="B126" t="s">
        <v>551</v>
      </c>
      <c r="C126" t="s">
        <v>552</v>
      </c>
      <c r="D126" t="s">
        <v>379</v>
      </c>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21"/>
      <c r="AW126" s="21"/>
      <c r="AX126" s="21"/>
      <c r="AY126" s="21"/>
      <c r="AZ126" s="21"/>
      <c r="BA126" s="21"/>
      <c r="BB126" s="21"/>
    </row>
    <row r="127" spans="1:54" ht="15" hidden="1" customHeight="1" outlineLevel="3">
      <c r="A127" s="8"/>
      <c r="B127" t="s">
        <v>553</v>
      </c>
      <c r="C127" t="s">
        <v>554</v>
      </c>
      <c r="D127" t="s">
        <v>379</v>
      </c>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21"/>
      <c r="AX127" s="21"/>
      <c r="AY127" s="21"/>
      <c r="AZ127" s="21"/>
      <c r="BA127" s="21"/>
      <c r="BB127" s="21"/>
    </row>
    <row r="128" spans="1:54" ht="15.5" outlineLevel="2" collapsed="1">
      <c r="A128" s="8"/>
      <c r="B128" t="s">
        <v>443</v>
      </c>
      <c r="C128" t="s">
        <v>444</v>
      </c>
      <c r="D128" t="s">
        <v>379</v>
      </c>
      <c r="E128" s="21">
        <f>SUM(E84:E127)</f>
        <v>0</v>
      </c>
      <c r="F128" s="21">
        <f t="shared" ref="F128:AW128" si="10">SUM(F84:F127)</f>
        <v>0</v>
      </c>
      <c r="G128" s="21">
        <f t="shared" si="10"/>
        <v>0</v>
      </c>
      <c r="H128" s="21">
        <f t="shared" si="10"/>
        <v>0</v>
      </c>
      <c r="I128" s="21">
        <f t="shared" si="10"/>
        <v>0</v>
      </c>
      <c r="J128" s="21">
        <f t="shared" si="10"/>
        <v>0</v>
      </c>
      <c r="K128" s="21">
        <f t="shared" si="10"/>
        <v>0</v>
      </c>
      <c r="L128" s="21">
        <f t="shared" si="10"/>
        <v>0</v>
      </c>
      <c r="M128" s="21">
        <f t="shared" si="10"/>
        <v>0</v>
      </c>
      <c r="N128" s="21">
        <f t="shared" si="10"/>
        <v>0</v>
      </c>
      <c r="O128" s="21">
        <f t="shared" si="10"/>
        <v>0</v>
      </c>
      <c r="P128" s="21">
        <f t="shared" si="10"/>
        <v>0</v>
      </c>
      <c r="Q128" s="21">
        <f t="shared" si="10"/>
        <v>0</v>
      </c>
      <c r="R128" s="21">
        <f t="shared" si="10"/>
        <v>0</v>
      </c>
      <c r="S128" s="21">
        <f t="shared" si="10"/>
        <v>0</v>
      </c>
      <c r="T128" s="21">
        <f t="shared" si="10"/>
        <v>0</v>
      </c>
      <c r="U128" s="21">
        <f t="shared" si="10"/>
        <v>0</v>
      </c>
      <c r="V128" s="21">
        <f t="shared" si="10"/>
        <v>0</v>
      </c>
      <c r="W128" s="21">
        <f t="shared" si="10"/>
        <v>0</v>
      </c>
      <c r="X128" s="21">
        <f t="shared" si="10"/>
        <v>0</v>
      </c>
      <c r="Y128" s="21">
        <f t="shared" si="10"/>
        <v>0</v>
      </c>
      <c r="Z128" s="21">
        <f t="shared" si="10"/>
        <v>0</v>
      </c>
      <c r="AA128" s="21">
        <f t="shared" si="10"/>
        <v>0</v>
      </c>
      <c r="AB128" s="21">
        <f t="shared" si="10"/>
        <v>0</v>
      </c>
      <c r="AC128" s="21">
        <f t="shared" si="10"/>
        <v>0</v>
      </c>
      <c r="AD128" s="21">
        <f t="shared" si="10"/>
        <v>0</v>
      </c>
      <c r="AE128" s="21">
        <f t="shared" si="10"/>
        <v>0</v>
      </c>
      <c r="AF128" s="21">
        <f t="shared" si="10"/>
        <v>0</v>
      </c>
      <c r="AG128" s="21">
        <f t="shared" si="10"/>
        <v>0</v>
      </c>
      <c r="AH128" s="21">
        <f t="shared" si="10"/>
        <v>0</v>
      </c>
      <c r="AI128" s="21">
        <f t="shared" si="10"/>
        <v>0</v>
      </c>
      <c r="AJ128" s="21">
        <f t="shared" si="10"/>
        <v>0</v>
      </c>
      <c r="AK128" s="21">
        <f t="shared" si="10"/>
        <v>0</v>
      </c>
      <c r="AL128" s="21">
        <f t="shared" si="10"/>
        <v>0</v>
      </c>
      <c r="AM128" s="21">
        <f t="shared" si="10"/>
        <v>0</v>
      </c>
      <c r="AN128" s="21">
        <f t="shared" si="10"/>
        <v>0</v>
      </c>
      <c r="AO128" s="21">
        <f t="shared" si="10"/>
        <v>0</v>
      </c>
      <c r="AP128" s="21">
        <f t="shared" si="10"/>
        <v>0</v>
      </c>
      <c r="AQ128" s="21">
        <f t="shared" si="10"/>
        <v>0</v>
      </c>
      <c r="AR128" s="21">
        <f t="shared" si="10"/>
        <v>0</v>
      </c>
      <c r="AS128" s="21">
        <f t="shared" si="10"/>
        <v>0</v>
      </c>
      <c r="AT128" s="21">
        <f t="shared" si="10"/>
        <v>0</v>
      </c>
      <c r="AU128" s="21">
        <f t="shared" si="10"/>
        <v>0</v>
      </c>
      <c r="AV128" s="21">
        <f t="shared" si="10"/>
        <v>0</v>
      </c>
      <c r="AW128" s="21">
        <f t="shared" si="10"/>
        <v>0</v>
      </c>
      <c r="AX128" s="21">
        <f>SUM(AX84:AX127)</f>
        <v>0</v>
      </c>
      <c r="AY128" s="21">
        <f>SUM(AY84:AY127)</f>
        <v>0</v>
      </c>
      <c r="AZ128" s="21">
        <f>SUM(AZ84:AZ127)</f>
        <v>0</v>
      </c>
      <c r="BA128" s="21">
        <f>SUM(BA84:BA127)</f>
        <v>0</v>
      </c>
      <c r="BB128" s="21">
        <f>SUM(BB84:BB127)</f>
        <v>0</v>
      </c>
    </row>
    <row r="129" spans="1:54" ht="15" customHeight="1" outlineLevel="2">
      <c r="A129" s="8"/>
      <c r="B129" t="s">
        <v>445</v>
      </c>
      <c r="C129" t="s">
        <v>446</v>
      </c>
      <c r="D129" t="s">
        <v>379</v>
      </c>
      <c r="E129" s="21">
        <v>0</v>
      </c>
      <c r="F129" s="21">
        <f>E131</f>
        <v>0</v>
      </c>
      <c r="G129" s="21">
        <f t="shared" ref="G129:AW129" si="11">F131</f>
        <v>0</v>
      </c>
      <c r="H129" s="21">
        <f t="shared" si="11"/>
        <v>0</v>
      </c>
      <c r="I129" s="21">
        <f t="shared" si="11"/>
        <v>0</v>
      </c>
      <c r="J129" s="21">
        <f t="shared" si="11"/>
        <v>0</v>
      </c>
      <c r="K129" s="21">
        <f t="shared" si="11"/>
        <v>0</v>
      </c>
      <c r="L129" s="21">
        <f t="shared" si="11"/>
        <v>0</v>
      </c>
      <c r="M129" s="21">
        <f t="shared" si="11"/>
        <v>0</v>
      </c>
      <c r="N129" s="21">
        <f t="shared" si="11"/>
        <v>0</v>
      </c>
      <c r="O129" s="21">
        <f t="shared" si="11"/>
        <v>0</v>
      </c>
      <c r="P129" s="21">
        <f t="shared" si="11"/>
        <v>0</v>
      </c>
      <c r="Q129" s="21">
        <f t="shared" si="11"/>
        <v>0</v>
      </c>
      <c r="R129" s="21">
        <f t="shared" si="11"/>
        <v>0</v>
      </c>
      <c r="S129" s="21">
        <f t="shared" si="11"/>
        <v>0</v>
      </c>
      <c r="T129" s="21">
        <f t="shared" si="11"/>
        <v>0</v>
      </c>
      <c r="U129" s="21">
        <f t="shared" si="11"/>
        <v>0</v>
      </c>
      <c r="V129" s="21">
        <f t="shared" si="11"/>
        <v>0</v>
      </c>
      <c r="W129" s="21">
        <f t="shared" si="11"/>
        <v>0</v>
      </c>
      <c r="X129" s="21">
        <f t="shared" si="11"/>
        <v>0</v>
      </c>
      <c r="Y129" s="21">
        <f t="shared" si="11"/>
        <v>0</v>
      </c>
      <c r="Z129" s="21">
        <f t="shared" si="11"/>
        <v>0</v>
      </c>
      <c r="AA129" s="21">
        <f t="shared" si="11"/>
        <v>0</v>
      </c>
      <c r="AB129" s="21">
        <f t="shared" si="11"/>
        <v>0</v>
      </c>
      <c r="AC129" s="21">
        <f t="shared" si="11"/>
        <v>0</v>
      </c>
      <c r="AD129" s="21">
        <f t="shared" si="11"/>
        <v>0</v>
      </c>
      <c r="AE129" s="21">
        <f t="shared" si="11"/>
        <v>0</v>
      </c>
      <c r="AF129" s="21">
        <f t="shared" si="11"/>
        <v>0</v>
      </c>
      <c r="AG129" s="21">
        <f t="shared" si="11"/>
        <v>0</v>
      </c>
      <c r="AH129" s="21">
        <f t="shared" si="11"/>
        <v>0</v>
      </c>
      <c r="AI129" s="21">
        <f t="shared" si="11"/>
        <v>0</v>
      </c>
      <c r="AJ129" s="21">
        <f t="shared" si="11"/>
        <v>0</v>
      </c>
      <c r="AK129" s="21">
        <f t="shared" si="11"/>
        <v>0</v>
      </c>
      <c r="AL129" s="21">
        <f t="shared" si="11"/>
        <v>0</v>
      </c>
      <c r="AM129" s="21">
        <f t="shared" si="11"/>
        <v>0</v>
      </c>
      <c r="AN129" s="21">
        <f t="shared" si="11"/>
        <v>0</v>
      </c>
      <c r="AO129" s="21">
        <f t="shared" si="11"/>
        <v>0</v>
      </c>
      <c r="AP129" s="21">
        <f t="shared" si="11"/>
        <v>0</v>
      </c>
      <c r="AQ129" s="21">
        <f t="shared" si="11"/>
        <v>0</v>
      </c>
      <c r="AR129" s="21">
        <f t="shared" si="11"/>
        <v>0</v>
      </c>
      <c r="AS129" s="21">
        <f t="shared" si="11"/>
        <v>0</v>
      </c>
      <c r="AT129" s="21">
        <f t="shared" si="11"/>
        <v>0</v>
      </c>
      <c r="AU129" s="21">
        <f t="shared" si="11"/>
        <v>0</v>
      </c>
      <c r="AV129" s="21">
        <f t="shared" si="11"/>
        <v>0</v>
      </c>
      <c r="AW129" s="21">
        <f t="shared" si="11"/>
        <v>0</v>
      </c>
      <c r="AX129" s="21">
        <f>AW131</f>
        <v>0</v>
      </c>
      <c r="AY129" s="21">
        <f>AX131</f>
        <v>0</v>
      </c>
      <c r="AZ129" s="21">
        <f>AY131</f>
        <v>0</v>
      </c>
      <c r="BA129" s="21">
        <f>AZ131</f>
        <v>0</v>
      </c>
      <c r="BB129" s="21">
        <f>BA131</f>
        <v>0</v>
      </c>
    </row>
    <row r="130" spans="1:54" ht="15" customHeight="1" outlineLevel="2">
      <c r="A130" s="8"/>
      <c r="B130" t="s">
        <v>447</v>
      </c>
      <c r="C130" t="s">
        <v>448</v>
      </c>
      <c r="D130" t="s">
        <v>379</v>
      </c>
      <c r="E130" s="21">
        <f>E131*(1/(1+'Fixed Data'!$B$10))</f>
        <v>0</v>
      </c>
      <c r="F130" s="21">
        <f>F131*(1/(1+'Fixed Data'!$B$10))</f>
        <v>0</v>
      </c>
      <c r="G130" s="21">
        <f>G131*(1/(1+'Fixed Data'!$B$10))</f>
        <v>0</v>
      </c>
      <c r="H130" s="21">
        <f>H131*(1/(1+'Fixed Data'!$B$10))</f>
        <v>0</v>
      </c>
      <c r="I130" s="21">
        <f>I131*(1/(1+'Fixed Data'!$B$10))</f>
        <v>0</v>
      </c>
      <c r="J130" s="21">
        <f>J131*(1/(1+'Fixed Data'!$B$10))</f>
        <v>0</v>
      </c>
      <c r="K130" s="21">
        <f>K131*(1/(1+'Fixed Data'!$B$10))</f>
        <v>0</v>
      </c>
      <c r="L130" s="21">
        <f>L131*(1/(1+'Fixed Data'!$B$10))</f>
        <v>0</v>
      </c>
      <c r="M130" s="21">
        <f>M131*(1/(1+'Fixed Data'!$B$10))</f>
        <v>0</v>
      </c>
      <c r="N130" s="21">
        <f>N131*(1/(1+'Fixed Data'!$B$10))</f>
        <v>0</v>
      </c>
      <c r="O130" s="21">
        <f>O131*(1/(1+'Fixed Data'!$B$10))</f>
        <v>0</v>
      </c>
      <c r="P130" s="21">
        <f>P131*(1/(1+'Fixed Data'!$B$10))</f>
        <v>0</v>
      </c>
      <c r="Q130" s="21">
        <f>Q131*(1/(1+'Fixed Data'!$B$10))</f>
        <v>0</v>
      </c>
      <c r="R130" s="21">
        <f>R131*(1/(1+'Fixed Data'!$B$10))</f>
        <v>0</v>
      </c>
      <c r="S130" s="21">
        <f>S131*(1/(1+'Fixed Data'!$B$10))</f>
        <v>0</v>
      </c>
      <c r="T130" s="21">
        <f>T131*(1/(1+'Fixed Data'!$B$10))</f>
        <v>0</v>
      </c>
      <c r="U130" s="21">
        <f>U131*(1/(1+'Fixed Data'!$B$10))</f>
        <v>0</v>
      </c>
      <c r="V130" s="21">
        <f>V131*(1/(1+'Fixed Data'!$B$10))</f>
        <v>0</v>
      </c>
      <c r="W130" s="21">
        <f>W131*(1/(1+'Fixed Data'!$B$10))</f>
        <v>0</v>
      </c>
      <c r="X130" s="21">
        <f>X131*(1/(1+'Fixed Data'!$B$10))</f>
        <v>0</v>
      </c>
      <c r="Y130" s="21">
        <f>Y131*(1/(1+'Fixed Data'!$B$10))</f>
        <v>0</v>
      </c>
      <c r="Z130" s="21">
        <f>Z131*(1/(1+'Fixed Data'!$B$10))</f>
        <v>0</v>
      </c>
      <c r="AA130" s="21">
        <f>AA131*(1/(1+'Fixed Data'!$B$10))</f>
        <v>0</v>
      </c>
      <c r="AB130" s="21">
        <f>AB131*(1/(1+'Fixed Data'!$B$10))</f>
        <v>0</v>
      </c>
      <c r="AC130" s="21">
        <f>AC131*(1/(1+'Fixed Data'!$B$10))</f>
        <v>0</v>
      </c>
      <c r="AD130" s="21">
        <f>AD131*(1/(1+'Fixed Data'!$B$10))</f>
        <v>0</v>
      </c>
      <c r="AE130" s="21">
        <f>AE131*(1/(1+'Fixed Data'!$B$10))</f>
        <v>0</v>
      </c>
      <c r="AF130" s="21">
        <f>AF131*(1/(1+'Fixed Data'!$B$10))</f>
        <v>0</v>
      </c>
      <c r="AG130" s="21">
        <f>AG131*(1/(1+'Fixed Data'!$B$10))</f>
        <v>0</v>
      </c>
      <c r="AH130" s="21">
        <f>AH131*(1/(1+'Fixed Data'!$B$10))</f>
        <v>0</v>
      </c>
      <c r="AI130" s="21">
        <f>AI131*(1/(1+'Fixed Data'!$B$10))</f>
        <v>0</v>
      </c>
      <c r="AJ130" s="21">
        <f>AJ131*(1/(1+'Fixed Data'!$B$10))</f>
        <v>0</v>
      </c>
      <c r="AK130" s="21">
        <f>AK131*(1/(1+'Fixed Data'!$B$10))</f>
        <v>0</v>
      </c>
      <c r="AL130" s="21">
        <f>AL131*(1/(1+'Fixed Data'!$B$10))</f>
        <v>0</v>
      </c>
      <c r="AM130" s="21">
        <f>AM131*(1/(1+'Fixed Data'!$B$10))</f>
        <v>0</v>
      </c>
      <c r="AN130" s="21">
        <f>AN131*(1/(1+'Fixed Data'!$B$10))</f>
        <v>0</v>
      </c>
      <c r="AO130" s="21">
        <f>AO131*(1/(1+'Fixed Data'!$B$10))</f>
        <v>0</v>
      </c>
      <c r="AP130" s="21">
        <f>AP131*(1/(1+'Fixed Data'!$B$10))</f>
        <v>0</v>
      </c>
      <c r="AQ130" s="21">
        <f>AQ131*(1/(1+'Fixed Data'!$B$10))</f>
        <v>0</v>
      </c>
      <c r="AR130" s="21">
        <f>AR131*(1/(1+'Fixed Data'!$B$10))</f>
        <v>0</v>
      </c>
      <c r="AS130" s="21">
        <f>AS131*(1/(1+'Fixed Data'!$B$10))</f>
        <v>0</v>
      </c>
      <c r="AT130" s="21">
        <f>AT131*(1/(1+'Fixed Data'!$B$10))</f>
        <v>0</v>
      </c>
      <c r="AU130" s="21">
        <f>AU131*(1/(1+'Fixed Data'!$B$10))</f>
        <v>0</v>
      </c>
      <c r="AV130" s="21">
        <f>AV131*(1/(1+'Fixed Data'!$B$10))</f>
        <v>0</v>
      </c>
      <c r="AW130" s="21">
        <f>AW131*(1/(1+'Fixed Data'!$B$10))</f>
        <v>0</v>
      </c>
      <c r="AX130" s="21">
        <f>AX131*(1/(1+'Fixed Data'!$B$10))</f>
        <v>0</v>
      </c>
      <c r="AY130" s="21">
        <f>AY131*(1/(1+'Fixed Data'!$B$10))</f>
        <v>0</v>
      </c>
      <c r="AZ130" s="21">
        <f>AZ131*(1/(1+'Fixed Data'!$B$10))</f>
        <v>0</v>
      </c>
      <c r="BA130" s="21">
        <f>BA131*(1/(1+'Fixed Data'!$B$10))</f>
        <v>0</v>
      </c>
      <c r="BB130" s="21">
        <f>BB131*(1/(1+'Fixed Data'!$B$10))</f>
        <v>0</v>
      </c>
    </row>
    <row r="131" spans="1:54" ht="13.9" customHeight="1" outlineLevel="2">
      <c r="A131" s="8"/>
      <c r="B131" t="s">
        <v>449</v>
      </c>
      <c r="C131" t="s">
        <v>450</v>
      </c>
      <c r="D131" t="s">
        <v>379</v>
      </c>
      <c r="E131" s="21">
        <f t="shared" ref="E131:BB131" si="12">E82-E128+E129</f>
        <v>0</v>
      </c>
      <c r="F131" s="21">
        <f t="shared" si="12"/>
        <v>0</v>
      </c>
      <c r="G131" s="21">
        <f t="shared" si="12"/>
        <v>0</v>
      </c>
      <c r="H131" s="21">
        <f t="shared" si="12"/>
        <v>0</v>
      </c>
      <c r="I131" s="21">
        <f t="shared" si="12"/>
        <v>0</v>
      </c>
      <c r="J131" s="21">
        <f t="shared" si="12"/>
        <v>0</v>
      </c>
      <c r="K131" s="21">
        <f t="shared" si="12"/>
        <v>0</v>
      </c>
      <c r="L131" s="21">
        <f t="shared" si="12"/>
        <v>0</v>
      </c>
      <c r="M131" s="21">
        <f t="shared" si="12"/>
        <v>0</v>
      </c>
      <c r="N131" s="21">
        <f t="shared" si="12"/>
        <v>0</v>
      </c>
      <c r="O131" s="21">
        <f t="shared" si="12"/>
        <v>0</v>
      </c>
      <c r="P131" s="21">
        <f t="shared" si="12"/>
        <v>0</v>
      </c>
      <c r="Q131" s="21">
        <f t="shared" si="12"/>
        <v>0</v>
      </c>
      <c r="R131" s="21">
        <f t="shared" si="12"/>
        <v>0</v>
      </c>
      <c r="S131" s="21">
        <f t="shared" si="12"/>
        <v>0</v>
      </c>
      <c r="T131" s="21">
        <f t="shared" si="12"/>
        <v>0</v>
      </c>
      <c r="U131" s="21">
        <f t="shared" si="12"/>
        <v>0</v>
      </c>
      <c r="V131" s="21">
        <f t="shared" si="12"/>
        <v>0</v>
      </c>
      <c r="W131" s="21">
        <f t="shared" si="12"/>
        <v>0</v>
      </c>
      <c r="X131" s="21">
        <f t="shared" si="12"/>
        <v>0</v>
      </c>
      <c r="Y131" s="21">
        <f t="shared" si="12"/>
        <v>0</v>
      </c>
      <c r="Z131" s="21">
        <f t="shared" si="12"/>
        <v>0</v>
      </c>
      <c r="AA131" s="21">
        <f t="shared" si="12"/>
        <v>0</v>
      </c>
      <c r="AB131" s="21">
        <f t="shared" si="12"/>
        <v>0</v>
      </c>
      <c r="AC131" s="21">
        <f t="shared" si="12"/>
        <v>0</v>
      </c>
      <c r="AD131" s="21">
        <f t="shared" si="12"/>
        <v>0</v>
      </c>
      <c r="AE131" s="21">
        <f t="shared" si="12"/>
        <v>0</v>
      </c>
      <c r="AF131" s="21">
        <f t="shared" si="12"/>
        <v>0</v>
      </c>
      <c r="AG131" s="21">
        <f t="shared" si="12"/>
        <v>0</v>
      </c>
      <c r="AH131" s="21">
        <f t="shared" si="12"/>
        <v>0</v>
      </c>
      <c r="AI131" s="21">
        <f t="shared" si="12"/>
        <v>0</v>
      </c>
      <c r="AJ131" s="21">
        <f t="shared" si="12"/>
        <v>0</v>
      </c>
      <c r="AK131" s="21">
        <f t="shared" si="12"/>
        <v>0</v>
      </c>
      <c r="AL131" s="21">
        <f t="shared" si="12"/>
        <v>0</v>
      </c>
      <c r="AM131" s="21">
        <f t="shared" si="12"/>
        <v>0</v>
      </c>
      <c r="AN131" s="21">
        <f t="shared" si="12"/>
        <v>0</v>
      </c>
      <c r="AO131" s="21">
        <f t="shared" si="12"/>
        <v>0</v>
      </c>
      <c r="AP131" s="21">
        <f t="shared" si="12"/>
        <v>0</v>
      </c>
      <c r="AQ131" s="21">
        <f t="shared" si="12"/>
        <v>0</v>
      </c>
      <c r="AR131" s="21">
        <f t="shared" si="12"/>
        <v>0</v>
      </c>
      <c r="AS131" s="21">
        <f t="shared" si="12"/>
        <v>0</v>
      </c>
      <c r="AT131" s="21">
        <f t="shared" si="12"/>
        <v>0</v>
      </c>
      <c r="AU131" s="21">
        <f t="shared" si="12"/>
        <v>0</v>
      </c>
      <c r="AV131" s="21">
        <f t="shared" si="12"/>
        <v>0</v>
      </c>
      <c r="AW131" s="21">
        <f t="shared" si="12"/>
        <v>0</v>
      </c>
      <c r="AX131" s="21">
        <f t="shared" si="12"/>
        <v>0</v>
      </c>
      <c r="AY131" s="21">
        <f t="shared" si="12"/>
        <v>0</v>
      </c>
      <c r="AZ131" s="21">
        <f t="shared" si="12"/>
        <v>0</v>
      </c>
      <c r="BA131" s="21">
        <f t="shared" si="12"/>
        <v>0</v>
      </c>
      <c r="BB131" s="21">
        <f t="shared" si="12"/>
        <v>0</v>
      </c>
    </row>
    <row r="132" spans="1:54" ht="14.5" outlineLevel="2">
      <c r="A132" s="8"/>
      <c r="B132" t="s">
        <v>451</v>
      </c>
      <c r="C132" t="s">
        <v>452</v>
      </c>
      <c r="D132" t="s">
        <v>379</v>
      </c>
      <c r="E132" s="21">
        <f>AVERAGE(E129:E130)*'Fixed Data'!$B$10</f>
        <v>0</v>
      </c>
      <c r="F132" s="21">
        <f>AVERAGE(F129:F130)*'Fixed Data'!$B$10</f>
        <v>0</v>
      </c>
      <c r="G132" s="21">
        <f>AVERAGE(G129:G130)*'Fixed Data'!$B$10</f>
        <v>0</v>
      </c>
      <c r="H132" s="21">
        <f>AVERAGE(H129:H130)*'Fixed Data'!$B$10</f>
        <v>0</v>
      </c>
      <c r="I132" s="21">
        <f>AVERAGE(I129:I130)*'Fixed Data'!$B$10</f>
        <v>0</v>
      </c>
      <c r="J132" s="21">
        <f>AVERAGE(J129:J130)*'Fixed Data'!$B$10</f>
        <v>0</v>
      </c>
      <c r="K132" s="21">
        <f>AVERAGE(K129:K130)*'Fixed Data'!$B$10</f>
        <v>0</v>
      </c>
      <c r="L132" s="21">
        <f>AVERAGE(L129:L130)*'Fixed Data'!$B$10</f>
        <v>0</v>
      </c>
      <c r="M132" s="21">
        <f>AVERAGE(M129:M130)*'Fixed Data'!$B$10</f>
        <v>0</v>
      </c>
      <c r="N132" s="21">
        <f>AVERAGE(N129:N130)*'Fixed Data'!$B$10</f>
        <v>0</v>
      </c>
      <c r="O132" s="21">
        <f>AVERAGE(O129:O130)*'Fixed Data'!$B$10</f>
        <v>0</v>
      </c>
      <c r="P132" s="21">
        <f>AVERAGE(P129:P130)*'Fixed Data'!$B$10</f>
        <v>0</v>
      </c>
      <c r="Q132" s="21">
        <f>AVERAGE(Q129:Q130)*'Fixed Data'!$B$10</f>
        <v>0</v>
      </c>
      <c r="R132" s="21">
        <f>AVERAGE(R129:R130)*'Fixed Data'!$B$10</f>
        <v>0</v>
      </c>
      <c r="S132" s="21">
        <f>AVERAGE(S129:S130)*'Fixed Data'!$B$10</f>
        <v>0</v>
      </c>
      <c r="T132" s="21">
        <f>AVERAGE(T129:T130)*'Fixed Data'!$B$10</f>
        <v>0</v>
      </c>
      <c r="U132" s="21">
        <f>AVERAGE(U129:U130)*'Fixed Data'!$B$10</f>
        <v>0</v>
      </c>
      <c r="V132" s="21">
        <f>AVERAGE(V129:V130)*'Fixed Data'!$B$10</f>
        <v>0</v>
      </c>
      <c r="W132" s="21">
        <f>AVERAGE(W129:W130)*'Fixed Data'!$B$10</f>
        <v>0</v>
      </c>
      <c r="X132" s="21">
        <f>AVERAGE(X129:X130)*'Fixed Data'!$B$10</f>
        <v>0</v>
      </c>
      <c r="Y132" s="21">
        <f>AVERAGE(Y129:Y130)*'Fixed Data'!$B$10</f>
        <v>0</v>
      </c>
      <c r="Z132" s="21">
        <f>AVERAGE(Z129:Z130)*'Fixed Data'!$B$10</f>
        <v>0</v>
      </c>
      <c r="AA132" s="21">
        <f>AVERAGE(AA129:AA130)*'Fixed Data'!$B$10</f>
        <v>0</v>
      </c>
      <c r="AB132" s="21">
        <f>AVERAGE(AB129:AB130)*'Fixed Data'!$B$10</f>
        <v>0</v>
      </c>
      <c r="AC132" s="21">
        <f>AVERAGE(AC129:AC130)*'Fixed Data'!$B$10</f>
        <v>0</v>
      </c>
      <c r="AD132" s="21">
        <f>AVERAGE(AD129:AD130)*'Fixed Data'!$B$10</f>
        <v>0</v>
      </c>
      <c r="AE132" s="21">
        <f>AVERAGE(AE129:AE130)*'Fixed Data'!$B$10</f>
        <v>0</v>
      </c>
      <c r="AF132" s="21">
        <f>AVERAGE(AF129:AF130)*'Fixed Data'!$B$10</f>
        <v>0</v>
      </c>
      <c r="AG132" s="21">
        <f>AVERAGE(AG129:AG130)*'Fixed Data'!$B$10</f>
        <v>0</v>
      </c>
      <c r="AH132" s="21">
        <f>AVERAGE(AH129:AH130)*'Fixed Data'!$B$10</f>
        <v>0</v>
      </c>
      <c r="AI132" s="21">
        <f>AVERAGE(AI129:AI130)*'Fixed Data'!$B$10</f>
        <v>0</v>
      </c>
      <c r="AJ132" s="21">
        <f>AVERAGE(AJ129:AJ130)*'Fixed Data'!$B$10</f>
        <v>0</v>
      </c>
      <c r="AK132" s="21">
        <f>AVERAGE(AK129:AK130)*'Fixed Data'!$B$10</f>
        <v>0</v>
      </c>
      <c r="AL132" s="21">
        <f>AVERAGE(AL129:AL130)*'Fixed Data'!$B$10</f>
        <v>0</v>
      </c>
      <c r="AM132" s="21">
        <f>AVERAGE(AM129:AM130)*'Fixed Data'!$B$10</f>
        <v>0</v>
      </c>
      <c r="AN132" s="21">
        <f>AVERAGE(AN129:AN130)*'Fixed Data'!$B$10</f>
        <v>0</v>
      </c>
      <c r="AO132" s="21">
        <f>AVERAGE(AO129:AO130)*'Fixed Data'!$B$10</f>
        <v>0</v>
      </c>
      <c r="AP132" s="21">
        <f>AVERAGE(AP129:AP130)*'Fixed Data'!$B$10</f>
        <v>0</v>
      </c>
      <c r="AQ132" s="21">
        <f>AVERAGE(AQ129:AQ130)*'Fixed Data'!$B$10</f>
        <v>0</v>
      </c>
      <c r="AR132" s="21">
        <f>AVERAGE(AR129:AR130)*'Fixed Data'!$B$10</f>
        <v>0</v>
      </c>
      <c r="AS132" s="21">
        <f>AVERAGE(AS129:AS130)*'Fixed Data'!$B$10</f>
        <v>0</v>
      </c>
      <c r="AT132" s="21">
        <f>AVERAGE(AT129:AT130)*'Fixed Data'!$B$10</f>
        <v>0</v>
      </c>
      <c r="AU132" s="21">
        <f>AVERAGE(AU129:AU130)*'Fixed Data'!$B$10</f>
        <v>0</v>
      </c>
      <c r="AV132" s="21">
        <f>AVERAGE(AV129:AV130)*'Fixed Data'!$B$10</f>
        <v>0</v>
      </c>
      <c r="AW132" s="21">
        <f>AVERAGE(AW129:AW130)*'Fixed Data'!$B$10</f>
        <v>0</v>
      </c>
      <c r="AX132" s="21">
        <f>AVERAGE(AX129:AX130)*'Fixed Data'!$B$10</f>
        <v>0</v>
      </c>
      <c r="AY132" s="21">
        <f>AVERAGE(AY129:AY130)*'Fixed Data'!$B$10</f>
        <v>0</v>
      </c>
      <c r="AZ132" s="21">
        <f>AVERAGE(AZ129:AZ130)*'Fixed Data'!$B$10</f>
        <v>0</v>
      </c>
      <c r="BA132" s="21">
        <f>AVERAGE(BA129:BA130)*'Fixed Data'!$B$10</f>
        <v>0</v>
      </c>
      <c r="BB132" s="21">
        <f>AVERAGE(BB129:BB130)*'Fixed Data'!$B$10</f>
        <v>0</v>
      </c>
    </row>
    <row r="133" spans="1:54" ht="14" outlineLevel="2" thickBot="1">
      <c r="A133" s="9"/>
      <c r="B133" s="3" t="s">
        <v>453</v>
      </c>
      <c r="C133" s="7" t="s">
        <v>454</v>
      </c>
      <c r="D133" s="7" t="s">
        <v>379</v>
      </c>
      <c r="E133" s="21">
        <f>E128+E132</f>
        <v>0</v>
      </c>
      <c r="F133" s="21">
        <f t="shared" ref="F133:BB133" si="13">F128+F132</f>
        <v>0</v>
      </c>
      <c r="G133" s="21">
        <f t="shared" si="13"/>
        <v>0</v>
      </c>
      <c r="H133" s="21">
        <f t="shared" si="13"/>
        <v>0</v>
      </c>
      <c r="I133" s="21">
        <f t="shared" si="13"/>
        <v>0</v>
      </c>
      <c r="J133" s="21">
        <f t="shared" si="13"/>
        <v>0</v>
      </c>
      <c r="K133" s="21">
        <f t="shared" si="13"/>
        <v>0</v>
      </c>
      <c r="L133" s="21">
        <f t="shared" si="13"/>
        <v>0</v>
      </c>
      <c r="M133" s="21">
        <f t="shared" si="13"/>
        <v>0</v>
      </c>
      <c r="N133" s="21">
        <f t="shared" si="13"/>
        <v>0</v>
      </c>
      <c r="O133" s="21">
        <f t="shared" si="13"/>
        <v>0</v>
      </c>
      <c r="P133" s="21">
        <f t="shared" si="13"/>
        <v>0</v>
      </c>
      <c r="Q133" s="21">
        <f t="shared" si="13"/>
        <v>0</v>
      </c>
      <c r="R133" s="21">
        <f t="shared" si="13"/>
        <v>0</v>
      </c>
      <c r="S133" s="21">
        <f t="shared" si="13"/>
        <v>0</v>
      </c>
      <c r="T133" s="21">
        <f t="shared" si="13"/>
        <v>0</v>
      </c>
      <c r="U133" s="21">
        <f t="shared" si="13"/>
        <v>0</v>
      </c>
      <c r="V133" s="21">
        <f t="shared" si="13"/>
        <v>0</v>
      </c>
      <c r="W133" s="21">
        <f t="shared" si="13"/>
        <v>0</v>
      </c>
      <c r="X133" s="21">
        <f t="shared" si="13"/>
        <v>0</v>
      </c>
      <c r="Y133" s="21">
        <f t="shared" si="13"/>
        <v>0</v>
      </c>
      <c r="Z133" s="21">
        <f t="shared" si="13"/>
        <v>0</v>
      </c>
      <c r="AA133" s="21">
        <f t="shared" si="13"/>
        <v>0</v>
      </c>
      <c r="AB133" s="21">
        <f t="shared" si="13"/>
        <v>0</v>
      </c>
      <c r="AC133" s="21">
        <f t="shared" si="13"/>
        <v>0</v>
      </c>
      <c r="AD133" s="21">
        <f t="shared" si="13"/>
        <v>0</v>
      </c>
      <c r="AE133" s="21">
        <f t="shared" si="13"/>
        <v>0</v>
      </c>
      <c r="AF133" s="21">
        <f t="shared" si="13"/>
        <v>0</v>
      </c>
      <c r="AG133" s="21">
        <f t="shared" si="13"/>
        <v>0</v>
      </c>
      <c r="AH133" s="21">
        <f t="shared" si="13"/>
        <v>0</v>
      </c>
      <c r="AI133" s="21">
        <f t="shared" si="13"/>
        <v>0</v>
      </c>
      <c r="AJ133" s="21">
        <f t="shared" si="13"/>
        <v>0</v>
      </c>
      <c r="AK133" s="21">
        <f t="shared" si="13"/>
        <v>0</v>
      </c>
      <c r="AL133" s="21">
        <f t="shared" si="13"/>
        <v>0</v>
      </c>
      <c r="AM133" s="21">
        <f t="shared" si="13"/>
        <v>0</v>
      </c>
      <c r="AN133" s="21">
        <f t="shared" si="13"/>
        <v>0</v>
      </c>
      <c r="AO133" s="21">
        <f t="shared" si="13"/>
        <v>0</v>
      </c>
      <c r="AP133" s="21">
        <f t="shared" si="13"/>
        <v>0</v>
      </c>
      <c r="AQ133" s="21">
        <f t="shared" si="13"/>
        <v>0</v>
      </c>
      <c r="AR133" s="21">
        <f t="shared" si="13"/>
        <v>0</v>
      </c>
      <c r="AS133" s="21">
        <f t="shared" si="13"/>
        <v>0</v>
      </c>
      <c r="AT133" s="21">
        <f t="shared" si="13"/>
        <v>0</v>
      </c>
      <c r="AU133" s="21">
        <f t="shared" si="13"/>
        <v>0</v>
      </c>
      <c r="AV133" s="21">
        <f t="shared" si="13"/>
        <v>0</v>
      </c>
      <c r="AW133" s="21">
        <f t="shared" si="13"/>
        <v>0</v>
      </c>
      <c r="AX133" s="21">
        <f t="shared" si="13"/>
        <v>0</v>
      </c>
      <c r="AY133" s="21">
        <f t="shared" si="13"/>
        <v>0</v>
      </c>
      <c r="AZ133" s="21">
        <f t="shared" si="13"/>
        <v>0</v>
      </c>
      <c r="BA133" s="21">
        <f t="shared" si="13"/>
        <v>0</v>
      </c>
      <c r="BB133" s="21">
        <f t="shared" si="13"/>
        <v>0</v>
      </c>
    </row>
    <row r="134" spans="1:54" ht="14" outlineLevel="2" thickBot="1">
      <c r="A134" s="139"/>
      <c r="B134" s="142" t="s">
        <v>455</v>
      </c>
      <c r="C134" s="143"/>
      <c r="D134" s="243"/>
      <c r="E134" s="245">
        <f t="shared" ref="E134:AJ134" si="14">E83+E77+E71</f>
        <v>0</v>
      </c>
      <c r="F134" s="245">
        <f t="shared" si="14"/>
        <v>0</v>
      </c>
      <c r="G134" s="245">
        <f t="shared" si="14"/>
        <v>0</v>
      </c>
      <c r="H134" s="245">
        <f t="shared" si="14"/>
        <v>0</v>
      </c>
      <c r="I134" s="245">
        <f t="shared" si="14"/>
        <v>0</v>
      </c>
      <c r="J134" s="245">
        <f t="shared" si="14"/>
        <v>0</v>
      </c>
      <c r="K134" s="245">
        <f t="shared" si="14"/>
        <v>0</v>
      </c>
      <c r="L134" s="245">
        <f t="shared" si="14"/>
        <v>0</v>
      </c>
      <c r="M134" s="245">
        <f t="shared" si="14"/>
        <v>0</v>
      </c>
      <c r="N134" s="245">
        <f t="shared" si="14"/>
        <v>0</v>
      </c>
      <c r="O134" s="245">
        <f t="shared" si="14"/>
        <v>0</v>
      </c>
      <c r="P134" s="245">
        <f t="shared" si="14"/>
        <v>0</v>
      </c>
      <c r="Q134" s="245">
        <f t="shared" si="14"/>
        <v>0</v>
      </c>
      <c r="R134" s="245">
        <f t="shared" si="14"/>
        <v>0</v>
      </c>
      <c r="S134" s="245">
        <f t="shared" si="14"/>
        <v>0</v>
      </c>
      <c r="T134" s="245">
        <f t="shared" si="14"/>
        <v>0</v>
      </c>
      <c r="U134" s="245">
        <f t="shared" si="14"/>
        <v>0</v>
      </c>
      <c r="V134" s="245">
        <f t="shared" si="14"/>
        <v>0</v>
      </c>
      <c r="W134" s="245">
        <f t="shared" si="14"/>
        <v>0</v>
      </c>
      <c r="X134" s="245">
        <f t="shared" si="14"/>
        <v>0</v>
      </c>
      <c r="Y134" s="245">
        <f t="shared" si="14"/>
        <v>0</v>
      </c>
      <c r="Z134" s="245">
        <f t="shared" si="14"/>
        <v>0</v>
      </c>
      <c r="AA134" s="245">
        <f t="shared" si="14"/>
        <v>0</v>
      </c>
      <c r="AB134" s="245">
        <f t="shared" si="14"/>
        <v>0</v>
      </c>
      <c r="AC134" s="245">
        <f t="shared" si="14"/>
        <v>0</v>
      </c>
      <c r="AD134" s="245">
        <f t="shared" si="14"/>
        <v>0</v>
      </c>
      <c r="AE134" s="245">
        <f t="shared" si="14"/>
        <v>0</v>
      </c>
      <c r="AF134" s="245">
        <f t="shared" si="14"/>
        <v>0</v>
      </c>
      <c r="AG134" s="245">
        <f t="shared" si="14"/>
        <v>0</v>
      </c>
      <c r="AH134" s="245">
        <f t="shared" si="14"/>
        <v>0</v>
      </c>
      <c r="AI134" s="245">
        <f t="shared" si="14"/>
        <v>0</v>
      </c>
      <c r="AJ134" s="245">
        <f t="shared" si="14"/>
        <v>0</v>
      </c>
      <c r="AK134" s="245">
        <f t="shared" ref="AK134:BB134" si="15">AK83+AK77+AK71</f>
        <v>0</v>
      </c>
      <c r="AL134" s="245">
        <f t="shared" si="15"/>
        <v>0</v>
      </c>
      <c r="AM134" s="245">
        <f t="shared" si="15"/>
        <v>0</v>
      </c>
      <c r="AN134" s="245">
        <f t="shared" si="15"/>
        <v>0</v>
      </c>
      <c r="AO134" s="245">
        <f t="shared" si="15"/>
        <v>0</v>
      </c>
      <c r="AP134" s="245">
        <f t="shared" si="15"/>
        <v>0</v>
      </c>
      <c r="AQ134" s="245">
        <f t="shared" si="15"/>
        <v>0</v>
      </c>
      <c r="AR134" s="245">
        <f t="shared" si="15"/>
        <v>0</v>
      </c>
      <c r="AS134" s="245">
        <f t="shared" si="15"/>
        <v>0</v>
      </c>
      <c r="AT134" s="245">
        <f t="shared" si="15"/>
        <v>0</v>
      </c>
      <c r="AU134" s="245">
        <f t="shared" si="15"/>
        <v>0</v>
      </c>
      <c r="AV134" s="245">
        <f t="shared" si="15"/>
        <v>0</v>
      </c>
      <c r="AW134" s="245">
        <f t="shared" si="15"/>
        <v>0</v>
      </c>
      <c r="AX134" s="245">
        <f t="shared" si="15"/>
        <v>0</v>
      </c>
      <c r="AY134" s="245">
        <f t="shared" si="15"/>
        <v>0</v>
      </c>
      <c r="AZ134" s="245">
        <f t="shared" si="15"/>
        <v>0</v>
      </c>
      <c r="BA134" s="245">
        <f t="shared" si="15"/>
        <v>0</v>
      </c>
      <c r="BB134" s="245">
        <f t="shared" si="15"/>
        <v>0</v>
      </c>
    </row>
    <row r="135" spans="1:54" ht="14" outlineLevel="2" thickBot="1">
      <c r="A135" s="138"/>
      <c r="B135" s="140" t="s">
        <v>456</v>
      </c>
      <c r="C135" s="141"/>
      <c r="D135" s="244"/>
      <c r="E135" s="245">
        <f>E133+E134</f>
        <v>0</v>
      </c>
      <c r="F135" s="245">
        <f t="shared" ref="F135:AW135" si="16">F133+F134</f>
        <v>0</v>
      </c>
      <c r="G135" s="245">
        <f t="shared" si="16"/>
        <v>0</v>
      </c>
      <c r="H135" s="245">
        <f t="shared" si="16"/>
        <v>0</v>
      </c>
      <c r="I135" s="245">
        <f t="shared" si="16"/>
        <v>0</v>
      </c>
      <c r="J135" s="245">
        <f t="shared" si="16"/>
        <v>0</v>
      </c>
      <c r="K135" s="245">
        <f t="shared" si="16"/>
        <v>0</v>
      </c>
      <c r="L135" s="245">
        <f t="shared" si="16"/>
        <v>0</v>
      </c>
      <c r="M135" s="245">
        <f t="shared" si="16"/>
        <v>0</v>
      </c>
      <c r="N135" s="245">
        <f t="shared" si="16"/>
        <v>0</v>
      </c>
      <c r="O135" s="245">
        <f t="shared" si="16"/>
        <v>0</v>
      </c>
      <c r="P135" s="245">
        <f t="shared" si="16"/>
        <v>0</v>
      </c>
      <c r="Q135" s="245">
        <f t="shared" si="16"/>
        <v>0</v>
      </c>
      <c r="R135" s="245">
        <f t="shared" si="16"/>
        <v>0</v>
      </c>
      <c r="S135" s="245">
        <f t="shared" si="16"/>
        <v>0</v>
      </c>
      <c r="T135" s="245">
        <f t="shared" si="16"/>
        <v>0</v>
      </c>
      <c r="U135" s="245">
        <f t="shared" si="16"/>
        <v>0</v>
      </c>
      <c r="V135" s="245">
        <f t="shared" si="16"/>
        <v>0</v>
      </c>
      <c r="W135" s="245">
        <f t="shared" si="16"/>
        <v>0</v>
      </c>
      <c r="X135" s="245">
        <f t="shared" si="16"/>
        <v>0</v>
      </c>
      <c r="Y135" s="245">
        <f t="shared" si="16"/>
        <v>0</v>
      </c>
      <c r="Z135" s="245">
        <f t="shared" si="16"/>
        <v>0</v>
      </c>
      <c r="AA135" s="245">
        <f t="shared" si="16"/>
        <v>0</v>
      </c>
      <c r="AB135" s="245">
        <f t="shared" si="16"/>
        <v>0</v>
      </c>
      <c r="AC135" s="245">
        <f t="shared" si="16"/>
        <v>0</v>
      </c>
      <c r="AD135" s="245">
        <f t="shared" si="16"/>
        <v>0</v>
      </c>
      <c r="AE135" s="245">
        <f t="shared" si="16"/>
        <v>0</v>
      </c>
      <c r="AF135" s="245">
        <f t="shared" si="16"/>
        <v>0</v>
      </c>
      <c r="AG135" s="245">
        <f t="shared" si="16"/>
        <v>0</v>
      </c>
      <c r="AH135" s="245">
        <f t="shared" si="16"/>
        <v>0</v>
      </c>
      <c r="AI135" s="245">
        <f t="shared" si="16"/>
        <v>0</v>
      </c>
      <c r="AJ135" s="245">
        <f t="shared" si="16"/>
        <v>0</v>
      </c>
      <c r="AK135" s="245">
        <f t="shared" si="16"/>
        <v>0</v>
      </c>
      <c r="AL135" s="245">
        <f t="shared" si="16"/>
        <v>0</v>
      </c>
      <c r="AM135" s="245">
        <f t="shared" si="16"/>
        <v>0</v>
      </c>
      <c r="AN135" s="245">
        <f t="shared" si="16"/>
        <v>0</v>
      </c>
      <c r="AO135" s="245">
        <f t="shared" si="16"/>
        <v>0</v>
      </c>
      <c r="AP135" s="245">
        <f t="shared" si="16"/>
        <v>0</v>
      </c>
      <c r="AQ135" s="245">
        <f t="shared" si="16"/>
        <v>0</v>
      </c>
      <c r="AR135" s="245">
        <f t="shared" si="16"/>
        <v>0</v>
      </c>
      <c r="AS135" s="245">
        <f t="shared" si="16"/>
        <v>0</v>
      </c>
      <c r="AT135" s="245">
        <f t="shared" si="16"/>
        <v>0</v>
      </c>
      <c r="AU135" s="245">
        <f t="shared" si="16"/>
        <v>0</v>
      </c>
      <c r="AV135" s="245">
        <f t="shared" si="16"/>
        <v>0</v>
      </c>
      <c r="AW135" s="245">
        <f t="shared" si="16"/>
        <v>0</v>
      </c>
      <c r="AX135" s="245">
        <f>AX133+AX134</f>
        <v>0</v>
      </c>
      <c r="AY135" s="245">
        <f>AY133+AY134</f>
        <v>0</v>
      </c>
      <c r="AZ135" s="245">
        <f>AZ133+AZ134</f>
        <v>0</v>
      </c>
      <c r="BA135" s="245">
        <f>BA133+BA134</f>
        <v>0</v>
      </c>
      <c r="BB135" s="245">
        <f>BB133+BB134</f>
        <v>0</v>
      </c>
    </row>
    <row r="136" spans="1:54" outlineLevel="1">
      <c r="A136" s="133"/>
      <c r="B136" s="134"/>
      <c r="C136" s="135"/>
      <c r="D136" s="135"/>
      <c r="E136" s="136"/>
      <c r="F136" s="137"/>
      <c r="G136" s="137"/>
      <c r="H136" s="137"/>
      <c r="I136" s="137"/>
      <c r="J136" s="137"/>
      <c r="K136" s="137"/>
      <c r="L136" s="137"/>
      <c r="M136" s="137"/>
      <c r="N136" s="137"/>
      <c r="O136" s="137"/>
      <c r="P136" s="137"/>
      <c r="Q136" s="137"/>
      <c r="R136" s="137"/>
      <c r="S136" s="137"/>
      <c r="T136" s="137"/>
      <c r="U136" s="137"/>
      <c r="V136" s="137"/>
      <c r="W136" s="137"/>
      <c r="X136" s="137"/>
      <c r="Y136" s="137"/>
      <c r="Z136" s="137"/>
      <c r="AA136" s="137"/>
      <c r="AB136" s="137"/>
      <c r="AC136" s="137"/>
      <c r="AD136" s="137"/>
      <c r="AE136" s="137"/>
      <c r="AF136" s="137"/>
      <c r="AG136" s="137"/>
      <c r="AH136" s="137"/>
      <c r="AI136" s="137"/>
      <c r="AJ136" s="137"/>
      <c r="AK136" s="137"/>
      <c r="AL136" s="137"/>
      <c r="AM136" s="137"/>
      <c r="AN136" s="137"/>
      <c r="AO136" s="137"/>
      <c r="AP136" s="137"/>
      <c r="AQ136" s="137"/>
      <c r="AR136" s="137"/>
      <c r="AS136" s="137"/>
      <c r="AT136" s="137"/>
      <c r="AU136" s="137"/>
      <c r="AV136" s="137"/>
      <c r="AW136" s="137"/>
      <c r="AX136" s="137"/>
      <c r="AY136" s="137"/>
      <c r="AZ136" s="137"/>
      <c r="BA136" s="137"/>
      <c r="BB136" s="137"/>
    </row>
    <row r="137" spans="1:54" outlineLevel="1">
      <c r="A137" s="133"/>
      <c r="B137" s="134"/>
      <c r="C137" s="135"/>
      <c r="D137" s="135"/>
      <c r="E137" s="136"/>
      <c r="F137" s="137"/>
      <c r="G137" s="137"/>
      <c r="H137" s="137"/>
      <c r="I137" s="137"/>
      <c r="J137" s="137"/>
      <c r="K137" s="137"/>
      <c r="L137" s="137"/>
      <c r="M137" s="137"/>
      <c r="N137" s="137"/>
      <c r="O137" s="137"/>
      <c r="P137" s="137"/>
      <c r="Q137" s="137"/>
      <c r="R137" s="137"/>
      <c r="S137" s="137"/>
      <c r="T137" s="137"/>
      <c r="U137" s="137"/>
      <c r="V137" s="137"/>
      <c r="W137" s="137"/>
      <c r="X137" s="137"/>
      <c r="Y137" s="137"/>
      <c r="Z137" s="137"/>
      <c r="AA137" s="137"/>
      <c r="AB137" s="137"/>
      <c r="AC137" s="137"/>
      <c r="AD137" s="137"/>
      <c r="AE137" s="137"/>
      <c r="AF137" s="137"/>
      <c r="AG137" s="137"/>
      <c r="AH137" s="137"/>
      <c r="AI137" s="137"/>
      <c r="AJ137" s="137"/>
      <c r="AK137" s="137"/>
      <c r="AL137" s="137"/>
      <c r="AM137" s="137"/>
      <c r="AN137" s="137"/>
      <c r="AO137" s="137"/>
      <c r="AP137" s="137"/>
      <c r="AQ137" s="137"/>
      <c r="AR137" s="137"/>
      <c r="AS137" s="137"/>
      <c r="AT137" s="137"/>
      <c r="AU137" s="137"/>
      <c r="AV137" s="137"/>
      <c r="AW137" s="137"/>
      <c r="AX137" s="137"/>
      <c r="AY137" s="137"/>
      <c r="AZ137" s="137"/>
      <c r="BA137" s="137"/>
      <c r="BB137" s="137"/>
    </row>
    <row r="138" spans="1:54">
      <c r="A138" s="133"/>
      <c r="B138" s="134"/>
      <c r="C138" s="135"/>
      <c r="D138" s="135"/>
      <c r="E138" s="136"/>
      <c r="F138" s="137"/>
      <c r="G138" s="137"/>
      <c r="H138" s="137"/>
      <c r="I138" s="137"/>
      <c r="J138" s="137"/>
      <c r="K138" s="137"/>
      <c r="L138" s="137"/>
      <c r="M138" s="137"/>
      <c r="N138" s="137"/>
      <c r="O138" s="137"/>
      <c r="P138" s="137"/>
      <c r="Q138" s="137"/>
      <c r="R138" s="137"/>
      <c r="S138" s="137"/>
      <c r="T138" s="137"/>
      <c r="U138" s="137"/>
      <c r="V138" s="137"/>
      <c r="W138" s="137"/>
      <c r="X138" s="137"/>
      <c r="Y138" s="137"/>
      <c r="Z138" s="137"/>
      <c r="AA138" s="137"/>
      <c r="AB138" s="137"/>
      <c r="AC138" s="137"/>
      <c r="AD138" s="137"/>
      <c r="AE138" s="137"/>
      <c r="AF138" s="137"/>
      <c r="AG138" s="137"/>
      <c r="AH138" s="137"/>
      <c r="AI138" s="137"/>
      <c r="AJ138" s="137"/>
      <c r="AK138" s="137"/>
      <c r="AL138" s="137"/>
      <c r="AM138" s="137"/>
      <c r="AN138" s="137"/>
      <c r="AO138" s="137"/>
      <c r="AP138" s="137"/>
      <c r="AQ138" s="137"/>
      <c r="AR138" s="137"/>
      <c r="AS138" s="137"/>
      <c r="AT138" s="137"/>
      <c r="AU138" s="137"/>
      <c r="AV138" s="137"/>
      <c r="AW138" s="137"/>
      <c r="AX138" s="137"/>
      <c r="AY138" s="137"/>
      <c r="AZ138" s="137"/>
      <c r="BA138" s="137"/>
      <c r="BB138" s="137"/>
    </row>
    <row r="139" spans="1:54" ht="15">
      <c r="A139" s="240" t="s">
        <v>457</v>
      </c>
      <c r="B139" s="134"/>
      <c r="C139" s="135"/>
      <c r="D139" s="135"/>
      <c r="E139" s="136"/>
      <c r="F139" s="137"/>
      <c r="G139" s="137"/>
      <c r="H139" s="137"/>
      <c r="I139" s="137"/>
      <c r="J139" s="137"/>
      <c r="K139" s="137"/>
      <c r="L139" s="137"/>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c r="AH139" s="137"/>
      <c r="AI139" s="137"/>
      <c r="AJ139" s="137"/>
      <c r="AK139" s="137"/>
      <c r="AL139" s="137"/>
      <c r="AM139" s="137"/>
      <c r="AN139" s="137"/>
      <c r="AO139" s="137"/>
      <c r="AP139" s="137"/>
      <c r="AQ139" s="137"/>
      <c r="AR139" s="137"/>
      <c r="AS139" s="137"/>
      <c r="AT139" s="137"/>
      <c r="AU139" s="137"/>
      <c r="AV139" s="137"/>
      <c r="AW139" s="137"/>
      <c r="AX139" s="137"/>
      <c r="AY139" s="137"/>
      <c r="AZ139" s="137"/>
      <c r="BA139" s="137"/>
      <c r="BB139" s="137"/>
    </row>
    <row r="140" spans="1:54" outlineLevel="1">
      <c r="A140" s="239"/>
      <c r="B140" s="134"/>
      <c r="C140" s="135"/>
      <c r="D140" s="135"/>
      <c r="E140" s="136"/>
      <c r="F140" s="137"/>
      <c r="G140" s="137"/>
      <c r="H140" s="137"/>
      <c r="I140" s="137"/>
      <c r="J140" s="137"/>
      <c r="K140" s="137"/>
      <c r="L140" s="137"/>
      <c r="M140" s="137"/>
      <c r="N140" s="137"/>
      <c r="O140" s="137"/>
      <c r="P140" s="137"/>
      <c r="Q140" s="137"/>
      <c r="R140" s="137"/>
      <c r="S140" s="137"/>
      <c r="T140" s="137"/>
      <c r="U140" s="137"/>
      <c r="V140" s="137"/>
      <c r="W140" s="137"/>
      <c r="X140" s="137"/>
      <c r="Y140" s="137"/>
      <c r="Z140" s="137"/>
      <c r="AA140" s="137"/>
      <c r="AB140" s="137"/>
      <c r="AC140" s="137"/>
      <c r="AD140" s="137"/>
      <c r="AE140" s="137"/>
      <c r="AF140" s="137"/>
      <c r="AG140" s="137"/>
      <c r="AH140" s="137"/>
      <c r="AI140" s="137"/>
      <c r="AJ140" s="137"/>
      <c r="AK140" s="137"/>
      <c r="AL140" s="137"/>
      <c r="AM140" s="137"/>
      <c r="AN140" s="137"/>
      <c r="AO140" s="137"/>
      <c r="AP140" s="137"/>
      <c r="AQ140" s="137"/>
      <c r="AR140" s="137"/>
      <c r="AS140" s="137"/>
      <c r="AT140" s="137"/>
      <c r="AU140" s="137"/>
      <c r="AV140" s="137"/>
      <c r="AW140" s="137"/>
      <c r="AX140" s="137"/>
      <c r="AY140" s="137"/>
      <c r="AZ140" s="137"/>
      <c r="BA140" s="137"/>
      <c r="BB140" s="137"/>
    </row>
    <row r="141" spans="1:54" outlineLevel="1">
      <c r="A141" s="239" t="s">
        <v>458</v>
      </c>
      <c r="B141" s="134"/>
      <c r="C141" s="135"/>
      <c r="D141" s="135"/>
      <c r="E141" s="136"/>
      <c r="F141" s="137"/>
      <c r="G141" s="137"/>
      <c r="H141" s="137"/>
      <c r="I141" s="137"/>
      <c r="J141" s="137"/>
      <c r="K141" s="137"/>
      <c r="L141" s="137"/>
      <c r="M141" s="137"/>
      <c r="N141" s="137"/>
      <c r="O141" s="137"/>
      <c r="P141" s="137"/>
      <c r="Q141" s="137"/>
      <c r="R141" s="137"/>
      <c r="S141" s="137"/>
      <c r="T141" s="137"/>
      <c r="U141" s="137"/>
      <c r="V141" s="137"/>
      <c r="W141" s="137"/>
      <c r="X141" s="137"/>
      <c r="Y141" s="137"/>
      <c r="Z141" s="137"/>
      <c r="AA141" s="137"/>
      <c r="AB141" s="137"/>
      <c r="AC141" s="137"/>
      <c r="AD141" s="137"/>
      <c r="AE141" s="137"/>
      <c r="AF141" s="137"/>
      <c r="AG141" s="137"/>
      <c r="AH141" s="137"/>
      <c r="AI141" s="137"/>
      <c r="AJ141" s="137"/>
      <c r="AK141" s="137"/>
      <c r="AL141" s="137"/>
      <c r="AM141" s="137"/>
      <c r="AN141" s="137"/>
      <c r="AO141" s="137"/>
      <c r="AP141" s="137"/>
      <c r="AQ141" s="137"/>
      <c r="AR141" s="137"/>
      <c r="AS141" s="137"/>
      <c r="AT141" s="137"/>
      <c r="AU141" s="137"/>
      <c r="AV141" s="137"/>
      <c r="AW141" s="137"/>
      <c r="AX141" s="137"/>
      <c r="AY141" s="137"/>
      <c r="AZ141" s="137"/>
      <c r="BA141" s="137"/>
      <c r="BB141" s="137"/>
    </row>
    <row r="142" spans="1:54" outlineLevel="2">
      <c r="A142" s="133"/>
      <c r="B142" s="134" t="s">
        <v>459</v>
      </c>
      <c r="C142" s="134" t="s">
        <v>158</v>
      </c>
      <c r="D142" s="135"/>
      <c r="E142" s="130">
        <v>2027</v>
      </c>
      <c r="F142" s="130">
        <v>2028</v>
      </c>
      <c r="G142" s="130">
        <v>2029</v>
      </c>
      <c r="H142" s="130">
        <v>2030</v>
      </c>
      <c r="I142" s="130">
        <v>2031</v>
      </c>
      <c r="J142" s="130">
        <v>2032</v>
      </c>
      <c r="K142" s="130">
        <v>2033</v>
      </c>
      <c r="L142" s="130">
        <v>2034</v>
      </c>
      <c r="M142" s="130">
        <v>2035</v>
      </c>
      <c r="N142" s="130">
        <v>2036</v>
      </c>
      <c r="O142" s="130">
        <v>2037</v>
      </c>
      <c r="P142" s="130">
        <v>2038</v>
      </c>
      <c r="Q142" s="130">
        <v>2039</v>
      </c>
      <c r="R142" s="130">
        <v>2040</v>
      </c>
      <c r="S142" s="130">
        <v>2041</v>
      </c>
      <c r="T142" s="130">
        <v>2042</v>
      </c>
      <c r="U142" s="130">
        <v>2043</v>
      </c>
      <c r="V142" s="130">
        <v>2044</v>
      </c>
      <c r="W142" s="130">
        <v>2045</v>
      </c>
      <c r="X142" s="130">
        <v>2046</v>
      </c>
      <c r="Y142" s="130">
        <v>2047</v>
      </c>
      <c r="Z142" s="130">
        <v>2048</v>
      </c>
      <c r="AA142" s="130">
        <v>2049</v>
      </c>
      <c r="AB142" s="130">
        <v>2050</v>
      </c>
      <c r="AC142" s="130">
        <v>2051</v>
      </c>
      <c r="AD142" s="130">
        <v>2052</v>
      </c>
      <c r="AE142" s="130">
        <v>2053</v>
      </c>
      <c r="AF142" s="130">
        <v>2054</v>
      </c>
      <c r="AG142" s="130">
        <v>2055</v>
      </c>
      <c r="AH142" s="130">
        <v>2056</v>
      </c>
      <c r="AI142" s="130">
        <v>2057</v>
      </c>
      <c r="AJ142" s="130">
        <v>2058</v>
      </c>
      <c r="AK142" s="130">
        <v>2059</v>
      </c>
      <c r="AL142" s="130">
        <v>2060</v>
      </c>
      <c r="AM142" s="130">
        <v>2061</v>
      </c>
      <c r="AN142" s="130">
        <v>2062</v>
      </c>
      <c r="AO142" s="130">
        <v>2063</v>
      </c>
      <c r="AP142" s="130">
        <v>2064</v>
      </c>
      <c r="AQ142" s="130">
        <v>2065</v>
      </c>
      <c r="AR142" s="130">
        <v>2066</v>
      </c>
      <c r="AS142" s="130">
        <v>2067</v>
      </c>
      <c r="AT142" s="130">
        <v>2068</v>
      </c>
      <c r="AU142" s="130">
        <v>2069</v>
      </c>
      <c r="AV142" s="130">
        <v>2070</v>
      </c>
      <c r="AW142" s="130">
        <v>2071</v>
      </c>
      <c r="AX142" s="130">
        <v>2072</v>
      </c>
      <c r="AY142" s="130">
        <v>2073</v>
      </c>
      <c r="AZ142" s="130">
        <v>2074</v>
      </c>
      <c r="BA142" s="130">
        <v>2075</v>
      </c>
      <c r="BB142" s="130">
        <v>2076</v>
      </c>
    </row>
    <row r="143" spans="1:54" ht="12.75" customHeight="1" outlineLevel="2">
      <c r="A143" s="423" t="s">
        <v>460</v>
      </c>
      <c r="B143" s="135" t="s">
        <v>282</v>
      </c>
      <c r="C143" s="135" t="s">
        <v>385</v>
      </c>
      <c r="D143" s="135" t="s">
        <v>379</v>
      </c>
      <c r="E143" s="21">
        <f>-(E$158*'Fixed Data'!$B$25*'Fixed Data'!E$47*'Fixed Data'!$B$24*'Fixed Data'!$B$23+E$158*'Fixed Data'!$B$26)*'Fixed Data'!L42/10^6</f>
        <v>0</v>
      </c>
      <c r="F143" s="21">
        <f>-(F$158*'Fixed Data'!$B$25*'Fixed Data'!F$47*'Fixed Data'!$B$24*'Fixed Data'!$B$23+F$158*'Fixed Data'!$B$26)*'Fixed Data'!M42/10^6</f>
        <v>0</v>
      </c>
      <c r="G143" s="21">
        <f>-(G$158*'Fixed Data'!$B$25*'Fixed Data'!G$47*'Fixed Data'!$B$24*'Fixed Data'!$B$23+G$158*'Fixed Data'!$B$26)*'Fixed Data'!N42/10^6</f>
        <v>0</v>
      </c>
      <c r="H143" s="21">
        <f>-(H$158*'Fixed Data'!$B$25*'Fixed Data'!H$47*'Fixed Data'!$B$24*'Fixed Data'!$B$23+H$158*'Fixed Data'!$B$26)*'Fixed Data'!O42/10^6</f>
        <v>0</v>
      </c>
      <c r="I143" s="21">
        <f>-(I$158*'Fixed Data'!$B$25*'Fixed Data'!I$47*'Fixed Data'!$B$24*'Fixed Data'!$B$23+I$158*'Fixed Data'!$B$26)*'Fixed Data'!P42/10^6</f>
        <v>0</v>
      </c>
      <c r="J143" s="21">
        <f>-(J$158*'Fixed Data'!$B$25*'Fixed Data'!J$47*'Fixed Data'!$B$24*'Fixed Data'!$B$23+J$158*'Fixed Data'!$B$26)*'Fixed Data'!Q42/10^6</f>
        <v>0</v>
      </c>
      <c r="K143" s="21">
        <f>-(K$158*'Fixed Data'!$B$25*'Fixed Data'!K$47*'Fixed Data'!$B$24*'Fixed Data'!$B$23+K$158*'Fixed Data'!$B$26)*'Fixed Data'!R42/10^6</f>
        <v>0</v>
      </c>
      <c r="L143" s="21">
        <f>-(L$158*'Fixed Data'!$B$25*'Fixed Data'!L$47*'Fixed Data'!$B$24*'Fixed Data'!$B$23+L$158*'Fixed Data'!$B$26)*'Fixed Data'!S42/10^6</f>
        <v>0</v>
      </c>
      <c r="M143" s="21">
        <f>-(M$158*'Fixed Data'!$B$25*'Fixed Data'!M$47*'Fixed Data'!$B$24*'Fixed Data'!$B$23+M$158*'Fixed Data'!$B$26)*'Fixed Data'!T42/10^6</f>
        <v>0</v>
      </c>
      <c r="N143" s="21">
        <f>-(N$158*'Fixed Data'!$B$25*'Fixed Data'!N$47*'Fixed Data'!$B$24*'Fixed Data'!$B$23+N$158*'Fixed Data'!$B$26)*'Fixed Data'!U42/10^6</f>
        <v>0</v>
      </c>
      <c r="O143" s="21">
        <f>-(O$158*'Fixed Data'!$B$25*'Fixed Data'!O$47*'Fixed Data'!$B$24*'Fixed Data'!$B$23+O$158*'Fixed Data'!$B$26)*'Fixed Data'!V42/10^6</f>
        <v>0</v>
      </c>
      <c r="P143" s="21">
        <f>-(P$158*'Fixed Data'!$B$25*'Fixed Data'!P$47*'Fixed Data'!$B$24*'Fixed Data'!$B$23+P$158*'Fixed Data'!$B$26)*'Fixed Data'!W42/10^6</f>
        <v>0</v>
      </c>
      <c r="Q143" s="21">
        <f>-(Q$158*'Fixed Data'!$B$25*'Fixed Data'!Q$47*'Fixed Data'!$B$24*'Fixed Data'!$B$23+Q$158*'Fixed Data'!$B$26)*'Fixed Data'!X42/10^6</f>
        <v>0</v>
      </c>
      <c r="R143" s="21">
        <f>-(R$158*'Fixed Data'!$B$25*'Fixed Data'!R$47*'Fixed Data'!$B$24*'Fixed Data'!$B$23+R$158*'Fixed Data'!$B$26)*'Fixed Data'!Y42/10^6</f>
        <v>0</v>
      </c>
      <c r="S143" s="21">
        <f>-(S$158*'Fixed Data'!$B$25*'Fixed Data'!S$47*'Fixed Data'!$B$24*'Fixed Data'!$B$23+S$158*'Fixed Data'!$B$26)*'Fixed Data'!Z42/10^6</f>
        <v>0</v>
      </c>
      <c r="T143" s="21">
        <f>-(T$158*'Fixed Data'!$B$25*'Fixed Data'!T$47*'Fixed Data'!$B$24*'Fixed Data'!$B$23+T$158*'Fixed Data'!$B$26)*'Fixed Data'!AA42/10^6</f>
        <v>0</v>
      </c>
      <c r="U143" s="21">
        <f>-(U$158*'Fixed Data'!$B$25*'Fixed Data'!U$47*'Fixed Data'!$B$24*'Fixed Data'!$B$23+U$158*'Fixed Data'!$B$26)*'Fixed Data'!AB42/10^6</f>
        <v>0</v>
      </c>
      <c r="V143" s="21">
        <f>-(V$158*'Fixed Data'!$B$25*'Fixed Data'!V$47*'Fixed Data'!$B$24*'Fixed Data'!$B$23+V$158*'Fixed Data'!$B$26)*'Fixed Data'!AC42/10^6</f>
        <v>0</v>
      </c>
      <c r="W143" s="21">
        <f>-(W$158*'Fixed Data'!$B$25*'Fixed Data'!W$47*'Fixed Data'!$B$24*'Fixed Data'!$B$23+W$158*'Fixed Data'!$B$26)*'Fixed Data'!AD42/10^6</f>
        <v>0</v>
      </c>
      <c r="X143" s="21">
        <f>-(X$158*'Fixed Data'!$B$25*'Fixed Data'!X$47*'Fixed Data'!$B$24*'Fixed Data'!$B$23+X$158*'Fixed Data'!$B$26)*'Fixed Data'!AE42/10^6</f>
        <v>0</v>
      </c>
      <c r="Y143" s="21">
        <f>-(Y$158*'Fixed Data'!$B$25*'Fixed Data'!Y$47*'Fixed Data'!$B$24*'Fixed Data'!$B$23+Y$158*'Fixed Data'!$B$26)*'Fixed Data'!AF42/10^6</f>
        <v>0</v>
      </c>
      <c r="Z143" s="21">
        <f>-(Z$158*'Fixed Data'!$B$25*'Fixed Data'!Z$47*'Fixed Data'!$B$24*'Fixed Data'!$B$23+Z$158*'Fixed Data'!$B$26)*'Fixed Data'!AG42/10^6</f>
        <v>0</v>
      </c>
      <c r="AA143" s="21">
        <f>-(AA$158*'Fixed Data'!$B$25*'Fixed Data'!AA$47*'Fixed Data'!$B$24*'Fixed Data'!$B$23+AA$158*'Fixed Data'!$B$26)*'Fixed Data'!AH42/10^6</f>
        <v>0</v>
      </c>
      <c r="AB143" s="21">
        <f>-(AB$158*'Fixed Data'!$B$25*'Fixed Data'!AB$47*'Fixed Data'!$B$24*'Fixed Data'!$B$23+AB$158*'Fixed Data'!$B$26)*'Fixed Data'!AI42/10^6</f>
        <v>0</v>
      </c>
      <c r="AC143" s="21">
        <f>-(AC$158*'Fixed Data'!$B$25*'Fixed Data'!AC$47*'Fixed Data'!$B$24*'Fixed Data'!$B$23+AC$158*'Fixed Data'!$B$26)*'Fixed Data'!AJ42/10^6</f>
        <v>0</v>
      </c>
      <c r="AD143" s="21">
        <f>-(AD$158*'Fixed Data'!$B$25*'Fixed Data'!AD$47*'Fixed Data'!$B$24*'Fixed Data'!$B$23+AD$158*'Fixed Data'!$B$26)*'Fixed Data'!AK42/10^6</f>
        <v>0</v>
      </c>
      <c r="AE143" s="21">
        <f>-(AE$158*'Fixed Data'!$B$25*'Fixed Data'!AE$47*'Fixed Data'!$B$24*'Fixed Data'!$B$23+AE$158*'Fixed Data'!$B$26)*'Fixed Data'!AL42/10^6</f>
        <v>0</v>
      </c>
      <c r="AF143" s="21">
        <f>-(AF$158*'Fixed Data'!$B$25*'Fixed Data'!AF$47*'Fixed Data'!$B$24*'Fixed Data'!$B$23+AF$158*'Fixed Data'!$B$26)*'Fixed Data'!AM42/10^6</f>
        <v>0</v>
      </c>
      <c r="AG143" s="21">
        <f>-(AG$158*'Fixed Data'!$B$25*'Fixed Data'!AG$47*'Fixed Data'!$B$24*'Fixed Data'!$B$23+AG$158*'Fixed Data'!$B$26)*'Fixed Data'!AN42/10^6</f>
        <v>0</v>
      </c>
      <c r="AH143" s="21">
        <f>-(AH$158*'Fixed Data'!$B$25*'Fixed Data'!AH$47*'Fixed Data'!$B$24*'Fixed Data'!$B$23+AH$158*'Fixed Data'!$B$26)*'Fixed Data'!AO42/10^6</f>
        <v>0</v>
      </c>
      <c r="AI143" s="21">
        <f>-(AI$158*'Fixed Data'!$B$25*'Fixed Data'!AI$47*'Fixed Data'!$B$24*'Fixed Data'!$B$23+AI$158*'Fixed Data'!$B$26)*'Fixed Data'!AP42/10^6</f>
        <v>0</v>
      </c>
      <c r="AJ143" s="21">
        <f>-(AJ$158*'Fixed Data'!$B$25*'Fixed Data'!AJ$47*'Fixed Data'!$B$24*'Fixed Data'!$B$23+AJ$158*'Fixed Data'!$B$26)*'Fixed Data'!AQ42/10^6</f>
        <v>0</v>
      </c>
      <c r="AK143" s="21">
        <f>-(AK$158*'Fixed Data'!$B$25*'Fixed Data'!AK$47*'Fixed Data'!$B$24*'Fixed Data'!$B$23+AK$158*'Fixed Data'!$B$26)*'Fixed Data'!AR42/10^6</f>
        <v>0</v>
      </c>
      <c r="AL143" s="21">
        <f>-(AL$158*'Fixed Data'!$B$25*'Fixed Data'!AL$47*'Fixed Data'!$B$24*'Fixed Data'!$B$23+AL$158*'Fixed Data'!$B$26)*'Fixed Data'!AS42/10^6</f>
        <v>0</v>
      </c>
      <c r="AM143" s="21">
        <f>-(AM$158*'Fixed Data'!$B$25*'Fixed Data'!AM$47*'Fixed Data'!$B$24*'Fixed Data'!$B$23+AM$158*'Fixed Data'!$B$26)*'Fixed Data'!AT42/10^6</f>
        <v>0</v>
      </c>
      <c r="AN143" s="21">
        <f>-(AN$158*'Fixed Data'!$B$25*'Fixed Data'!AN$47*'Fixed Data'!$B$24*'Fixed Data'!$B$23+AN$158*'Fixed Data'!$B$26)*'Fixed Data'!AU42/10^6</f>
        <v>0</v>
      </c>
      <c r="AO143" s="21">
        <f>-(AO$158*'Fixed Data'!$B$25*'Fixed Data'!AO$47*'Fixed Data'!$B$24*'Fixed Data'!$B$23+AO$158*'Fixed Data'!$B$26)*'Fixed Data'!AV42/10^6</f>
        <v>0</v>
      </c>
      <c r="AP143" s="21">
        <f>-(AP$158*'Fixed Data'!$B$25*'Fixed Data'!AP$47*'Fixed Data'!$B$24*'Fixed Data'!$B$23+AP$158*'Fixed Data'!$B$26)*'Fixed Data'!AW42/10^6</f>
        <v>0</v>
      </c>
      <c r="AQ143" s="21">
        <f>-(AQ$158*'Fixed Data'!$B$25*'Fixed Data'!AQ$47*'Fixed Data'!$B$24*'Fixed Data'!$B$23+AQ$158*'Fixed Data'!$B$26)*'Fixed Data'!AX42/10^6</f>
        <v>0</v>
      </c>
      <c r="AR143" s="21">
        <f>-(AR$158*'Fixed Data'!$B$25*'Fixed Data'!AR$47*'Fixed Data'!$B$24*'Fixed Data'!$B$23+AR$158*'Fixed Data'!$B$26)*'Fixed Data'!AY42/10^6</f>
        <v>0</v>
      </c>
      <c r="AS143" s="21">
        <f>-(AS$158*'Fixed Data'!$B$25*'Fixed Data'!AS$47*'Fixed Data'!$B$24*'Fixed Data'!$B$23+AS$158*'Fixed Data'!$B$26)*'Fixed Data'!AZ42/10^6</f>
        <v>0</v>
      </c>
      <c r="AT143" s="21">
        <f>-(AT$158*'Fixed Data'!$B$25*'Fixed Data'!AT$47*'Fixed Data'!$B$24*'Fixed Data'!$B$23+AT$158*'Fixed Data'!$B$26)*'Fixed Data'!BA42/10^6</f>
        <v>0</v>
      </c>
      <c r="AU143" s="21">
        <f>-(AU$158*'Fixed Data'!$B$25*'Fixed Data'!AU$47*'Fixed Data'!$B$24*'Fixed Data'!$B$23+AU$158*'Fixed Data'!$B$26)*'Fixed Data'!BB42/10^6</f>
        <v>0</v>
      </c>
      <c r="AV143" s="21">
        <f>-(AV$158*'Fixed Data'!$B$25*'Fixed Data'!AV$47*'Fixed Data'!$B$24*'Fixed Data'!$B$23+AV$158*'Fixed Data'!$B$26)*'Fixed Data'!BC42/10^6</f>
        <v>0</v>
      </c>
      <c r="AW143" s="21">
        <f>-(AW$158*'Fixed Data'!$B$25*'Fixed Data'!AW$47*'Fixed Data'!$B$24*'Fixed Data'!$B$23+AW$158*'Fixed Data'!$B$26)*'Fixed Data'!BD42/10^6</f>
        <v>0</v>
      </c>
      <c r="AX143" s="21">
        <f>-(AX$158*'Fixed Data'!$B$25*'Fixed Data'!AX$47*'Fixed Data'!$B$24*'Fixed Data'!$B$23+AX$158*'Fixed Data'!$B$26)*'Fixed Data'!BE42/10^6</f>
        <v>0</v>
      </c>
      <c r="AY143" s="21">
        <f>-(AY$158*'Fixed Data'!$B$25*'Fixed Data'!AY$47*'Fixed Data'!$B$24*'Fixed Data'!$B$23+AY$158*'Fixed Data'!$B$26)*'Fixed Data'!BF42/10^6</f>
        <v>0</v>
      </c>
      <c r="AZ143" s="21">
        <f>-(AZ$158*'Fixed Data'!$B$25*'Fixed Data'!AZ$47*'Fixed Data'!$B$24*'Fixed Data'!$B$23+AZ$158*'Fixed Data'!$B$26)*'Fixed Data'!BG42/10^6</f>
        <v>0</v>
      </c>
      <c r="BA143" s="21">
        <f>-(BA$158*'Fixed Data'!$B$25*'Fixed Data'!BA$47*'Fixed Data'!$B$24*'Fixed Data'!$B$23+BA$158*'Fixed Data'!$B$26)*'Fixed Data'!BH42/10^6</f>
        <v>0</v>
      </c>
      <c r="BB143" s="21">
        <f>-(BB$158*'Fixed Data'!$B$25*'Fixed Data'!BB$47*'Fixed Data'!$B$24*'Fixed Data'!$B$23+BB$158*'Fixed Data'!$B$26)*'Fixed Data'!BI42/10^6</f>
        <v>0</v>
      </c>
    </row>
    <row r="144" spans="1:54" outlineLevel="2">
      <c r="A144" s="424"/>
      <c r="B144" s="135" t="s">
        <v>282</v>
      </c>
      <c r="C144" s="135"/>
      <c r="D144" s="135" t="s">
        <v>379</v>
      </c>
      <c r="E144" s="279"/>
      <c r="F144" s="279"/>
      <c r="G144" s="279"/>
      <c r="H144" s="279"/>
      <c r="I144" s="279"/>
      <c r="J144" s="279"/>
      <c r="K144" s="279"/>
      <c r="L144" s="279"/>
      <c r="M144" s="279"/>
      <c r="N144" s="279"/>
      <c r="O144" s="279"/>
      <c r="P144" s="279"/>
      <c r="Q144" s="279"/>
      <c r="R144" s="279"/>
      <c r="S144" s="279"/>
      <c r="T144" s="279"/>
      <c r="U144" s="279"/>
      <c r="V144" s="279"/>
      <c r="W144" s="279"/>
      <c r="X144" s="279"/>
      <c r="Y144" s="279"/>
      <c r="Z144" s="279"/>
      <c r="AA144" s="279"/>
      <c r="AB144" s="279"/>
      <c r="AC144" s="279"/>
      <c r="AD144" s="279"/>
      <c r="AE144" s="279"/>
      <c r="AF144" s="279"/>
      <c r="AG144" s="279"/>
      <c r="AH144" s="279"/>
      <c r="AI144" s="279"/>
      <c r="AJ144" s="279"/>
      <c r="AK144" s="279"/>
      <c r="AL144" s="279"/>
      <c r="AM144" s="279"/>
      <c r="AN144" s="279"/>
      <c r="AO144" s="279"/>
      <c r="AP144" s="279"/>
      <c r="AQ144" s="279"/>
      <c r="AR144" s="279"/>
      <c r="AS144" s="279"/>
      <c r="AT144" s="279"/>
      <c r="AU144" s="279"/>
      <c r="AV144" s="279"/>
      <c r="AW144" s="279"/>
      <c r="AX144" s="279"/>
      <c r="AY144" s="279"/>
      <c r="AZ144" s="279"/>
      <c r="BA144" s="279"/>
      <c r="BB144" s="279"/>
    </row>
    <row r="145" spans="1:54" outlineLevel="2">
      <c r="A145" s="424"/>
      <c r="B145" s="135" t="s">
        <v>282</v>
      </c>
      <c r="C145" s="135"/>
      <c r="D145" s="135" t="s">
        <v>379</v>
      </c>
      <c r="E145" s="279"/>
      <c r="F145" s="279"/>
      <c r="G145" s="279"/>
      <c r="H145" s="279"/>
      <c r="I145" s="279"/>
      <c r="J145" s="279"/>
      <c r="K145" s="279"/>
      <c r="L145" s="279"/>
      <c r="M145" s="279"/>
      <c r="N145" s="279"/>
      <c r="O145" s="279"/>
      <c r="P145" s="279"/>
      <c r="Q145" s="279"/>
      <c r="R145" s="279"/>
      <c r="S145" s="279"/>
      <c r="T145" s="279"/>
      <c r="U145" s="279"/>
      <c r="V145" s="279"/>
      <c r="W145" s="279"/>
      <c r="X145" s="279"/>
      <c r="Y145" s="279"/>
      <c r="Z145" s="279"/>
      <c r="AA145" s="279"/>
      <c r="AB145" s="279"/>
      <c r="AC145" s="279"/>
      <c r="AD145" s="279"/>
      <c r="AE145" s="279"/>
      <c r="AF145" s="279"/>
      <c r="AG145" s="279"/>
      <c r="AH145" s="279"/>
      <c r="AI145" s="279"/>
      <c r="AJ145" s="279"/>
      <c r="AK145" s="279"/>
      <c r="AL145" s="279"/>
      <c r="AM145" s="279"/>
      <c r="AN145" s="279"/>
      <c r="AO145" s="279"/>
      <c r="AP145" s="279"/>
      <c r="AQ145" s="279"/>
      <c r="AR145" s="279"/>
      <c r="AS145" s="279"/>
      <c r="AT145" s="279"/>
      <c r="AU145" s="279"/>
      <c r="AV145" s="279"/>
      <c r="AW145" s="279"/>
      <c r="AX145" s="279"/>
      <c r="AY145" s="279"/>
      <c r="AZ145" s="279"/>
      <c r="BA145" s="279"/>
      <c r="BB145" s="279"/>
    </row>
    <row r="146" spans="1:54" outlineLevel="2">
      <c r="A146" s="424"/>
      <c r="B146" s="135" t="s">
        <v>285</v>
      </c>
      <c r="C146" s="135" t="s">
        <v>461</v>
      </c>
      <c r="D146" s="135" t="s">
        <v>379</v>
      </c>
      <c r="E146" s="21">
        <f>-E$161*'Fixed Data'!$B$20*'Fixed Data'!$B$22</f>
        <v>0</v>
      </c>
      <c r="F146" s="21">
        <f>-F$161*'Fixed Data'!$B$20*'Fixed Data'!$B$22</f>
        <v>0</v>
      </c>
      <c r="G146" s="21">
        <f>-G$161*'Fixed Data'!$B$20*'Fixed Data'!$B$22</f>
        <v>0</v>
      </c>
      <c r="H146" s="21">
        <f>-H$161*'Fixed Data'!$B$20*'Fixed Data'!$B$22</f>
        <v>0</v>
      </c>
      <c r="I146" s="21">
        <f>-I$161*'Fixed Data'!$B$20*'Fixed Data'!$B$22</f>
        <v>0</v>
      </c>
      <c r="J146" s="21">
        <f>-J$161*'Fixed Data'!$B$20*'Fixed Data'!$B$22</f>
        <v>0</v>
      </c>
      <c r="K146" s="21">
        <f>-K$161*'Fixed Data'!$B$20*'Fixed Data'!$B$22</f>
        <v>0</v>
      </c>
      <c r="L146" s="21">
        <f>-L$161*'Fixed Data'!$B$20*'Fixed Data'!$B$22</f>
        <v>0</v>
      </c>
      <c r="M146" s="21">
        <f>-M$161*'Fixed Data'!$B$20*'Fixed Data'!$B$22</f>
        <v>0</v>
      </c>
      <c r="N146" s="21">
        <f>-N$161*'Fixed Data'!$B$20*'Fixed Data'!$B$22</f>
        <v>0</v>
      </c>
      <c r="O146" s="21">
        <f>-O$161*'Fixed Data'!$B$20*'Fixed Data'!$B$22</f>
        <v>0</v>
      </c>
      <c r="P146" s="21">
        <f>-P$161*'Fixed Data'!$B$20*'Fixed Data'!$B$22</f>
        <v>0</v>
      </c>
      <c r="Q146" s="21">
        <f>-Q$161*'Fixed Data'!$B$20*'Fixed Data'!$B$22</f>
        <v>0</v>
      </c>
      <c r="R146" s="21">
        <f>-R$161*'Fixed Data'!$B$20*'Fixed Data'!$B$22</f>
        <v>0</v>
      </c>
      <c r="S146" s="21">
        <f>-S$161*'Fixed Data'!$B$20*'Fixed Data'!$B$22</f>
        <v>0</v>
      </c>
      <c r="T146" s="21">
        <f>-T$161*'Fixed Data'!$B$20*'Fixed Data'!$B$22</f>
        <v>0</v>
      </c>
      <c r="U146" s="21">
        <f>-U$161*'Fixed Data'!$B$20*'Fixed Data'!$B$22</f>
        <v>0</v>
      </c>
      <c r="V146" s="21">
        <f>-V$161*'Fixed Data'!$B$20*'Fixed Data'!$B$22</f>
        <v>0</v>
      </c>
      <c r="W146" s="21">
        <f>-W$161*'Fixed Data'!$B$20*'Fixed Data'!$B$22</f>
        <v>0</v>
      </c>
      <c r="X146" s="21">
        <f>-X$161*'Fixed Data'!$B$20*'Fixed Data'!$B$22</f>
        <v>0</v>
      </c>
      <c r="Y146" s="21">
        <f>-Y$161*'Fixed Data'!$B$20*'Fixed Data'!$B$22</f>
        <v>0</v>
      </c>
      <c r="Z146" s="21">
        <f>-Z$161*'Fixed Data'!$B$20*'Fixed Data'!$B$22</f>
        <v>0</v>
      </c>
      <c r="AA146" s="21">
        <f>-AA$161*'Fixed Data'!$B$20*'Fixed Data'!$B$22</f>
        <v>0</v>
      </c>
      <c r="AB146" s="21">
        <f>-AB$161*'Fixed Data'!$B$20*'Fixed Data'!$B$22</f>
        <v>0</v>
      </c>
      <c r="AC146" s="21">
        <f>-AC$161*'Fixed Data'!$B$20*'Fixed Data'!$B$22</f>
        <v>0</v>
      </c>
      <c r="AD146" s="21">
        <f>-AD$161*'Fixed Data'!$B$20*'Fixed Data'!$B$22</f>
        <v>0</v>
      </c>
      <c r="AE146" s="21">
        <f>-AE$161*'Fixed Data'!$B$20*'Fixed Data'!$B$22</f>
        <v>0</v>
      </c>
      <c r="AF146" s="21">
        <f>-AF$161*'Fixed Data'!$B$20*'Fixed Data'!$B$22</f>
        <v>0</v>
      </c>
      <c r="AG146" s="21">
        <f>-AG$161*'Fixed Data'!$B$20*'Fixed Data'!$B$22</f>
        <v>0</v>
      </c>
      <c r="AH146" s="21">
        <f>-AH$161*'Fixed Data'!$B$20*'Fixed Data'!$B$22</f>
        <v>0</v>
      </c>
      <c r="AI146" s="21">
        <f>-AI$161*'Fixed Data'!$B$20*'Fixed Data'!$B$22</f>
        <v>0</v>
      </c>
      <c r="AJ146" s="21">
        <f>-AJ$161*'Fixed Data'!$B$20*'Fixed Data'!$B$22</f>
        <v>0</v>
      </c>
      <c r="AK146" s="21">
        <f>-AK$161*'Fixed Data'!$B$20*'Fixed Data'!$B$22</f>
        <v>0</v>
      </c>
      <c r="AL146" s="21">
        <f>-AL$161*'Fixed Data'!$B$20*'Fixed Data'!$B$22</f>
        <v>0</v>
      </c>
      <c r="AM146" s="21">
        <f>-AM$161*'Fixed Data'!$B$20*'Fixed Data'!$B$22</f>
        <v>0</v>
      </c>
      <c r="AN146" s="21">
        <f>-AN$161*'Fixed Data'!$B$20*'Fixed Data'!$B$22</f>
        <v>0</v>
      </c>
      <c r="AO146" s="21">
        <f>-AO$161*'Fixed Data'!$B$20*'Fixed Data'!$B$22</f>
        <v>0</v>
      </c>
      <c r="AP146" s="21">
        <f>-AP$161*'Fixed Data'!$B$20*'Fixed Data'!$B$22</f>
        <v>0</v>
      </c>
      <c r="AQ146" s="21">
        <f>-AQ$161*'Fixed Data'!$B$20*'Fixed Data'!$B$22</f>
        <v>0</v>
      </c>
      <c r="AR146" s="21">
        <f>-AR$161*'Fixed Data'!$B$20*'Fixed Data'!$B$22</f>
        <v>0</v>
      </c>
      <c r="AS146" s="21">
        <f>-AS$161*'Fixed Data'!$B$20*'Fixed Data'!$B$22</f>
        <v>0</v>
      </c>
      <c r="AT146" s="21">
        <f>-AT$161*'Fixed Data'!$B$20*'Fixed Data'!$B$22</f>
        <v>0</v>
      </c>
      <c r="AU146" s="21">
        <f>-AU$161*'Fixed Data'!$B$20*'Fixed Data'!$B$22</f>
        <v>0</v>
      </c>
      <c r="AV146" s="21">
        <f>-AV$161*'Fixed Data'!$B$20*'Fixed Data'!$B$22</f>
        <v>0</v>
      </c>
      <c r="AW146" s="21">
        <f>-AW$161*'Fixed Data'!$B$20*'Fixed Data'!$B$22</f>
        <v>0</v>
      </c>
      <c r="AX146" s="21">
        <f>-AX$161*'Fixed Data'!$B$20*'Fixed Data'!$B$22</f>
        <v>0</v>
      </c>
      <c r="AY146" s="21">
        <f>-AY$161*'Fixed Data'!$B$20*'Fixed Data'!$B$22</f>
        <v>0</v>
      </c>
      <c r="AZ146" s="21">
        <f>-AZ$161*'Fixed Data'!$B$20*'Fixed Data'!$B$22</f>
        <v>0</v>
      </c>
      <c r="BA146" s="21">
        <f>-BA$161*'Fixed Data'!$B$20*'Fixed Data'!$B$22</f>
        <v>0</v>
      </c>
      <c r="BB146" s="21">
        <f>-BB$161*'Fixed Data'!$B$20*'Fixed Data'!$B$22</f>
        <v>0</v>
      </c>
    </row>
    <row r="147" spans="1:54" outlineLevel="2">
      <c r="A147" s="424"/>
      <c r="B147" s="135" t="s">
        <v>285</v>
      </c>
      <c r="C147" s="135" t="s">
        <v>462</v>
      </c>
      <c r="D147" s="135" t="s">
        <v>379</v>
      </c>
      <c r="E147" s="21">
        <f>-E$162*'Fixed Data'!$B$21*'Fixed Data'!$B$22</f>
        <v>0</v>
      </c>
      <c r="F147" s="21">
        <f>-F$162*'Fixed Data'!$B$21*'Fixed Data'!$B$22</f>
        <v>0</v>
      </c>
      <c r="G147" s="21">
        <f>-G$162*'Fixed Data'!$B$21*'Fixed Data'!$B$22</f>
        <v>0</v>
      </c>
      <c r="H147" s="21">
        <f>-H$162*'Fixed Data'!$B$21*'Fixed Data'!$B$22</f>
        <v>0</v>
      </c>
      <c r="I147" s="21">
        <f>-I$162*'Fixed Data'!$B$21*'Fixed Data'!$B$22</f>
        <v>0</v>
      </c>
      <c r="J147" s="21">
        <f>-J$162*'Fixed Data'!$B$21*'Fixed Data'!$B$22</f>
        <v>0</v>
      </c>
      <c r="K147" s="21">
        <f>-K$162*'Fixed Data'!$B$21*'Fixed Data'!$B$22</f>
        <v>0</v>
      </c>
      <c r="L147" s="21">
        <f>-L$162*'Fixed Data'!$B$21*'Fixed Data'!$B$22</f>
        <v>0</v>
      </c>
      <c r="M147" s="21">
        <f>-M$162*'Fixed Data'!$B$21*'Fixed Data'!$B$22</f>
        <v>0</v>
      </c>
      <c r="N147" s="21">
        <f>-N$162*'Fixed Data'!$B$21*'Fixed Data'!$B$22</f>
        <v>0</v>
      </c>
      <c r="O147" s="21">
        <f>-O$162*'Fixed Data'!$B$21*'Fixed Data'!$B$22</f>
        <v>0</v>
      </c>
      <c r="P147" s="21">
        <f>-P$162*'Fixed Data'!$B$21*'Fixed Data'!$B$22</f>
        <v>0</v>
      </c>
      <c r="Q147" s="21">
        <f>-Q$162*'Fixed Data'!$B$21*'Fixed Data'!$B$22</f>
        <v>0</v>
      </c>
      <c r="R147" s="21">
        <f>-R$162*'Fixed Data'!$B$21*'Fixed Data'!$B$22</f>
        <v>0</v>
      </c>
      <c r="S147" s="21">
        <f>-S$162*'Fixed Data'!$B$21*'Fixed Data'!$B$22</f>
        <v>0</v>
      </c>
      <c r="T147" s="21">
        <f>-T$162*'Fixed Data'!$B$21*'Fixed Data'!$B$22</f>
        <v>0</v>
      </c>
      <c r="U147" s="21">
        <f>-U$162*'Fixed Data'!$B$21*'Fixed Data'!$B$22</f>
        <v>0</v>
      </c>
      <c r="V147" s="21">
        <f>-V$162*'Fixed Data'!$B$21*'Fixed Data'!$B$22</f>
        <v>0</v>
      </c>
      <c r="W147" s="21">
        <f>-W$162*'Fixed Data'!$B$21*'Fixed Data'!$B$22</f>
        <v>0</v>
      </c>
      <c r="X147" s="21">
        <f>-X$162*'Fixed Data'!$B$21*'Fixed Data'!$B$22</f>
        <v>0</v>
      </c>
      <c r="Y147" s="21">
        <f>-Y$162*'Fixed Data'!$B$21*'Fixed Data'!$B$22</f>
        <v>0</v>
      </c>
      <c r="Z147" s="21">
        <f>-Z$162*'Fixed Data'!$B$21*'Fixed Data'!$B$22</f>
        <v>0</v>
      </c>
      <c r="AA147" s="21">
        <f>-AA$162*'Fixed Data'!$B$21*'Fixed Data'!$B$22</f>
        <v>0</v>
      </c>
      <c r="AB147" s="21">
        <f>-AB$162*'Fixed Data'!$B$21*'Fixed Data'!$B$22</f>
        <v>0</v>
      </c>
      <c r="AC147" s="21">
        <f>-AC$162*'Fixed Data'!$B$21*'Fixed Data'!$B$22</f>
        <v>0</v>
      </c>
      <c r="AD147" s="21">
        <f>-AD$162*'Fixed Data'!$B$21*'Fixed Data'!$B$22</f>
        <v>0</v>
      </c>
      <c r="AE147" s="21">
        <f>-AE$162*'Fixed Data'!$B$21*'Fixed Data'!$B$22</f>
        <v>0</v>
      </c>
      <c r="AF147" s="21">
        <f>-AF$162*'Fixed Data'!$B$21*'Fixed Data'!$B$22</f>
        <v>0</v>
      </c>
      <c r="AG147" s="21">
        <f>-AG$162*'Fixed Data'!$B$21*'Fixed Data'!$B$22</f>
        <v>0</v>
      </c>
      <c r="AH147" s="21">
        <f>-AH$162*'Fixed Data'!$B$21*'Fixed Data'!$B$22</f>
        <v>0</v>
      </c>
      <c r="AI147" s="21">
        <f>-AI$162*'Fixed Data'!$B$21*'Fixed Data'!$B$22</f>
        <v>0</v>
      </c>
      <c r="AJ147" s="21">
        <f>-AJ$162*'Fixed Data'!$B$21*'Fixed Data'!$B$22</f>
        <v>0</v>
      </c>
      <c r="AK147" s="21">
        <f>-AK$162*'Fixed Data'!$B$21*'Fixed Data'!$B$22</f>
        <v>0</v>
      </c>
      <c r="AL147" s="21">
        <f>-AL$162*'Fixed Data'!$B$21*'Fixed Data'!$B$22</f>
        <v>0</v>
      </c>
      <c r="AM147" s="21">
        <f>-AM$162*'Fixed Data'!$B$21*'Fixed Data'!$B$22</f>
        <v>0</v>
      </c>
      <c r="AN147" s="21">
        <f>-AN$162*'Fixed Data'!$B$21*'Fixed Data'!$B$22</f>
        <v>0</v>
      </c>
      <c r="AO147" s="21">
        <f>-AO$162*'Fixed Data'!$B$21*'Fixed Data'!$B$22</f>
        <v>0</v>
      </c>
      <c r="AP147" s="21">
        <f>-AP$162*'Fixed Data'!$B$21*'Fixed Data'!$B$22</f>
        <v>0</v>
      </c>
      <c r="AQ147" s="21">
        <f>-AQ$162*'Fixed Data'!$B$21*'Fixed Data'!$B$22</f>
        <v>0</v>
      </c>
      <c r="AR147" s="21">
        <f>-AR$162*'Fixed Data'!$B$21*'Fixed Data'!$B$22</f>
        <v>0</v>
      </c>
      <c r="AS147" s="21">
        <f>-AS$162*'Fixed Data'!$B$21*'Fixed Data'!$B$22</f>
        <v>0</v>
      </c>
      <c r="AT147" s="21">
        <f>-AT$162*'Fixed Data'!$B$21*'Fixed Data'!$B$22</f>
        <v>0</v>
      </c>
      <c r="AU147" s="21">
        <f>-AU$162*'Fixed Data'!$B$21*'Fixed Data'!$B$22</f>
        <v>0</v>
      </c>
      <c r="AV147" s="21">
        <f>-AV$162*'Fixed Data'!$B$21*'Fixed Data'!$B$22</f>
        <v>0</v>
      </c>
      <c r="AW147" s="21">
        <f>-AW$162*'Fixed Data'!$B$21*'Fixed Data'!$B$22</f>
        <v>0</v>
      </c>
      <c r="AX147" s="21">
        <f>-AX$162*'Fixed Data'!$B$21*'Fixed Data'!$B$22</f>
        <v>0</v>
      </c>
      <c r="AY147" s="21">
        <f>-AY$162*'Fixed Data'!$B$21*'Fixed Data'!$B$22</f>
        <v>0</v>
      </c>
      <c r="AZ147" s="21">
        <f>-AZ$162*'Fixed Data'!$B$21*'Fixed Data'!$B$22</f>
        <v>0</v>
      </c>
      <c r="BA147" s="21">
        <f>-BA$162*'Fixed Data'!$B$21*'Fixed Data'!$B$22</f>
        <v>0</v>
      </c>
      <c r="BB147" s="21">
        <f>-BB$162*'Fixed Data'!$B$21*'Fixed Data'!$B$22</f>
        <v>0</v>
      </c>
    </row>
    <row r="148" spans="1:54" outlineLevel="2">
      <c r="A148" s="424"/>
      <c r="B148" s="135" t="s">
        <v>285</v>
      </c>
      <c r="C148" s="135"/>
      <c r="D148" s="135" t="s">
        <v>379</v>
      </c>
      <c r="E148" s="279"/>
      <c r="F148" s="279"/>
      <c r="G148" s="279"/>
      <c r="H148" s="279"/>
      <c r="I148" s="279"/>
      <c r="J148" s="279"/>
      <c r="K148" s="279"/>
      <c r="L148" s="279"/>
      <c r="M148" s="279"/>
      <c r="N148" s="279"/>
      <c r="O148" s="279"/>
      <c r="P148" s="279"/>
      <c r="Q148" s="279"/>
      <c r="R148" s="279"/>
      <c r="S148" s="279"/>
      <c r="T148" s="279"/>
      <c r="U148" s="279"/>
      <c r="V148" s="279"/>
      <c r="W148" s="279"/>
      <c r="X148" s="279"/>
      <c r="Y148" s="279"/>
      <c r="Z148" s="279"/>
      <c r="AA148" s="279"/>
      <c r="AB148" s="279"/>
      <c r="AC148" s="279"/>
      <c r="AD148" s="279"/>
      <c r="AE148" s="279"/>
      <c r="AF148" s="279"/>
      <c r="AG148" s="279"/>
      <c r="AH148" s="279"/>
      <c r="AI148" s="279"/>
      <c r="AJ148" s="279"/>
      <c r="AK148" s="279"/>
      <c r="AL148" s="279"/>
      <c r="AM148" s="279"/>
      <c r="AN148" s="279"/>
      <c r="AO148" s="279"/>
      <c r="AP148" s="279"/>
      <c r="AQ148" s="279"/>
      <c r="AR148" s="279"/>
      <c r="AS148" s="279"/>
      <c r="AT148" s="279"/>
      <c r="AU148" s="279"/>
      <c r="AV148" s="279"/>
      <c r="AW148" s="279"/>
      <c r="AX148" s="279"/>
      <c r="AY148" s="279"/>
      <c r="AZ148" s="279"/>
      <c r="BA148" s="279"/>
      <c r="BB148" s="279"/>
    </row>
    <row r="149" spans="1:54" outlineLevel="2">
      <c r="A149" s="424"/>
      <c r="B149" s="135" t="s">
        <v>285</v>
      </c>
      <c r="C149" s="135"/>
      <c r="D149" s="135" t="s">
        <v>379</v>
      </c>
      <c r="E149" s="279"/>
      <c r="F149" s="279"/>
      <c r="G149" s="279"/>
      <c r="H149" s="279"/>
      <c r="I149" s="279"/>
      <c r="J149" s="279"/>
      <c r="K149" s="279"/>
      <c r="L149" s="279"/>
      <c r="M149" s="279"/>
      <c r="N149" s="279"/>
      <c r="O149" s="279"/>
      <c r="P149" s="279"/>
      <c r="Q149" s="279"/>
      <c r="R149" s="279"/>
      <c r="S149" s="279"/>
      <c r="T149" s="279"/>
      <c r="U149" s="279"/>
      <c r="V149" s="279"/>
      <c r="W149" s="279"/>
      <c r="X149" s="279"/>
      <c r="Y149" s="279"/>
      <c r="Z149" s="279"/>
      <c r="AA149" s="279"/>
      <c r="AB149" s="279"/>
      <c r="AC149" s="279"/>
      <c r="AD149" s="279"/>
      <c r="AE149" s="279"/>
      <c r="AF149" s="279"/>
      <c r="AG149" s="279"/>
      <c r="AH149" s="279"/>
      <c r="AI149" s="279"/>
      <c r="AJ149" s="279"/>
      <c r="AK149" s="279"/>
      <c r="AL149" s="279"/>
      <c r="AM149" s="279"/>
      <c r="AN149" s="279"/>
      <c r="AO149" s="279"/>
      <c r="AP149" s="279"/>
      <c r="AQ149" s="279"/>
      <c r="AR149" s="279"/>
      <c r="AS149" s="279"/>
      <c r="AT149" s="279"/>
      <c r="AU149" s="279"/>
      <c r="AV149" s="279"/>
      <c r="AW149" s="279"/>
      <c r="AX149" s="279"/>
      <c r="AY149" s="279"/>
      <c r="AZ149" s="279"/>
      <c r="BA149" s="279"/>
      <c r="BB149" s="279"/>
    </row>
    <row r="150" spans="1:54" outlineLevel="2">
      <c r="A150" s="424"/>
      <c r="B150" s="135" t="s">
        <v>288</v>
      </c>
      <c r="C150" s="315" t="s">
        <v>463</v>
      </c>
      <c r="D150" s="135" t="s">
        <v>379</v>
      </c>
      <c r="E150" s="279"/>
      <c r="F150" s="279"/>
      <c r="G150" s="279"/>
      <c r="H150" s="279"/>
      <c r="I150" s="279"/>
      <c r="J150" s="279"/>
      <c r="K150" s="279"/>
      <c r="L150" s="279"/>
      <c r="M150" s="279"/>
      <c r="N150" s="279"/>
      <c r="O150" s="279"/>
      <c r="P150" s="279"/>
      <c r="Q150" s="279"/>
      <c r="R150" s="279"/>
      <c r="S150" s="279"/>
      <c r="T150" s="279"/>
      <c r="U150" s="279"/>
      <c r="V150" s="279"/>
      <c r="W150" s="279"/>
      <c r="X150" s="279"/>
      <c r="Y150" s="279"/>
      <c r="Z150" s="279"/>
      <c r="AA150" s="279"/>
      <c r="AB150" s="279"/>
      <c r="AC150" s="279"/>
      <c r="AD150" s="279"/>
      <c r="AE150" s="279"/>
      <c r="AF150" s="279"/>
      <c r="AG150" s="279"/>
      <c r="AH150" s="279"/>
      <c r="AI150" s="279"/>
      <c r="AJ150" s="279"/>
      <c r="AK150" s="279"/>
      <c r="AL150" s="279"/>
      <c r="AM150" s="279"/>
      <c r="AN150" s="279"/>
      <c r="AO150" s="279"/>
      <c r="AP150" s="279"/>
      <c r="AQ150" s="279"/>
      <c r="AR150" s="279"/>
      <c r="AS150" s="279"/>
      <c r="AT150" s="279"/>
      <c r="AU150" s="279"/>
      <c r="AV150" s="279"/>
      <c r="AW150" s="279"/>
      <c r="AX150" s="279"/>
      <c r="AY150" s="279"/>
      <c r="AZ150" s="279"/>
      <c r="BA150" s="279"/>
      <c r="BB150" s="279"/>
    </row>
    <row r="151" spans="1:54" outlineLevel="2">
      <c r="A151" s="424"/>
      <c r="B151" s="135" t="s">
        <v>288</v>
      </c>
      <c r="C151" s="315" t="s">
        <v>464</v>
      </c>
      <c r="D151" s="135" t="s">
        <v>379</v>
      </c>
      <c r="E151" s="279"/>
      <c r="F151" s="279"/>
      <c r="G151" s="279"/>
      <c r="H151" s="279"/>
      <c r="I151" s="279"/>
      <c r="J151" s="279"/>
      <c r="K151" s="279"/>
      <c r="L151" s="279"/>
      <c r="M151" s="279"/>
      <c r="N151" s="279"/>
      <c r="O151" s="279"/>
      <c r="P151" s="279"/>
      <c r="Q151" s="279"/>
      <c r="R151" s="279"/>
      <c r="S151" s="279"/>
      <c r="T151" s="279"/>
      <c r="U151" s="279"/>
      <c r="V151" s="279"/>
      <c r="W151" s="279"/>
      <c r="X151" s="279"/>
      <c r="Y151" s="279"/>
      <c r="Z151" s="279"/>
      <c r="AA151" s="279"/>
      <c r="AB151" s="279"/>
      <c r="AC151" s="279"/>
      <c r="AD151" s="279"/>
      <c r="AE151" s="279"/>
      <c r="AF151" s="279"/>
      <c r="AG151" s="279"/>
      <c r="AH151" s="279"/>
      <c r="AI151" s="279"/>
      <c r="AJ151" s="279"/>
      <c r="AK151" s="279"/>
      <c r="AL151" s="279"/>
      <c r="AM151" s="279"/>
      <c r="AN151" s="279"/>
      <c r="AO151" s="279"/>
      <c r="AP151" s="279"/>
      <c r="AQ151" s="279"/>
      <c r="AR151" s="279"/>
      <c r="AS151" s="279"/>
      <c r="AT151" s="279"/>
      <c r="AU151" s="279"/>
      <c r="AV151" s="279"/>
      <c r="AW151" s="279"/>
      <c r="AX151" s="279"/>
      <c r="AY151" s="279"/>
      <c r="AZ151" s="279"/>
      <c r="BA151" s="279"/>
      <c r="BB151" s="279"/>
    </row>
    <row r="152" spans="1:54" outlineLevel="2">
      <c r="A152" s="424"/>
      <c r="B152" s="135" t="s">
        <v>288</v>
      </c>
      <c r="C152" s="315" t="s">
        <v>465</v>
      </c>
      <c r="D152" s="135" t="s">
        <v>379</v>
      </c>
      <c r="E152" s="279"/>
      <c r="F152" s="279"/>
      <c r="G152" s="279"/>
      <c r="H152" s="279"/>
      <c r="I152" s="279"/>
      <c r="J152" s="279"/>
      <c r="K152" s="279"/>
      <c r="L152" s="279"/>
      <c r="M152" s="279"/>
      <c r="N152" s="279"/>
      <c r="O152" s="279"/>
      <c r="P152" s="279"/>
      <c r="Q152" s="279"/>
      <c r="R152" s="279"/>
      <c r="S152" s="279"/>
      <c r="T152" s="279"/>
      <c r="U152" s="279"/>
      <c r="V152" s="279"/>
      <c r="W152" s="279"/>
      <c r="X152" s="279"/>
      <c r="Y152" s="279"/>
      <c r="Z152" s="279"/>
      <c r="AA152" s="279"/>
      <c r="AB152" s="279"/>
      <c r="AC152" s="279"/>
      <c r="AD152" s="279"/>
      <c r="AE152" s="279"/>
      <c r="AF152" s="279"/>
      <c r="AG152" s="279"/>
      <c r="AH152" s="279"/>
      <c r="AI152" s="279"/>
      <c r="AJ152" s="279"/>
      <c r="AK152" s="279"/>
      <c r="AL152" s="279"/>
      <c r="AM152" s="279"/>
      <c r="AN152" s="279"/>
      <c r="AO152" s="279"/>
      <c r="AP152" s="279"/>
      <c r="AQ152" s="279"/>
      <c r="AR152" s="279"/>
      <c r="AS152" s="279"/>
      <c r="AT152" s="279"/>
      <c r="AU152" s="279"/>
      <c r="AV152" s="279"/>
      <c r="AW152" s="279"/>
      <c r="AX152" s="279"/>
      <c r="AY152" s="279"/>
      <c r="AZ152" s="279"/>
      <c r="BA152" s="279"/>
      <c r="BB152" s="279"/>
    </row>
    <row r="153" spans="1:54" outlineLevel="2">
      <c r="A153" s="424"/>
      <c r="B153" s="135" t="s">
        <v>466</v>
      </c>
      <c r="C153" s="135"/>
      <c r="D153" s="135" t="s">
        <v>379</v>
      </c>
      <c r="E153" s="279"/>
      <c r="F153" s="279"/>
      <c r="G153" s="279"/>
      <c r="H153" s="279"/>
      <c r="I153" s="279"/>
      <c r="J153" s="279"/>
      <c r="K153" s="279"/>
      <c r="L153" s="279"/>
      <c r="M153" s="279"/>
      <c r="N153" s="279"/>
      <c r="O153" s="279"/>
      <c r="P153" s="279"/>
      <c r="Q153" s="279"/>
      <c r="R153" s="279"/>
      <c r="S153" s="279"/>
      <c r="T153" s="279"/>
      <c r="U153" s="279"/>
      <c r="V153" s="279"/>
      <c r="W153" s="279"/>
      <c r="X153" s="279"/>
      <c r="Y153" s="279"/>
      <c r="Z153" s="279"/>
      <c r="AA153" s="279"/>
      <c r="AB153" s="279"/>
      <c r="AC153" s="279"/>
      <c r="AD153" s="279"/>
      <c r="AE153" s="279"/>
      <c r="AF153" s="279"/>
      <c r="AG153" s="279"/>
      <c r="AH153" s="279"/>
      <c r="AI153" s="279"/>
      <c r="AJ153" s="279"/>
      <c r="AK153" s="279"/>
      <c r="AL153" s="279"/>
      <c r="AM153" s="279"/>
      <c r="AN153" s="279"/>
      <c r="AO153" s="279"/>
      <c r="AP153" s="279"/>
      <c r="AQ153" s="279"/>
      <c r="AR153" s="279"/>
      <c r="AS153" s="279"/>
      <c r="AT153" s="279"/>
      <c r="AU153" s="279"/>
      <c r="AV153" s="279"/>
      <c r="AW153" s="279"/>
      <c r="AX153" s="279"/>
      <c r="AY153" s="279"/>
      <c r="AZ153" s="279"/>
      <c r="BA153" s="279"/>
      <c r="BB153" s="279"/>
    </row>
    <row r="154" spans="1:54" outlineLevel="2">
      <c r="A154" s="425"/>
      <c r="B154" s="135" t="s">
        <v>466</v>
      </c>
      <c r="C154" s="135"/>
      <c r="D154" s="135" t="s">
        <v>379</v>
      </c>
      <c r="E154" s="279"/>
      <c r="F154" s="279"/>
      <c r="G154" s="279"/>
      <c r="H154" s="279"/>
      <c r="I154" s="279"/>
      <c r="J154" s="279"/>
      <c r="K154" s="279"/>
      <c r="L154" s="279"/>
      <c r="M154" s="279"/>
      <c r="N154" s="279"/>
      <c r="O154" s="279"/>
      <c r="P154" s="279"/>
      <c r="Q154" s="279"/>
      <c r="R154" s="279"/>
      <c r="S154" s="279"/>
      <c r="T154" s="279"/>
      <c r="U154" s="279"/>
      <c r="V154" s="279"/>
      <c r="W154" s="279"/>
      <c r="X154" s="279"/>
      <c r="Y154" s="279"/>
      <c r="Z154" s="279"/>
      <c r="AA154" s="279"/>
      <c r="AB154" s="279"/>
      <c r="AC154" s="279"/>
      <c r="AD154" s="279"/>
      <c r="AE154" s="279"/>
      <c r="AF154" s="279"/>
      <c r="AG154" s="279"/>
      <c r="AH154" s="279"/>
      <c r="AI154" s="279"/>
      <c r="AJ154" s="279"/>
      <c r="AK154" s="279"/>
      <c r="AL154" s="279"/>
      <c r="AM154" s="279"/>
      <c r="AN154" s="279"/>
      <c r="AO154" s="279"/>
      <c r="AP154" s="279"/>
      <c r="AQ154" s="279"/>
      <c r="AR154" s="279"/>
      <c r="AS154" s="279"/>
      <c r="AT154" s="279"/>
      <c r="AU154" s="279"/>
      <c r="AV154" s="279"/>
      <c r="AW154" s="279"/>
      <c r="AX154" s="279"/>
      <c r="AY154" s="279"/>
      <c r="AZ154" s="279"/>
      <c r="BA154" s="279"/>
      <c r="BB154" s="279"/>
    </row>
    <row r="155" spans="1:54" outlineLevel="1">
      <c r="A155" s="133"/>
      <c r="B155" s="134"/>
      <c r="C155" s="135"/>
      <c r="D155" s="135"/>
      <c r="E155" s="136"/>
      <c r="F155" s="137"/>
      <c r="G155" s="137"/>
      <c r="H155" s="137"/>
      <c r="I155" s="137"/>
      <c r="J155" s="137"/>
      <c r="K155" s="137"/>
      <c r="L155" s="137"/>
      <c r="M155" s="137"/>
      <c r="N155" s="137"/>
      <c r="O155" s="137"/>
      <c r="P155" s="137"/>
      <c r="Q155" s="137"/>
      <c r="R155" s="137"/>
      <c r="S155" s="137"/>
      <c r="T155" s="137"/>
      <c r="U155" s="137"/>
      <c r="V155" s="137"/>
      <c r="W155" s="137"/>
      <c r="X155" s="137"/>
      <c r="Y155" s="137"/>
      <c r="Z155" s="137"/>
      <c r="AA155" s="137"/>
      <c r="AB155" s="137"/>
      <c r="AC155" s="137"/>
      <c r="AD155" s="137"/>
      <c r="AE155" s="137"/>
      <c r="AF155" s="137"/>
      <c r="AG155" s="137"/>
      <c r="AH155" s="137"/>
      <c r="AI155" s="137"/>
      <c r="AJ155" s="137"/>
      <c r="AK155" s="137"/>
      <c r="AL155" s="137"/>
      <c r="AM155" s="137"/>
      <c r="AN155" s="137"/>
      <c r="AO155" s="137"/>
      <c r="AP155" s="137"/>
      <c r="AQ155" s="137"/>
      <c r="AR155" s="137"/>
      <c r="AS155" s="137"/>
      <c r="AT155" s="137"/>
      <c r="AU155" s="137"/>
      <c r="AV155" s="137"/>
      <c r="AW155" s="137"/>
      <c r="AX155" s="137"/>
      <c r="AY155" s="137"/>
      <c r="AZ155" s="137"/>
      <c r="BA155" s="137"/>
      <c r="BB155" s="137"/>
    </row>
    <row r="156" spans="1:54" outlineLevel="1">
      <c r="A156" s="134" t="s">
        <v>370</v>
      </c>
      <c r="B156" s="134"/>
      <c r="C156" s="135"/>
      <c r="D156" s="135"/>
      <c r="E156" s="136"/>
      <c r="F156" s="137"/>
      <c r="G156" s="137"/>
      <c r="H156" s="137"/>
      <c r="I156" s="137"/>
      <c r="J156" s="137"/>
      <c r="K156" s="137"/>
      <c r="L156" s="137"/>
      <c r="M156" s="137"/>
      <c r="N156" s="137"/>
      <c r="O156" s="137"/>
      <c r="P156" s="137"/>
      <c r="Q156" s="137"/>
      <c r="R156" s="137"/>
      <c r="S156" s="137"/>
      <c r="T156" s="137"/>
      <c r="U156" s="137"/>
      <c r="V156" s="137"/>
      <c r="W156" s="137"/>
      <c r="X156" s="137"/>
      <c r="Y156" s="137"/>
      <c r="Z156" s="137"/>
      <c r="AA156" s="137"/>
      <c r="AB156" s="137"/>
      <c r="AC156" s="137"/>
      <c r="AD156" s="137"/>
      <c r="AE156" s="137"/>
      <c r="AF156" s="137"/>
      <c r="AG156" s="137"/>
      <c r="AH156" s="137"/>
      <c r="AI156" s="137"/>
      <c r="AJ156" s="137"/>
      <c r="AK156" s="137"/>
      <c r="AL156" s="137"/>
      <c r="AM156" s="137"/>
      <c r="AN156" s="137"/>
      <c r="AO156" s="137"/>
      <c r="AP156" s="137"/>
      <c r="AQ156" s="137"/>
      <c r="AR156" s="137"/>
      <c r="AS156" s="137"/>
      <c r="AT156" s="137"/>
      <c r="AU156" s="137"/>
      <c r="AV156" s="137"/>
      <c r="AW156" s="137"/>
      <c r="AX156" s="137"/>
      <c r="AY156" s="137"/>
      <c r="AZ156" s="137"/>
      <c r="BA156" s="137"/>
      <c r="BB156" s="137"/>
    </row>
    <row r="157" spans="1:54" outlineLevel="2">
      <c r="A157" s="133"/>
      <c r="B157" s="134" t="s">
        <v>459</v>
      </c>
      <c r="C157" s="134" t="s">
        <v>158</v>
      </c>
      <c r="D157" s="135"/>
      <c r="E157" s="130">
        <v>2027</v>
      </c>
      <c r="F157" s="130">
        <v>2028</v>
      </c>
      <c r="G157" s="130">
        <v>2029</v>
      </c>
      <c r="H157" s="130">
        <v>2030</v>
      </c>
      <c r="I157" s="130">
        <v>2031</v>
      </c>
      <c r="J157" s="130">
        <v>2032</v>
      </c>
      <c r="K157" s="130">
        <v>2033</v>
      </c>
      <c r="L157" s="130">
        <v>2034</v>
      </c>
      <c r="M157" s="130">
        <v>2035</v>
      </c>
      <c r="N157" s="130">
        <v>2036</v>
      </c>
      <c r="O157" s="130">
        <v>2037</v>
      </c>
      <c r="P157" s="130">
        <v>2038</v>
      </c>
      <c r="Q157" s="130">
        <v>2039</v>
      </c>
      <c r="R157" s="130">
        <v>2040</v>
      </c>
      <c r="S157" s="130">
        <v>2041</v>
      </c>
      <c r="T157" s="130">
        <v>2042</v>
      </c>
      <c r="U157" s="130">
        <v>2043</v>
      </c>
      <c r="V157" s="130">
        <v>2044</v>
      </c>
      <c r="W157" s="130">
        <v>2045</v>
      </c>
      <c r="X157" s="130">
        <v>2046</v>
      </c>
      <c r="Y157" s="130">
        <v>2047</v>
      </c>
      <c r="Z157" s="130">
        <v>2048</v>
      </c>
      <c r="AA157" s="130">
        <v>2049</v>
      </c>
      <c r="AB157" s="130">
        <v>2050</v>
      </c>
      <c r="AC157" s="130">
        <v>2051</v>
      </c>
      <c r="AD157" s="130">
        <v>2052</v>
      </c>
      <c r="AE157" s="130">
        <v>2053</v>
      </c>
      <c r="AF157" s="130">
        <v>2054</v>
      </c>
      <c r="AG157" s="130">
        <v>2055</v>
      </c>
      <c r="AH157" s="130">
        <v>2056</v>
      </c>
      <c r="AI157" s="130">
        <v>2057</v>
      </c>
      <c r="AJ157" s="130">
        <v>2058</v>
      </c>
      <c r="AK157" s="130">
        <v>2059</v>
      </c>
      <c r="AL157" s="130">
        <v>2060</v>
      </c>
      <c r="AM157" s="130">
        <v>2061</v>
      </c>
      <c r="AN157" s="130">
        <v>2062</v>
      </c>
      <c r="AO157" s="130">
        <v>2063</v>
      </c>
      <c r="AP157" s="130">
        <v>2064</v>
      </c>
      <c r="AQ157" s="130">
        <v>2065</v>
      </c>
      <c r="AR157" s="130">
        <v>2066</v>
      </c>
      <c r="AS157" s="130">
        <v>2067</v>
      </c>
      <c r="AT157" s="130">
        <v>2068</v>
      </c>
      <c r="AU157" s="130">
        <v>2069</v>
      </c>
      <c r="AV157" s="130">
        <v>2070</v>
      </c>
      <c r="AW157" s="130">
        <v>2071</v>
      </c>
      <c r="AX157" s="130">
        <v>2072</v>
      </c>
      <c r="AY157" s="130">
        <v>2073</v>
      </c>
      <c r="AZ157" s="130">
        <v>2074</v>
      </c>
      <c r="BA157" s="130">
        <v>2075</v>
      </c>
      <c r="BB157" s="130">
        <v>2076</v>
      </c>
    </row>
    <row r="158" spans="1:54" ht="12.75" customHeight="1" outlineLevel="2">
      <c r="A158" s="423" t="s">
        <v>467</v>
      </c>
      <c r="B158" s="135" t="s">
        <v>282</v>
      </c>
      <c r="C158" s="315" t="s">
        <v>385</v>
      </c>
      <c r="D158" s="135" t="s">
        <v>468</v>
      </c>
      <c r="E158" s="238"/>
      <c r="F158" s="36"/>
      <c r="G158" s="36"/>
      <c r="H158" s="36"/>
      <c r="I158" s="36"/>
      <c r="J158" s="36"/>
      <c r="K158" s="36"/>
      <c r="L158" s="36"/>
      <c r="M158" s="36"/>
      <c r="N158" s="36"/>
      <c r="O158" s="36"/>
      <c r="P158" s="36"/>
      <c r="Q158" s="36"/>
      <c r="R158" s="36"/>
      <c r="S158" s="36"/>
      <c r="T158" s="36"/>
      <c r="U158" s="36"/>
      <c r="V158" s="36"/>
      <c r="W158" s="36"/>
      <c r="X158" s="36"/>
      <c r="Y158" s="36"/>
      <c r="Z158" s="36"/>
      <c r="AA158" s="36"/>
      <c r="AB158" s="36"/>
      <c r="AC158" s="36"/>
      <c r="AD158" s="36"/>
      <c r="AE158" s="36"/>
      <c r="AF158" s="36"/>
      <c r="AG158" s="36"/>
      <c r="AH158" s="36"/>
      <c r="AI158" s="36"/>
      <c r="AJ158" s="36"/>
      <c r="AK158" s="36"/>
      <c r="AL158" s="36"/>
      <c r="AM158" s="36"/>
      <c r="AN158" s="36"/>
      <c r="AO158" s="36"/>
      <c r="AP158" s="36"/>
      <c r="AQ158" s="36"/>
      <c r="AR158" s="36"/>
      <c r="AS158" s="36"/>
      <c r="AT158" s="36"/>
      <c r="AU158" s="36"/>
      <c r="AV158" s="36"/>
      <c r="AW158" s="36"/>
      <c r="AX158" s="36"/>
      <c r="AY158" s="36"/>
      <c r="AZ158" s="36"/>
      <c r="BA158" s="36"/>
      <c r="BB158" s="36"/>
    </row>
    <row r="159" spans="1:54" outlineLevel="2">
      <c r="A159" s="424"/>
      <c r="B159" s="135" t="s">
        <v>282</v>
      </c>
      <c r="C159" s="135"/>
      <c r="D159" s="135"/>
      <c r="E159" s="238"/>
      <c r="F159" s="36"/>
      <c r="G159" s="36"/>
      <c r="H159" s="36"/>
      <c r="I159" s="36"/>
      <c r="J159" s="36"/>
      <c r="K159" s="36"/>
      <c r="L159" s="36"/>
      <c r="M159" s="36"/>
      <c r="N159" s="36"/>
      <c r="O159" s="36"/>
      <c r="P159" s="36"/>
      <c r="Q159" s="36"/>
      <c r="R159" s="36"/>
      <c r="S159" s="36"/>
      <c r="T159" s="36"/>
      <c r="U159" s="36"/>
      <c r="V159" s="36"/>
      <c r="W159" s="36"/>
      <c r="X159" s="36"/>
      <c r="Y159" s="36"/>
      <c r="Z159" s="36"/>
      <c r="AA159" s="36"/>
      <c r="AB159" s="36"/>
      <c r="AC159" s="36"/>
      <c r="AD159" s="36"/>
      <c r="AE159" s="36"/>
      <c r="AF159" s="36"/>
      <c r="AG159" s="36"/>
      <c r="AH159" s="36"/>
      <c r="AI159" s="36"/>
      <c r="AJ159" s="36"/>
      <c r="AK159" s="36"/>
      <c r="AL159" s="36"/>
      <c r="AM159" s="36"/>
      <c r="AN159" s="36"/>
      <c r="AO159" s="36"/>
      <c r="AP159" s="36"/>
      <c r="AQ159" s="36"/>
      <c r="AR159" s="36"/>
      <c r="AS159" s="36"/>
      <c r="AT159" s="36"/>
      <c r="AU159" s="36"/>
      <c r="AV159" s="36"/>
      <c r="AW159" s="36"/>
      <c r="AX159" s="36"/>
      <c r="AY159" s="36"/>
      <c r="AZ159" s="36"/>
      <c r="BA159" s="36"/>
      <c r="BB159" s="36"/>
    </row>
    <row r="160" spans="1:54" outlineLevel="2">
      <c r="A160" s="424"/>
      <c r="B160" s="135" t="s">
        <v>282</v>
      </c>
      <c r="C160" s="135"/>
      <c r="D160" s="135"/>
      <c r="E160" s="238"/>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36"/>
      <c r="AQ160" s="36"/>
      <c r="AR160" s="36"/>
      <c r="AS160" s="36"/>
      <c r="AT160" s="36"/>
      <c r="AU160" s="36"/>
      <c r="AV160" s="36"/>
      <c r="AW160" s="36"/>
      <c r="AX160" s="36"/>
      <c r="AY160" s="36"/>
      <c r="AZ160" s="36"/>
      <c r="BA160" s="36"/>
      <c r="BB160" s="36"/>
    </row>
    <row r="161" spans="1:54" outlineLevel="2">
      <c r="A161" s="424"/>
      <c r="B161" s="135" t="s">
        <v>285</v>
      </c>
      <c r="C161" s="315" t="s">
        <v>461</v>
      </c>
      <c r="D161" s="135"/>
      <c r="E161" s="238"/>
      <c r="F161" s="36"/>
      <c r="G161" s="36"/>
      <c r="H161" s="36"/>
      <c r="I161" s="36"/>
      <c r="J161" s="36"/>
      <c r="K161" s="36"/>
      <c r="L161" s="36"/>
      <c r="M161" s="36"/>
      <c r="N161" s="36"/>
      <c r="O161" s="36"/>
      <c r="P161" s="36"/>
      <c r="Q161" s="36"/>
      <c r="R161" s="36"/>
      <c r="S161" s="36"/>
      <c r="T161" s="36"/>
      <c r="U161" s="36"/>
      <c r="V161" s="36"/>
      <c r="W161" s="36"/>
      <c r="X161" s="36"/>
      <c r="Y161" s="36"/>
      <c r="Z161" s="36"/>
      <c r="AA161" s="36"/>
      <c r="AB161" s="36"/>
      <c r="AC161" s="36"/>
      <c r="AD161" s="36"/>
      <c r="AE161" s="36"/>
      <c r="AF161" s="36"/>
      <c r="AG161" s="36"/>
      <c r="AH161" s="36"/>
      <c r="AI161" s="36"/>
      <c r="AJ161" s="36"/>
      <c r="AK161" s="36"/>
      <c r="AL161" s="36"/>
      <c r="AM161" s="36"/>
      <c r="AN161" s="36"/>
      <c r="AO161" s="36"/>
      <c r="AP161" s="36"/>
      <c r="AQ161" s="36"/>
      <c r="AR161" s="36"/>
      <c r="AS161" s="36"/>
      <c r="AT161" s="36"/>
      <c r="AU161" s="36"/>
      <c r="AV161" s="36"/>
      <c r="AW161" s="36"/>
      <c r="AX161" s="36"/>
      <c r="AY161" s="36"/>
      <c r="AZ161" s="36"/>
      <c r="BA161" s="36"/>
      <c r="BB161" s="36"/>
    </row>
    <row r="162" spans="1:54" outlineLevel="2">
      <c r="A162" s="424"/>
      <c r="B162" s="135" t="s">
        <v>285</v>
      </c>
      <c r="C162" s="315" t="s">
        <v>462</v>
      </c>
      <c r="D162" s="135"/>
      <c r="E162" s="238"/>
      <c r="F162" s="36"/>
      <c r="G162" s="36"/>
      <c r="H162" s="36"/>
      <c r="I162" s="36"/>
      <c r="J162" s="36"/>
      <c r="K162" s="36"/>
      <c r="L162" s="36"/>
      <c r="M162" s="36"/>
      <c r="N162" s="36"/>
      <c r="O162" s="36"/>
      <c r="P162" s="36"/>
      <c r="Q162" s="36"/>
      <c r="R162" s="36"/>
      <c r="S162" s="36"/>
      <c r="T162" s="36"/>
      <c r="U162" s="36"/>
      <c r="V162" s="36"/>
      <c r="W162" s="36"/>
      <c r="X162" s="36"/>
      <c r="Y162" s="36"/>
      <c r="Z162" s="36"/>
      <c r="AA162" s="36"/>
      <c r="AB162" s="36"/>
      <c r="AC162" s="36"/>
      <c r="AD162" s="36"/>
      <c r="AE162" s="36"/>
      <c r="AF162" s="36"/>
      <c r="AG162" s="36"/>
      <c r="AH162" s="36"/>
      <c r="AI162" s="36"/>
      <c r="AJ162" s="36"/>
      <c r="AK162" s="36"/>
      <c r="AL162" s="36"/>
      <c r="AM162" s="36"/>
      <c r="AN162" s="36"/>
      <c r="AO162" s="36"/>
      <c r="AP162" s="36"/>
      <c r="AQ162" s="36"/>
      <c r="AR162" s="36"/>
      <c r="AS162" s="36"/>
      <c r="AT162" s="36"/>
      <c r="AU162" s="36"/>
      <c r="AV162" s="36"/>
      <c r="AW162" s="36"/>
      <c r="AX162" s="36"/>
      <c r="AY162" s="36"/>
      <c r="AZ162" s="36"/>
      <c r="BA162" s="36"/>
      <c r="BB162" s="36"/>
    </row>
    <row r="163" spans="1:54" outlineLevel="2">
      <c r="A163" s="424"/>
      <c r="B163" s="135" t="s">
        <v>285</v>
      </c>
      <c r="C163" s="135"/>
      <c r="D163" s="135"/>
      <c r="E163" s="238"/>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row>
    <row r="164" spans="1:54" outlineLevel="2">
      <c r="A164" s="424"/>
      <c r="B164" s="135" t="s">
        <v>285</v>
      </c>
      <c r="C164" s="135"/>
      <c r="D164" s="135"/>
      <c r="E164" s="238"/>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row>
    <row r="165" spans="1:54" outlineLevel="2">
      <c r="A165" s="424"/>
      <c r="B165" s="135" t="s">
        <v>466</v>
      </c>
      <c r="C165" s="135"/>
      <c r="D165" s="135"/>
      <c r="E165" s="238"/>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row>
    <row r="166" spans="1:54" outlineLevel="2">
      <c r="A166" s="424"/>
      <c r="B166" s="135" t="s">
        <v>466</v>
      </c>
      <c r="C166" s="135"/>
      <c r="D166" s="135"/>
      <c r="E166" s="238"/>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row>
    <row r="167" spans="1:54" outlineLevel="2">
      <c r="A167" s="424"/>
      <c r="B167" s="135" t="s">
        <v>466</v>
      </c>
      <c r="C167" s="135"/>
      <c r="D167" s="135"/>
      <c r="E167" s="238"/>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row>
    <row r="168" spans="1:54" outlineLevel="2">
      <c r="A168" s="424"/>
      <c r="B168" s="135" t="s">
        <v>466</v>
      </c>
      <c r="C168" s="135"/>
      <c r="D168" s="135"/>
      <c r="E168" s="238"/>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row>
    <row r="169" spans="1:54" outlineLevel="2">
      <c r="A169" s="425"/>
      <c r="B169" s="135" t="s">
        <v>466</v>
      </c>
      <c r="C169" s="135"/>
      <c r="D169" s="135"/>
      <c r="E169" s="238"/>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row>
    <row r="170" spans="1:54" outlineLevel="1">
      <c r="B170" s="19"/>
      <c r="C170" s="19"/>
      <c r="D170" s="19"/>
      <c r="E170" s="15"/>
    </row>
    <row r="171" spans="1:54" outlineLevel="1">
      <c r="A171" s="4" t="s">
        <v>471</v>
      </c>
      <c r="B171" s="19"/>
      <c r="C171" s="19"/>
      <c r="D171" s="19"/>
      <c r="E171" s="130">
        <v>2027</v>
      </c>
      <c r="F171" s="130">
        <v>2028</v>
      </c>
      <c r="G171" s="130">
        <v>2029</v>
      </c>
      <c r="H171" s="130">
        <v>2030</v>
      </c>
      <c r="I171" s="130">
        <v>2031</v>
      </c>
      <c r="J171" s="130">
        <v>2032</v>
      </c>
      <c r="K171" s="130">
        <v>2033</v>
      </c>
      <c r="L171" s="130">
        <v>2034</v>
      </c>
      <c r="M171" s="130">
        <v>2035</v>
      </c>
      <c r="N171" s="130">
        <v>2036</v>
      </c>
      <c r="O171" s="130">
        <v>2037</v>
      </c>
      <c r="P171" s="130">
        <v>2038</v>
      </c>
      <c r="Q171" s="130">
        <v>2039</v>
      </c>
      <c r="R171" s="130">
        <v>2040</v>
      </c>
      <c r="S171" s="130">
        <v>2041</v>
      </c>
      <c r="T171" s="130">
        <v>2042</v>
      </c>
      <c r="U171" s="130">
        <v>2043</v>
      </c>
      <c r="V171" s="130">
        <v>2044</v>
      </c>
      <c r="W171" s="130">
        <v>2045</v>
      </c>
      <c r="X171" s="130">
        <v>2046</v>
      </c>
      <c r="Y171" s="130">
        <v>2047</v>
      </c>
      <c r="Z171" s="130">
        <v>2048</v>
      </c>
      <c r="AA171" s="130">
        <v>2049</v>
      </c>
      <c r="AB171" s="130">
        <v>2050</v>
      </c>
      <c r="AC171" s="130">
        <v>2051</v>
      </c>
      <c r="AD171" s="130">
        <v>2052</v>
      </c>
      <c r="AE171" s="130">
        <v>2053</v>
      </c>
      <c r="AF171" s="130">
        <v>2054</v>
      </c>
      <c r="AG171" s="130">
        <v>2055</v>
      </c>
      <c r="AH171" s="130">
        <v>2056</v>
      </c>
      <c r="AI171" s="130">
        <v>2057</v>
      </c>
      <c r="AJ171" s="130">
        <v>2058</v>
      </c>
      <c r="AK171" s="130">
        <v>2059</v>
      </c>
      <c r="AL171" s="130">
        <v>2060</v>
      </c>
      <c r="AM171" s="130">
        <v>2061</v>
      </c>
      <c r="AN171" s="130">
        <v>2062</v>
      </c>
      <c r="AO171" s="130">
        <v>2063</v>
      </c>
      <c r="AP171" s="130">
        <v>2064</v>
      </c>
      <c r="AQ171" s="130">
        <v>2065</v>
      </c>
      <c r="AR171" s="130">
        <v>2066</v>
      </c>
      <c r="AS171" s="130">
        <v>2067</v>
      </c>
      <c r="AT171" s="130">
        <v>2068</v>
      </c>
      <c r="AU171" s="130">
        <v>2069</v>
      </c>
      <c r="AV171" s="130">
        <v>2070</v>
      </c>
      <c r="AW171" s="130">
        <v>2071</v>
      </c>
      <c r="AX171" s="130">
        <v>2072</v>
      </c>
      <c r="AY171" s="130">
        <v>2073</v>
      </c>
      <c r="AZ171" s="130">
        <v>2074</v>
      </c>
      <c r="BA171" s="130">
        <v>2075</v>
      </c>
      <c r="BB171" s="130">
        <v>2076</v>
      </c>
    </row>
    <row r="172" spans="1:54" ht="12.75" customHeight="1" outlineLevel="2">
      <c r="A172" s="423" t="s">
        <v>472</v>
      </c>
      <c r="B172" s="135" t="s">
        <v>282</v>
      </c>
      <c r="C172" s="135" t="s">
        <v>385</v>
      </c>
      <c r="D172" s="135" t="s">
        <v>379</v>
      </c>
      <c r="E172" s="262">
        <f>-(E$158*'Fixed Data'!$B$25*'Fixed Data'!E$47*'Fixed Data'!$B$24*'Fixed Data'!$B$23+E$158*'Fixed Data'!$B$26)*'Fixed Data'!L44/10^6</f>
        <v>0</v>
      </c>
      <c r="F172" s="262">
        <f>-(F$158*'Fixed Data'!$B$25*'Fixed Data'!F$47*'Fixed Data'!$B$24*'Fixed Data'!$B$23+F$158*'Fixed Data'!$B$26)*'Fixed Data'!M44/10^6</f>
        <v>0</v>
      </c>
      <c r="G172" s="262">
        <f>-(G$158*'Fixed Data'!$B$25*'Fixed Data'!G$47*'Fixed Data'!$B$24*'Fixed Data'!$B$23+G$158*'Fixed Data'!$B$26)*'Fixed Data'!N44/10^6</f>
        <v>0</v>
      </c>
      <c r="H172" s="262">
        <f>-(H$158*'Fixed Data'!$B$25*'Fixed Data'!H$47*'Fixed Data'!$B$24*'Fixed Data'!$B$23+H$158*'Fixed Data'!$B$26)*'Fixed Data'!O44/10^6</f>
        <v>0</v>
      </c>
      <c r="I172" s="262">
        <f>-(I$158*'Fixed Data'!$B$25*'Fixed Data'!I$47*'Fixed Data'!$B$24*'Fixed Data'!$B$23+I$158*'Fixed Data'!$B$26)*'Fixed Data'!P44/10^6</f>
        <v>0</v>
      </c>
      <c r="J172" s="262">
        <f>-(J$158*'Fixed Data'!$B$25*'Fixed Data'!J$47*'Fixed Data'!$B$24*'Fixed Data'!$B$23+J$158*'Fixed Data'!$B$26)*'Fixed Data'!Q44/10^6</f>
        <v>0</v>
      </c>
      <c r="K172" s="262">
        <f>-(K$158*'Fixed Data'!$B$25*'Fixed Data'!K$47*'Fixed Data'!$B$24*'Fixed Data'!$B$23+K$158*'Fixed Data'!$B$26)*'Fixed Data'!R44/10^6</f>
        <v>0</v>
      </c>
      <c r="L172" s="262">
        <f>-(L$158*'Fixed Data'!$B$25*'Fixed Data'!L$47*'Fixed Data'!$B$24*'Fixed Data'!$B$23+L$158*'Fixed Data'!$B$26)*'Fixed Data'!S44/10^6</f>
        <v>0</v>
      </c>
      <c r="M172" s="262">
        <f>-(M$158*'Fixed Data'!$B$25*'Fixed Data'!M$47*'Fixed Data'!$B$24*'Fixed Data'!$B$23+M$158*'Fixed Data'!$B$26)*'Fixed Data'!T44/10^6</f>
        <v>0</v>
      </c>
      <c r="N172" s="262">
        <f>-(N$158*'Fixed Data'!$B$25*'Fixed Data'!N$47*'Fixed Data'!$B$24*'Fixed Data'!$B$23+N$158*'Fixed Data'!$B$26)*'Fixed Data'!U44/10^6</f>
        <v>0</v>
      </c>
      <c r="O172" s="262">
        <f>-(O$158*'Fixed Data'!$B$25*'Fixed Data'!O$47*'Fixed Data'!$B$24*'Fixed Data'!$B$23+O$158*'Fixed Data'!$B$26)*'Fixed Data'!V44/10^6</f>
        <v>0</v>
      </c>
      <c r="P172" s="262">
        <f>-(P$158*'Fixed Data'!$B$25*'Fixed Data'!P$47*'Fixed Data'!$B$24*'Fixed Data'!$B$23+P$158*'Fixed Data'!$B$26)*'Fixed Data'!W44/10^6</f>
        <v>0</v>
      </c>
      <c r="Q172" s="262">
        <f>-(Q$158*'Fixed Data'!$B$25*'Fixed Data'!Q$47*'Fixed Data'!$B$24*'Fixed Data'!$B$23+Q$158*'Fixed Data'!$B$26)*'Fixed Data'!X44/10^6</f>
        <v>0</v>
      </c>
      <c r="R172" s="262">
        <f>-(R$158*'Fixed Data'!$B$25*'Fixed Data'!R$47*'Fixed Data'!$B$24*'Fixed Data'!$B$23+R$158*'Fixed Data'!$B$26)*'Fixed Data'!Y44/10^6</f>
        <v>0</v>
      </c>
      <c r="S172" s="262">
        <f>-(S$158*'Fixed Data'!$B$25*'Fixed Data'!S$47*'Fixed Data'!$B$24*'Fixed Data'!$B$23+S$158*'Fixed Data'!$B$26)*'Fixed Data'!Z44/10^6</f>
        <v>0</v>
      </c>
      <c r="T172" s="262">
        <f>-(T$158*'Fixed Data'!$B$25*'Fixed Data'!T$47*'Fixed Data'!$B$24*'Fixed Data'!$B$23+T$158*'Fixed Data'!$B$26)*'Fixed Data'!AA44/10^6</f>
        <v>0</v>
      </c>
      <c r="U172" s="262">
        <f>-(U$158*'Fixed Data'!$B$25*'Fixed Data'!U$47*'Fixed Data'!$B$24*'Fixed Data'!$B$23+U$158*'Fixed Data'!$B$26)*'Fixed Data'!AB44/10^6</f>
        <v>0</v>
      </c>
      <c r="V172" s="262">
        <f>-(V$158*'Fixed Data'!$B$25*'Fixed Data'!V$47*'Fixed Data'!$B$24*'Fixed Data'!$B$23+V$158*'Fixed Data'!$B$26)*'Fixed Data'!AC44/10^6</f>
        <v>0</v>
      </c>
      <c r="W172" s="262">
        <f>-(W$158*'Fixed Data'!$B$25*'Fixed Data'!W$47*'Fixed Data'!$B$24*'Fixed Data'!$B$23+W$158*'Fixed Data'!$B$26)*'Fixed Data'!AD44/10^6</f>
        <v>0</v>
      </c>
      <c r="X172" s="262">
        <f>-(X$158*'Fixed Data'!$B$25*'Fixed Data'!X$47*'Fixed Data'!$B$24*'Fixed Data'!$B$23+X$158*'Fixed Data'!$B$26)*'Fixed Data'!AE44/10^6</f>
        <v>0</v>
      </c>
      <c r="Y172" s="262">
        <f>-(Y$158*'Fixed Data'!$B$25*'Fixed Data'!Y$47*'Fixed Data'!$B$24*'Fixed Data'!$B$23+Y$158*'Fixed Data'!$B$26)*'Fixed Data'!AF44/10^6</f>
        <v>0</v>
      </c>
      <c r="Z172" s="262">
        <f>-(Z$158*'Fixed Data'!$B$25*'Fixed Data'!Z$47*'Fixed Data'!$B$24*'Fixed Data'!$B$23+Z$158*'Fixed Data'!$B$26)*'Fixed Data'!AG44/10^6</f>
        <v>0</v>
      </c>
      <c r="AA172" s="262">
        <f>-(AA$158*'Fixed Data'!$B$25*'Fixed Data'!AA$47*'Fixed Data'!$B$24*'Fixed Data'!$B$23+AA$158*'Fixed Data'!$B$26)*'Fixed Data'!AH44/10^6</f>
        <v>0</v>
      </c>
      <c r="AB172" s="262">
        <f>-(AB$158*'Fixed Data'!$B$25*'Fixed Data'!AB$47*'Fixed Data'!$B$24*'Fixed Data'!$B$23+AB$158*'Fixed Data'!$B$26)*'Fixed Data'!AI44/10^6</f>
        <v>0</v>
      </c>
      <c r="AC172" s="262">
        <f>-(AC$158*'Fixed Data'!$B$25*'Fixed Data'!AC$47*'Fixed Data'!$B$24*'Fixed Data'!$B$23+AC$158*'Fixed Data'!$B$26)*'Fixed Data'!AJ44/10^6</f>
        <v>0</v>
      </c>
      <c r="AD172" s="262">
        <f>-(AD$158*'Fixed Data'!$B$25*'Fixed Data'!AD$47*'Fixed Data'!$B$24*'Fixed Data'!$B$23+AD$158*'Fixed Data'!$B$26)*'Fixed Data'!AK44/10^6</f>
        <v>0</v>
      </c>
      <c r="AE172" s="262">
        <f>-(AE$158*'Fixed Data'!$B$25*'Fixed Data'!AE$47*'Fixed Data'!$B$24*'Fixed Data'!$B$23+AE$158*'Fixed Data'!$B$26)*'Fixed Data'!AL44/10^6</f>
        <v>0</v>
      </c>
      <c r="AF172" s="262">
        <f>-(AF$158*'Fixed Data'!$B$25*'Fixed Data'!AF$47*'Fixed Data'!$B$24*'Fixed Data'!$B$23+AF$158*'Fixed Data'!$B$26)*'Fixed Data'!AM44/10^6</f>
        <v>0</v>
      </c>
      <c r="AG172" s="262">
        <f>-(AG$158*'Fixed Data'!$B$25*'Fixed Data'!AG$47*'Fixed Data'!$B$24*'Fixed Data'!$B$23+AG$158*'Fixed Data'!$B$26)*'Fixed Data'!AN44/10^6</f>
        <v>0</v>
      </c>
      <c r="AH172" s="262">
        <f>-(AH$158*'Fixed Data'!$B$25*'Fixed Data'!AH$47*'Fixed Data'!$B$24*'Fixed Data'!$B$23+AH$158*'Fixed Data'!$B$26)*'Fixed Data'!AO44/10^6</f>
        <v>0</v>
      </c>
      <c r="AI172" s="262">
        <f>-(AI$158*'Fixed Data'!$B$25*'Fixed Data'!AI$47*'Fixed Data'!$B$24*'Fixed Data'!$B$23+AI$158*'Fixed Data'!$B$26)*'Fixed Data'!AP44/10^6</f>
        <v>0</v>
      </c>
      <c r="AJ172" s="262">
        <f>-(AJ$158*'Fixed Data'!$B$25*'Fixed Data'!AJ$47*'Fixed Data'!$B$24*'Fixed Data'!$B$23+AJ$158*'Fixed Data'!$B$26)*'Fixed Data'!AQ44/10^6</f>
        <v>0</v>
      </c>
      <c r="AK172" s="262">
        <f>-(AK$158*'Fixed Data'!$B$25*'Fixed Data'!AK$47*'Fixed Data'!$B$24*'Fixed Data'!$B$23+AK$158*'Fixed Data'!$B$26)*'Fixed Data'!AR44/10^6</f>
        <v>0</v>
      </c>
      <c r="AL172" s="262">
        <f>-(AL$158*'Fixed Data'!$B$25*'Fixed Data'!AL$47*'Fixed Data'!$B$24*'Fixed Data'!$B$23+AL$158*'Fixed Data'!$B$26)*'Fixed Data'!AS44/10^6</f>
        <v>0</v>
      </c>
      <c r="AM172" s="262">
        <f>-(AM$158*'Fixed Data'!$B$25*'Fixed Data'!AM$47*'Fixed Data'!$B$24*'Fixed Data'!$B$23+AM$158*'Fixed Data'!$B$26)*'Fixed Data'!AT44/10^6</f>
        <v>0</v>
      </c>
      <c r="AN172" s="262">
        <f>-(AN$158*'Fixed Data'!$B$25*'Fixed Data'!AN$47*'Fixed Data'!$B$24*'Fixed Data'!$B$23+AN$158*'Fixed Data'!$B$26)*'Fixed Data'!AU44/10^6</f>
        <v>0</v>
      </c>
      <c r="AO172" s="262">
        <f>-(AO$158*'Fixed Data'!$B$25*'Fixed Data'!AO$47*'Fixed Data'!$B$24*'Fixed Data'!$B$23+AO$158*'Fixed Data'!$B$26)*'Fixed Data'!AV44/10^6</f>
        <v>0</v>
      </c>
      <c r="AP172" s="262">
        <f>-(AP$158*'Fixed Data'!$B$25*'Fixed Data'!AP$47*'Fixed Data'!$B$24*'Fixed Data'!$B$23+AP$158*'Fixed Data'!$B$26)*'Fixed Data'!AW44/10^6</f>
        <v>0</v>
      </c>
      <c r="AQ172" s="262">
        <f>-(AQ$158*'Fixed Data'!$B$25*'Fixed Data'!AQ$47*'Fixed Data'!$B$24*'Fixed Data'!$B$23+AQ$158*'Fixed Data'!$B$26)*'Fixed Data'!AX44/10^6</f>
        <v>0</v>
      </c>
      <c r="AR172" s="262">
        <f>-(AR$158*'Fixed Data'!$B$25*'Fixed Data'!AR$47*'Fixed Data'!$B$24*'Fixed Data'!$B$23+AR$158*'Fixed Data'!$B$26)*'Fixed Data'!AY44/10^6</f>
        <v>0</v>
      </c>
      <c r="AS172" s="262">
        <f>-(AS$158*'Fixed Data'!$B$25*'Fixed Data'!AS$47*'Fixed Data'!$B$24*'Fixed Data'!$B$23+AS$158*'Fixed Data'!$B$26)*'Fixed Data'!AZ44/10^6</f>
        <v>0</v>
      </c>
      <c r="AT172" s="262">
        <f>-(AT$158*'Fixed Data'!$B$25*'Fixed Data'!AT$47*'Fixed Data'!$B$24*'Fixed Data'!$B$23+AT$158*'Fixed Data'!$B$26)*'Fixed Data'!BA44/10^6</f>
        <v>0</v>
      </c>
      <c r="AU172" s="262">
        <f>-(AU$158*'Fixed Data'!$B$25*'Fixed Data'!AU$47*'Fixed Data'!$B$24*'Fixed Data'!$B$23+AU$158*'Fixed Data'!$B$26)*'Fixed Data'!BB44/10^6</f>
        <v>0</v>
      </c>
      <c r="AV172" s="262">
        <f>-(AV$158*'Fixed Data'!$B$25*'Fixed Data'!AV$47*'Fixed Data'!$B$24*'Fixed Data'!$B$23+AV$158*'Fixed Data'!$B$26)*'Fixed Data'!BC44/10^6</f>
        <v>0</v>
      </c>
      <c r="AW172" s="262">
        <f>-(AW$158*'Fixed Data'!$B$25*'Fixed Data'!AW$47*'Fixed Data'!$B$24*'Fixed Data'!$B$23+AW$158*'Fixed Data'!$B$26)*'Fixed Data'!BD44/10^6</f>
        <v>0</v>
      </c>
      <c r="AX172" s="262">
        <f>-(AX$158*'Fixed Data'!$B$25*'Fixed Data'!AX$47*'Fixed Data'!$B$24*'Fixed Data'!$B$23+AX$158*'Fixed Data'!$B$26)*'Fixed Data'!BE44/10^6</f>
        <v>0</v>
      </c>
      <c r="AY172" s="262">
        <f>-(AY$158*'Fixed Data'!$B$25*'Fixed Data'!AY$47*'Fixed Data'!$B$24*'Fixed Data'!$B$23+AY$158*'Fixed Data'!$B$26)*'Fixed Data'!BF44/10^6</f>
        <v>0</v>
      </c>
      <c r="AZ172" s="262">
        <f>-(AZ$158*'Fixed Data'!$B$25*'Fixed Data'!AZ$47*'Fixed Data'!$B$24*'Fixed Data'!$B$23+AZ$158*'Fixed Data'!$B$26)*'Fixed Data'!BG44/10^6</f>
        <v>0</v>
      </c>
      <c r="BA172" s="262">
        <f>-(BA$158*'Fixed Data'!$B$25*'Fixed Data'!BA$47*'Fixed Data'!$B$24*'Fixed Data'!$B$23+BA$158*'Fixed Data'!$B$26)*'Fixed Data'!BH44/10^6</f>
        <v>0</v>
      </c>
      <c r="BB172" s="262">
        <f>-(BB$158*'Fixed Data'!$B$25*'Fixed Data'!BB$47*'Fixed Data'!$B$24*'Fixed Data'!$B$23+BB$158*'Fixed Data'!$B$26)*'Fixed Data'!BI44/10^6</f>
        <v>0</v>
      </c>
    </row>
    <row r="173" spans="1:54" outlineLevel="2">
      <c r="A173" s="424"/>
      <c r="B173" s="135" t="s">
        <v>282</v>
      </c>
      <c r="C173" s="135"/>
      <c r="D173" s="135" t="s">
        <v>379</v>
      </c>
      <c r="E173" s="282"/>
      <c r="F173" s="279"/>
      <c r="G173" s="279"/>
      <c r="H173" s="279"/>
      <c r="I173" s="279"/>
      <c r="J173" s="279"/>
      <c r="K173" s="279"/>
      <c r="L173" s="279"/>
      <c r="M173" s="279"/>
      <c r="N173" s="279"/>
      <c r="O173" s="279"/>
      <c r="P173" s="279"/>
      <c r="Q173" s="279"/>
      <c r="R173" s="279"/>
      <c r="S173" s="279"/>
      <c r="T173" s="279"/>
      <c r="U173" s="279"/>
      <c r="V173" s="279"/>
      <c r="W173" s="279"/>
      <c r="X173" s="279"/>
      <c r="Y173" s="279"/>
      <c r="Z173" s="279"/>
      <c r="AA173" s="279"/>
      <c r="AB173" s="279"/>
      <c r="AC173" s="279"/>
      <c r="AD173" s="279"/>
      <c r="AE173" s="279"/>
      <c r="AF173" s="279"/>
      <c r="AG173" s="279"/>
      <c r="AH173" s="279"/>
      <c r="AI173" s="279"/>
      <c r="AJ173" s="279"/>
      <c r="AK173" s="279"/>
      <c r="AL173" s="279"/>
      <c r="AM173" s="279"/>
      <c r="AN173" s="279"/>
      <c r="AO173" s="279"/>
      <c r="AP173" s="279"/>
      <c r="AQ173" s="279"/>
      <c r="AR173" s="279"/>
      <c r="AS173" s="279"/>
      <c r="AT173" s="279"/>
      <c r="AU173" s="279"/>
      <c r="AV173" s="279"/>
      <c r="AW173" s="279"/>
      <c r="AX173" s="279"/>
      <c r="AY173" s="279"/>
      <c r="AZ173" s="279"/>
      <c r="BA173" s="279"/>
      <c r="BB173" s="279"/>
    </row>
    <row r="174" spans="1:54" outlineLevel="2">
      <c r="A174" s="425"/>
      <c r="B174" s="135" t="s">
        <v>282</v>
      </c>
      <c r="C174" s="135"/>
      <c r="D174" s="135" t="s">
        <v>379</v>
      </c>
      <c r="E174" s="282"/>
      <c r="F174" s="279"/>
      <c r="G174" s="279"/>
      <c r="H174" s="279"/>
      <c r="I174" s="279"/>
      <c r="J174" s="279"/>
      <c r="K174" s="279"/>
      <c r="L174" s="279"/>
      <c r="M174" s="279"/>
      <c r="N174" s="279"/>
      <c r="O174" s="279"/>
      <c r="P174" s="279"/>
      <c r="Q174" s="279"/>
      <c r="R174" s="279"/>
      <c r="S174" s="279"/>
      <c r="T174" s="279"/>
      <c r="U174" s="279"/>
      <c r="V174" s="279"/>
      <c r="W174" s="279"/>
      <c r="X174" s="279"/>
      <c r="Y174" s="279"/>
      <c r="Z174" s="279"/>
      <c r="AA174" s="279"/>
      <c r="AB174" s="279"/>
      <c r="AC174" s="279"/>
      <c r="AD174" s="279"/>
      <c r="AE174" s="279"/>
      <c r="AF174" s="279"/>
      <c r="AG174" s="279"/>
      <c r="AH174" s="279"/>
      <c r="AI174" s="279"/>
      <c r="AJ174" s="279"/>
      <c r="AK174" s="279"/>
      <c r="AL174" s="279"/>
      <c r="AM174" s="279"/>
      <c r="AN174" s="279"/>
      <c r="AO174" s="279"/>
      <c r="AP174" s="279"/>
      <c r="AQ174" s="279"/>
      <c r="AR174" s="279"/>
      <c r="AS174" s="279"/>
      <c r="AT174" s="279"/>
      <c r="AU174" s="279"/>
      <c r="AV174" s="279"/>
      <c r="AW174" s="279"/>
      <c r="AX174" s="279"/>
      <c r="AY174" s="279"/>
      <c r="AZ174" s="279"/>
      <c r="BA174" s="279"/>
      <c r="BB174" s="279"/>
    </row>
    <row r="175" spans="1:54" outlineLevel="2">
      <c r="B175" s="135"/>
      <c r="C175" s="135"/>
      <c r="D175" s="135"/>
      <c r="E175" s="263"/>
      <c r="F175" s="137"/>
      <c r="G175" s="137"/>
      <c r="H175" s="137"/>
      <c r="I175" s="137"/>
      <c r="J175" s="137"/>
      <c r="K175" s="137"/>
      <c r="L175" s="137"/>
      <c r="M175" s="137"/>
      <c r="N175" s="137"/>
      <c r="O175" s="137"/>
      <c r="P175" s="137"/>
      <c r="Q175" s="137"/>
      <c r="R175" s="137"/>
      <c r="S175" s="137"/>
      <c r="T175" s="137"/>
      <c r="U175" s="137"/>
      <c r="V175" s="137"/>
      <c r="W175" s="137"/>
      <c r="X175" s="137"/>
      <c r="Y175" s="137"/>
      <c r="Z175" s="137"/>
      <c r="AA175" s="137"/>
      <c r="AB175" s="137"/>
      <c r="AC175" s="137"/>
      <c r="AD175" s="137"/>
      <c r="AE175" s="137"/>
      <c r="AF175" s="137"/>
      <c r="AG175" s="137"/>
      <c r="AH175" s="137"/>
      <c r="AI175" s="137"/>
      <c r="AJ175" s="137"/>
      <c r="AK175" s="137"/>
      <c r="AL175" s="137"/>
      <c r="AM175" s="137"/>
      <c r="AN175" s="137"/>
      <c r="AO175" s="137"/>
      <c r="AP175" s="137"/>
      <c r="AQ175" s="137"/>
      <c r="AR175" s="137"/>
      <c r="AS175" s="137"/>
      <c r="AT175" s="137"/>
      <c r="AU175" s="137"/>
      <c r="AV175" s="137"/>
      <c r="AW175" s="137"/>
      <c r="AX175" s="137"/>
      <c r="AY175" s="137"/>
      <c r="AZ175" s="137"/>
      <c r="BA175" s="137"/>
      <c r="BB175" s="137"/>
    </row>
    <row r="176" spans="1:54" ht="12.75" customHeight="1" outlineLevel="2">
      <c r="A176" s="423" t="s">
        <v>473</v>
      </c>
      <c r="B176" s="135" t="s">
        <v>282</v>
      </c>
      <c r="C176" s="135" t="s">
        <v>385</v>
      </c>
      <c r="D176" s="135" t="s">
        <v>379</v>
      </c>
      <c r="E176" s="262">
        <f>-(E$158*'Fixed Data'!$B$25*'Fixed Data'!E$47*'Fixed Data'!$B$24*'Fixed Data'!$B$23+E$158*'Fixed Data'!$B$26)*'Fixed Data'!L46/10^6</f>
        <v>0</v>
      </c>
      <c r="F176" s="262">
        <f>-(F$158*'Fixed Data'!$B$25*'Fixed Data'!F$47*'Fixed Data'!$B$24*'Fixed Data'!$B$23+F$158*'Fixed Data'!$B$26)*'Fixed Data'!M46/10^6</f>
        <v>0</v>
      </c>
      <c r="G176" s="262">
        <f>-(G$158*'Fixed Data'!$B$25*'Fixed Data'!G$47*'Fixed Data'!$B$24*'Fixed Data'!$B$23+G$158*'Fixed Data'!$B$26)*'Fixed Data'!N46/10^6</f>
        <v>0</v>
      </c>
      <c r="H176" s="262">
        <f>-(H$158*'Fixed Data'!$B$25*'Fixed Data'!H$47*'Fixed Data'!$B$24*'Fixed Data'!$B$23+H$158*'Fixed Data'!$B$26)*'Fixed Data'!O46/10^6</f>
        <v>0</v>
      </c>
      <c r="I176" s="262">
        <f>-(I$158*'Fixed Data'!$B$25*'Fixed Data'!I$47*'Fixed Data'!$B$24*'Fixed Data'!$B$23+I$158*'Fixed Data'!$B$26)*'Fixed Data'!P46/10^6</f>
        <v>0</v>
      </c>
      <c r="J176" s="262">
        <f>-(J$158*'Fixed Data'!$B$25*'Fixed Data'!J$47*'Fixed Data'!$B$24*'Fixed Data'!$B$23+J$158*'Fixed Data'!$B$26)*'Fixed Data'!Q46/10^6</f>
        <v>0</v>
      </c>
      <c r="K176" s="262">
        <f>-(K$158*'Fixed Data'!$B$25*'Fixed Data'!K$47*'Fixed Data'!$B$24*'Fixed Data'!$B$23+K$158*'Fixed Data'!$B$26)*'Fixed Data'!R46/10^6</f>
        <v>0</v>
      </c>
      <c r="L176" s="262">
        <f>-(L$158*'Fixed Data'!$B$25*'Fixed Data'!L$47*'Fixed Data'!$B$24*'Fixed Data'!$B$23+L$158*'Fixed Data'!$B$26)*'Fixed Data'!S46/10^6</f>
        <v>0</v>
      </c>
      <c r="M176" s="262">
        <f>-(M$158*'Fixed Data'!$B$25*'Fixed Data'!M$47*'Fixed Data'!$B$24*'Fixed Data'!$B$23+M$158*'Fixed Data'!$B$26)*'Fixed Data'!T46/10^6</f>
        <v>0</v>
      </c>
      <c r="N176" s="262">
        <f>-(N$158*'Fixed Data'!$B$25*'Fixed Data'!N$47*'Fixed Data'!$B$24*'Fixed Data'!$B$23+N$158*'Fixed Data'!$B$26)*'Fixed Data'!U46/10^6</f>
        <v>0</v>
      </c>
      <c r="O176" s="262">
        <f>-(O$158*'Fixed Data'!$B$25*'Fixed Data'!O$47*'Fixed Data'!$B$24*'Fixed Data'!$B$23+O$158*'Fixed Data'!$B$26)*'Fixed Data'!V46/10^6</f>
        <v>0</v>
      </c>
      <c r="P176" s="262">
        <f>-(P$158*'Fixed Data'!$B$25*'Fixed Data'!P$47*'Fixed Data'!$B$24*'Fixed Data'!$B$23+P$158*'Fixed Data'!$B$26)*'Fixed Data'!W46/10^6</f>
        <v>0</v>
      </c>
      <c r="Q176" s="262">
        <f>-(Q$158*'Fixed Data'!$B$25*'Fixed Data'!Q$47*'Fixed Data'!$B$24*'Fixed Data'!$B$23+Q$158*'Fixed Data'!$B$26)*'Fixed Data'!X46/10^6</f>
        <v>0</v>
      </c>
      <c r="R176" s="262">
        <f>-(R$158*'Fixed Data'!$B$25*'Fixed Data'!R$47*'Fixed Data'!$B$24*'Fixed Data'!$B$23+R$158*'Fixed Data'!$B$26)*'Fixed Data'!Y46/10^6</f>
        <v>0</v>
      </c>
      <c r="S176" s="262">
        <f>-(S$158*'Fixed Data'!$B$25*'Fixed Data'!S$47*'Fixed Data'!$B$24*'Fixed Data'!$B$23+S$158*'Fixed Data'!$B$26)*'Fixed Data'!Z46/10^6</f>
        <v>0</v>
      </c>
      <c r="T176" s="262">
        <f>-(T$158*'Fixed Data'!$B$25*'Fixed Data'!T$47*'Fixed Data'!$B$24*'Fixed Data'!$B$23+T$158*'Fixed Data'!$B$26)*'Fixed Data'!AA46/10^6</f>
        <v>0</v>
      </c>
      <c r="U176" s="262">
        <f>-(U$158*'Fixed Data'!$B$25*'Fixed Data'!U$47*'Fixed Data'!$B$24*'Fixed Data'!$B$23+U$158*'Fixed Data'!$B$26)*'Fixed Data'!AB46/10^6</f>
        <v>0</v>
      </c>
      <c r="V176" s="262">
        <f>-(V$158*'Fixed Data'!$B$25*'Fixed Data'!V$47*'Fixed Data'!$B$24*'Fixed Data'!$B$23+V$158*'Fixed Data'!$B$26)*'Fixed Data'!AC46/10^6</f>
        <v>0</v>
      </c>
      <c r="W176" s="262">
        <f>-(W$158*'Fixed Data'!$B$25*'Fixed Data'!W$47*'Fixed Data'!$B$24*'Fixed Data'!$B$23+W$158*'Fixed Data'!$B$26)*'Fixed Data'!AD46/10^6</f>
        <v>0</v>
      </c>
      <c r="X176" s="262">
        <f>-(X$158*'Fixed Data'!$B$25*'Fixed Data'!X$47*'Fixed Data'!$B$24*'Fixed Data'!$B$23+X$158*'Fixed Data'!$B$26)*'Fixed Data'!AE46/10^6</f>
        <v>0</v>
      </c>
      <c r="Y176" s="262">
        <f>-(Y$158*'Fixed Data'!$B$25*'Fixed Data'!Y$47*'Fixed Data'!$B$24*'Fixed Data'!$B$23+Y$158*'Fixed Data'!$B$26)*'Fixed Data'!AF46/10^6</f>
        <v>0</v>
      </c>
      <c r="Z176" s="262">
        <f>-(Z$158*'Fixed Data'!$B$25*'Fixed Data'!Z$47*'Fixed Data'!$B$24*'Fixed Data'!$B$23+Z$158*'Fixed Data'!$B$26)*'Fixed Data'!AG46/10^6</f>
        <v>0</v>
      </c>
      <c r="AA176" s="262">
        <f>-(AA$158*'Fixed Data'!$B$25*'Fixed Data'!AA$47*'Fixed Data'!$B$24*'Fixed Data'!$B$23+AA$158*'Fixed Data'!$B$26)*'Fixed Data'!AH46/10^6</f>
        <v>0</v>
      </c>
      <c r="AB176" s="262">
        <f>-(AB$158*'Fixed Data'!$B$25*'Fixed Data'!AB$47*'Fixed Data'!$B$24*'Fixed Data'!$B$23+AB$158*'Fixed Data'!$B$26)*'Fixed Data'!AI46/10^6</f>
        <v>0</v>
      </c>
      <c r="AC176" s="262">
        <f>-(AC$158*'Fixed Data'!$B$25*'Fixed Data'!AC$47*'Fixed Data'!$B$24*'Fixed Data'!$B$23+AC$158*'Fixed Data'!$B$26)*'Fixed Data'!AJ46/10^6</f>
        <v>0</v>
      </c>
      <c r="AD176" s="262">
        <f>-(AD$158*'Fixed Data'!$B$25*'Fixed Data'!AD$47*'Fixed Data'!$B$24*'Fixed Data'!$B$23+AD$158*'Fixed Data'!$B$26)*'Fixed Data'!AK46/10^6</f>
        <v>0</v>
      </c>
      <c r="AE176" s="262">
        <f>-(AE$158*'Fixed Data'!$B$25*'Fixed Data'!AE$47*'Fixed Data'!$B$24*'Fixed Data'!$B$23+AE$158*'Fixed Data'!$B$26)*'Fixed Data'!AL46/10^6</f>
        <v>0</v>
      </c>
      <c r="AF176" s="262">
        <f>-(AF$158*'Fixed Data'!$B$25*'Fixed Data'!AF$47*'Fixed Data'!$B$24*'Fixed Data'!$B$23+AF$158*'Fixed Data'!$B$26)*'Fixed Data'!AM46/10^6</f>
        <v>0</v>
      </c>
      <c r="AG176" s="262">
        <f>-(AG$158*'Fixed Data'!$B$25*'Fixed Data'!AG$47*'Fixed Data'!$B$24*'Fixed Data'!$B$23+AG$158*'Fixed Data'!$B$26)*'Fixed Data'!AN46/10^6</f>
        <v>0</v>
      </c>
      <c r="AH176" s="262">
        <f>-(AH$158*'Fixed Data'!$B$25*'Fixed Data'!AH$47*'Fixed Data'!$B$24*'Fixed Data'!$B$23+AH$158*'Fixed Data'!$B$26)*'Fixed Data'!AO46/10^6</f>
        <v>0</v>
      </c>
      <c r="AI176" s="262">
        <f>-(AI$158*'Fixed Data'!$B$25*'Fixed Data'!AI$47*'Fixed Data'!$B$24*'Fixed Data'!$B$23+AI$158*'Fixed Data'!$B$26)*'Fixed Data'!AP46/10^6</f>
        <v>0</v>
      </c>
      <c r="AJ176" s="262">
        <f>-(AJ$158*'Fixed Data'!$B$25*'Fixed Data'!AJ$47*'Fixed Data'!$B$24*'Fixed Data'!$B$23+AJ$158*'Fixed Data'!$B$26)*'Fixed Data'!AQ46/10^6</f>
        <v>0</v>
      </c>
      <c r="AK176" s="262">
        <f>-(AK$158*'Fixed Data'!$B$25*'Fixed Data'!AK$47*'Fixed Data'!$B$24*'Fixed Data'!$B$23+AK$158*'Fixed Data'!$B$26)*'Fixed Data'!AR46/10^6</f>
        <v>0</v>
      </c>
      <c r="AL176" s="262">
        <f>-(AL$158*'Fixed Data'!$B$25*'Fixed Data'!AL$47*'Fixed Data'!$B$24*'Fixed Data'!$B$23+AL$158*'Fixed Data'!$B$26)*'Fixed Data'!AS46/10^6</f>
        <v>0</v>
      </c>
      <c r="AM176" s="262">
        <f>-(AM$158*'Fixed Data'!$B$25*'Fixed Data'!AM$47*'Fixed Data'!$B$24*'Fixed Data'!$B$23+AM$158*'Fixed Data'!$B$26)*'Fixed Data'!AT46/10^6</f>
        <v>0</v>
      </c>
      <c r="AN176" s="262">
        <f>-(AN$158*'Fixed Data'!$B$25*'Fixed Data'!AN$47*'Fixed Data'!$B$24*'Fixed Data'!$B$23+AN$158*'Fixed Data'!$B$26)*'Fixed Data'!AU46/10^6</f>
        <v>0</v>
      </c>
      <c r="AO176" s="262">
        <f>-(AO$158*'Fixed Data'!$B$25*'Fixed Data'!AO$47*'Fixed Data'!$B$24*'Fixed Data'!$B$23+AO$158*'Fixed Data'!$B$26)*'Fixed Data'!AV46/10^6</f>
        <v>0</v>
      </c>
      <c r="AP176" s="262">
        <f>-(AP$158*'Fixed Data'!$B$25*'Fixed Data'!AP$47*'Fixed Data'!$B$24*'Fixed Data'!$B$23+AP$158*'Fixed Data'!$B$26)*'Fixed Data'!AW46/10^6</f>
        <v>0</v>
      </c>
      <c r="AQ176" s="262">
        <f>-(AQ$158*'Fixed Data'!$B$25*'Fixed Data'!AQ$47*'Fixed Data'!$B$24*'Fixed Data'!$B$23+AQ$158*'Fixed Data'!$B$26)*'Fixed Data'!AX46/10^6</f>
        <v>0</v>
      </c>
      <c r="AR176" s="262">
        <f>-(AR$158*'Fixed Data'!$B$25*'Fixed Data'!AR$47*'Fixed Data'!$B$24*'Fixed Data'!$B$23+AR$158*'Fixed Data'!$B$26)*'Fixed Data'!AY46/10^6</f>
        <v>0</v>
      </c>
      <c r="AS176" s="262">
        <f>-(AS$158*'Fixed Data'!$B$25*'Fixed Data'!AS$47*'Fixed Data'!$B$24*'Fixed Data'!$B$23+AS$158*'Fixed Data'!$B$26)*'Fixed Data'!AZ46/10^6</f>
        <v>0</v>
      </c>
      <c r="AT176" s="262">
        <f>-(AT$158*'Fixed Data'!$B$25*'Fixed Data'!AT$47*'Fixed Data'!$B$24*'Fixed Data'!$B$23+AT$158*'Fixed Data'!$B$26)*'Fixed Data'!BA46/10^6</f>
        <v>0</v>
      </c>
      <c r="AU176" s="262">
        <f>-(AU$158*'Fixed Data'!$B$25*'Fixed Data'!AU$47*'Fixed Data'!$B$24*'Fixed Data'!$B$23+AU$158*'Fixed Data'!$B$26)*'Fixed Data'!BB46/10^6</f>
        <v>0</v>
      </c>
      <c r="AV176" s="262">
        <f>-(AV$158*'Fixed Data'!$B$25*'Fixed Data'!AV$47*'Fixed Data'!$B$24*'Fixed Data'!$B$23+AV$158*'Fixed Data'!$B$26)*'Fixed Data'!BC46/10^6</f>
        <v>0</v>
      </c>
      <c r="AW176" s="262">
        <f>-(AW$158*'Fixed Data'!$B$25*'Fixed Data'!AW$47*'Fixed Data'!$B$24*'Fixed Data'!$B$23+AW$158*'Fixed Data'!$B$26)*'Fixed Data'!BD46/10^6</f>
        <v>0</v>
      </c>
      <c r="AX176" s="262">
        <f>-(AX$158*'Fixed Data'!$B$25*'Fixed Data'!AX$47*'Fixed Data'!$B$24*'Fixed Data'!$B$23+AX$158*'Fixed Data'!$B$26)*'Fixed Data'!BE46/10^6</f>
        <v>0</v>
      </c>
      <c r="AY176" s="262">
        <f>-(AY$158*'Fixed Data'!$B$25*'Fixed Data'!AY$47*'Fixed Data'!$B$24*'Fixed Data'!$B$23+AY$158*'Fixed Data'!$B$26)*'Fixed Data'!BF46/10^6</f>
        <v>0</v>
      </c>
      <c r="AZ176" s="262">
        <f>-(AZ$158*'Fixed Data'!$B$25*'Fixed Data'!AZ$47*'Fixed Data'!$B$24*'Fixed Data'!$B$23+AZ$158*'Fixed Data'!$B$26)*'Fixed Data'!BG46/10^6</f>
        <v>0</v>
      </c>
      <c r="BA176" s="262">
        <f>-(BA$158*'Fixed Data'!$B$25*'Fixed Data'!BA$47*'Fixed Data'!$B$24*'Fixed Data'!$B$23+BA$158*'Fixed Data'!$B$26)*'Fixed Data'!BH46/10^6</f>
        <v>0</v>
      </c>
      <c r="BB176" s="262">
        <f>-(BB$158*'Fixed Data'!$B$25*'Fixed Data'!BB$47*'Fixed Data'!$B$24*'Fixed Data'!$B$23+BB$158*'Fixed Data'!$B$26)*'Fixed Data'!BI46/10^6</f>
        <v>0</v>
      </c>
    </row>
    <row r="177" spans="1:54" outlineLevel="2">
      <c r="A177" s="424"/>
      <c r="B177" s="135" t="s">
        <v>282</v>
      </c>
      <c r="C177" s="135"/>
      <c r="D177" s="135" t="s">
        <v>379</v>
      </c>
      <c r="E177" s="282"/>
      <c r="F177" s="279"/>
      <c r="G177" s="279"/>
      <c r="H177" s="279"/>
      <c r="I177" s="279"/>
      <c r="J177" s="279"/>
      <c r="K177" s="279"/>
      <c r="L177" s="279"/>
      <c r="M177" s="279"/>
      <c r="N177" s="279"/>
      <c r="O177" s="279"/>
      <c r="P177" s="279"/>
      <c r="Q177" s="279"/>
      <c r="R177" s="279"/>
      <c r="S177" s="279"/>
      <c r="T177" s="279"/>
      <c r="U177" s="279"/>
      <c r="V177" s="279"/>
      <c r="W177" s="279"/>
      <c r="X177" s="279"/>
      <c r="Y177" s="279"/>
      <c r="Z177" s="279"/>
      <c r="AA177" s="279"/>
      <c r="AB177" s="279"/>
      <c r="AC177" s="279"/>
      <c r="AD177" s="279"/>
      <c r="AE177" s="279"/>
      <c r="AF177" s="279"/>
      <c r="AG177" s="279"/>
      <c r="AH177" s="279"/>
      <c r="AI177" s="279"/>
      <c r="AJ177" s="279"/>
      <c r="AK177" s="279"/>
      <c r="AL177" s="279"/>
      <c r="AM177" s="279"/>
      <c r="AN177" s="279"/>
      <c r="AO177" s="279"/>
      <c r="AP177" s="279"/>
      <c r="AQ177" s="279"/>
      <c r="AR177" s="279"/>
      <c r="AS177" s="279"/>
      <c r="AT177" s="279"/>
      <c r="AU177" s="279"/>
      <c r="AV177" s="279"/>
      <c r="AW177" s="279"/>
      <c r="AX177" s="279"/>
      <c r="AY177" s="279"/>
      <c r="AZ177" s="279"/>
      <c r="BA177" s="279"/>
      <c r="BB177" s="279"/>
    </row>
    <row r="178" spans="1:54" outlineLevel="2">
      <c r="A178" s="425"/>
      <c r="B178" s="135" t="s">
        <v>282</v>
      </c>
      <c r="C178" s="135"/>
      <c r="D178" s="135" t="s">
        <v>379</v>
      </c>
      <c r="E178" s="282"/>
      <c r="F178" s="279"/>
      <c r="G178" s="279"/>
      <c r="H178" s="279"/>
      <c r="I178" s="279"/>
      <c r="J178" s="279"/>
      <c r="K178" s="279"/>
      <c r="L178" s="279"/>
      <c r="M178" s="279"/>
      <c r="N178" s="279"/>
      <c r="O178" s="279"/>
      <c r="P178" s="279"/>
      <c r="Q178" s="279"/>
      <c r="R178" s="279"/>
      <c r="S178" s="279"/>
      <c r="T178" s="279"/>
      <c r="U178" s="279"/>
      <c r="V178" s="279"/>
      <c r="W178" s="279"/>
      <c r="X178" s="279"/>
      <c r="Y178" s="279"/>
      <c r="Z178" s="279"/>
      <c r="AA178" s="279"/>
      <c r="AB178" s="279"/>
      <c r="AC178" s="279"/>
      <c r="AD178" s="279"/>
      <c r="AE178" s="279"/>
      <c r="AF178" s="279"/>
      <c r="AG178" s="279"/>
      <c r="AH178" s="279"/>
      <c r="AI178" s="279"/>
      <c r="AJ178" s="279"/>
      <c r="AK178" s="279"/>
      <c r="AL178" s="279"/>
      <c r="AM178" s="279"/>
      <c r="AN178" s="279"/>
      <c r="AO178" s="279"/>
      <c r="AP178" s="279"/>
      <c r="AQ178" s="279"/>
      <c r="AR178" s="279"/>
      <c r="AS178" s="279"/>
      <c r="AT178" s="279"/>
      <c r="AU178" s="279"/>
      <c r="AV178" s="279"/>
      <c r="AW178" s="279"/>
      <c r="AX178" s="279"/>
      <c r="AY178" s="279"/>
      <c r="AZ178" s="279"/>
      <c r="BA178" s="279"/>
      <c r="BB178" s="279"/>
    </row>
    <row r="179" spans="1:54" outlineLevel="1">
      <c r="B179" s="19"/>
      <c r="C179" s="19"/>
      <c r="D179" s="19"/>
      <c r="E179" s="15"/>
    </row>
    <row r="180" spans="1:54" outlineLevel="1">
      <c r="B180" s="19"/>
      <c r="C180" s="19"/>
      <c r="D180" s="19"/>
      <c r="E180" s="15"/>
    </row>
    <row r="181" spans="1:54">
      <c r="B181" s="19"/>
      <c r="C181" s="19"/>
      <c r="D181" s="19"/>
      <c r="E181" s="15"/>
    </row>
    <row r="182" spans="1:54" ht="15">
      <c r="A182" s="12" t="s">
        <v>474</v>
      </c>
      <c r="B182" s="19"/>
      <c r="C182" s="19"/>
      <c r="D182" s="19"/>
      <c r="E182" s="15"/>
    </row>
    <row r="183" spans="1:54" ht="15" outlineLevel="1">
      <c r="A183" s="12"/>
      <c r="B183" s="19"/>
      <c r="C183" s="19"/>
      <c r="D183" s="19"/>
      <c r="E183" s="15"/>
    </row>
    <row r="184" spans="1:54" s="4" customFormat="1" outlineLevel="1">
      <c r="A184" s="4" t="s">
        <v>475</v>
      </c>
      <c r="B184" s="151"/>
      <c r="C184" s="151"/>
      <c r="D184" s="151"/>
      <c r="E184" s="152"/>
    </row>
    <row r="185" spans="1:54" s="4" customFormat="1" outlineLevel="2">
      <c r="B185" s="151"/>
      <c r="C185" s="151"/>
      <c r="D185" s="151"/>
      <c r="E185" s="130">
        <v>2027</v>
      </c>
      <c r="F185" s="130">
        <v>2028</v>
      </c>
      <c r="G185" s="130">
        <v>2029</v>
      </c>
      <c r="H185" s="130">
        <v>2030</v>
      </c>
      <c r="I185" s="130">
        <v>2031</v>
      </c>
      <c r="J185" s="130">
        <v>2032</v>
      </c>
      <c r="K185" s="130">
        <v>2033</v>
      </c>
      <c r="L185" s="130">
        <v>2034</v>
      </c>
      <c r="M185" s="130">
        <v>2035</v>
      </c>
      <c r="N185" s="130">
        <v>2036</v>
      </c>
      <c r="O185" s="130">
        <v>2037</v>
      </c>
      <c r="P185" s="130">
        <v>2038</v>
      </c>
      <c r="Q185" s="130">
        <v>2039</v>
      </c>
      <c r="R185" s="130">
        <v>2040</v>
      </c>
      <c r="S185" s="130">
        <v>2041</v>
      </c>
      <c r="T185" s="130">
        <v>2042</v>
      </c>
      <c r="U185" s="130">
        <v>2043</v>
      </c>
      <c r="V185" s="130">
        <v>2044</v>
      </c>
      <c r="W185" s="130">
        <v>2045</v>
      </c>
      <c r="X185" s="130">
        <v>2046</v>
      </c>
      <c r="Y185" s="130">
        <v>2047</v>
      </c>
      <c r="Z185" s="130">
        <v>2048</v>
      </c>
      <c r="AA185" s="130">
        <v>2049</v>
      </c>
      <c r="AB185" s="130">
        <v>2050</v>
      </c>
      <c r="AC185" s="130">
        <v>2051</v>
      </c>
      <c r="AD185" s="130">
        <v>2052</v>
      </c>
      <c r="AE185" s="130">
        <v>2053</v>
      </c>
      <c r="AF185" s="130">
        <v>2054</v>
      </c>
      <c r="AG185" s="130">
        <v>2055</v>
      </c>
      <c r="AH185" s="130">
        <v>2056</v>
      </c>
      <c r="AI185" s="130">
        <v>2057</v>
      </c>
      <c r="AJ185" s="130">
        <v>2058</v>
      </c>
      <c r="AK185" s="130">
        <v>2059</v>
      </c>
      <c r="AL185" s="130">
        <v>2060</v>
      </c>
      <c r="AM185" s="130">
        <v>2061</v>
      </c>
      <c r="AN185" s="130">
        <v>2062</v>
      </c>
      <c r="AO185" s="130">
        <v>2063</v>
      </c>
      <c r="AP185" s="130">
        <v>2064</v>
      </c>
      <c r="AQ185" s="130">
        <v>2065</v>
      </c>
      <c r="AR185" s="130">
        <v>2066</v>
      </c>
      <c r="AS185" s="130">
        <v>2067</v>
      </c>
      <c r="AT185" s="130">
        <v>2068</v>
      </c>
      <c r="AU185" s="130">
        <v>2069</v>
      </c>
      <c r="AV185" s="130">
        <v>2070</v>
      </c>
      <c r="AW185" s="130">
        <v>2071</v>
      </c>
      <c r="AX185" s="130">
        <v>2072</v>
      </c>
      <c r="AY185" s="130">
        <v>2073</v>
      </c>
      <c r="AZ185" s="130">
        <v>2074</v>
      </c>
      <c r="BA185" s="130">
        <v>2075</v>
      </c>
      <c r="BB185" s="130">
        <v>2076</v>
      </c>
    </row>
    <row r="186" spans="1:54" outlineLevel="2">
      <c r="A186" s="430" t="s">
        <v>476</v>
      </c>
      <c r="B186" s="150" t="s">
        <v>477</v>
      </c>
      <c r="C186" s="6" t="s">
        <v>478</v>
      </c>
      <c r="D186" s="10" t="s">
        <v>390</v>
      </c>
      <c r="E186" s="129">
        <f>IF(E52&lt;($E$52),1,IF((E52-1)&gt;30,(D$186/(1+'Fixed Data'!$B$14)),(1/(1+'Fixed Data'!$B$13)^(E$52-$E$52))))</f>
        <v>1</v>
      </c>
      <c r="F186" s="129">
        <f>IF(F52&lt;($E$52),1,IF((F52-1)&gt;30,(E$186/(1+'Fixed Data'!$B$14)),(1/(1+'Fixed Data'!$B$13)^(F$52-$E$52))))</f>
        <v>0.96618357487922713</v>
      </c>
      <c r="G186" s="129">
        <f>IF(G52&lt;($E$52),1,IF((G52-1)&gt;30,(F$186/(1+'Fixed Data'!$B$14)),(1/(1+'Fixed Data'!$B$13)^(G$52-$E$52))))</f>
        <v>0.93351070036640305</v>
      </c>
      <c r="H186" s="129">
        <f>IF(H52&lt;($E$52),1,IF((H52-1)&gt;30,(G$186/(1+'Fixed Data'!$B$14)),(1/(1+'Fixed Data'!$B$13)^(H$52-$E$52))))</f>
        <v>0.90194270566802237</v>
      </c>
      <c r="I186" s="129">
        <f>IF(I52&lt;($E$52),1,IF((I52-1)&gt;30,(H$186/(1+'Fixed Data'!$B$14)),(1/(1+'Fixed Data'!$B$13)^(I$52-$E$52))))</f>
        <v>0.87144222769857238</v>
      </c>
      <c r="J186" s="129">
        <f>IF(J52&lt;($E$52),1,IF((J52-1)&gt;30,(I$186/(1+'Fixed Data'!$B$14)),(1/(1+'Fixed Data'!$B$13)^(J$52-$E$52))))</f>
        <v>0.84197316685852419</v>
      </c>
      <c r="K186" s="129">
        <f>IF(K52&lt;($E$52),1,IF((K52-1)&gt;30,(J$186/(1+'Fixed Data'!$B$14)),(1/(1+'Fixed Data'!$B$13)^(K$52-$E$52))))</f>
        <v>0.81350064430775282</v>
      </c>
      <c r="L186" s="129">
        <f>IF(L52&lt;($E$52),1,IF((L52-1)&gt;30,(K$186/(1+'Fixed Data'!$B$14)),(1/(1+'Fixed Data'!$B$13)^(L$52-$E$52))))</f>
        <v>0.78599096068381913</v>
      </c>
      <c r="M186" s="129">
        <f>IF(M52&lt;($E$52),1,IF((M52-1)&gt;30,(L$186/(1+'Fixed Data'!$B$14)),(1/(1+'Fixed Data'!$B$13)^(M$52-$E$52))))</f>
        <v>0.75941155621625056</v>
      </c>
      <c r="N186" s="129">
        <f>IF(N52&lt;($E$52),1,IF((N52-1)&gt;30,(M$186/(1+'Fixed Data'!$B$14)),(1/(1+'Fixed Data'!$B$13)^(N$52-$E$52))))</f>
        <v>0.73373097218961414</v>
      </c>
      <c r="O186" s="129">
        <f>IF(O52&lt;($E$52),1,IF((O52-1)&gt;30,(N$186/(1+'Fixed Data'!$B$14)),(1/(1+'Fixed Data'!$B$13)^(O$52-$E$52))))</f>
        <v>0.70891881370977217</v>
      </c>
      <c r="P186" s="129">
        <f>IF(P52&lt;($E$52),1,IF((P52-1)&gt;30,(O$186/(1+'Fixed Data'!$B$14)),(1/(1+'Fixed Data'!$B$13)^(P$52-$E$52))))</f>
        <v>0.68494571372924851</v>
      </c>
      <c r="Q186" s="129">
        <f>IF(Q52&lt;($E$52),1,IF((Q52-1)&gt;30,(P$186/(1+'Fixed Data'!$B$14)),(1/(1+'Fixed Data'!$B$13)^(Q$52-$E$52))))</f>
        <v>0.66178329828912896</v>
      </c>
      <c r="R186" s="129">
        <f>IF(R52&lt;($E$52),1,IF((R52-1)&gt;30,(Q$186/(1+'Fixed Data'!$B$14)),(1/(1+'Fixed Data'!$B$13)^(R$52-$E$52))))</f>
        <v>0.63940415293635666</v>
      </c>
      <c r="S186" s="129">
        <f>IF(S52&lt;($E$52),1,IF((S52-1)&gt;30,(R$186/(1+'Fixed Data'!$B$14)),(1/(1+'Fixed Data'!$B$13)^(S$52-$E$52))))</f>
        <v>0.61778179027667302</v>
      </c>
      <c r="T186" s="129">
        <f>IF(T52&lt;($E$52),1,IF((T52-1)&gt;30,(S$186/(1+'Fixed Data'!$B$14)),(1/(1+'Fixed Data'!$B$13)^(T$52-$E$52))))</f>
        <v>0.59689061862480497</v>
      </c>
      <c r="U186" s="129">
        <f>IF(U52&lt;($E$52),1,IF((U52-1)&gt;30,(T$186/(1+'Fixed Data'!$B$14)),(1/(1+'Fixed Data'!$B$13)^(U$52-$E$52))))</f>
        <v>0.57670591171478747</v>
      </c>
      <c r="V186" s="129">
        <f>IF(V52&lt;($E$52),1,IF((V52-1)&gt;30,(U$186/(1+'Fixed Data'!$B$14)),(1/(1+'Fixed Data'!$B$13)^(V$52-$E$52))))</f>
        <v>0.55720377943457733</v>
      </c>
      <c r="W186" s="129">
        <f>IF(W52&lt;($E$52),1,IF((W52-1)&gt;30,(V$186/(1+'Fixed Data'!$B$14)),(1/(1+'Fixed Data'!$B$13)^(W$52-$E$52))))</f>
        <v>0.53836113955031628</v>
      </c>
      <c r="X186" s="129">
        <f>IF(X52&lt;($E$52),1,IF((X52-1)&gt;30,(W$186/(1+'Fixed Data'!$B$14)),(1/(1+'Fixed Data'!$B$13)^(X$52-$E$52))))</f>
        <v>0.52015569038677911</v>
      </c>
      <c r="Y186" s="129">
        <f>IF(Y52&lt;($E$52),1,IF((Y52-1)&gt;30,(X$186/(1+'Fixed Data'!$B$14)),(1/(1+'Fixed Data'!$B$13)^(Y$52-$E$52))))</f>
        <v>0.50256588443167061</v>
      </c>
      <c r="Z186" s="129">
        <f>IF(Z52&lt;($E$52),1,IF((Z52-1)&gt;30,(Y$186/(1+'Fixed Data'!$B$14)),(1/(1+'Fixed Data'!$B$13)^(Z$52-$E$52))))</f>
        <v>0.48557090283253213</v>
      </c>
      <c r="AA186" s="129">
        <f>IF(AA52&lt;($E$52),1,IF((AA52-1)&gt;30,(Z$186/(1+'Fixed Data'!$B$14)),(1/(1+'Fixed Data'!$B$13)^(AA$52-$E$52))))</f>
        <v>0.46915063075606966</v>
      </c>
      <c r="AB186" s="129">
        <f>IF(AB52&lt;($E$52),1,IF((AB52-1)&gt;30,(AA$186/(1+'Fixed Data'!$B$14)),(1/(1+'Fixed Data'!$B$13)^(AB$52-$E$52))))</f>
        <v>0.45328563358074364</v>
      </c>
      <c r="AC186" s="129">
        <f>IF(AC52&lt;($E$52),1,IF((AC52-1)&gt;30,(AB$186/(1+'Fixed Data'!$B$14)),(1/(1+'Fixed Data'!$B$13)^(AC$52-$E$52))))</f>
        <v>0.43795713389443841</v>
      </c>
      <c r="AD186" s="129">
        <f>IF(AD52&lt;($E$52),1,IF((AD52-1)&gt;30,(AC$186/(1+'Fixed Data'!$B$14)),(1/(1+'Fixed Data'!$B$13)^(AD$52-$E$52))))</f>
        <v>0.42314698926998884</v>
      </c>
      <c r="AE186" s="129">
        <f>IF(AE52&lt;($E$52),1,IF((AE52-1)&gt;30,(AD$186/(1+'Fixed Data'!$B$14)),(1/(1+'Fixed Data'!$B$13)^(AE$52-$E$52))))</f>
        <v>0.40883767079225974</v>
      </c>
      <c r="AF186" s="129">
        <f>IF(AF52&lt;($E$52),1,IF((AF52-1)&gt;30,(AE$186/(1+'Fixed Data'!$B$14)),(1/(1+'Fixed Data'!$B$13)^(AF$52-$E$52))))</f>
        <v>0.39501224231136206</v>
      </c>
      <c r="AG186" s="129">
        <f>IF(AG52&lt;($E$52),1,IF((AG52-1)&gt;30,(AF$186/(1+'Fixed Data'!$B$14)),(1/(1+'Fixed Data'!$B$13)^(AG$52-$E$52))))</f>
        <v>0.38165434039745127</v>
      </c>
      <c r="AH186" s="129">
        <f>IF(AH52&lt;($E$52),1,IF((AH52-1)&gt;30,(AG$186/(1+'Fixed Data'!$B$14)),(1/(1+'Fixed Data'!$B$13)^(AH$52-$E$52))))</f>
        <v>0.36874815497338298</v>
      </c>
      <c r="AI186" s="129">
        <f>IF(AI52&lt;($E$52),1,IF((AI52-1)&gt;30,(AH$186/(1+'Fixed Data'!$B$14)),(1/(1+'Fixed Data'!$B$13)^(AI$52-$E$52))))</f>
        <v>0.35627841060230236</v>
      </c>
      <c r="AJ186" s="129">
        <f>IF(AJ52&lt;($E$52),1,IF((AJ52-1)&gt;30,(AI$186/(1+'Fixed Data'!$B$14)),(1/(1+'Fixed Data'!$B$13)^(AJ$52-$E$52))))</f>
        <v>0.3459013695167984</v>
      </c>
      <c r="AK186" s="129">
        <f>IF(AK52&lt;($E$52),1,IF((AK52-1)&gt;30,(AJ$186/(1+'Fixed Data'!$B$14)),(1/(1+'Fixed Data'!$B$13)^(AK$52-$E$52))))</f>
        <v>0.33582657234640623</v>
      </c>
      <c r="AL186" s="129">
        <f>IF(AL52&lt;($E$52),1,IF((AL52-1)&gt;30,(AK$186/(1+'Fixed Data'!$B$14)),(1/(1+'Fixed Data'!$B$13)^(AL$52-$E$52))))</f>
        <v>0.32604521587029728</v>
      </c>
      <c r="AM186" s="129">
        <f>IF(AM52&lt;($E$52),1,IF((AM52-1)&gt;30,(AL$186/(1+'Fixed Data'!$B$14)),(1/(1+'Fixed Data'!$B$13)^(AM$52-$E$52))))</f>
        <v>0.31654875327213328</v>
      </c>
      <c r="AN186" s="129">
        <f>IF(AN52&lt;($E$52),1,IF((AN52-1)&gt;30,(AM$186/(1+'Fixed Data'!$B$14)),(1/(1+'Fixed Data'!$B$13)^(AN$52-$E$52))))</f>
        <v>0.30732888667197406</v>
      </c>
      <c r="AO186" s="129">
        <f>IF(AO52&lt;($E$52),1,IF((AO52-1)&gt;30,(AN$186/(1+'Fixed Data'!$B$14)),(1/(1+'Fixed Data'!$B$13)^(AO$52-$E$52))))</f>
        <v>0.29837755987570297</v>
      </c>
      <c r="AP186" s="129">
        <f>IF(AP52&lt;($E$52),1,IF((AP52-1)&gt;30,(AO$186/(1+'Fixed Data'!$B$14)),(1/(1+'Fixed Data'!$B$13)^(AP$52-$E$52))))</f>
        <v>0.28968695133563394</v>
      </c>
      <c r="AQ186" s="129">
        <f>IF(AQ52&lt;($E$52),1,IF((AQ52-1)&gt;30,(AP$186/(1+'Fixed Data'!$B$14)),(1/(1+'Fixed Data'!$B$13)^(AQ$52-$E$52))))</f>
        <v>0.28124946731614947</v>
      </c>
      <c r="AR186" s="129">
        <f>IF(AR52&lt;($E$52),1,IF((AR52-1)&gt;30,(AQ$186/(1+'Fixed Data'!$B$14)),(1/(1+'Fixed Data'!$B$13)^(AR$52-$E$52))))</f>
        <v>0.27305773525839755</v>
      </c>
      <c r="AS186" s="129">
        <f>IF(AS52&lt;($E$52),1,IF((AS52-1)&gt;30,(AR$186/(1+'Fixed Data'!$B$14)),(1/(1+'Fixed Data'!$B$13)^(AS$52-$E$52))))</f>
        <v>0.26510459733825004</v>
      </c>
      <c r="AT186" s="129">
        <f>IF(AT52&lt;($E$52),1,IF((AT52-1)&gt;30,(AS$186/(1+'Fixed Data'!$B$14)),(1/(1+'Fixed Data'!$B$13)^(AT$52-$E$52))))</f>
        <v>0.25738310421189325</v>
      </c>
      <c r="AU186" s="129">
        <f>IF(AU52&lt;($E$52),1,IF((AU52-1)&gt;30,(AT$186/(1+'Fixed Data'!$B$14)),(1/(1+'Fixed Data'!$B$13)^(AU$52-$E$52))))</f>
        <v>0.24988650894358569</v>
      </c>
      <c r="AV186" s="129">
        <f>IF(AV52&lt;($E$52),1,IF((AV52-1)&gt;30,(AU$186/(1+'Fixed Data'!$B$14)),(1/(1+'Fixed Data'!$B$13)^(AV$52-$E$52))))</f>
        <v>0.24260826111027736</v>
      </c>
      <c r="AW186" s="129">
        <f>IF(AW52&lt;($E$52),1,IF((AW52-1)&gt;30,(AV$186/(1+'Fixed Data'!$B$14)),(1/(1+'Fixed Data'!$B$13)^(AW$52-$E$52))))</f>
        <v>0.23554200107793918</v>
      </c>
      <c r="AX186" s="129">
        <f>IF(AX52&lt;($E$52),1,IF((AX52-1)&gt;30,(AW$186/(1+'Fixed Data'!$B$14)),(1/(1+'Fixed Data'!$B$13)^(AX$52-$E$52))))</f>
        <v>0.22868155444460114</v>
      </c>
      <c r="AY186" s="129">
        <f>IF(AY52&lt;($E$52),1,IF((AY52-1)&gt;30,(AX$186/(1+'Fixed Data'!$B$14)),(1/(1+'Fixed Data'!$B$13)^(AY$52-$E$52))))</f>
        <v>0.22202092664524381</v>
      </c>
      <c r="AZ186" s="129">
        <f>IF(AZ52&lt;($E$52),1,IF((AZ52-1)&gt;30,(AY$186/(1+'Fixed Data'!$B$14)),(1/(1+'Fixed Data'!$B$13)^(AZ$52-$E$52))))</f>
        <v>0.21555429771382895</v>
      </c>
      <c r="BA186" s="129">
        <f>IF(BA52&lt;($E$52),1,IF((BA52-1)&gt;30,(AZ$186/(1+'Fixed Data'!$B$14)),(1/(1+'Fixed Data'!$B$13)^(BA$52-$E$52))))</f>
        <v>0.20927601719789218</v>
      </c>
      <c r="BB186" s="129">
        <f>IF(BB52&lt;($E$52),1,IF((BB52-1)&gt;30,(BA$186/(1+'Fixed Data'!$B$14)),(1/(1+'Fixed Data'!$B$13)^(BB$52-$E$52))))</f>
        <v>0.20318059922125453</v>
      </c>
    </row>
    <row r="187" spans="1:54" outlineLevel="2">
      <c r="A187" s="431"/>
      <c r="B187" s="150" t="s">
        <v>479</v>
      </c>
      <c r="C187" s="6" t="s">
        <v>480</v>
      </c>
      <c r="D187" s="10" t="s">
        <v>390</v>
      </c>
      <c r="E187" s="33">
        <f>IF(E52&lt;($E$52),1,IF((E52-1)&gt;30,(D$187/(1+'Fixed Data'!$B$16)),(1/(1+'Fixed Data'!$B$15)^(E$52-$E$52))))</f>
        <v>1</v>
      </c>
      <c r="F187" s="33">
        <f>IF(F52&lt;($E$52),1,IF((F52-1)&gt;30,(E$187/(1+'Fixed Data'!$B$16)),(1/(1+'Fixed Data'!$B$15)^(F$52-$E$52))))</f>
        <v>0.98522167487684742</v>
      </c>
      <c r="G187" s="33">
        <f>IF(G52&lt;($E$52),1,IF((G52-1)&gt;30,(F$187/(1+'Fixed Data'!$B$16)),(1/(1+'Fixed Data'!$B$15)^(G$52-$E$52))))</f>
        <v>0.9706617486471405</v>
      </c>
      <c r="H187" s="33">
        <f>IF(H52&lt;($E$52),1,IF((H52-1)&gt;30,(G$187/(1+'Fixed Data'!$B$16)),(1/(1+'Fixed Data'!$B$15)^(H$52-$E$52))))</f>
        <v>0.95631699374102519</v>
      </c>
      <c r="I187" s="33">
        <f>IF(I52&lt;($E$52),1,IF((I52-1)&gt;30,(H$187/(1+'Fixed Data'!$B$16)),(1/(1+'Fixed Data'!$B$15)^(I$52-$E$52))))</f>
        <v>0.94218423028672449</v>
      </c>
      <c r="J187" s="33">
        <f>IF(J52&lt;($E$52),1,IF((J52-1)&gt;30,(I$187/(1+'Fixed Data'!$B$16)),(1/(1+'Fixed Data'!$B$15)^(J$52-$E$52))))</f>
        <v>0.92826032540563996</v>
      </c>
      <c r="K187" s="33">
        <f>IF(K52&lt;($E$52),1,IF((K52-1)&gt;30,(J$187/(1+'Fixed Data'!$B$16)),(1/(1+'Fixed Data'!$B$15)^(K$52-$E$52))))</f>
        <v>0.91454219251787205</v>
      </c>
      <c r="L187" s="33">
        <f>IF(L52&lt;($E$52),1,IF((L52-1)&gt;30,(K$187/(1+'Fixed Data'!$B$16)),(1/(1+'Fixed Data'!$B$15)^(L$52-$E$52))))</f>
        <v>0.90102679065800217</v>
      </c>
      <c r="M187" s="33">
        <f>IF(M52&lt;($E$52),1,IF((M52-1)&gt;30,(L$187/(1+'Fixed Data'!$B$16)),(1/(1+'Fixed Data'!$B$15)^(M$52-$E$52))))</f>
        <v>0.88771112380098749</v>
      </c>
      <c r="N187" s="33">
        <f>IF(N52&lt;($E$52),1,IF((N52-1)&gt;30,(M$187/(1+'Fixed Data'!$B$16)),(1/(1+'Fixed Data'!$B$15)^(N$52-$E$52))))</f>
        <v>0.87459224019801729</v>
      </c>
      <c r="O187" s="33">
        <f>IF(O52&lt;($E$52),1,IF((O52-1)&gt;30,(N$187/(1+'Fixed Data'!$B$16)),(1/(1+'Fixed Data'!$B$15)^(O$52-$E$52))))</f>
        <v>0.86166723172218462</v>
      </c>
      <c r="P187" s="33">
        <f>IF(P52&lt;($E$52),1,IF((P52-1)&gt;30,(O$187/(1+'Fixed Data'!$B$16)),(1/(1+'Fixed Data'!$B$15)^(P$52-$E$52))))</f>
        <v>0.8489332332238273</v>
      </c>
      <c r="Q187" s="33">
        <f>IF(Q52&lt;($E$52),1,IF((Q52-1)&gt;30,(P$187/(1+'Fixed Data'!$B$16)),(1/(1+'Fixed Data'!$B$15)^(Q$52-$E$52))))</f>
        <v>0.83638742189539661</v>
      </c>
      <c r="R187" s="33">
        <f>IF(R52&lt;($E$52),1,IF((R52-1)&gt;30,(Q$187/(1+'Fixed Data'!$B$16)),(1/(1+'Fixed Data'!$B$15)^(R$52-$E$52))))</f>
        <v>0.82402701664571099</v>
      </c>
      <c r="S187" s="33">
        <f>IF(S52&lt;($E$52),1,IF((S52-1)&gt;30,(R$187/(1+'Fixed Data'!$B$16)),(1/(1+'Fixed Data'!$B$15)^(S$52-$E$52))))</f>
        <v>0.81184927748345925</v>
      </c>
      <c r="T187" s="33">
        <f>IF(T52&lt;($E$52),1,IF((T52-1)&gt;30,(S$187/(1+'Fixed Data'!$B$16)),(1/(1+'Fixed Data'!$B$15)^(T$52-$E$52))))</f>
        <v>0.79985150490981216</v>
      </c>
      <c r="U187" s="33">
        <f>IF(U52&lt;($E$52),1,IF((U52-1)&gt;30,(T$187/(1+'Fixed Data'!$B$16)),(1/(1+'Fixed Data'!$B$15)^(U$52-$E$52))))</f>
        <v>0.78803103932001206</v>
      </c>
      <c r="V187" s="33">
        <f>IF(V52&lt;($E$52),1,IF((V52-1)&gt;30,(U$187/(1+'Fixed Data'!$B$16)),(1/(1+'Fixed Data'!$B$15)^(V$52-$E$52))))</f>
        <v>0.77638526041380518</v>
      </c>
      <c r="W187" s="33">
        <f>IF(W52&lt;($E$52),1,IF((W52-1)&gt;30,(V$187/(1+'Fixed Data'!$B$16)),(1/(1+'Fixed Data'!$B$15)^(W$52-$E$52))))</f>
        <v>0.76491158661458636</v>
      </c>
      <c r="X187" s="33">
        <f>IF(X52&lt;($E$52),1,IF((X52-1)&gt;30,(W$187/(1+'Fixed Data'!$B$16)),(1/(1+'Fixed Data'!$B$15)^(X$52-$E$52))))</f>
        <v>0.7536074744971295</v>
      </c>
      <c r="Y187" s="33">
        <f>IF(Y52&lt;($E$52),1,IF((Y52-1)&gt;30,(X$187/(1+'Fixed Data'!$B$16)),(1/(1+'Fixed Data'!$B$15)^(Y$52-$E$52))))</f>
        <v>0.74247041822377313</v>
      </c>
      <c r="Z187" s="33">
        <f>IF(Z52&lt;($E$52),1,IF((Z52-1)&gt;30,(Y$187/(1+'Fixed Data'!$B$16)),(1/(1+'Fixed Data'!$B$15)^(Z$52-$E$52))))</f>
        <v>0.73149794898893916</v>
      </c>
      <c r="AA187" s="33">
        <f>IF(AA52&lt;($E$52),1,IF((AA52-1)&gt;30,(Z$187/(1+'Fixed Data'!$B$16)),(1/(1+'Fixed Data'!$B$15)^(AA$52-$E$52))))</f>
        <v>0.72068763447186135</v>
      </c>
      <c r="AB187" s="33">
        <f>IF(AB52&lt;($E$52),1,IF((AB52-1)&gt;30,(AA$187/(1+'Fixed Data'!$B$16)),(1/(1+'Fixed Data'!$B$15)^(AB$52-$E$52))))</f>
        <v>0.71003707829740037</v>
      </c>
      <c r="AC187" s="33">
        <f>IF(AC52&lt;($E$52),1,IF((AC52-1)&gt;30,(AB$187/(1+'Fixed Data'!$B$16)),(1/(1+'Fixed Data'!$B$15)^(AC$52-$E$52))))</f>
        <v>0.69954391950482808</v>
      </c>
      <c r="AD187" s="33">
        <f>IF(AD52&lt;($E$52),1,IF((AD52-1)&gt;30,(AC$187/(1+'Fixed Data'!$B$16)),(1/(1+'Fixed Data'!$B$15)^(AD$52-$E$52))))</f>
        <v>0.68920583202446117</v>
      </c>
      <c r="AE187" s="33">
        <f>IF(AE52&lt;($E$52),1,IF((AE52-1)&gt;30,(AD$187/(1+'Fixed Data'!$B$16)),(1/(1+'Fixed Data'!$B$15)^(AE$52-$E$52))))</f>
        <v>0.67902052416203085</v>
      </c>
      <c r="AF187" s="33">
        <f>IF(AF52&lt;($E$52),1,IF((AF52-1)&gt;30,(AE$187/(1+'Fixed Data'!$B$16)),(1/(1+'Fixed Data'!$B$15)^(AF$52-$E$52))))</f>
        <v>0.66898573809067086</v>
      </c>
      <c r="AG187" s="33">
        <f>IF(AG52&lt;($E$52),1,IF((AG52-1)&gt;30,(AF$187/(1+'Fixed Data'!$B$16)),(1/(1+'Fixed Data'!$B$15)^(AG$52-$E$52))))</f>
        <v>0.65909924935041486</v>
      </c>
      <c r="AH187" s="33">
        <f>IF(AH52&lt;($E$52),1,IF((AH52-1)&gt;30,(AG$187/(1+'Fixed Data'!$B$16)),(1/(1+'Fixed Data'!$B$15)^(AH$52-$E$52))))</f>
        <v>0.64935886635508844</v>
      </c>
      <c r="AI187" s="33">
        <f>IF(AI52&lt;($E$52),1,IF((AI52-1)&gt;30,(AH$187/(1+'Fixed Data'!$B$16)),(1/(1+'Fixed Data'!$B$15)^(AI$52-$E$52))))</f>
        <v>0.63976242990649135</v>
      </c>
      <c r="AJ187" s="33">
        <f>IF(AJ52&lt;($E$52),1,IF((AJ52-1)&gt;30,(AI$187/(1+'Fixed Data'!$B$16)),(1/(1+'Fixed Data'!$B$15)^(AJ$52-$E$52))))</f>
        <v>0.63163954535324851</v>
      </c>
      <c r="AK187" s="33">
        <f>IF(AK52&lt;($E$52),1,IF((AK52-1)&gt;30,(AJ$187/(1+'Fixed Data'!$B$16)),(1/(1+'Fixed Data'!$B$15)^(AK$52-$E$52))))</f>
        <v>0.62361979479222052</v>
      </c>
      <c r="AL187" s="33">
        <f>IF(AL52&lt;($E$52),1,IF((AL52-1)&gt;30,(AK$187/(1+'Fixed Data'!$B$16)),(1/(1+'Fixed Data'!$B$15)^(AL$52-$E$52))))</f>
        <v>0.61570186875996724</v>
      </c>
      <c r="AM187" s="33">
        <f>IF(AM52&lt;($E$52),1,IF((AM52-1)&gt;30,(AL$187/(1+'Fixed Data'!$B$16)),(1/(1+'Fixed Data'!$B$15)^(AM$52-$E$52))))</f>
        <v>0.60788447441893967</v>
      </c>
      <c r="AN187" s="33">
        <f>IF(AN52&lt;($E$52),1,IF((AN52-1)&gt;30,(AM$187/(1+'Fixed Data'!$B$16)),(1/(1+'Fixed Data'!$B$15)^(AN$52-$E$52))))</f>
        <v>0.60016633534638508</v>
      </c>
      <c r="AO187" s="33">
        <f>IF(AO52&lt;($E$52),1,IF((AO52-1)&gt;30,(AN$187/(1+'Fixed Data'!$B$16)),(1/(1+'Fixed Data'!$B$15)^(AO$52-$E$52))))</f>
        <v>0.59254619132593356</v>
      </c>
      <c r="AP187" s="33">
        <f>IF(AP52&lt;($E$52),1,IF((AP52-1)&gt;30,(AO$187/(1+'Fixed Data'!$B$16)),(1/(1+'Fixed Data'!$B$15)^(AP$52-$E$52))))</f>
        <v>0.58502279814182956</v>
      </c>
      <c r="AQ187" s="33">
        <f>IF(AQ52&lt;($E$52),1,IF((AQ52-1)&gt;30,(AP$187/(1+'Fixed Data'!$B$16)),(1/(1+'Fixed Data'!$B$15)^(AQ$52-$E$52))))</f>
        <v>0.577594927375777</v>
      </c>
      <c r="AR187" s="33">
        <f>IF(AR52&lt;($E$52),1,IF((AR52-1)&gt;30,(AQ$187/(1+'Fixed Data'!$B$16)),(1/(1+'Fixed Data'!$B$15)^(AR$52-$E$52))))</f>
        <v>0.57026136620636314</v>
      </c>
      <c r="AS187" s="33">
        <f>IF(AS52&lt;($E$52),1,IF((AS52-1)&gt;30,(AR$187/(1+'Fixed Data'!$B$16)),(1/(1+'Fixed Data'!$B$15)^(AS$52-$E$52))))</f>
        <v>0.5630209172110292</v>
      </c>
      <c r="AT187" s="33">
        <f>IF(AT52&lt;($E$52),1,IF((AT52-1)&gt;30,(AS$187/(1+'Fixed Data'!$B$16)),(1/(1+'Fixed Data'!$B$15)^(AT$52-$E$52))))</f>
        <v>0.55587239817055578</v>
      </c>
      <c r="AU187" s="33">
        <f>IF(AU52&lt;($E$52),1,IF((AU52-1)&gt;30,(AT$187/(1+'Fixed Data'!$B$16)),(1/(1+'Fixed Data'!$B$15)^(AU$52-$E$52))))</f>
        <v>0.54881464187603002</v>
      </c>
      <c r="AV187" s="33">
        <f>IF(AV52&lt;($E$52),1,IF((AV52-1)&gt;30,(AU$187/(1+'Fixed Data'!$B$16)),(1/(1+'Fixed Data'!$B$15)^(AV$52-$E$52))))</f>
        <v>0.54184649593826384</v>
      </c>
      <c r="AW187" s="33">
        <f>IF(AW52&lt;($E$52),1,IF((AW52-1)&gt;30,(AV$187/(1+'Fixed Data'!$B$16)),(1/(1+'Fixed Data'!$B$15)^(AW$52-$E$52))))</f>
        <v>0.53496682259963246</v>
      </c>
      <c r="AX187" s="33">
        <f>IF(AX52&lt;($E$52),1,IF((AX52-1)&gt;30,(AW$187/(1+'Fixed Data'!$B$16)),(1/(1+'Fixed Data'!$B$15)^(AX$52-$E$52))))</f>
        <v>0.52817449854830123</v>
      </c>
      <c r="AY187" s="33">
        <f>IF(AY52&lt;($E$52),1,IF((AY52-1)&gt;30,(AX$187/(1+'Fixed Data'!$B$16)),(1/(1+'Fixed Data'!$B$15)^(AY$52-$E$52))))</f>
        <v>0.52146841473481154</v>
      </c>
      <c r="AZ187" s="33">
        <f>IF(AZ52&lt;($E$52),1,IF((AZ52-1)&gt;30,(AY$187/(1+'Fixed Data'!$B$16)),(1/(1+'Fixed Data'!$B$15)^(AZ$52-$E$52))))</f>
        <v>0.51484747619099525</v>
      </c>
      <c r="BA187" s="33">
        <f>IF(BA52&lt;($E$52),1,IF((BA52-1)&gt;30,(AZ$187/(1+'Fixed Data'!$B$16)),(1/(1+'Fixed Data'!$B$15)^(BA$52-$E$52))))</f>
        <v>0.50831060185118893</v>
      </c>
      <c r="BB187" s="33">
        <f>IF(BB52&lt;($E$52),1,IF((BB52-1)&gt;30,(BA$187/(1+'Fixed Data'!$B$16)),(1/(1+'Fixed Data'!$B$15)^(BB$52-$E$52))))</f>
        <v>0.50185672437571716</v>
      </c>
    </row>
    <row r="188" spans="1:54" outlineLevel="2">
      <c r="B188" s="19"/>
      <c r="C188" s="19"/>
      <c r="D188" s="19"/>
      <c r="E188" s="15"/>
    </row>
    <row r="189" spans="1:54" outlineLevel="2">
      <c r="A189" s="10"/>
      <c r="B189" s="19"/>
      <c r="C189" s="19"/>
      <c r="D189" s="19"/>
      <c r="E189" s="15"/>
    </row>
    <row r="190" spans="1:54" ht="12.75" customHeight="1" outlineLevel="2">
      <c r="A190" s="423" t="s">
        <v>481</v>
      </c>
      <c r="B190" s="150" t="s">
        <v>340</v>
      </c>
      <c r="C190" s="19"/>
      <c r="D190" s="135" t="s">
        <v>379</v>
      </c>
      <c r="E190" s="21">
        <f>(E133+E83)*E186</f>
        <v>0</v>
      </c>
      <c r="F190" s="21">
        <f t="shared" ref="F190:BB190" si="17">(F133+F83)*F186</f>
        <v>0</v>
      </c>
      <c r="G190" s="21">
        <f t="shared" si="17"/>
        <v>0</v>
      </c>
      <c r="H190" s="21">
        <f t="shared" si="17"/>
        <v>0</v>
      </c>
      <c r="I190" s="21">
        <f t="shared" si="17"/>
        <v>0</v>
      </c>
      <c r="J190" s="21">
        <f t="shared" si="17"/>
        <v>0</v>
      </c>
      <c r="K190" s="21">
        <f t="shared" si="17"/>
        <v>0</v>
      </c>
      <c r="L190" s="21">
        <f t="shared" si="17"/>
        <v>0</v>
      </c>
      <c r="M190" s="21">
        <f t="shared" si="17"/>
        <v>0</v>
      </c>
      <c r="N190" s="21">
        <f t="shared" si="17"/>
        <v>0</v>
      </c>
      <c r="O190" s="21">
        <f t="shared" si="17"/>
        <v>0</v>
      </c>
      <c r="P190" s="21">
        <f t="shared" si="17"/>
        <v>0</v>
      </c>
      <c r="Q190" s="21">
        <f t="shared" si="17"/>
        <v>0</v>
      </c>
      <c r="R190" s="21">
        <f t="shared" si="17"/>
        <v>0</v>
      </c>
      <c r="S190" s="21">
        <f t="shared" si="17"/>
        <v>0</v>
      </c>
      <c r="T190" s="21">
        <f t="shared" si="17"/>
        <v>0</v>
      </c>
      <c r="U190" s="21">
        <f t="shared" si="17"/>
        <v>0</v>
      </c>
      <c r="V190" s="21">
        <f t="shared" si="17"/>
        <v>0</v>
      </c>
      <c r="W190" s="21">
        <f t="shared" si="17"/>
        <v>0</v>
      </c>
      <c r="X190" s="21">
        <f t="shared" si="17"/>
        <v>0</v>
      </c>
      <c r="Y190" s="21">
        <f t="shared" si="17"/>
        <v>0</v>
      </c>
      <c r="Z190" s="21">
        <f t="shared" si="17"/>
        <v>0</v>
      </c>
      <c r="AA190" s="21">
        <f t="shared" si="17"/>
        <v>0</v>
      </c>
      <c r="AB190" s="21">
        <f t="shared" si="17"/>
        <v>0</v>
      </c>
      <c r="AC190" s="21">
        <f t="shared" si="17"/>
        <v>0</v>
      </c>
      <c r="AD190" s="21">
        <f t="shared" si="17"/>
        <v>0</v>
      </c>
      <c r="AE190" s="21">
        <f t="shared" si="17"/>
        <v>0</v>
      </c>
      <c r="AF190" s="21">
        <f t="shared" si="17"/>
        <v>0</v>
      </c>
      <c r="AG190" s="21">
        <f t="shared" si="17"/>
        <v>0</v>
      </c>
      <c r="AH190" s="21">
        <f t="shared" si="17"/>
        <v>0</v>
      </c>
      <c r="AI190" s="21">
        <f t="shared" si="17"/>
        <v>0</v>
      </c>
      <c r="AJ190" s="21">
        <f t="shared" si="17"/>
        <v>0</v>
      </c>
      <c r="AK190" s="21">
        <f t="shared" si="17"/>
        <v>0</v>
      </c>
      <c r="AL190" s="21">
        <f t="shared" si="17"/>
        <v>0</v>
      </c>
      <c r="AM190" s="21">
        <f t="shared" si="17"/>
        <v>0</v>
      </c>
      <c r="AN190" s="21">
        <f t="shared" si="17"/>
        <v>0</v>
      </c>
      <c r="AO190" s="21">
        <f t="shared" si="17"/>
        <v>0</v>
      </c>
      <c r="AP190" s="21">
        <f t="shared" si="17"/>
        <v>0</v>
      </c>
      <c r="AQ190" s="21">
        <f t="shared" si="17"/>
        <v>0</v>
      </c>
      <c r="AR190" s="21">
        <f t="shared" si="17"/>
        <v>0</v>
      </c>
      <c r="AS190" s="21">
        <f t="shared" si="17"/>
        <v>0</v>
      </c>
      <c r="AT190" s="21">
        <f t="shared" si="17"/>
        <v>0</v>
      </c>
      <c r="AU190" s="21">
        <f t="shared" si="17"/>
        <v>0</v>
      </c>
      <c r="AV190" s="21">
        <f t="shared" si="17"/>
        <v>0</v>
      </c>
      <c r="AW190" s="21">
        <f t="shared" si="17"/>
        <v>0</v>
      </c>
      <c r="AX190" s="21">
        <f t="shared" si="17"/>
        <v>0</v>
      </c>
      <c r="AY190" s="21">
        <f t="shared" si="17"/>
        <v>0</v>
      </c>
      <c r="AZ190" s="21">
        <f t="shared" si="17"/>
        <v>0</v>
      </c>
      <c r="BA190" s="21">
        <f t="shared" si="17"/>
        <v>0</v>
      </c>
      <c r="BB190" s="21">
        <f t="shared" si="17"/>
        <v>0</v>
      </c>
    </row>
    <row r="191" spans="1:54" outlineLevel="2">
      <c r="A191" s="424"/>
      <c r="B191" s="150" t="s">
        <v>482</v>
      </c>
      <c r="C191" s="19"/>
      <c r="D191" s="135" t="s">
        <v>379</v>
      </c>
      <c r="E191" s="21">
        <f>E71*E186</f>
        <v>0</v>
      </c>
      <c r="F191" s="21">
        <f t="shared" ref="F191:BB191" si="18">F71*F186</f>
        <v>0</v>
      </c>
      <c r="G191" s="21">
        <f t="shared" si="18"/>
        <v>0</v>
      </c>
      <c r="H191" s="21">
        <f t="shared" si="18"/>
        <v>0</v>
      </c>
      <c r="I191" s="21">
        <f t="shared" si="18"/>
        <v>0</v>
      </c>
      <c r="J191" s="21">
        <f t="shared" si="18"/>
        <v>0</v>
      </c>
      <c r="K191" s="21">
        <f t="shared" si="18"/>
        <v>0</v>
      </c>
      <c r="L191" s="21">
        <f t="shared" si="18"/>
        <v>0</v>
      </c>
      <c r="M191" s="21">
        <f t="shared" si="18"/>
        <v>0</v>
      </c>
      <c r="N191" s="21">
        <f t="shared" si="18"/>
        <v>0</v>
      </c>
      <c r="O191" s="21">
        <f t="shared" si="18"/>
        <v>0</v>
      </c>
      <c r="P191" s="21">
        <f t="shared" si="18"/>
        <v>0</v>
      </c>
      <c r="Q191" s="21">
        <f t="shared" si="18"/>
        <v>0</v>
      </c>
      <c r="R191" s="21">
        <f t="shared" si="18"/>
        <v>0</v>
      </c>
      <c r="S191" s="21">
        <f t="shared" si="18"/>
        <v>0</v>
      </c>
      <c r="T191" s="21">
        <f t="shared" si="18"/>
        <v>0</v>
      </c>
      <c r="U191" s="21">
        <f t="shared" si="18"/>
        <v>0</v>
      </c>
      <c r="V191" s="21">
        <f t="shared" si="18"/>
        <v>0</v>
      </c>
      <c r="W191" s="21">
        <f t="shared" si="18"/>
        <v>0</v>
      </c>
      <c r="X191" s="21">
        <f t="shared" si="18"/>
        <v>0</v>
      </c>
      <c r="Y191" s="21">
        <f t="shared" si="18"/>
        <v>0</v>
      </c>
      <c r="Z191" s="21">
        <f t="shared" si="18"/>
        <v>0</v>
      </c>
      <c r="AA191" s="21">
        <f t="shared" si="18"/>
        <v>0</v>
      </c>
      <c r="AB191" s="21">
        <f t="shared" si="18"/>
        <v>0</v>
      </c>
      <c r="AC191" s="21">
        <f t="shared" si="18"/>
        <v>0</v>
      </c>
      <c r="AD191" s="21">
        <f t="shared" si="18"/>
        <v>0</v>
      </c>
      <c r="AE191" s="21">
        <f t="shared" si="18"/>
        <v>0</v>
      </c>
      <c r="AF191" s="21">
        <f t="shared" si="18"/>
        <v>0</v>
      </c>
      <c r="AG191" s="21">
        <f t="shared" si="18"/>
        <v>0</v>
      </c>
      <c r="AH191" s="21">
        <f t="shared" si="18"/>
        <v>0</v>
      </c>
      <c r="AI191" s="21">
        <f t="shared" si="18"/>
        <v>0</v>
      </c>
      <c r="AJ191" s="21">
        <f t="shared" si="18"/>
        <v>0</v>
      </c>
      <c r="AK191" s="21">
        <f t="shared" si="18"/>
        <v>0</v>
      </c>
      <c r="AL191" s="21">
        <f t="shared" si="18"/>
        <v>0</v>
      </c>
      <c r="AM191" s="21">
        <f t="shared" si="18"/>
        <v>0</v>
      </c>
      <c r="AN191" s="21">
        <f t="shared" si="18"/>
        <v>0</v>
      </c>
      <c r="AO191" s="21">
        <f t="shared" si="18"/>
        <v>0</v>
      </c>
      <c r="AP191" s="21">
        <f t="shared" si="18"/>
        <v>0</v>
      </c>
      <c r="AQ191" s="21">
        <f t="shared" si="18"/>
        <v>0</v>
      </c>
      <c r="AR191" s="21">
        <f t="shared" si="18"/>
        <v>0</v>
      </c>
      <c r="AS191" s="21">
        <f t="shared" si="18"/>
        <v>0</v>
      </c>
      <c r="AT191" s="21">
        <f t="shared" si="18"/>
        <v>0</v>
      </c>
      <c r="AU191" s="21">
        <f t="shared" si="18"/>
        <v>0</v>
      </c>
      <c r="AV191" s="21">
        <f t="shared" si="18"/>
        <v>0</v>
      </c>
      <c r="AW191" s="21">
        <f t="shared" si="18"/>
        <v>0</v>
      </c>
      <c r="AX191" s="21">
        <f t="shared" si="18"/>
        <v>0</v>
      </c>
      <c r="AY191" s="21">
        <f t="shared" si="18"/>
        <v>0</v>
      </c>
      <c r="AZ191" s="21">
        <f t="shared" si="18"/>
        <v>0</v>
      </c>
      <c r="BA191" s="21">
        <f t="shared" si="18"/>
        <v>0</v>
      </c>
      <c r="BB191" s="21">
        <f t="shared" si="18"/>
        <v>0</v>
      </c>
    </row>
    <row r="192" spans="1:54" outlineLevel="2">
      <c r="A192" s="424"/>
      <c r="B192" s="150" t="s">
        <v>557</v>
      </c>
      <c r="C192" s="19"/>
      <c r="D192" s="135" t="s">
        <v>379</v>
      </c>
      <c r="E192" s="21">
        <f>E77*E186</f>
        <v>0</v>
      </c>
      <c r="F192" s="21">
        <f t="shared" ref="F192:BB192" si="19">F77*F186</f>
        <v>0</v>
      </c>
      <c r="G192" s="21">
        <f t="shared" si="19"/>
        <v>0</v>
      </c>
      <c r="H192" s="21">
        <f t="shared" si="19"/>
        <v>0</v>
      </c>
      <c r="I192" s="21">
        <f t="shared" si="19"/>
        <v>0</v>
      </c>
      <c r="J192" s="21">
        <f t="shared" si="19"/>
        <v>0</v>
      </c>
      <c r="K192" s="21">
        <f t="shared" si="19"/>
        <v>0</v>
      </c>
      <c r="L192" s="21">
        <f t="shared" si="19"/>
        <v>0</v>
      </c>
      <c r="M192" s="21">
        <f t="shared" si="19"/>
        <v>0</v>
      </c>
      <c r="N192" s="21">
        <f t="shared" si="19"/>
        <v>0</v>
      </c>
      <c r="O192" s="21">
        <f t="shared" si="19"/>
        <v>0</v>
      </c>
      <c r="P192" s="21">
        <f t="shared" si="19"/>
        <v>0</v>
      </c>
      <c r="Q192" s="21">
        <f t="shared" si="19"/>
        <v>0</v>
      </c>
      <c r="R192" s="21">
        <f t="shared" si="19"/>
        <v>0</v>
      </c>
      <c r="S192" s="21">
        <f t="shared" si="19"/>
        <v>0</v>
      </c>
      <c r="T192" s="21">
        <f t="shared" si="19"/>
        <v>0</v>
      </c>
      <c r="U192" s="21">
        <f t="shared" si="19"/>
        <v>0</v>
      </c>
      <c r="V192" s="21">
        <f t="shared" si="19"/>
        <v>0</v>
      </c>
      <c r="W192" s="21">
        <f t="shared" si="19"/>
        <v>0</v>
      </c>
      <c r="X192" s="21">
        <f t="shared" si="19"/>
        <v>0</v>
      </c>
      <c r="Y192" s="21">
        <f t="shared" si="19"/>
        <v>0</v>
      </c>
      <c r="Z192" s="21">
        <f t="shared" si="19"/>
        <v>0</v>
      </c>
      <c r="AA192" s="21">
        <f t="shared" si="19"/>
        <v>0</v>
      </c>
      <c r="AB192" s="21">
        <f t="shared" si="19"/>
        <v>0</v>
      </c>
      <c r="AC192" s="21">
        <f t="shared" si="19"/>
        <v>0</v>
      </c>
      <c r="AD192" s="21">
        <f t="shared" si="19"/>
        <v>0</v>
      </c>
      <c r="AE192" s="21">
        <f t="shared" si="19"/>
        <v>0</v>
      </c>
      <c r="AF192" s="21">
        <f t="shared" si="19"/>
        <v>0</v>
      </c>
      <c r="AG192" s="21">
        <f t="shared" si="19"/>
        <v>0</v>
      </c>
      <c r="AH192" s="21">
        <f t="shared" si="19"/>
        <v>0</v>
      </c>
      <c r="AI192" s="21">
        <f t="shared" si="19"/>
        <v>0</v>
      </c>
      <c r="AJ192" s="21">
        <f t="shared" si="19"/>
        <v>0</v>
      </c>
      <c r="AK192" s="21">
        <f t="shared" si="19"/>
        <v>0</v>
      </c>
      <c r="AL192" s="21">
        <f t="shared" si="19"/>
        <v>0</v>
      </c>
      <c r="AM192" s="21">
        <f t="shared" si="19"/>
        <v>0</v>
      </c>
      <c r="AN192" s="21">
        <f t="shared" si="19"/>
        <v>0</v>
      </c>
      <c r="AO192" s="21">
        <f t="shared" si="19"/>
        <v>0</v>
      </c>
      <c r="AP192" s="21">
        <f t="shared" si="19"/>
        <v>0</v>
      </c>
      <c r="AQ192" s="21">
        <f t="shared" si="19"/>
        <v>0</v>
      </c>
      <c r="AR192" s="21">
        <f t="shared" si="19"/>
        <v>0</v>
      </c>
      <c r="AS192" s="21">
        <f t="shared" si="19"/>
        <v>0</v>
      </c>
      <c r="AT192" s="21">
        <f t="shared" si="19"/>
        <v>0</v>
      </c>
      <c r="AU192" s="21">
        <f t="shared" si="19"/>
        <v>0</v>
      </c>
      <c r="AV192" s="21">
        <f t="shared" si="19"/>
        <v>0</v>
      </c>
      <c r="AW192" s="21">
        <f t="shared" si="19"/>
        <v>0</v>
      </c>
      <c r="AX192" s="21">
        <f t="shared" si="19"/>
        <v>0</v>
      </c>
      <c r="AY192" s="21">
        <f t="shared" si="19"/>
        <v>0</v>
      </c>
      <c r="AZ192" s="21">
        <f t="shared" si="19"/>
        <v>0</v>
      </c>
      <c r="BA192" s="21">
        <f t="shared" si="19"/>
        <v>0</v>
      </c>
      <c r="BB192" s="21">
        <f t="shared" si="19"/>
        <v>0</v>
      </c>
    </row>
    <row r="193" spans="1:54" outlineLevel="2">
      <c r="A193" s="424"/>
      <c r="B193" s="150" t="s">
        <v>483</v>
      </c>
      <c r="C193" s="19"/>
      <c r="D193" s="135" t="s">
        <v>379</v>
      </c>
      <c r="E193" s="21">
        <f t="shared" ref="E193:BB193" si="20">SUMIF($B$143:$B$154,"Environmental",E$143:E$154)*E186</f>
        <v>0</v>
      </c>
      <c r="F193" s="21">
        <f t="shared" si="20"/>
        <v>0</v>
      </c>
      <c r="G193" s="21">
        <f t="shared" si="20"/>
        <v>0</v>
      </c>
      <c r="H193" s="21">
        <f t="shared" si="20"/>
        <v>0</v>
      </c>
      <c r="I193" s="21">
        <f t="shared" si="20"/>
        <v>0</v>
      </c>
      <c r="J193" s="21">
        <f t="shared" si="20"/>
        <v>0</v>
      </c>
      <c r="K193" s="21">
        <f t="shared" si="20"/>
        <v>0</v>
      </c>
      <c r="L193" s="21">
        <f t="shared" si="20"/>
        <v>0</v>
      </c>
      <c r="M193" s="21">
        <f t="shared" si="20"/>
        <v>0</v>
      </c>
      <c r="N193" s="21">
        <f t="shared" si="20"/>
        <v>0</v>
      </c>
      <c r="O193" s="21">
        <f t="shared" si="20"/>
        <v>0</v>
      </c>
      <c r="P193" s="21">
        <f t="shared" si="20"/>
        <v>0</v>
      </c>
      <c r="Q193" s="21">
        <f t="shared" si="20"/>
        <v>0</v>
      </c>
      <c r="R193" s="21">
        <f t="shared" si="20"/>
        <v>0</v>
      </c>
      <c r="S193" s="21">
        <f t="shared" si="20"/>
        <v>0</v>
      </c>
      <c r="T193" s="21">
        <f t="shared" si="20"/>
        <v>0</v>
      </c>
      <c r="U193" s="21">
        <f t="shared" si="20"/>
        <v>0</v>
      </c>
      <c r="V193" s="21">
        <f t="shared" si="20"/>
        <v>0</v>
      </c>
      <c r="W193" s="21">
        <f t="shared" si="20"/>
        <v>0</v>
      </c>
      <c r="X193" s="21">
        <f t="shared" si="20"/>
        <v>0</v>
      </c>
      <c r="Y193" s="21">
        <f t="shared" si="20"/>
        <v>0</v>
      </c>
      <c r="Z193" s="21">
        <f t="shared" si="20"/>
        <v>0</v>
      </c>
      <c r="AA193" s="21">
        <f t="shared" si="20"/>
        <v>0</v>
      </c>
      <c r="AB193" s="21">
        <f t="shared" si="20"/>
        <v>0</v>
      </c>
      <c r="AC193" s="21">
        <f t="shared" si="20"/>
        <v>0</v>
      </c>
      <c r="AD193" s="21">
        <f t="shared" si="20"/>
        <v>0</v>
      </c>
      <c r="AE193" s="21">
        <f t="shared" si="20"/>
        <v>0</v>
      </c>
      <c r="AF193" s="21">
        <f t="shared" si="20"/>
        <v>0</v>
      </c>
      <c r="AG193" s="21">
        <f t="shared" si="20"/>
        <v>0</v>
      </c>
      <c r="AH193" s="21">
        <f t="shared" si="20"/>
        <v>0</v>
      </c>
      <c r="AI193" s="21">
        <f t="shared" si="20"/>
        <v>0</v>
      </c>
      <c r="AJ193" s="21">
        <f t="shared" si="20"/>
        <v>0</v>
      </c>
      <c r="AK193" s="21">
        <f t="shared" si="20"/>
        <v>0</v>
      </c>
      <c r="AL193" s="21">
        <f t="shared" si="20"/>
        <v>0</v>
      </c>
      <c r="AM193" s="21">
        <f t="shared" si="20"/>
        <v>0</v>
      </c>
      <c r="AN193" s="21">
        <f t="shared" si="20"/>
        <v>0</v>
      </c>
      <c r="AO193" s="21">
        <f t="shared" si="20"/>
        <v>0</v>
      </c>
      <c r="AP193" s="21">
        <f t="shared" si="20"/>
        <v>0</v>
      </c>
      <c r="AQ193" s="21">
        <f t="shared" si="20"/>
        <v>0</v>
      </c>
      <c r="AR193" s="21">
        <f t="shared" si="20"/>
        <v>0</v>
      </c>
      <c r="AS193" s="21">
        <f t="shared" si="20"/>
        <v>0</v>
      </c>
      <c r="AT193" s="21">
        <f t="shared" si="20"/>
        <v>0</v>
      </c>
      <c r="AU193" s="21">
        <f t="shared" si="20"/>
        <v>0</v>
      </c>
      <c r="AV193" s="21">
        <f t="shared" si="20"/>
        <v>0</v>
      </c>
      <c r="AW193" s="21">
        <f t="shared" si="20"/>
        <v>0</v>
      </c>
      <c r="AX193" s="21">
        <f t="shared" si="20"/>
        <v>0</v>
      </c>
      <c r="AY193" s="21">
        <f t="shared" si="20"/>
        <v>0</v>
      </c>
      <c r="AZ193" s="21">
        <f t="shared" si="20"/>
        <v>0</v>
      </c>
      <c r="BA193" s="21">
        <f t="shared" si="20"/>
        <v>0</v>
      </c>
      <c r="BB193" s="21">
        <f t="shared" si="20"/>
        <v>0</v>
      </c>
    </row>
    <row r="194" spans="1:54" outlineLevel="2">
      <c r="A194" s="424"/>
      <c r="B194" s="150" t="s">
        <v>484</v>
      </c>
      <c r="C194" s="19"/>
      <c r="D194" s="135" t="s">
        <v>379</v>
      </c>
      <c r="E194" s="21">
        <f t="shared" ref="E194:BB194" si="21">SUM(E172:E174)*E186</f>
        <v>0</v>
      </c>
      <c r="F194" s="21">
        <f t="shared" si="21"/>
        <v>0</v>
      </c>
      <c r="G194" s="21">
        <f t="shared" si="21"/>
        <v>0</v>
      </c>
      <c r="H194" s="21">
        <f t="shared" si="21"/>
        <v>0</v>
      </c>
      <c r="I194" s="21">
        <f t="shared" si="21"/>
        <v>0</v>
      </c>
      <c r="J194" s="21">
        <f t="shared" si="21"/>
        <v>0</v>
      </c>
      <c r="K194" s="21">
        <f t="shared" si="21"/>
        <v>0</v>
      </c>
      <c r="L194" s="21">
        <f t="shared" si="21"/>
        <v>0</v>
      </c>
      <c r="M194" s="21">
        <f t="shared" si="21"/>
        <v>0</v>
      </c>
      <c r="N194" s="21">
        <f t="shared" si="21"/>
        <v>0</v>
      </c>
      <c r="O194" s="21">
        <f t="shared" si="21"/>
        <v>0</v>
      </c>
      <c r="P194" s="21">
        <f t="shared" si="21"/>
        <v>0</v>
      </c>
      <c r="Q194" s="21">
        <f t="shared" si="21"/>
        <v>0</v>
      </c>
      <c r="R194" s="21">
        <f t="shared" si="21"/>
        <v>0</v>
      </c>
      <c r="S194" s="21">
        <f t="shared" si="21"/>
        <v>0</v>
      </c>
      <c r="T194" s="21">
        <f t="shared" si="21"/>
        <v>0</v>
      </c>
      <c r="U194" s="21">
        <f t="shared" si="21"/>
        <v>0</v>
      </c>
      <c r="V194" s="21">
        <f t="shared" si="21"/>
        <v>0</v>
      </c>
      <c r="W194" s="21">
        <f t="shared" si="21"/>
        <v>0</v>
      </c>
      <c r="X194" s="21">
        <f t="shared" si="21"/>
        <v>0</v>
      </c>
      <c r="Y194" s="21">
        <f t="shared" si="21"/>
        <v>0</v>
      </c>
      <c r="Z194" s="21">
        <f t="shared" si="21"/>
        <v>0</v>
      </c>
      <c r="AA194" s="21">
        <f t="shared" si="21"/>
        <v>0</v>
      </c>
      <c r="AB194" s="21">
        <f t="shared" si="21"/>
        <v>0</v>
      </c>
      <c r="AC194" s="21">
        <f t="shared" si="21"/>
        <v>0</v>
      </c>
      <c r="AD194" s="21">
        <f t="shared" si="21"/>
        <v>0</v>
      </c>
      <c r="AE194" s="21">
        <f t="shared" si="21"/>
        <v>0</v>
      </c>
      <c r="AF194" s="21">
        <f t="shared" si="21"/>
        <v>0</v>
      </c>
      <c r="AG194" s="21">
        <f t="shared" si="21"/>
        <v>0</v>
      </c>
      <c r="AH194" s="21">
        <f t="shared" si="21"/>
        <v>0</v>
      </c>
      <c r="AI194" s="21">
        <f t="shared" si="21"/>
        <v>0</v>
      </c>
      <c r="AJ194" s="21">
        <f t="shared" si="21"/>
        <v>0</v>
      </c>
      <c r="AK194" s="21">
        <f t="shared" si="21"/>
        <v>0</v>
      </c>
      <c r="AL194" s="21">
        <f t="shared" si="21"/>
        <v>0</v>
      </c>
      <c r="AM194" s="21">
        <f t="shared" si="21"/>
        <v>0</v>
      </c>
      <c r="AN194" s="21">
        <f t="shared" si="21"/>
        <v>0</v>
      </c>
      <c r="AO194" s="21">
        <f t="shared" si="21"/>
        <v>0</v>
      </c>
      <c r="AP194" s="21">
        <f t="shared" si="21"/>
        <v>0</v>
      </c>
      <c r="AQ194" s="21">
        <f t="shared" si="21"/>
        <v>0</v>
      </c>
      <c r="AR194" s="21">
        <f t="shared" si="21"/>
        <v>0</v>
      </c>
      <c r="AS194" s="21">
        <f t="shared" si="21"/>
        <v>0</v>
      </c>
      <c r="AT194" s="21">
        <f t="shared" si="21"/>
        <v>0</v>
      </c>
      <c r="AU194" s="21">
        <f t="shared" si="21"/>
        <v>0</v>
      </c>
      <c r="AV194" s="21">
        <f t="shared" si="21"/>
        <v>0</v>
      </c>
      <c r="AW194" s="21">
        <f t="shared" si="21"/>
        <v>0</v>
      </c>
      <c r="AX194" s="21">
        <f t="shared" si="21"/>
        <v>0</v>
      </c>
      <c r="AY194" s="21">
        <f t="shared" si="21"/>
        <v>0</v>
      </c>
      <c r="AZ194" s="21">
        <f t="shared" si="21"/>
        <v>0</v>
      </c>
      <c r="BA194" s="21">
        <f t="shared" si="21"/>
        <v>0</v>
      </c>
      <c r="BB194" s="21">
        <f t="shared" si="21"/>
        <v>0</v>
      </c>
    </row>
    <row r="195" spans="1:54" outlineLevel="2">
      <c r="A195" s="424"/>
      <c r="B195" s="150" t="s">
        <v>485</v>
      </c>
      <c r="C195" s="19"/>
      <c r="D195" s="135" t="s">
        <v>379</v>
      </c>
      <c r="E195" s="21">
        <f>SUM(E176:E178)*E186</f>
        <v>0</v>
      </c>
      <c r="F195" s="21">
        <f t="shared" ref="F195:BB195" si="22">SUM(F176:F178)*F186</f>
        <v>0</v>
      </c>
      <c r="G195" s="21">
        <f t="shared" si="22"/>
        <v>0</v>
      </c>
      <c r="H195" s="21">
        <f t="shared" si="22"/>
        <v>0</v>
      </c>
      <c r="I195" s="21">
        <f t="shared" si="22"/>
        <v>0</v>
      </c>
      <c r="J195" s="21">
        <f t="shared" si="22"/>
        <v>0</v>
      </c>
      <c r="K195" s="21">
        <f t="shared" si="22"/>
        <v>0</v>
      </c>
      <c r="L195" s="21">
        <f t="shared" si="22"/>
        <v>0</v>
      </c>
      <c r="M195" s="21">
        <f t="shared" si="22"/>
        <v>0</v>
      </c>
      <c r="N195" s="21">
        <f t="shared" si="22"/>
        <v>0</v>
      </c>
      <c r="O195" s="21">
        <f t="shared" si="22"/>
        <v>0</v>
      </c>
      <c r="P195" s="21">
        <f t="shared" si="22"/>
        <v>0</v>
      </c>
      <c r="Q195" s="21">
        <f t="shared" si="22"/>
        <v>0</v>
      </c>
      <c r="R195" s="21">
        <f t="shared" si="22"/>
        <v>0</v>
      </c>
      <c r="S195" s="21">
        <f t="shared" si="22"/>
        <v>0</v>
      </c>
      <c r="T195" s="21">
        <f t="shared" si="22"/>
        <v>0</v>
      </c>
      <c r="U195" s="21">
        <f t="shared" si="22"/>
        <v>0</v>
      </c>
      <c r="V195" s="21">
        <f t="shared" si="22"/>
        <v>0</v>
      </c>
      <c r="W195" s="21">
        <f t="shared" si="22"/>
        <v>0</v>
      </c>
      <c r="X195" s="21">
        <f t="shared" si="22"/>
        <v>0</v>
      </c>
      <c r="Y195" s="21">
        <f t="shared" si="22"/>
        <v>0</v>
      </c>
      <c r="Z195" s="21">
        <f t="shared" si="22"/>
        <v>0</v>
      </c>
      <c r="AA195" s="21">
        <f t="shared" si="22"/>
        <v>0</v>
      </c>
      <c r="AB195" s="21">
        <f t="shared" si="22"/>
        <v>0</v>
      </c>
      <c r="AC195" s="21">
        <f t="shared" si="22"/>
        <v>0</v>
      </c>
      <c r="AD195" s="21">
        <f t="shared" si="22"/>
        <v>0</v>
      </c>
      <c r="AE195" s="21">
        <f t="shared" si="22"/>
        <v>0</v>
      </c>
      <c r="AF195" s="21">
        <f t="shared" si="22"/>
        <v>0</v>
      </c>
      <c r="AG195" s="21">
        <f t="shared" si="22"/>
        <v>0</v>
      </c>
      <c r="AH195" s="21">
        <f t="shared" si="22"/>
        <v>0</v>
      </c>
      <c r="AI195" s="21">
        <f t="shared" si="22"/>
        <v>0</v>
      </c>
      <c r="AJ195" s="21">
        <f t="shared" si="22"/>
        <v>0</v>
      </c>
      <c r="AK195" s="21">
        <f t="shared" si="22"/>
        <v>0</v>
      </c>
      <c r="AL195" s="21">
        <f t="shared" si="22"/>
        <v>0</v>
      </c>
      <c r="AM195" s="21">
        <f t="shared" si="22"/>
        <v>0</v>
      </c>
      <c r="AN195" s="21">
        <f t="shared" si="22"/>
        <v>0</v>
      </c>
      <c r="AO195" s="21">
        <f t="shared" si="22"/>
        <v>0</v>
      </c>
      <c r="AP195" s="21">
        <f t="shared" si="22"/>
        <v>0</v>
      </c>
      <c r="AQ195" s="21">
        <f t="shared" si="22"/>
        <v>0</v>
      </c>
      <c r="AR195" s="21">
        <f t="shared" si="22"/>
        <v>0</v>
      </c>
      <c r="AS195" s="21">
        <f t="shared" si="22"/>
        <v>0</v>
      </c>
      <c r="AT195" s="21">
        <f t="shared" si="22"/>
        <v>0</v>
      </c>
      <c r="AU195" s="21">
        <f t="shared" si="22"/>
        <v>0</v>
      </c>
      <c r="AV195" s="21">
        <f t="shared" si="22"/>
        <v>0</v>
      </c>
      <c r="AW195" s="21">
        <f t="shared" si="22"/>
        <v>0</v>
      </c>
      <c r="AX195" s="21">
        <f t="shared" si="22"/>
        <v>0</v>
      </c>
      <c r="AY195" s="21">
        <f t="shared" si="22"/>
        <v>0</v>
      </c>
      <c r="AZ195" s="21">
        <f t="shared" si="22"/>
        <v>0</v>
      </c>
      <c r="BA195" s="21">
        <f t="shared" si="22"/>
        <v>0</v>
      </c>
      <c r="BB195" s="21">
        <f t="shared" si="22"/>
        <v>0</v>
      </c>
    </row>
    <row r="196" spans="1:54" outlineLevel="2">
      <c r="A196" s="424"/>
      <c r="B196" s="150" t="s">
        <v>285</v>
      </c>
      <c r="C196" s="19"/>
      <c r="D196" s="135" t="s">
        <v>379</v>
      </c>
      <c r="E196" s="21">
        <f t="shared" ref="E196:BB196" si="23">SUMIF($B$143:$B$154,"Safety",E$143:E$154)*E187</f>
        <v>0</v>
      </c>
      <c r="F196" s="21">
        <f t="shared" si="23"/>
        <v>0</v>
      </c>
      <c r="G196" s="21">
        <f t="shared" si="23"/>
        <v>0</v>
      </c>
      <c r="H196" s="21">
        <f t="shared" si="23"/>
        <v>0</v>
      </c>
      <c r="I196" s="21">
        <f t="shared" si="23"/>
        <v>0</v>
      </c>
      <c r="J196" s="21">
        <f t="shared" si="23"/>
        <v>0</v>
      </c>
      <c r="K196" s="21">
        <f t="shared" si="23"/>
        <v>0</v>
      </c>
      <c r="L196" s="21">
        <f t="shared" si="23"/>
        <v>0</v>
      </c>
      <c r="M196" s="21">
        <f t="shared" si="23"/>
        <v>0</v>
      </c>
      <c r="N196" s="21">
        <f t="shared" si="23"/>
        <v>0</v>
      </c>
      <c r="O196" s="21">
        <f t="shared" si="23"/>
        <v>0</v>
      </c>
      <c r="P196" s="21">
        <f t="shared" si="23"/>
        <v>0</v>
      </c>
      <c r="Q196" s="21">
        <f t="shared" si="23"/>
        <v>0</v>
      </c>
      <c r="R196" s="21">
        <f t="shared" si="23"/>
        <v>0</v>
      </c>
      <c r="S196" s="21">
        <f t="shared" si="23"/>
        <v>0</v>
      </c>
      <c r="T196" s="21">
        <f t="shared" si="23"/>
        <v>0</v>
      </c>
      <c r="U196" s="21">
        <f t="shared" si="23"/>
        <v>0</v>
      </c>
      <c r="V196" s="21">
        <f t="shared" si="23"/>
        <v>0</v>
      </c>
      <c r="W196" s="21">
        <f t="shared" si="23"/>
        <v>0</v>
      </c>
      <c r="X196" s="21">
        <f t="shared" si="23"/>
        <v>0</v>
      </c>
      <c r="Y196" s="21">
        <f t="shared" si="23"/>
        <v>0</v>
      </c>
      <c r="Z196" s="21">
        <f t="shared" si="23"/>
        <v>0</v>
      </c>
      <c r="AA196" s="21">
        <f t="shared" si="23"/>
        <v>0</v>
      </c>
      <c r="AB196" s="21">
        <f t="shared" si="23"/>
        <v>0</v>
      </c>
      <c r="AC196" s="21">
        <f t="shared" si="23"/>
        <v>0</v>
      </c>
      <c r="AD196" s="21">
        <f t="shared" si="23"/>
        <v>0</v>
      </c>
      <c r="AE196" s="21">
        <f t="shared" si="23"/>
        <v>0</v>
      </c>
      <c r="AF196" s="21">
        <f t="shared" si="23"/>
        <v>0</v>
      </c>
      <c r="AG196" s="21">
        <f t="shared" si="23"/>
        <v>0</v>
      </c>
      <c r="AH196" s="21">
        <f t="shared" si="23"/>
        <v>0</v>
      </c>
      <c r="AI196" s="21">
        <f t="shared" si="23"/>
        <v>0</v>
      </c>
      <c r="AJ196" s="21">
        <f t="shared" si="23"/>
        <v>0</v>
      </c>
      <c r="AK196" s="21">
        <f t="shared" si="23"/>
        <v>0</v>
      </c>
      <c r="AL196" s="21">
        <f t="shared" si="23"/>
        <v>0</v>
      </c>
      <c r="AM196" s="21">
        <f t="shared" si="23"/>
        <v>0</v>
      </c>
      <c r="AN196" s="21">
        <f t="shared" si="23"/>
        <v>0</v>
      </c>
      <c r="AO196" s="21">
        <f t="shared" si="23"/>
        <v>0</v>
      </c>
      <c r="AP196" s="21">
        <f t="shared" si="23"/>
        <v>0</v>
      </c>
      <c r="AQ196" s="21">
        <f t="shared" si="23"/>
        <v>0</v>
      </c>
      <c r="AR196" s="21">
        <f t="shared" si="23"/>
        <v>0</v>
      </c>
      <c r="AS196" s="21">
        <f t="shared" si="23"/>
        <v>0</v>
      </c>
      <c r="AT196" s="21">
        <f t="shared" si="23"/>
        <v>0</v>
      </c>
      <c r="AU196" s="21">
        <f t="shared" si="23"/>
        <v>0</v>
      </c>
      <c r="AV196" s="21">
        <f t="shared" si="23"/>
        <v>0</v>
      </c>
      <c r="AW196" s="21">
        <f t="shared" si="23"/>
        <v>0</v>
      </c>
      <c r="AX196" s="21">
        <f t="shared" si="23"/>
        <v>0</v>
      </c>
      <c r="AY196" s="21">
        <f t="shared" si="23"/>
        <v>0</v>
      </c>
      <c r="AZ196" s="21">
        <f t="shared" si="23"/>
        <v>0</v>
      </c>
      <c r="BA196" s="21">
        <f t="shared" si="23"/>
        <v>0</v>
      </c>
      <c r="BB196" s="21">
        <f t="shared" si="23"/>
        <v>0</v>
      </c>
    </row>
    <row r="197" spans="1:54" outlineLevel="2">
      <c r="A197" s="424"/>
      <c r="B197" s="150" t="s">
        <v>288</v>
      </c>
      <c r="C197" s="19"/>
      <c r="D197" s="135" t="s">
        <v>379</v>
      </c>
      <c r="E197" s="21">
        <f>SUMIF($B$143:$B$154,"Financial",E$143:E$154)*E186</f>
        <v>0</v>
      </c>
      <c r="F197" s="21">
        <f t="shared" ref="F197:BB197" si="24">SUMIF($B$143:$B$154,"Financial",F$143:F$154)*F186</f>
        <v>0</v>
      </c>
      <c r="G197" s="21">
        <f t="shared" si="24"/>
        <v>0</v>
      </c>
      <c r="H197" s="21">
        <f t="shared" si="24"/>
        <v>0</v>
      </c>
      <c r="I197" s="21">
        <f t="shared" si="24"/>
        <v>0</v>
      </c>
      <c r="J197" s="21">
        <f t="shared" si="24"/>
        <v>0</v>
      </c>
      <c r="K197" s="21">
        <f t="shared" si="24"/>
        <v>0</v>
      </c>
      <c r="L197" s="21">
        <f t="shared" si="24"/>
        <v>0</v>
      </c>
      <c r="M197" s="21">
        <f t="shared" si="24"/>
        <v>0</v>
      </c>
      <c r="N197" s="21">
        <f t="shared" si="24"/>
        <v>0</v>
      </c>
      <c r="O197" s="21">
        <f t="shared" si="24"/>
        <v>0</v>
      </c>
      <c r="P197" s="21">
        <f t="shared" si="24"/>
        <v>0</v>
      </c>
      <c r="Q197" s="21">
        <f t="shared" si="24"/>
        <v>0</v>
      </c>
      <c r="R197" s="21">
        <f t="shared" si="24"/>
        <v>0</v>
      </c>
      <c r="S197" s="21">
        <f t="shared" si="24"/>
        <v>0</v>
      </c>
      <c r="T197" s="21">
        <f t="shared" si="24"/>
        <v>0</v>
      </c>
      <c r="U197" s="21">
        <f t="shared" si="24"/>
        <v>0</v>
      </c>
      <c r="V197" s="21">
        <f t="shared" si="24"/>
        <v>0</v>
      </c>
      <c r="W197" s="21">
        <f t="shared" si="24"/>
        <v>0</v>
      </c>
      <c r="X197" s="21">
        <f t="shared" si="24"/>
        <v>0</v>
      </c>
      <c r="Y197" s="21">
        <f t="shared" si="24"/>
        <v>0</v>
      </c>
      <c r="Z197" s="21">
        <f t="shared" si="24"/>
        <v>0</v>
      </c>
      <c r="AA197" s="21">
        <f t="shared" si="24"/>
        <v>0</v>
      </c>
      <c r="AB197" s="21">
        <f t="shared" si="24"/>
        <v>0</v>
      </c>
      <c r="AC197" s="21">
        <f t="shared" si="24"/>
        <v>0</v>
      </c>
      <c r="AD197" s="21">
        <f t="shared" si="24"/>
        <v>0</v>
      </c>
      <c r="AE197" s="21">
        <f t="shared" si="24"/>
        <v>0</v>
      </c>
      <c r="AF197" s="21">
        <f t="shared" si="24"/>
        <v>0</v>
      </c>
      <c r="AG197" s="21">
        <f t="shared" si="24"/>
        <v>0</v>
      </c>
      <c r="AH197" s="21">
        <f t="shared" si="24"/>
        <v>0</v>
      </c>
      <c r="AI197" s="21">
        <f t="shared" si="24"/>
        <v>0</v>
      </c>
      <c r="AJ197" s="21">
        <f t="shared" si="24"/>
        <v>0</v>
      </c>
      <c r="AK197" s="21">
        <f t="shared" si="24"/>
        <v>0</v>
      </c>
      <c r="AL197" s="21">
        <f t="shared" si="24"/>
        <v>0</v>
      </c>
      <c r="AM197" s="21">
        <f t="shared" si="24"/>
        <v>0</v>
      </c>
      <c r="AN197" s="21">
        <f t="shared" si="24"/>
        <v>0</v>
      </c>
      <c r="AO197" s="21">
        <f t="shared" si="24"/>
        <v>0</v>
      </c>
      <c r="AP197" s="21">
        <f t="shared" si="24"/>
        <v>0</v>
      </c>
      <c r="AQ197" s="21">
        <f t="shared" si="24"/>
        <v>0</v>
      </c>
      <c r="AR197" s="21">
        <f t="shared" si="24"/>
        <v>0</v>
      </c>
      <c r="AS197" s="21">
        <f t="shared" si="24"/>
        <v>0</v>
      </c>
      <c r="AT197" s="21">
        <f t="shared" si="24"/>
        <v>0</v>
      </c>
      <c r="AU197" s="21">
        <f t="shared" si="24"/>
        <v>0</v>
      </c>
      <c r="AV197" s="21">
        <f t="shared" si="24"/>
        <v>0</v>
      </c>
      <c r="AW197" s="21">
        <f t="shared" si="24"/>
        <v>0</v>
      </c>
      <c r="AX197" s="21">
        <f t="shared" si="24"/>
        <v>0</v>
      </c>
      <c r="AY197" s="21">
        <f t="shared" si="24"/>
        <v>0</v>
      </c>
      <c r="AZ197" s="21">
        <f t="shared" si="24"/>
        <v>0</v>
      </c>
      <c r="BA197" s="21">
        <f t="shared" si="24"/>
        <v>0</v>
      </c>
      <c r="BB197" s="21">
        <f t="shared" si="24"/>
        <v>0</v>
      </c>
    </row>
    <row r="198" spans="1:54" outlineLevel="2">
      <c r="A198" s="425"/>
      <c r="B198" s="150" t="s">
        <v>466</v>
      </c>
      <c r="C198" s="19"/>
      <c r="D198" s="135" t="s">
        <v>379</v>
      </c>
      <c r="E198" s="21">
        <f>SUMIF($B$143:$B$154,"Other",E$143:E$154)*E186</f>
        <v>0</v>
      </c>
      <c r="F198" s="21">
        <f t="shared" ref="F198:BB198" si="25">SUMIF($B$143:$B$154,"Other",F$143:F$154)*F186</f>
        <v>0</v>
      </c>
      <c r="G198" s="21">
        <f t="shared" si="25"/>
        <v>0</v>
      </c>
      <c r="H198" s="21">
        <f t="shared" si="25"/>
        <v>0</v>
      </c>
      <c r="I198" s="21">
        <f t="shared" si="25"/>
        <v>0</v>
      </c>
      <c r="J198" s="21">
        <f t="shared" si="25"/>
        <v>0</v>
      </c>
      <c r="K198" s="21">
        <f t="shared" si="25"/>
        <v>0</v>
      </c>
      <c r="L198" s="21">
        <f t="shared" si="25"/>
        <v>0</v>
      </c>
      <c r="M198" s="21">
        <f t="shared" si="25"/>
        <v>0</v>
      </c>
      <c r="N198" s="21">
        <f t="shared" si="25"/>
        <v>0</v>
      </c>
      <c r="O198" s="21">
        <f t="shared" si="25"/>
        <v>0</v>
      </c>
      <c r="P198" s="21">
        <f t="shared" si="25"/>
        <v>0</v>
      </c>
      <c r="Q198" s="21">
        <f t="shared" si="25"/>
        <v>0</v>
      </c>
      <c r="R198" s="21">
        <f t="shared" si="25"/>
        <v>0</v>
      </c>
      <c r="S198" s="21">
        <f t="shared" si="25"/>
        <v>0</v>
      </c>
      <c r="T198" s="21">
        <f t="shared" si="25"/>
        <v>0</v>
      </c>
      <c r="U198" s="21">
        <f t="shared" si="25"/>
        <v>0</v>
      </c>
      <c r="V198" s="21">
        <f t="shared" si="25"/>
        <v>0</v>
      </c>
      <c r="W198" s="21">
        <f t="shared" si="25"/>
        <v>0</v>
      </c>
      <c r="X198" s="21">
        <f t="shared" si="25"/>
        <v>0</v>
      </c>
      <c r="Y198" s="21">
        <f t="shared" si="25"/>
        <v>0</v>
      </c>
      <c r="Z198" s="21">
        <f t="shared" si="25"/>
        <v>0</v>
      </c>
      <c r="AA198" s="21">
        <f t="shared" si="25"/>
        <v>0</v>
      </c>
      <c r="AB198" s="21">
        <f t="shared" si="25"/>
        <v>0</v>
      </c>
      <c r="AC198" s="21">
        <f t="shared" si="25"/>
        <v>0</v>
      </c>
      <c r="AD198" s="21">
        <f t="shared" si="25"/>
        <v>0</v>
      </c>
      <c r="AE198" s="21">
        <f t="shared" si="25"/>
        <v>0</v>
      </c>
      <c r="AF198" s="21">
        <f t="shared" si="25"/>
        <v>0</v>
      </c>
      <c r="AG198" s="21">
        <f t="shared" si="25"/>
        <v>0</v>
      </c>
      <c r="AH198" s="21">
        <f t="shared" si="25"/>
        <v>0</v>
      </c>
      <c r="AI198" s="21">
        <f t="shared" si="25"/>
        <v>0</v>
      </c>
      <c r="AJ198" s="21">
        <f t="shared" si="25"/>
        <v>0</v>
      </c>
      <c r="AK198" s="21">
        <f t="shared" si="25"/>
        <v>0</v>
      </c>
      <c r="AL198" s="21">
        <f t="shared" si="25"/>
        <v>0</v>
      </c>
      <c r="AM198" s="21">
        <f t="shared" si="25"/>
        <v>0</v>
      </c>
      <c r="AN198" s="21">
        <f t="shared" si="25"/>
        <v>0</v>
      </c>
      <c r="AO198" s="21">
        <f t="shared" si="25"/>
        <v>0</v>
      </c>
      <c r="AP198" s="21">
        <f t="shared" si="25"/>
        <v>0</v>
      </c>
      <c r="AQ198" s="21">
        <f t="shared" si="25"/>
        <v>0</v>
      </c>
      <c r="AR198" s="21">
        <f t="shared" si="25"/>
        <v>0</v>
      </c>
      <c r="AS198" s="21">
        <f t="shared" si="25"/>
        <v>0</v>
      </c>
      <c r="AT198" s="21">
        <f t="shared" si="25"/>
        <v>0</v>
      </c>
      <c r="AU198" s="21">
        <f t="shared" si="25"/>
        <v>0</v>
      </c>
      <c r="AV198" s="21">
        <f t="shared" si="25"/>
        <v>0</v>
      </c>
      <c r="AW198" s="21">
        <f t="shared" si="25"/>
        <v>0</v>
      </c>
      <c r="AX198" s="21">
        <f t="shared" si="25"/>
        <v>0</v>
      </c>
      <c r="AY198" s="21">
        <f t="shared" si="25"/>
        <v>0</v>
      </c>
      <c r="AZ198" s="21">
        <f t="shared" si="25"/>
        <v>0</v>
      </c>
      <c r="BA198" s="21">
        <f t="shared" si="25"/>
        <v>0</v>
      </c>
      <c r="BB198" s="21">
        <f t="shared" si="25"/>
        <v>0</v>
      </c>
    </row>
    <row r="199" spans="1:54" outlineLevel="2">
      <c r="A199" s="230"/>
      <c r="B199" s="150"/>
      <c r="C199" s="19"/>
      <c r="D199" s="19"/>
      <c r="E199" s="231"/>
      <c r="F199" s="231"/>
      <c r="G199" s="231"/>
      <c r="H199" s="231"/>
      <c r="I199" s="231"/>
      <c r="J199" s="231"/>
      <c r="K199" s="231"/>
      <c r="L199" s="231"/>
      <c r="M199" s="231"/>
      <c r="N199" s="231"/>
      <c r="O199" s="231"/>
      <c r="P199" s="231"/>
      <c r="Q199" s="231"/>
      <c r="R199" s="231"/>
      <c r="S199" s="231"/>
      <c r="T199" s="231"/>
      <c r="U199" s="231"/>
      <c r="V199" s="231"/>
      <c r="W199" s="231"/>
      <c r="X199" s="231"/>
      <c r="Y199" s="231"/>
      <c r="Z199" s="231"/>
      <c r="AA199" s="231"/>
      <c r="AB199" s="231"/>
      <c r="AC199" s="231"/>
      <c r="AD199" s="231"/>
      <c r="AE199" s="231"/>
      <c r="AF199" s="231"/>
      <c r="AG199" s="231"/>
      <c r="AH199" s="231"/>
      <c r="AI199" s="231"/>
      <c r="AJ199" s="231"/>
      <c r="AK199" s="231"/>
      <c r="AL199" s="231"/>
      <c r="AM199" s="231"/>
      <c r="AN199" s="231"/>
      <c r="AO199" s="231"/>
      <c r="AP199" s="231"/>
      <c r="AQ199" s="231"/>
      <c r="AR199" s="231"/>
      <c r="AS199" s="231"/>
      <c r="AT199" s="231"/>
      <c r="AU199" s="231"/>
      <c r="AV199" s="231"/>
      <c r="AW199" s="231"/>
      <c r="AX199" s="231"/>
      <c r="AY199" s="231"/>
      <c r="AZ199" s="231"/>
      <c r="BA199" s="231"/>
      <c r="BB199" s="231"/>
    </row>
    <row r="200" spans="1:54" outlineLevel="2">
      <c r="A200" s="423" t="s">
        <v>486</v>
      </c>
      <c r="B200" s="150" t="s">
        <v>487</v>
      </c>
      <c r="C200" s="19"/>
      <c r="D200" s="135" t="s">
        <v>379</v>
      </c>
      <c r="E200" s="21">
        <f>SUM(E190:E193,E196:E198)</f>
        <v>0</v>
      </c>
      <c r="F200" s="21">
        <f t="shared" ref="F200:BB200" si="26">SUM(F190:F193,F196:F198)</f>
        <v>0</v>
      </c>
      <c r="G200" s="21">
        <f t="shared" si="26"/>
        <v>0</v>
      </c>
      <c r="H200" s="21">
        <f t="shared" si="26"/>
        <v>0</v>
      </c>
      <c r="I200" s="21">
        <f t="shared" si="26"/>
        <v>0</v>
      </c>
      <c r="J200" s="21">
        <f t="shared" si="26"/>
        <v>0</v>
      </c>
      <c r="K200" s="21">
        <f t="shared" si="26"/>
        <v>0</v>
      </c>
      <c r="L200" s="21">
        <f t="shared" si="26"/>
        <v>0</v>
      </c>
      <c r="M200" s="21">
        <f t="shared" si="26"/>
        <v>0</v>
      </c>
      <c r="N200" s="21">
        <f t="shared" si="26"/>
        <v>0</v>
      </c>
      <c r="O200" s="21">
        <f t="shared" si="26"/>
        <v>0</v>
      </c>
      <c r="P200" s="21">
        <f t="shared" si="26"/>
        <v>0</v>
      </c>
      <c r="Q200" s="21">
        <f t="shared" si="26"/>
        <v>0</v>
      </c>
      <c r="R200" s="21">
        <f t="shared" si="26"/>
        <v>0</v>
      </c>
      <c r="S200" s="21">
        <f t="shared" si="26"/>
        <v>0</v>
      </c>
      <c r="T200" s="21">
        <f t="shared" si="26"/>
        <v>0</v>
      </c>
      <c r="U200" s="21">
        <f t="shared" si="26"/>
        <v>0</v>
      </c>
      <c r="V200" s="21">
        <f t="shared" si="26"/>
        <v>0</v>
      </c>
      <c r="W200" s="21">
        <f t="shared" si="26"/>
        <v>0</v>
      </c>
      <c r="X200" s="21">
        <f t="shared" si="26"/>
        <v>0</v>
      </c>
      <c r="Y200" s="21">
        <f t="shared" si="26"/>
        <v>0</v>
      </c>
      <c r="Z200" s="21">
        <f t="shared" si="26"/>
        <v>0</v>
      </c>
      <c r="AA200" s="21">
        <f t="shared" si="26"/>
        <v>0</v>
      </c>
      <c r="AB200" s="21">
        <f t="shared" si="26"/>
        <v>0</v>
      </c>
      <c r="AC200" s="21">
        <f t="shared" si="26"/>
        <v>0</v>
      </c>
      <c r="AD200" s="21">
        <f t="shared" si="26"/>
        <v>0</v>
      </c>
      <c r="AE200" s="21">
        <f t="shared" si="26"/>
        <v>0</v>
      </c>
      <c r="AF200" s="21">
        <f t="shared" si="26"/>
        <v>0</v>
      </c>
      <c r="AG200" s="21">
        <f t="shared" si="26"/>
        <v>0</v>
      </c>
      <c r="AH200" s="21">
        <f t="shared" si="26"/>
        <v>0</v>
      </c>
      <c r="AI200" s="21">
        <f t="shared" si="26"/>
        <v>0</v>
      </c>
      <c r="AJ200" s="21">
        <f t="shared" si="26"/>
        <v>0</v>
      </c>
      <c r="AK200" s="21">
        <f t="shared" si="26"/>
        <v>0</v>
      </c>
      <c r="AL200" s="21">
        <f t="shared" si="26"/>
        <v>0</v>
      </c>
      <c r="AM200" s="21">
        <f t="shared" si="26"/>
        <v>0</v>
      </c>
      <c r="AN200" s="21">
        <f t="shared" si="26"/>
        <v>0</v>
      </c>
      <c r="AO200" s="21">
        <f t="shared" si="26"/>
        <v>0</v>
      </c>
      <c r="AP200" s="21">
        <f t="shared" si="26"/>
        <v>0</v>
      </c>
      <c r="AQ200" s="21">
        <f t="shared" si="26"/>
        <v>0</v>
      </c>
      <c r="AR200" s="21">
        <f t="shared" si="26"/>
        <v>0</v>
      </c>
      <c r="AS200" s="21">
        <f t="shared" si="26"/>
        <v>0</v>
      </c>
      <c r="AT200" s="21">
        <f t="shared" si="26"/>
        <v>0</v>
      </c>
      <c r="AU200" s="21">
        <f t="shared" si="26"/>
        <v>0</v>
      </c>
      <c r="AV200" s="21">
        <f t="shared" si="26"/>
        <v>0</v>
      </c>
      <c r="AW200" s="21">
        <f t="shared" si="26"/>
        <v>0</v>
      </c>
      <c r="AX200" s="21">
        <f t="shared" si="26"/>
        <v>0</v>
      </c>
      <c r="AY200" s="21">
        <f t="shared" si="26"/>
        <v>0</v>
      </c>
      <c r="AZ200" s="21">
        <f t="shared" si="26"/>
        <v>0</v>
      </c>
      <c r="BA200" s="21">
        <f t="shared" si="26"/>
        <v>0</v>
      </c>
      <c r="BB200" s="21">
        <f t="shared" si="26"/>
        <v>0</v>
      </c>
    </row>
    <row r="201" spans="1:54" outlineLevel="2">
      <c r="A201" s="424"/>
      <c r="B201" s="150" t="s">
        <v>488</v>
      </c>
      <c r="C201" s="19"/>
      <c r="D201" s="135" t="s">
        <v>379</v>
      </c>
      <c r="E201" s="21">
        <f>SUM(E190:E192,E194,E196:E198)</f>
        <v>0</v>
      </c>
      <c r="F201" s="21">
        <f t="shared" ref="F201:BB201" si="27">SUM(F190:F192,F194,F196:F198)</f>
        <v>0</v>
      </c>
      <c r="G201" s="21">
        <f t="shared" si="27"/>
        <v>0</v>
      </c>
      <c r="H201" s="21">
        <f t="shared" si="27"/>
        <v>0</v>
      </c>
      <c r="I201" s="21">
        <f t="shared" si="27"/>
        <v>0</v>
      </c>
      <c r="J201" s="21">
        <f t="shared" si="27"/>
        <v>0</v>
      </c>
      <c r="K201" s="21">
        <f t="shared" si="27"/>
        <v>0</v>
      </c>
      <c r="L201" s="21">
        <f t="shared" si="27"/>
        <v>0</v>
      </c>
      <c r="M201" s="21">
        <f t="shared" si="27"/>
        <v>0</v>
      </c>
      <c r="N201" s="21">
        <f t="shared" si="27"/>
        <v>0</v>
      </c>
      <c r="O201" s="21">
        <f t="shared" si="27"/>
        <v>0</v>
      </c>
      <c r="P201" s="21">
        <f t="shared" si="27"/>
        <v>0</v>
      </c>
      <c r="Q201" s="21">
        <f t="shared" si="27"/>
        <v>0</v>
      </c>
      <c r="R201" s="21">
        <f t="shared" si="27"/>
        <v>0</v>
      </c>
      <c r="S201" s="21">
        <f t="shared" si="27"/>
        <v>0</v>
      </c>
      <c r="T201" s="21">
        <f t="shared" si="27"/>
        <v>0</v>
      </c>
      <c r="U201" s="21">
        <f t="shared" si="27"/>
        <v>0</v>
      </c>
      <c r="V201" s="21">
        <f t="shared" si="27"/>
        <v>0</v>
      </c>
      <c r="W201" s="21">
        <f t="shared" si="27"/>
        <v>0</v>
      </c>
      <c r="X201" s="21">
        <f t="shared" si="27"/>
        <v>0</v>
      </c>
      <c r="Y201" s="21">
        <f t="shared" si="27"/>
        <v>0</v>
      </c>
      <c r="Z201" s="21">
        <f t="shared" si="27"/>
        <v>0</v>
      </c>
      <c r="AA201" s="21">
        <f t="shared" si="27"/>
        <v>0</v>
      </c>
      <c r="AB201" s="21">
        <f t="shared" si="27"/>
        <v>0</v>
      </c>
      <c r="AC201" s="21">
        <f t="shared" si="27"/>
        <v>0</v>
      </c>
      <c r="AD201" s="21">
        <f t="shared" si="27"/>
        <v>0</v>
      </c>
      <c r="AE201" s="21">
        <f t="shared" si="27"/>
        <v>0</v>
      </c>
      <c r="AF201" s="21">
        <f t="shared" si="27"/>
        <v>0</v>
      </c>
      <c r="AG201" s="21">
        <f t="shared" si="27"/>
        <v>0</v>
      </c>
      <c r="AH201" s="21">
        <f t="shared" si="27"/>
        <v>0</v>
      </c>
      <c r="AI201" s="21">
        <f t="shared" si="27"/>
        <v>0</v>
      </c>
      <c r="AJ201" s="21">
        <f t="shared" si="27"/>
        <v>0</v>
      </c>
      <c r="AK201" s="21">
        <f t="shared" si="27"/>
        <v>0</v>
      </c>
      <c r="AL201" s="21">
        <f t="shared" si="27"/>
        <v>0</v>
      </c>
      <c r="AM201" s="21">
        <f t="shared" si="27"/>
        <v>0</v>
      </c>
      <c r="AN201" s="21">
        <f t="shared" si="27"/>
        <v>0</v>
      </c>
      <c r="AO201" s="21">
        <f t="shared" si="27"/>
        <v>0</v>
      </c>
      <c r="AP201" s="21">
        <f t="shared" si="27"/>
        <v>0</v>
      </c>
      <c r="AQ201" s="21">
        <f t="shared" si="27"/>
        <v>0</v>
      </c>
      <c r="AR201" s="21">
        <f t="shared" si="27"/>
        <v>0</v>
      </c>
      <c r="AS201" s="21">
        <f t="shared" si="27"/>
        <v>0</v>
      </c>
      <c r="AT201" s="21">
        <f t="shared" si="27"/>
        <v>0</v>
      </c>
      <c r="AU201" s="21">
        <f t="shared" si="27"/>
        <v>0</v>
      </c>
      <c r="AV201" s="21">
        <f t="shared" si="27"/>
        <v>0</v>
      </c>
      <c r="AW201" s="21">
        <f t="shared" si="27"/>
        <v>0</v>
      </c>
      <c r="AX201" s="21">
        <f t="shared" si="27"/>
        <v>0</v>
      </c>
      <c r="AY201" s="21">
        <f t="shared" si="27"/>
        <v>0</v>
      </c>
      <c r="AZ201" s="21">
        <f t="shared" si="27"/>
        <v>0</v>
      </c>
      <c r="BA201" s="21">
        <f t="shared" si="27"/>
        <v>0</v>
      </c>
      <c r="BB201" s="21">
        <f t="shared" si="27"/>
        <v>0</v>
      </c>
    </row>
    <row r="202" spans="1:54" outlineLevel="2">
      <c r="A202" s="425"/>
      <c r="B202" s="150" t="s">
        <v>489</v>
      </c>
      <c r="C202" s="19"/>
      <c r="D202" s="135" t="s">
        <v>379</v>
      </c>
      <c r="E202" s="21">
        <f>SUM(E190:E192,E195:E198)</f>
        <v>0</v>
      </c>
      <c r="F202" s="21">
        <f t="shared" ref="F202:BB202" si="28">SUM(F190:F192,F195:F198)</f>
        <v>0</v>
      </c>
      <c r="G202" s="21">
        <f t="shared" si="28"/>
        <v>0</v>
      </c>
      <c r="H202" s="21">
        <f t="shared" si="28"/>
        <v>0</v>
      </c>
      <c r="I202" s="21">
        <f t="shared" si="28"/>
        <v>0</v>
      </c>
      <c r="J202" s="21">
        <f t="shared" si="28"/>
        <v>0</v>
      </c>
      <c r="K202" s="21">
        <f t="shared" si="28"/>
        <v>0</v>
      </c>
      <c r="L202" s="21">
        <f t="shared" si="28"/>
        <v>0</v>
      </c>
      <c r="M202" s="21">
        <f t="shared" si="28"/>
        <v>0</v>
      </c>
      <c r="N202" s="21">
        <f t="shared" si="28"/>
        <v>0</v>
      </c>
      <c r="O202" s="21">
        <f t="shared" si="28"/>
        <v>0</v>
      </c>
      <c r="P202" s="21">
        <f t="shared" si="28"/>
        <v>0</v>
      </c>
      <c r="Q202" s="21">
        <f t="shared" si="28"/>
        <v>0</v>
      </c>
      <c r="R202" s="21">
        <f t="shared" si="28"/>
        <v>0</v>
      </c>
      <c r="S202" s="21">
        <f t="shared" si="28"/>
        <v>0</v>
      </c>
      <c r="T202" s="21">
        <f t="shared" si="28"/>
        <v>0</v>
      </c>
      <c r="U202" s="21">
        <f t="shared" si="28"/>
        <v>0</v>
      </c>
      <c r="V202" s="21">
        <f t="shared" si="28"/>
        <v>0</v>
      </c>
      <c r="W202" s="21">
        <f t="shared" si="28"/>
        <v>0</v>
      </c>
      <c r="X202" s="21">
        <f t="shared" si="28"/>
        <v>0</v>
      </c>
      <c r="Y202" s="21">
        <f t="shared" si="28"/>
        <v>0</v>
      </c>
      <c r="Z202" s="21">
        <f t="shared" si="28"/>
        <v>0</v>
      </c>
      <c r="AA202" s="21">
        <f t="shared" si="28"/>
        <v>0</v>
      </c>
      <c r="AB202" s="21">
        <f t="shared" si="28"/>
        <v>0</v>
      </c>
      <c r="AC202" s="21">
        <f t="shared" si="28"/>
        <v>0</v>
      </c>
      <c r="AD202" s="21">
        <f t="shared" si="28"/>
        <v>0</v>
      </c>
      <c r="AE202" s="21">
        <f t="shared" si="28"/>
        <v>0</v>
      </c>
      <c r="AF202" s="21">
        <f t="shared" si="28"/>
        <v>0</v>
      </c>
      <c r="AG202" s="21">
        <f t="shared" si="28"/>
        <v>0</v>
      </c>
      <c r="AH202" s="21">
        <f t="shared" si="28"/>
        <v>0</v>
      </c>
      <c r="AI202" s="21">
        <f t="shared" si="28"/>
        <v>0</v>
      </c>
      <c r="AJ202" s="21">
        <f t="shared" si="28"/>
        <v>0</v>
      </c>
      <c r="AK202" s="21">
        <f t="shared" si="28"/>
        <v>0</v>
      </c>
      <c r="AL202" s="21">
        <f t="shared" si="28"/>
        <v>0</v>
      </c>
      <c r="AM202" s="21">
        <f t="shared" si="28"/>
        <v>0</v>
      </c>
      <c r="AN202" s="21">
        <f t="shared" si="28"/>
        <v>0</v>
      </c>
      <c r="AO202" s="21">
        <f t="shared" si="28"/>
        <v>0</v>
      </c>
      <c r="AP202" s="21">
        <f t="shared" si="28"/>
        <v>0</v>
      </c>
      <c r="AQ202" s="21">
        <f t="shared" si="28"/>
        <v>0</v>
      </c>
      <c r="AR202" s="21">
        <f t="shared" si="28"/>
        <v>0</v>
      </c>
      <c r="AS202" s="21">
        <f t="shared" si="28"/>
        <v>0</v>
      </c>
      <c r="AT202" s="21">
        <f t="shared" si="28"/>
        <v>0</v>
      </c>
      <c r="AU202" s="21">
        <f t="shared" si="28"/>
        <v>0</v>
      </c>
      <c r="AV202" s="21">
        <f t="shared" si="28"/>
        <v>0</v>
      </c>
      <c r="AW202" s="21">
        <f t="shared" si="28"/>
        <v>0</v>
      </c>
      <c r="AX202" s="21">
        <f t="shared" si="28"/>
        <v>0</v>
      </c>
      <c r="AY202" s="21">
        <f t="shared" si="28"/>
        <v>0</v>
      </c>
      <c r="AZ202" s="21">
        <f t="shared" si="28"/>
        <v>0</v>
      </c>
      <c r="BA202" s="21">
        <f t="shared" si="28"/>
        <v>0</v>
      </c>
      <c r="BB202" s="21">
        <f t="shared" si="28"/>
        <v>0</v>
      </c>
    </row>
    <row r="203" spans="1:54" outlineLevel="2">
      <c r="B203" s="150"/>
      <c r="C203" s="19"/>
      <c r="D203" s="19"/>
      <c r="E203" s="233"/>
      <c r="F203" s="234"/>
      <c r="G203" s="234"/>
      <c r="H203" s="234"/>
      <c r="I203" s="234"/>
      <c r="J203" s="234"/>
      <c r="K203" s="234"/>
      <c r="L203" s="234"/>
      <c r="M203" s="234"/>
      <c r="N203" s="234"/>
      <c r="O203" s="234"/>
      <c r="P203" s="234"/>
      <c r="Q203" s="234"/>
      <c r="R203" s="234"/>
      <c r="S203" s="234"/>
      <c r="T203" s="234"/>
      <c r="U203" s="234"/>
      <c r="V203" s="234"/>
      <c r="W203" s="234"/>
      <c r="X203" s="234"/>
      <c r="Y203" s="234"/>
      <c r="Z203" s="234"/>
      <c r="AA203" s="234"/>
      <c r="AB203" s="234"/>
      <c r="AC203" s="234"/>
      <c r="AD203" s="234"/>
      <c r="AE203" s="234"/>
      <c r="AF203" s="234"/>
      <c r="AG203" s="234"/>
      <c r="AH203" s="234"/>
      <c r="AI203" s="234"/>
      <c r="AJ203" s="234"/>
      <c r="AK203" s="234"/>
      <c r="AL203" s="234"/>
      <c r="AM203" s="234"/>
      <c r="AN203" s="234"/>
      <c r="AO203" s="234"/>
      <c r="AP203" s="234"/>
      <c r="AQ203" s="234"/>
      <c r="AR203" s="234"/>
      <c r="AS203" s="234"/>
      <c r="AT203" s="234"/>
      <c r="AU203" s="234"/>
      <c r="AV203" s="234"/>
      <c r="AW203" s="234"/>
      <c r="AX203" s="234"/>
      <c r="AY203" s="234"/>
      <c r="AZ203" s="234"/>
      <c r="BA203" s="234"/>
      <c r="BB203" s="234"/>
    </row>
    <row r="204" spans="1:54" outlineLevel="2">
      <c r="A204" s="423" t="s">
        <v>490</v>
      </c>
      <c r="B204" s="150" t="s">
        <v>491</v>
      </c>
      <c r="C204" s="19"/>
      <c r="D204" s="135" t="s">
        <v>379</v>
      </c>
      <c r="E204" s="21">
        <f>E200</f>
        <v>0</v>
      </c>
      <c r="F204" s="21">
        <f>F200+E204</f>
        <v>0</v>
      </c>
      <c r="G204" s="21">
        <f t="shared" ref="G204:BB206" si="29">G200+F204</f>
        <v>0</v>
      </c>
      <c r="H204" s="21">
        <f t="shared" si="29"/>
        <v>0</v>
      </c>
      <c r="I204" s="21">
        <f t="shared" si="29"/>
        <v>0</v>
      </c>
      <c r="J204" s="21">
        <f t="shared" si="29"/>
        <v>0</v>
      </c>
      <c r="K204" s="21">
        <f t="shared" si="29"/>
        <v>0</v>
      </c>
      <c r="L204" s="21">
        <f t="shared" si="29"/>
        <v>0</v>
      </c>
      <c r="M204" s="21">
        <f t="shared" si="29"/>
        <v>0</v>
      </c>
      <c r="N204" s="21">
        <f t="shared" si="29"/>
        <v>0</v>
      </c>
      <c r="O204" s="21">
        <f t="shared" si="29"/>
        <v>0</v>
      </c>
      <c r="P204" s="21">
        <f t="shared" si="29"/>
        <v>0</v>
      </c>
      <c r="Q204" s="21">
        <f t="shared" si="29"/>
        <v>0</v>
      </c>
      <c r="R204" s="21">
        <f t="shared" si="29"/>
        <v>0</v>
      </c>
      <c r="S204" s="21">
        <f t="shared" si="29"/>
        <v>0</v>
      </c>
      <c r="T204" s="21">
        <f t="shared" si="29"/>
        <v>0</v>
      </c>
      <c r="U204" s="21">
        <f t="shared" si="29"/>
        <v>0</v>
      </c>
      <c r="V204" s="21">
        <f t="shared" si="29"/>
        <v>0</v>
      </c>
      <c r="W204" s="21">
        <f t="shared" si="29"/>
        <v>0</v>
      </c>
      <c r="X204" s="21">
        <f t="shared" si="29"/>
        <v>0</v>
      </c>
      <c r="Y204" s="21">
        <f t="shared" si="29"/>
        <v>0</v>
      </c>
      <c r="Z204" s="21">
        <f t="shared" si="29"/>
        <v>0</v>
      </c>
      <c r="AA204" s="21">
        <f t="shared" si="29"/>
        <v>0</v>
      </c>
      <c r="AB204" s="21">
        <f t="shared" si="29"/>
        <v>0</v>
      </c>
      <c r="AC204" s="21">
        <f t="shared" si="29"/>
        <v>0</v>
      </c>
      <c r="AD204" s="21">
        <f t="shared" si="29"/>
        <v>0</v>
      </c>
      <c r="AE204" s="21">
        <f t="shared" si="29"/>
        <v>0</v>
      </c>
      <c r="AF204" s="21">
        <f t="shared" si="29"/>
        <v>0</v>
      </c>
      <c r="AG204" s="21">
        <f t="shared" si="29"/>
        <v>0</v>
      </c>
      <c r="AH204" s="21">
        <f t="shared" si="29"/>
        <v>0</v>
      </c>
      <c r="AI204" s="21">
        <f t="shared" si="29"/>
        <v>0</v>
      </c>
      <c r="AJ204" s="21">
        <f t="shared" si="29"/>
        <v>0</v>
      </c>
      <c r="AK204" s="21">
        <f t="shared" si="29"/>
        <v>0</v>
      </c>
      <c r="AL204" s="21">
        <f t="shared" si="29"/>
        <v>0</v>
      </c>
      <c r="AM204" s="21">
        <f t="shared" si="29"/>
        <v>0</v>
      </c>
      <c r="AN204" s="21">
        <f t="shared" si="29"/>
        <v>0</v>
      </c>
      <c r="AO204" s="21">
        <f t="shared" si="29"/>
        <v>0</v>
      </c>
      <c r="AP204" s="21">
        <f t="shared" si="29"/>
        <v>0</v>
      </c>
      <c r="AQ204" s="21">
        <f t="shared" si="29"/>
        <v>0</v>
      </c>
      <c r="AR204" s="21">
        <f t="shared" si="29"/>
        <v>0</v>
      </c>
      <c r="AS204" s="21">
        <f t="shared" si="29"/>
        <v>0</v>
      </c>
      <c r="AT204" s="21">
        <f t="shared" si="29"/>
        <v>0</v>
      </c>
      <c r="AU204" s="21">
        <f t="shared" si="29"/>
        <v>0</v>
      </c>
      <c r="AV204" s="21">
        <f t="shared" si="29"/>
        <v>0</v>
      </c>
      <c r="AW204" s="21">
        <f t="shared" si="29"/>
        <v>0</v>
      </c>
      <c r="AX204" s="21">
        <f t="shared" si="29"/>
        <v>0</v>
      </c>
      <c r="AY204" s="21">
        <f t="shared" si="29"/>
        <v>0</v>
      </c>
      <c r="AZ204" s="21">
        <f t="shared" si="29"/>
        <v>0</v>
      </c>
      <c r="BA204" s="21">
        <f t="shared" si="29"/>
        <v>0</v>
      </c>
      <c r="BB204" s="21">
        <f t="shared" si="29"/>
        <v>0</v>
      </c>
    </row>
    <row r="205" spans="1:54" outlineLevel="2">
      <c r="A205" s="424"/>
      <c r="B205" s="150" t="s">
        <v>492</v>
      </c>
      <c r="C205" s="19"/>
      <c r="D205" s="135" t="s">
        <v>379</v>
      </c>
      <c r="E205" s="21">
        <f>E201</f>
        <v>0</v>
      </c>
      <c r="F205" s="21">
        <f t="shared" ref="F205:U206" si="30">F201+E205</f>
        <v>0</v>
      </c>
      <c r="G205" s="21">
        <f t="shared" si="30"/>
        <v>0</v>
      </c>
      <c r="H205" s="21">
        <f t="shared" si="30"/>
        <v>0</v>
      </c>
      <c r="I205" s="21">
        <f t="shared" si="30"/>
        <v>0</v>
      </c>
      <c r="J205" s="21">
        <f t="shared" si="30"/>
        <v>0</v>
      </c>
      <c r="K205" s="21">
        <f t="shared" si="30"/>
        <v>0</v>
      </c>
      <c r="L205" s="21">
        <f t="shared" si="30"/>
        <v>0</v>
      </c>
      <c r="M205" s="21">
        <f t="shared" si="30"/>
        <v>0</v>
      </c>
      <c r="N205" s="21">
        <f t="shared" si="30"/>
        <v>0</v>
      </c>
      <c r="O205" s="21">
        <f t="shared" si="30"/>
        <v>0</v>
      </c>
      <c r="P205" s="21">
        <f t="shared" si="30"/>
        <v>0</v>
      </c>
      <c r="Q205" s="21">
        <f t="shared" si="30"/>
        <v>0</v>
      </c>
      <c r="R205" s="21">
        <f t="shared" si="30"/>
        <v>0</v>
      </c>
      <c r="S205" s="21">
        <f t="shared" si="30"/>
        <v>0</v>
      </c>
      <c r="T205" s="21">
        <f t="shared" si="30"/>
        <v>0</v>
      </c>
      <c r="U205" s="21">
        <f t="shared" si="30"/>
        <v>0</v>
      </c>
      <c r="V205" s="21">
        <f t="shared" si="29"/>
        <v>0</v>
      </c>
      <c r="W205" s="21">
        <f t="shared" si="29"/>
        <v>0</v>
      </c>
      <c r="X205" s="21">
        <f t="shared" si="29"/>
        <v>0</v>
      </c>
      <c r="Y205" s="21">
        <f t="shared" si="29"/>
        <v>0</v>
      </c>
      <c r="Z205" s="21">
        <f t="shared" si="29"/>
        <v>0</v>
      </c>
      <c r="AA205" s="21">
        <f t="shared" si="29"/>
        <v>0</v>
      </c>
      <c r="AB205" s="21">
        <f t="shared" si="29"/>
        <v>0</v>
      </c>
      <c r="AC205" s="21">
        <f t="shared" si="29"/>
        <v>0</v>
      </c>
      <c r="AD205" s="21">
        <f t="shared" si="29"/>
        <v>0</v>
      </c>
      <c r="AE205" s="21">
        <f t="shared" si="29"/>
        <v>0</v>
      </c>
      <c r="AF205" s="21">
        <f t="shared" si="29"/>
        <v>0</v>
      </c>
      <c r="AG205" s="21">
        <f t="shared" si="29"/>
        <v>0</v>
      </c>
      <c r="AH205" s="21">
        <f t="shared" si="29"/>
        <v>0</v>
      </c>
      <c r="AI205" s="21">
        <f t="shared" si="29"/>
        <v>0</v>
      </c>
      <c r="AJ205" s="21">
        <f t="shared" si="29"/>
        <v>0</v>
      </c>
      <c r="AK205" s="21">
        <f t="shared" si="29"/>
        <v>0</v>
      </c>
      <c r="AL205" s="21">
        <f t="shared" si="29"/>
        <v>0</v>
      </c>
      <c r="AM205" s="21">
        <f t="shared" si="29"/>
        <v>0</v>
      </c>
      <c r="AN205" s="21">
        <f t="shared" si="29"/>
        <v>0</v>
      </c>
      <c r="AO205" s="21">
        <f t="shared" si="29"/>
        <v>0</v>
      </c>
      <c r="AP205" s="21">
        <f t="shared" si="29"/>
        <v>0</v>
      </c>
      <c r="AQ205" s="21">
        <f t="shared" si="29"/>
        <v>0</v>
      </c>
      <c r="AR205" s="21">
        <f t="shared" si="29"/>
        <v>0</v>
      </c>
      <c r="AS205" s="21">
        <f t="shared" si="29"/>
        <v>0</v>
      </c>
      <c r="AT205" s="21">
        <f t="shared" si="29"/>
        <v>0</v>
      </c>
      <c r="AU205" s="21">
        <f t="shared" si="29"/>
        <v>0</v>
      </c>
      <c r="AV205" s="21">
        <f t="shared" si="29"/>
        <v>0</v>
      </c>
      <c r="AW205" s="21">
        <f t="shared" si="29"/>
        <v>0</v>
      </c>
      <c r="AX205" s="21">
        <f t="shared" si="29"/>
        <v>0</v>
      </c>
      <c r="AY205" s="21">
        <f t="shared" si="29"/>
        <v>0</v>
      </c>
      <c r="AZ205" s="21">
        <f t="shared" si="29"/>
        <v>0</v>
      </c>
      <c r="BA205" s="21">
        <f t="shared" si="29"/>
        <v>0</v>
      </c>
      <c r="BB205" s="21">
        <f t="shared" si="29"/>
        <v>0</v>
      </c>
    </row>
    <row r="206" spans="1:54" outlineLevel="2">
      <c r="A206" s="425"/>
      <c r="B206" s="150" t="s">
        <v>493</v>
      </c>
      <c r="C206" s="19"/>
      <c r="D206" s="135" t="s">
        <v>379</v>
      </c>
      <c r="E206" s="21">
        <f>E202</f>
        <v>0</v>
      </c>
      <c r="F206" s="21">
        <f t="shared" si="30"/>
        <v>0</v>
      </c>
      <c r="G206" s="21">
        <f t="shared" si="29"/>
        <v>0</v>
      </c>
      <c r="H206" s="21">
        <f t="shared" si="29"/>
        <v>0</v>
      </c>
      <c r="I206" s="21">
        <f t="shared" si="29"/>
        <v>0</v>
      </c>
      <c r="J206" s="21">
        <f t="shared" si="29"/>
        <v>0</v>
      </c>
      <c r="K206" s="21">
        <f t="shared" si="29"/>
        <v>0</v>
      </c>
      <c r="L206" s="21">
        <f t="shared" si="29"/>
        <v>0</v>
      </c>
      <c r="M206" s="21">
        <f t="shared" si="29"/>
        <v>0</v>
      </c>
      <c r="N206" s="21">
        <f t="shared" si="29"/>
        <v>0</v>
      </c>
      <c r="O206" s="21">
        <f t="shared" si="29"/>
        <v>0</v>
      </c>
      <c r="P206" s="21">
        <f t="shared" si="29"/>
        <v>0</v>
      </c>
      <c r="Q206" s="21">
        <f t="shared" si="29"/>
        <v>0</v>
      </c>
      <c r="R206" s="21">
        <f t="shared" si="29"/>
        <v>0</v>
      </c>
      <c r="S206" s="21">
        <f t="shared" si="29"/>
        <v>0</v>
      </c>
      <c r="T206" s="21">
        <f t="shared" si="29"/>
        <v>0</v>
      </c>
      <c r="U206" s="21">
        <f t="shared" si="29"/>
        <v>0</v>
      </c>
      <c r="V206" s="21">
        <f t="shared" si="29"/>
        <v>0</v>
      </c>
      <c r="W206" s="21">
        <f t="shared" si="29"/>
        <v>0</v>
      </c>
      <c r="X206" s="21">
        <f t="shared" si="29"/>
        <v>0</v>
      </c>
      <c r="Y206" s="21">
        <f t="shared" si="29"/>
        <v>0</v>
      </c>
      <c r="Z206" s="21">
        <f t="shared" si="29"/>
        <v>0</v>
      </c>
      <c r="AA206" s="21">
        <f t="shared" si="29"/>
        <v>0</v>
      </c>
      <c r="AB206" s="21">
        <f t="shared" si="29"/>
        <v>0</v>
      </c>
      <c r="AC206" s="21">
        <f t="shared" si="29"/>
        <v>0</v>
      </c>
      <c r="AD206" s="21">
        <f t="shared" si="29"/>
        <v>0</v>
      </c>
      <c r="AE206" s="21">
        <f t="shared" si="29"/>
        <v>0</v>
      </c>
      <c r="AF206" s="21">
        <f t="shared" si="29"/>
        <v>0</v>
      </c>
      <c r="AG206" s="21">
        <f t="shared" si="29"/>
        <v>0</v>
      </c>
      <c r="AH206" s="21">
        <f t="shared" si="29"/>
        <v>0</v>
      </c>
      <c r="AI206" s="21">
        <f t="shared" si="29"/>
        <v>0</v>
      </c>
      <c r="AJ206" s="21">
        <f t="shared" si="29"/>
        <v>0</v>
      </c>
      <c r="AK206" s="21">
        <f t="shared" si="29"/>
        <v>0</v>
      </c>
      <c r="AL206" s="21">
        <f t="shared" si="29"/>
        <v>0</v>
      </c>
      <c r="AM206" s="21">
        <f t="shared" si="29"/>
        <v>0</v>
      </c>
      <c r="AN206" s="21">
        <f t="shared" si="29"/>
        <v>0</v>
      </c>
      <c r="AO206" s="21">
        <f t="shared" si="29"/>
        <v>0</v>
      </c>
      <c r="AP206" s="21">
        <f t="shared" si="29"/>
        <v>0</v>
      </c>
      <c r="AQ206" s="21">
        <f t="shared" si="29"/>
        <v>0</v>
      </c>
      <c r="AR206" s="21">
        <f t="shared" si="29"/>
        <v>0</v>
      </c>
      <c r="AS206" s="21">
        <f t="shared" si="29"/>
        <v>0</v>
      </c>
      <c r="AT206" s="21">
        <f t="shared" si="29"/>
        <v>0</v>
      </c>
      <c r="AU206" s="21">
        <f t="shared" si="29"/>
        <v>0</v>
      </c>
      <c r="AV206" s="21">
        <f t="shared" si="29"/>
        <v>0</v>
      </c>
      <c r="AW206" s="21">
        <f t="shared" si="29"/>
        <v>0</v>
      </c>
      <c r="AX206" s="21">
        <f t="shared" si="29"/>
        <v>0</v>
      </c>
      <c r="AY206" s="21">
        <f t="shared" si="29"/>
        <v>0</v>
      </c>
      <c r="AZ206" s="21">
        <f t="shared" si="29"/>
        <v>0</v>
      </c>
      <c r="BA206" s="21">
        <f t="shared" si="29"/>
        <v>0</v>
      </c>
      <c r="BB206" s="21">
        <f t="shared" si="29"/>
        <v>0</v>
      </c>
    </row>
    <row r="207" spans="1:54" outlineLevel="1">
      <c r="B207" s="150"/>
      <c r="C207" s="19"/>
      <c r="D207" s="19"/>
      <c r="E207" s="15"/>
    </row>
    <row r="208" spans="1:54" outlineLevel="1">
      <c r="A208" s="4" t="s">
        <v>558</v>
      </c>
      <c r="B208" s="150"/>
      <c r="C208" s="19"/>
      <c r="D208" s="19"/>
      <c r="E208" s="235"/>
      <c r="F208" s="236"/>
      <c r="G208" s="236"/>
      <c r="H208" s="236"/>
      <c r="I208" s="236"/>
      <c r="J208" s="236"/>
      <c r="K208" s="236"/>
      <c r="L208" s="236"/>
      <c r="M208" s="236"/>
      <c r="N208" s="236"/>
      <c r="O208" s="236"/>
      <c r="P208" s="236"/>
      <c r="Q208" s="236"/>
      <c r="R208" s="236"/>
      <c r="S208" s="236"/>
      <c r="T208" s="236"/>
      <c r="U208" s="236"/>
      <c r="V208" s="236"/>
      <c r="W208" s="236"/>
      <c r="X208" s="236"/>
      <c r="Y208" s="236"/>
      <c r="Z208" s="236"/>
      <c r="AA208" s="236"/>
      <c r="AB208" s="236"/>
      <c r="AC208" s="236"/>
      <c r="AD208" s="236"/>
      <c r="AE208" s="236"/>
      <c r="AF208" s="236"/>
      <c r="AG208" s="236"/>
      <c r="AH208" s="236"/>
      <c r="AI208" s="236"/>
      <c r="AJ208" s="236"/>
      <c r="AK208" s="236"/>
      <c r="AL208" s="236"/>
      <c r="AM208" s="236"/>
      <c r="AN208" s="236"/>
      <c r="AO208" s="236"/>
      <c r="AP208" s="236"/>
      <c r="AQ208" s="236"/>
      <c r="AR208" s="236"/>
      <c r="AS208" s="236"/>
      <c r="AT208" s="236"/>
      <c r="AU208" s="236"/>
      <c r="AV208" s="236"/>
      <c r="AW208" s="236"/>
      <c r="AX208" s="236"/>
      <c r="AY208" s="236"/>
      <c r="AZ208" s="236"/>
      <c r="BA208" s="236"/>
      <c r="BB208" s="236"/>
    </row>
    <row r="209" spans="1:54" outlineLevel="2">
      <c r="A209" s="4"/>
      <c r="B209" s="150"/>
      <c r="C209" s="19"/>
      <c r="D209" s="19"/>
      <c r="E209" s="130">
        <v>2027</v>
      </c>
      <c r="F209" s="130">
        <v>2028</v>
      </c>
      <c r="G209" s="130">
        <v>2029</v>
      </c>
      <c r="H209" s="130">
        <v>2030</v>
      </c>
      <c r="I209" s="130">
        <v>2031</v>
      </c>
      <c r="J209" s="130">
        <v>2032</v>
      </c>
      <c r="K209" s="130">
        <v>2033</v>
      </c>
      <c r="L209" s="130">
        <v>2034</v>
      </c>
      <c r="M209" s="130">
        <v>2035</v>
      </c>
      <c r="N209" s="130">
        <v>2036</v>
      </c>
      <c r="O209" s="130">
        <v>2037</v>
      </c>
      <c r="P209" s="130">
        <v>2038</v>
      </c>
      <c r="Q209" s="130">
        <v>2039</v>
      </c>
      <c r="R209" s="130">
        <v>2040</v>
      </c>
      <c r="S209" s="130">
        <v>2041</v>
      </c>
      <c r="T209" s="130">
        <v>2042</v>
      </c>
      <c r="U209" s="130">
        <v>2043</v>
      </c>
      <c r="V209" s="130">
        <v>2044</v>
      </c>
      <c r="W209" s="130">
        <v>2045</v>
      </c>
      <c r="X209" s="130">
        <v>2046</v>
      </c>
      <c r="Y209" s="130">
        <v>2047</v>
      </c>
      <c r="Z209" s="130">
        <v>2048</v>
      </c>
      <c r="AA209" s="130">
        <v>2049</v>
      </c>
      <c r="AB209" s="130">
        <v>2050</v>
      </c>
      <c r="AC209" s="130">
        <v>2051</v>
      </c>
      <c r="AD209" s="130">
        <v>2052</v>
      </c>
      <c r="AE209" s="130">
        <v>2053</v>
      </c>
      <c r="AF209" s="130">
        <v>2054</v>
      </c>
      <c r="AG209" s="130">
        <v>2055</v>
      </c>
      <c r="AH209" s="130">
        <v>2056</v>
      </c>
      <c r="AI209" s="130">
        <v>2057</v>
      </c>
      <c r="AJ209" s="130">
        <v>2058</v>
      </c>
      <c r="AK209" s="130">
        <v>2059</v>
      </c>
      <c r="AL209" s="130">
        <v>2060</v>
      </c>
      <c r="AM209" s="130">
        <v>2061</v>
      </c>
      <c r="AN209" s="130">
        <v>2062</v>
      </c>
      <c r="AO209" s="130">
        <v>2063</v>
      </c>
      <c r="AP209" s="130">
        <v>2064</v>
      </c>
      <c r="AQ209" s="130">
        <v>2065</v>
      </c>
      <c r="AR209" s="130">
        <v>2066</v>
      </c>
      <c r="AS209" s="130">
        <v>2067</v>
      </c>
      <c r="AT209" s="130">
        <v>2068</v>
      </c>
      <c r="AU209" s="130">
        <v>2069</v>
      </c>
      <c r="AV209" s="130">
        <v>2070</v>
      </c>
      <c r="AW209" s="130">
        <v>2071</v>
      </c>
      <c r="AX209" s="130">
        <v>2072</v>
      </c>
      <c r="AY209" s="130">
        <v>2073</v>
      </c>
      <c r="AZ209" s="130">
        <v>2074</v>
      </c>
      <c r="BA209" s="130">
        <v>2075</v>
      </c>
      <c r="BB209" s="130">
        <v>2076</v>
      </c>
    </row>
    <row r="210" spans="1:54" outlineLevel="2">
      <c r="A210" s="473" t="s">
        <v>481</v>
      </c>
      <c r="B210" s="150" t="s">
        <v>559</v>
      </c>
      <c r="C210" s="19"/>
      <c r="D210" s="135" t="s">
        <v>379</v>
      </c>
      <c r="E210" s="21">
        <f>E190-Baseline!E190</f>
        <v>0</v>
      </c>
      <c r="F210" s="21">
        <f>F190-Baseline!F190</f>
        <v>0</v>
      </c>
      <c r="G210" s="21">
        <f>G190-Baseline!G190</f>
        <v>0</v>
      </c>
      <c r="H210" s="21">
        <f>H190-Baseline!H190</f>
        <v>0</v>
      </c>
      <c r="I210" s="21">
        <f>I190-Baseline!I190</f>
        <v>0</v>
      </c>
      <c r="J210" s="21">
        <f>J190-Baseline!J190</f>
        <v>0</v>
      </c>
      <c r="K210" s="21">
        <f>K190-Baseline!K190</f>
        <v>0</v>
      </c>
      <c r="L210" s="21">
        <f>L190-Baseline!L190</f>
        <v>0</v>
      </c>
      <c r="M210" s="21">
        <f>M190-Baseline!M190</f>
        <v>0</v>
      </c>
      <c r="N210" s="21">
        <f>N190-Baseline!N190</f>
        <v>0</v>
      </c>
      <c r="O210" s="21">
        <f>O190-Baseline!O190</f>
        <v>0</v>
      </c>
      <c r="P210" s="21">
        <f>P190-Baseline!P190</f>
        <v>0</v>
      </c>
      <c r="Q210" s="21">
        <f>Q190-Baseline!Q190</f>
        <v>0</v>
      </c>
      <c r="R210" s="21">
        <f>R190-Baseline!R190</f>
        <v>0</v>
      </c>
      <c r="S210" s="21">
        <f>S190-Baseline!S190</f>
        <v>0</v>
      </c>
      <c r="T210" s="21">
        <f>T190-Baseline!T190</f>
        <v>0</v>
      </c>
      <c r="U210" s="21">
        <f>U190-Baseline!U190</f>
        <v>0</v>
      </c>
      <c r="V210" s="21">
        <f>V190-Baseline!V190</f>
        <v>0</v>
      </c>
      <c r="W210" s="21">
        <f>W190-Baseline!W190</f>
        <v>0</v>
      </c>
      <c r="X210" s="21">
        <f>X190-Baseline!X190</f>
        <v>0</v>
      </c>
      <c r="Y210" s="21">
        <f>Y190-Baseline!Y190</f>
        <v>0</v>
      </c>
      <c r="Z210" s="21">
        <f>Z190-Baseline!Z190</f>
        <v>0</v>
      </c>
      <c r="AA210" s="21">
        <f>AA190-Baseline!AA190</f>
        <v>0</v>
      </c>
      <c r="AB210" s="21">
        <f>AB190-Baseline!AB190</f>
        <v>0</v>
      </c>
      <c r="AC210" s="21">
        <f>AC190-Baseline!AC190</f>
        <v>0</v>
      </c>
      <c r="AD210" s="21">
        <f>AD190-Baseline!AD190</f>
        <v>0</v>
      </c>
      <c r="AE210" s="21">
        <f>AE190-Baseline!AE190</f>
        <v>0</v>
      </c>
      <c r="AF210" s="21">
        <f>AF190-Baseline!AF190</f>
        <v>0</v>
      </c>
      <c r="AG210" s="21">
        <f>AG190-Baseline!AG190</f>
        <v>0</v>
      </c>
      <c r="AH210" s="21">
        <f>AH190-Baseline!AH190</f>
        <v>0</v>
      </c>
      <c r="AI210" s="21">
        <f>AI190-Baseline!AI190</f>
        <v>0</v>
      </c>
      <c r="AJ210" s="21">
        <f>AJ190-Baseline!AJ190</f>
        <v>0</v>
      </c>
      <c r="AK210" s="21">
        <f>AK190-Baseline!AK190</f>
        <v>0</v>
      </c>
      <c r="AL210" s="21">
        <f>AL190-Baseline!AL190</f>
        <v>0</v>
      </c>
      <c r="AM210" s="21">
        <f>AM190-Baseline!AM190</f>
        <v>0</v>
      </c>
      <c r="AN210" s="21">
        <f>AN190-Baseline!AN190</f>
        <v>0</v>
      </c>
      <c r="AO210" s="21">
        <f>AO190-Baseline!AO190</f>
        <v>0</v>
      </c>
      <c r="AP210" s="21">
        <f>AP190-Baseline!AP190</f>
        <v>0</v>
      </c>
      <c r="AQ210" s="21">
        <f>AQ190-Baseline!AQ190</f>
        <v>0</v>
      </c>
      <c r="AR210" s="21">
        <f>AR190-Baseline!AR190</f>
        <v>0</v>
      </c>
      <c r="AS210" s="21">
        <f>AS190-Baseline!AS190</f>
        <v>0</v>
      </c>
      <c r="AT210" s="21">
        <f>AT190-Baseline!AT190</f>
        <v>0</v>
      </c>
      <c r="AU210" s="21">
        <f>AU190-Baseline!AU190</f>
        <v>0</v>
      </c>
      <c r="AV210" s="21">
        <f>AV190-Baseline!AV190</f>
        <v>0</v>
      </c>
      <c r="AW210" s="21">
        <f>AW190-Baseline!AW190</f>
        <v>0</v>
      </c>
      <c r="AX210" s="21">
        <f>AX190-Baseline!AX190</f>
        <v>0</v>
      </c>
      <c r="AY210" s="21">
        <f>AY190-Baseline!AY190</f>
        <v>0</v>
      </c>
      <c r="AZ210" s="21">
        <f>AZ190-Baseline!AZ190</f>
        <v>0</v>
      </c>
      <c r="BA210" s="21">
        <f>BA190-Baseline!BA190</f>
        <v>0</v>
      </c>
      <c r="BB210" s="21">
        <f>BB190-Baseline!BB190</f>
        <v>0</v>
      </c>
    </row>
    <row r="211" spans="1:54" outlineLevel="2">
      <c r="A211" s="474"/>
      <c r="B211" s="150" t="s">
        <v>482</v>
      </c>
      <c r="C211" s="19"/>
      <c r="D211" s="135" t="s">
        <v>379</v>
      </c>
      <c r="E211" s="21">
        <f>E191-Baseline!E191</f>
        <v>0</v>
      </c>
      <c r="F211" s="21">
        <f>F191-Baseline!F191</f>
        <v>0</v>
      </c>
      <c r="G211" s="21">
        <f>G191-Baseline!G191</f>
        <v>0</v>
      </c>
      <c r="H211" s="21">
        <f>H191-Baseline!H191</f>
        <v>0</v>
      </c>
      <c r="I211" s="21">
        <f>I191-Baseline!I191</f>
        <v>0</v>
      </c>
      <c r="J211" s="21">
        <f>J191-Baseline!J191</f>
        <v>0</v>
      </c>
      <c r="K211" s="21">
        <f>K191-Baseline!K191</f>
        <v>0</v>
      </c>
      <c r="L211" s="21">
        <f>L191-Baseline!L191</f>
        <v>0</v>
      </c>
      <c r="M211" s="21">
        <f>M191-Baseline!M191</f>
        <v>0</v>
      </c>
      <c r="N211" s="21">
        <f>N191-Baseline!N191</f>
        <v>0</v>
      </c>
      <c r="O211" s="21">
        <f>O191-Baseline!O191</f>
        <v>0</v>
      </c>
      <c r="P211" s="21">
        <f>P191-Baseline!P191</f>
        <v>0</v>
      </c>
      <c r="Q211" s="21">
        <f>Q191-Baseline!Q191</f>
        <v>0</v>
      </c>
      <c r="R211" s="21">
        <f>R191-Baseline!R191</f>
        <v>0</v>
      </c>
      <c r="S211" s="21">
        <f>S191-Baseline!S191</f>
        <v>0</v>
      </c>
      <c r="T211" s="21">
        <f>T191-Baseline!T191</f>
        <v>0</v>
      </c>
      <c r="U211" s="21">
        <f>U191-Baseline!U191</f>
        <v>0</v>
      </c>
      <c r="V211" s="21">
        <f>V191-Baseline!V191</f>
        <v>0</v>
      </c>
      <c r="W211" s="21">
        <f>W191-Baseline!W191</f>
        <v>0</v>
      </c>
      <c r="X211" s="21">
        <f>X191-Baseline!X191</f>
        <v>0</v>
      </c>
      <c r="Y211" s="21">
        <f>Y191-Baseline!Y191</f>
        <v>0</v>
      </c>
      <c r="Z211" s="21">
        <f>Z191-Baseline!Z191</f>
        <v>0</v>
      </c>
      <c r="AA211" s="21">
        <f>AA191-Baseline!AA191</f>
        <v>0</v>
      </c>
      <c r="AB211" s="21">
        <f>AB191-Baseline!AB191</f>
        <v>0</v>
      </c>
      <c r="AC211" s="21">
        <f>AC191-Baseline!AC191</f>
        <v>0</v>
      </c>
      <c r="AD211" s="21">
        <f>AD191-Baseline!AD191</f>
        <v>0</v>
      </c>
      <c r="AE211" s="21">
        <f>AE191-Baseline!AE191</f>
        <v>0</v>
      </c>
      <c r="AF211" s="21">
        <f>AF191-Baseline!AF191</f>
        <v>0</v>
      </c>
      <c r="AG211" s="21">
        <f>AG191-Baseline!AG191</f>
        <v>0</v>
      </c>
      <c r="AH211" s="21">
        <f>AH191-Baseline!AH191</f>
        <v>0</v>
      </c>
      <c r="AI211" s="21">
        <f>AI191-Baseline!AI191</f>
        <v>0</v>
      </c>
      <c r="AJ211" s="21">
        <f>AJ191-Baseline!AJ191</f>
        <v>0</v>
      </c>
      <c r="AK211" s="21">
        <f>AK191-Baseline!AK191</f>
        <v>0</v>
      </c>
      <c r="AL211" s="21">
        <f>AL191-Baseline!AL191</f>
        <v>0</v>
      </c>
      <c r="AM211" s="21">
        <f>AM191-Baseline!AM191</f>
        <v>0</v>
      </c>
      <c r="AN211" s="21">
        <f>AN191-Baseline!AN191</f>
        <v>0</v>
      </c>
      <c r="AO211" s="21">
        <f>AO191-Baseline!AO191</f>
        <v>0</v>
      </c>
      <c r="AP211" s="21">
        <f>AP191-Baseline!AP191</f>
        <v>0</v>
      </c>
      <c r="AQ211" s="21">
        <f>AQ191-Baseline!AQ191</f>
        <v>0</v>
      </c>
      <c r="AR211" s="21">
        <f>AR191-Baseline!AR191</f>
        <v>0</v>
      </c>
      <c r="AS211" s="21">
        <f>AS191-Baseline!AS191</f>
        <v>0</v>
      </c>
      <c r="AT211" s="21">
        <f>AT191-Baseline!AT191</f>
        <v>0</v>
      </c>
      <c r="AU211" s="21">
        <f>AU191-Baseline!AU191</f>
        <v>0</v>
      </c>
      <c r="AV211" s="21">
        <f>AV191-Baseline!AV191</f>
        <v>0</v>
      </c>
      <c r="AW211" s="21">
        <f>AW191-Baseline!AW191</f>
        <v>0</v>
      </c>
      <c r="AX211" s="21">
        <f>AX191-Baseline!AX191</f>
        <v>0</v>
      </c>
      <c r="AY211" s="21">
        <f>AY191-Baseline!AY191</f>
        <v>0</v>
      </c>
      <c r="AZ211" s="21">
        <f>AZ191-Baseline!AZ191</f>
        <v>0</v>
      </c>
      <c r="BA211" s="21">
        <f>BA191-Baseline!BA191</f>
        <v>0</v>
      </c>
      <c r="BB211" s="21">
        <f>BB191-Baseline!BB191</f>
        <v>0</v>
      </c>
    </row>
    <row r="212" spans="1:54" outlineLevel="2">
      <c r="A212" s="474"/>
      <c r="B212" s="150" t="s">
        <v>557</v>
      </c>
      <c r="C212" s="19"/>
      <c r="D212" s="135" t="s">
        <v>379</v>
      </c>
      <c r="E212" s="21">
        <f>E192-Baseline!E192</f>
        <v>2.0618493184465522E-4</v>
      </c>
      <c r="F212" s="21">
        <f>F77*F186-Baseline!F77*Baseline!F186</f>
        <v>2.0835695918819446E-4</v>
      </c>
      <c r="G212" s="21">
        <f>G77*G186-Baseline!G77*Baseline!G186</f>
        <v>2.1061016314465251E-4</v>
      </c>
      <c r="H212" s="21">
        <f>H77*H186-Baseline!H77*Baseline!H186</f>
        <v>2.1294441324770199E-4</v>
      </c>
      <c r="I212" s="21">
        <f>I77*I186-Baseline!I77*Baseline!I186</f>
        <v>2.153596276546842E-4</v>
      </c>
      <c r="J212" s="21">
        <f>J77*J186-Baseline!J77*Baseline!J186</f>
        <v>2.1785577224992206E-4</v>
      </c>
      <c r="K212" s="21">
        <f>K77*K186-Baseline!K77*Baseline!K186</f>
        <v>2.2045023886760388E-4</v>
      </c>
      <c r="L212" s="21">
        <f>L77*L186-Baseline!L77*Baseline!L186</f>
        <v>2.231254134203439E-4</v>
      </c>
      <c r="M212" s="21">
        <f>M77*M186-Baseline!M77*Baseline!M186</f>
        <v>2.2588141492216774E-4</v>
      </c>
      <c r="N212" s="21">
        <f>N77*N186-Baseline!N77*Baseline!N186</f>
        <v>2.2871840652478613E-4</v>
      </c>
      <c r="O212" s="21">
        <f>O77*O186-Baseline!O77*Baseline!O186</f>
        <v>2.3163659483940971E-4</v>
      </c>
      <c r="P212" s="21">
        <f>P77*P186-Baseline!P77*Baseline!P186</f>
        <v>2.3463622929526751E-4</v>
      </c>
      <c r="Q212" s="21">
        <f>Q77*Q186-Baseline!Q77*Baseline!Q186</f>
        <v>2.3771760153382126E-4</v>
      </c>
      <c r="R212" s="21">
        <f>R77*R186-Baseline!R77*Baseline!R186</f>
        <v>2.408810448377072E-4</v>
      </c>
      <c r="S212" s="21">
        <f>S77*S186-Baseline!S77*Baseline!S186</f>
        <v>2.4412693359346862E-4</v>
      </c>
      <c r="T212" s="21">
        <f>T77*T186-Baseline!T77*Baseline!T186</f>
        <v>2.4745568278718432E-4</v>
      </c>
      <c r="U212" s="21">
        <f>U77*U186-Baseline!U77*Baseline!U186</f>
        <v>2.5086774753212734E-4</v>
      </c>
      <c r="V212" s="21">
        <f>V77*V186-Baseline!V77*Baseline!V186</f>
        <v>2.5436362262762607E-4</v>
      </c>
      <c r="W212" s="21">
        <f>W77*W186-Baseline!W77*Baseline!W186</f>
        <v>2.5794384214832775E-4</v>
      </c>
      <c r="X212" s="21">
        <f>X77*X186-Baseline!X77*Baseline!X186</f>
        <v>2.6160897906310005E-4</v>
      </c>
      <c r="Y212" s="21">
        <f>Y77*Y186-Baseline!Y77*Baseline!Y186</f>
        <v>2.6535964488283366E-4</v>
      </c>
      <c r="Z212" s="21">
        <f>Z77*Z186-Baseline!Z77*Baseline!Z186</f>
        <v>2.6919648933644092E-4</v>
      </c>
      <c r="AA212" s="21">
        <f>AA77*AA186-Baseline!AA77*Baseline!AA186</f>
        <v>2.7312020007436909E-4</v>
      </c>
      <c r="AB212" s="21">
        <f>AB77*AB186-Baseline!AB77*Baseline!AB186</f>
        <v>2.7713150239898208E-4</v>
      </c>
      <c r="AC212" s="21">
        <f>AC77*AC186-Baseline!AC77*Baseline!AC186</f>
        <v>3.0548956959800769E-4</v>
      </c>
      <c r="AD212" s="21">
        <f>AD77*AD186-Baseline!AD77*Baseline!AD186</f>
        <v>3.1008857400187227E-4</v>
      </c>
      <c r="AE212" s="21">
        <f>AE77*AE186-Baseline!AE77*Baseline!AE186</f>
        <v>3.1478450560544681E-4</v>
      </c>
      <c r="AF212" s="21">
        <f>AF77*AF186-Baseline!AF77*Baseline!AF186</f>
        <v>3.1957835542344561E-4</v>
      </c>
      <c r="AG212" s="21">
        <f>AG77*AG186-Baseline!AG77*Baseline!AG186</f>
        <v>3.2447115313966464E-4</v>
      </c>
      <c r="AH212" s="21">
        <f>AH77*AH186-Baseline!AH77*Baseline!AH186</f>
        <v>3.2946396701987493E-4</v>
      </c>
      <c r="AI212" s="21">
        <f>AI77*AI186-Baseline!AI77*Baseline!AI186</f>
        <v>3.3455790384830038E-4</v>
      </c>
      <c r="AJ212" s="21">
        <f>AJ77*AJ186-Baseline!AJ77*Baseline!AJ186</f>
        <v>3.4140340067794644E-4</v>
      </c>
      <c r="AK212" s="21">
        <f>AK77*AK186-Baseline!AK77*Baseline!AK186</f>
        <v>3.48411933577793E-4</v>
      </c>
      <c r="AL212" s="21">
        <f>AL77*AL186-Baseline!AL77*Baseline!AL186</f>
        <v>3.5558667126331042E-4</v>
      </c>
      <c r="AM212" s="21">
        <f>AM77*AM186-Baseline!AM77*Baseline!AM186</f>
        <v>3.6293086311779005E-4</v>
      </c>
      <c r="AN212" s="21">
        <f>AN77*AN186-Baseline!AN77*Baseline!AN186</f>
        <v>3.7044784062125423E-4</v>
      </c>
      <c r="AO212" s="21">
        <f>AO77*AO186-Baseline!AO77*Baseline!AO186</f>
        <v>3.7814101882029143E-4</v>
      </c>
      <c r="AP212" s="21">
        <f>AP77*AP186-Baseline!AP77*Baseline!AP186</f>
        <v>3.8601389783942682E-4</v>
      </c>
      <c r="AQ212" s="21">
        <f>AQ77*AQ186-Baseline!AQ77*Baseline!AQ186</f>
        <v>3.9407006443466247E-4</v>
      </c>
      <c r="AR212" s="21">
        <f>AR77*AR186-Baseline!AR77*Baseline!AR186</f>
        <v>4.0231319358983937E-4</v>
      </c>
      <c r="AS212" s="21">
        <f>AS77*AS186-Baseline!AS77*Baseline!AS186</f>
        <v>4.1074705015650063E-4</v>
      </c>
      <c r="AT212" s="21">
        <f>AT77*AT186-Baseline!AT77*Baseline!AT186</f>
        <v>4.1937549053795481E-4</v>
      </c>
      <c r="AU212" s="21">
        <f>AU77*AU186-Baseline!AU77*Baseline!AU186</f>
        <v>4.2820246441825844E-4</v>
      </c>
      <c r="AV212" s="21">
        <f>AV77*AV186-Baseline!AV77*Baseline!AV186</f>
        <v>4.3723201653686315E-4</v>
      </c>
      <c r="AW212" s="21">
        <f>AW77*AW186-Baseline!AW77*Baseline!AW186</f>
        <v>4.4646828850969855E-4</v>
      </c>
      <c r="AX212" s="21">
        <f>AX77*AX186-Baseline!AX77*Baseline!AX186</f>
        <v>4.5591552069747655E-4</v>
      </c>
      <c r="AY212" s="21">
        <f>AY77*AY186-Baseline!AY77*Baseline!AY186</f>
        <v>4.6557805412203641E-4</v>
      </c>
      <c r="AZ212" s="21">
        <f>AZ77*AZ186-Baseline!AZ77*Baseline!AZ186</f>
        <v>4.7546033243156722E-4</v>
      </c>
      <c r="BA212" s="21">
        <f>BA77*BA186-Baseline!BA77*Baseline!BA186</f>
        <v>4.8556690391557037E-4</v>
      </c>
      <c r="BB212" s="21">
        <f>BB77*BB186-Baseline!BB77*Baseline!BB186</f>
        <v>4.9588830465070971E-4</v>
      </c>
    </row>
    <row r="213" spans="1:54" outlineLevel="2">
      <c r="A213" s="474"/>
      <c r="B213" s="150" t="s">
        <v>483</v>
      </c>
      <c r="C213" s="19"/>
      <c r="D213" s="135" t="s">
        <v>379</v>
      </c>
      <c r="E213" s="21">
        <f>E193-Baseline!E193</f>
        <v>1.2293976841244911E-3</v>
      </c>
      <c r="F213" s="21">
        <f>F193-Baseline!F193</f>
        <v>1.2644544552625901E-3</v>
      </c>
      <c r="G213" s="21">
        <f>G193-Baseline!G193</f>
        <v>1.2960043812246609E-3</v>
      </c>
      <c r="H213" s="21">
        <f>H193-Baseline!H193</f>
        <v>1.3284423988700086E-3</v>
      </c>
      <c r="I213" s="21">
        <f>I193-Baseline!I193</f>
        <v>1.3663583879954069E-3</v>
      </c>
      <c r="J213" s="21">
        <f>J193-Baseline!J193</f>
        <v>1.4053089178827679E-3</v>
      </c>
      <c r="K213" s="21">
        <f>K193-Baseline!K193</f>
        <v>1.4407560020674262E-3</v>
      </c>
      <c r="L213" s="21">
        <f>L193-Baseline!L193</f>
        <v>1.4819123689652775E-3</v>
      </c>
      <c r="M213" s="21">
        <f>M193-Baseline!M193</f>
        <v>1.5241817833202029E-3</v>
      </c>
      <c r="N213" s="21">
        <f>N193-Baseline!N193</f>
        <v>1.5627378664107346E-3</v>
      </c>
      <c r="O213" s="21">
        <f>O193-Baseline!O193</f>
        <v>1.6072523591494099E-3</v>
      </c>
      <c r="P213" s="21">
        <f>P193-Baseline!P193</f>
        <v>1.6529598381810591E-3</v>
      </c>
      <c r="Q213" s="21">
        <f>Q193-Baseline!Q193</f>
        <v>1.6998883123344752E-3</v>
      </c>
      <c r="R213" s="21">
        <f>R193-Baseline!R193</f>
        <v>1.7531775211214636E-3</v>
      </c>
      <c r="S213" s="21">
        <f>S193-Baseline!S193</f>
        <v>1.8027026091505716E-3</v>
      </c>
      <c r="T213" s="21">
        <f>T193-Baseline!T193</f>
        <v>1.8535371052000962E-3</v>
      </c>
      <c r="U213" s="21">
        <f>U193-Baseline!U193</f>
        <v>1.905710840018763E-3</v>
      </c>
      <c r="V213" s="21">
        <f>V193-Baseline!V193</f>
        <v>1.9646515375166913E-3</v>
      </c>
      <c r="W213" s="21">
        <f>W193-Baseline!W193</f>
        <v>2.0196712246941285E-3</v>
      </c>
      <c r="X213" s="21">
        <f>X193-Baseline!X193</f>
        <v>2.0816756441375665E-3</v>
      </c>
      <c r="Y213" s="21">
        <f>Y193-Baseline!Y193</f>
        <v>2.1396740579143867E-3</v>
      </c>
      <c r="Z213" s="21">
        <f>Z193-Baseline!Z193</f>
        <v>2.2048844965032958E-3</v>
      </c>
      <c r="AA213" s="21">
        <f>AA193-Baseline!AA193</f>
        <v>2.2717944602416379E-3</v>
      </c>
      <c r="AB213" s="21">
        <f>AB193-Baseline!AB193</f>
        <v>2.3404432526909547E-3</v>
      </c>
      <c r="AC213" s="21">
        <f>AC193-Baseline!AC193</f>
        <v>2.6173458812251992E-3</v>
      </c>
      <c r="AD213" s="21">
        <f>AD193-Baseline!AD193</f>
        <v>2.6950729885477252E-3</v>
      </c>
      <c r="AE213" s="21">
        <f>AE193-Baseline!AE193</f>
        <v>2.7754471642946928E-3</v>
      </c>
      <c r="AF213" s="21">
        <f>AF193-Baseline!AF193</f>
        <v>2.8576561062042451E-3</v>
      </c>
      <c r="AG213" s="21">
        <f>AG193-Baseline!AG193</f>
        <v>2.9418171745329469E-3</v>
      </c>
      <c r="AH213" s="21">
        <f>AH193-Baseline!AH193</f>
        <v>3.028076316948253E-3</v>
      </c>
      <c r="AI213" s="21">
        <f>AI193-Baseline!AI193</f>
        <v>3.1166338955856249E-3</v>
      </c>
      <c r="AJ213" s="21">
        <f>AJ193-Baseline!AJ193</f>
        <v>3.223014020201297E-3</v>
      </c>
      <c r="AK213" s="21">
        <f>AK193-Baseline!AK193</f>
        <v>3.3326113743572684E-3</v>
      </c>
      <c r="AL213" s="21">
        <f>AL193-Baseline!AL193</f>
        <v>3.4455618671968354E-3</v>
      </c>
      <c r="AM213" s="21">
        <f>AM193-Baseline!AM193</f>
        <v>3.5619776293983807E-3</v>
      </c>
      <c r="AN213" s="21">
        <f>AN193-Baseline!AN193</f>
        <v>3.681951070409222E-3</v>
      </c>
      <c r="AO213" s="21">
        <f>AO193-Baseline!AO193</f>
        <v>3.8055657595470146E-3</v>
      </c>
      <c r="AP213" s="21">
        <f>AP193-Baseline!AP193</f>
        <v>3.9329254567047394E-3</v>
      </c>
      <c r="AQ213" s="21">
        <f>AQ193-Baseline!AQ193</f>
        <v>4.0641413769535962E-3</v>
      </c>
      <c r="AR213" s="21">
        <f>AR193-Baseline!AR193</f>
        <v>4.1993196099001451E-3</v>
      </c>
      <c r="AS213" s="21">
        <f>AS193-Baseline!AS193</f>
        <v>4.3385675271195431E-3</v>
      </c>
      <c r="AT213" s="21">
        <f>AT193-Baseline!AT193</f>
        <v>4.4819971644374399E-3</v>
      </c>
      <c r="AU213" s="21">
        <f>AU193-Baseline!AU193</f>
        <v>4.6297252389956717E-3</v>
      </c>
      <c r="AV213" s="21">
        <f>AV193-Baseline!AV193</f>
        <v>4.7818705710945056E-3</v>
      </c>
      <c r="AW213" s="21">
        <f>AW193-Baseline!AW193</f>
        <v>4.9385542351823401E-3</v>
      </c>
      <c r="AX213" s="21">
        <f>AX193-Baseline!AX193</f>
        <v>5.099900828022118E-3</v>
      </c>
      <c r="AY213" s="21">
        <f>AY193-Baseline!AY193</f>
        <v>5.2660385253633542E-3</v>
      </c>
      <c r="AZ213" s="21">
        <f>AZ193-Baseline!AZ193</f>
        <v>5.4370987967951954E-3</v>
      </c>
      <c r="BA213" s="21">
        <f>BA193-Baseline!BA193</f>
        <v>5.6132163541582746E-3</v>
      </c>
      <c r="BB213" s="21">
        <f>BB193-Baseline!BB193</f>
        <v>5.7943644543292051E-3</v>
      </c>
    </row>
    <row r="214" spans="1:54" outlineLevel="2">
      <c r="A214" s="474"/>
      <c r="B214" s="150" t="s">
        <v>484</v>
      </c>
      <c r="C214" s="19"/>
      <c r="D214" s="135" t="s">
        <v>379</v>
      </c>
      <c r="E214" s="21">
        <f>E194-Baseline!E194</f>
        <v>6.1567168632509683E-4</v>
      </c>
      <c r="F214" s="21">
        <f>F194-Baseline!F194</f>
        <v>6.3163187472512785E-4</v>
      </c>
      <c r="G214" s="21">
        <f>G194-Baseline!G194</f>
        <v>6.481852163731295E-4</v>
      </c>
      <c r="H214" s="21">
        <f>H194-Baseline!H194</f>
        <v>6.6534947267543403E-4</v>
      </c>
      <c r="I214" s="21">
        <f>I194-Baseline!I194</f>
        <v>6.8314300789224804E-4</v>
      </c>
      <c r="J214" s="21">
        <f>J194-Baseline!J194</f>
        <v>7.0158480898308278E-4</v>
      </c>
      <c r="K214" s="21">
        <f>K194-Baseline!K194</f>
        <v>7.2075132383496703E-4</v>
      </c>
      <c r="L214" s="21">
        <f>L194-Baseline!L194</f>
        <v>7.4060677842675707E-4</v>
      </c>
      <c r="M214" s="21">
        <f>M194-Baseline!M194</f>
        <v>7.6117219156950772E-4</v>
      </c>
      <c r="N214" s="21">
        <f>N194-Baseline!N194</f>
        <v>7.8246928751241312E-4</v>
      </c>
      <c r="O214" s="21">
        <f>O194-Baseline!O194</f>
        <v>8.0452051868421849E-4</v>
      </c>
      <c r="P214" s="21">
        <f>P194-Baseline!P194</f>
        <v>8.2734908918683848E-4</v>
      </c>
      <c r="Q214" s="21">
        <f>Q194-Baseline!Q194</f>
        <v>8.5097897805769913E-4</v>
      </c>
      <c r="R214" s="21">
        <f>R194-Baseline!R194</f>
        <v>8.7543496376625335E-4</v>
      </c>
      <c r="S214" s="21">
        <f>S194-Baseline!S194</f>
        <v>9.005399832435158E-4</v>
      </c>
      <c r="T214" s="21">
        <f>T194-Baseline!T194</f>
        <v>9.2651142237164361E-4</v>
      </c>
      <c r="U214" s="21">
        <f>U194-Baseline!U194</f>
        <v>9.5337600804337134E-4</v>
      </c>
      <c r="V214" s="21">
        <f>V194-Baseline!V194</f>
        <v>9.8116135001746784E-4</v>
      </c>
      <c r="W214" s="21">
        <f>W194-Baseline!W194</f>
        <v>1.0098959654871547E-3</v>
      </c>
      <c r="X214" s="21">
        <f>X194-Baseline!X194</f>
        <v>1.0396093120280225E-3</v>
      </c>
      <c r="Y214" s="21">
        <f>Y194-Baseline!Y194</f>
        <v>1.0703318145062831E-3</v>
      </c>
      <c r="Z214" s="21">
        <f>Z194-Baseline!Z194</f>
        <v>1.1020948966886902E-3</v>
      </c>
      <c r="AA214" s="21">
        <f>AA194-Baseline!AA194</f>
        <v>1.1349310127553021E-3</v>
      </c>
      <c r="AB214" s="21">
        <f>AB194-Baseline!AB194</f>
        <v>1.1688736815730007E-3</v>
      </c>
      <c r="AC214" s="21">
        <f>AC194-Baseline!AC194</f>
        <v>1.3069673777838231E-3</v>
      </c>
      <c r="AD214" s="21">
        <f>AD194-Baseline!AD194</f>
        <v>1.3455672112599874E-3</v>
      </c>
      <c r="AE214" s="21">
        <f>AE194-Baseline!AE194</f>
        <v>1.3852272892596129E-3</v>
      </c>
      <c r="AF214" s="21">
        <f>AF194-Baseline!AF194</f>
        <v>1.4259069872790511E-3</v>
      </c>
      <c r="AG214" s="21">
        <f>AG194-Baseline!AG194</f>
        <v>1.467590703964831E-3</v>
      </c>
      <c r="AH214" s="21">
        <f>AH194-Baseline!AH194</f>
        <v>1.5103015449603773E-3</v>
      </c>
      <c r="AI214" s="21">
        <f>AI194-Baseline!AI194</f>
        <v>1.554124658912869E-3</v>
      </c>
      <c r="AJ214" s="21">
        <f>AJ194-Baseline!AJ194</f>
        <v>1.6068171140613398E-3</v>
      </c>
      <c r="AK214" s="21">
        <f>AK194-Baseline!AK194</f>
        <v>1.6611181228697335E-3</v>
      </c>
      <c r="AL214" s="21">
        <f>AL194-Baseline!AL194</f>
        <v>1.7170754028134128E-3</v>
      </c>
      <c r="AM214" s="21">
        <f>AM194-Baseline!AM194</f>
        <v>1.7747408271944669E-3</v>
      </c>
      <c r="AN214" s="21">
        <f>AN194-Baseline!AN194</f>
        <v>1.8341634976851069E-3</v>
      </c>
      <c r="AO214" s="21">
        <f>AO194-Baseline!AO194</f>
        <v>1.8953877051157354E-3</v>
      </c>
      <c r="AP214" s="21">
        <f>AP194-Baseline!AP194</f>
        <v>1.9584639777679076E-3</v>
      </c>
      <c r="AQ214" s="21">
        <f>AQ194-Baseline!AQ194</f>
        <v>2.0234448613470836E-3</v>
      </c>
      <c r="AR214" s="21">
        <f>AR194-Baseline!AR194</f>
        <v>2.090383360346833E-3</v>
      </c>
      <c r="AS214" s="21">
        <f>AS194-Baseline!AS194</f>
        <v>2.1593331238669053E-3</v>
      </c>
      <c r="AT214" s="21">
        <f>AT194-Baseline!AT194</f>
        <v>2.2303493660532619E-3</v>
      </c>
      <c r="AU214" s="21">
        <f>AU194-Baseline!AU194</f>
        <v>2.3034893211024928E-3</v>
      </c>
      <c r="AV214" s="21">
        <f>AV194-Baseline!AV194</f>
        <v>2.3788115248727939E-3</v>
      </c>
      <c r="AW214" s="21">
        <f>AW194-Baseline!AW194</f>
        <v>2.4563758696882041E-3</v>
      </c>
      <c r="AX214" s="21">
        <f>AX194-Baseline!AX194</f>
        <v>2.5362438239581548E-3</v>
      </c>
      <c r="AY214" s="21">
        <f>AY194-Baseline!AY194</f>
        <v>2.6184785399403412E-3</v>
      </c>
      <c r="AZ214" s="21">
        <f>AZ194-Baseline!AZ194</f>
        <v>2.7031448308521308E-3</v>
      </c>
      <c r="BA214" s="21">
        <f>BA194-Baseline!BA194</f>
        <v>2.7903091533845294E-3</v>
      </c>
      <c r="BB214" s="21">
        <f>BB194-Baseline!BB194</f>
        <v>2.8799576947290779E-3</v>
      </c>
    </row>
    <row r="215" spans="1:54" outlineLevel="2">
      <c r="A215" s="474"/>
      <c r="B215" s="150" t="s">
        <v>485</v>
      </c>
      <c r="C215" s="19"/>
      <c r="D215" s="135" t="s">
        <v>379</v>
      </c>
      <c r="E215" s="21">
        <f>E195-Baseline!E195</f>
        <v>1.8470150585377827E-3</v>
      </c>
      <c r="F215" s="21">
        <f>F195-Baseline!F195</f>
        <v>1.8948956237332662E-3</v>
      </c>
      <c r="G215" s="21">
        <f>G195-Baseline!G195</f>
        <v>1.944555649119389E-3</v>
      </c>
      <c r="H215" s="21">
        <f>H195-Baseline!H195</f>
        <v>1.9960484180263022E-3</v>
      </c>
      <c r="I215" s="21">
        <f>I195-Baseline!I195</f>
        <v>2.0494290236767443E-3</v>
      </c>
      <c r="J215" s="21">
        <f>J195-Baseline!J195</f>
        <v>2.1047544264869754E-3</v>
      </c>
      <c r="K215" s="21">
        <f>K195-Baseline!K195</f>
        <v>2.1622539715049011E-3</v>
      </c>
      <c r="L215" s="21">
        <f>L195-Baseline!L195</f>
        <v>2.2218203352802712E-3</v>
      </c>
      <c r="M215" s="21">
        <f>M195-Baseline!M195</f>
        <v>2.2835165742292208E-3</v>
      </c>
      <c r="N215" s="21">
        <f>N195-Baseline!N195</f>
        <v>2.3474078620519165E-3</v>
      </c>
      <c r="O215" s="21">
        <f>O195-Baseline!O195</f>
        <v>2.4135615560526551E-3</v>
      </c>
      <c r="P215" s="21">
        <f>P195-Baseline!P195</f>
        <v>2.4820472680583947E-3</v>
      </c>
      <c r="Q215" s="21">
        <f>Q195-Baseline!Q195</f>
        <v>2.5529369341730974E-3</v>
      </c>
      <c r="R215" s="21">
        <f>R195-Baseline!R195</f>
        <v>2.6263048912987599E-3</v>
      </c>
      <c r="S215" s="21">
        <f>S195-Baseline!S195</f>
        <v>2.7016199492125299E-3</v>
      </c>
      <c r="T215" s="21">
        <f>T195-Baseline!T195</f>
        <v>2.7795342665898493E-3</v>
      </c>
      <c r="U215" s="21">
        <f>U195-Baseline!U195</f>
        <v>2.8601280246624348E-3</v>
      </c>
      <c r="V215" s="21">
        <f>V195-Baseline!V195</f>
        <v>2.9434840495126636E-3</v>
      </c>
      <c r="W215" s="21">
        <f>W195-Baseline!W195</f>
        <v>3.0296878964614646E-3</v>
      </c>
      <c r="X215" s="21">
        <f>X195-Baseline!X195</f>
        <v>3.1188279360840677E-3</v>
      </c>
      <c r="Y215" s="21">
        <f>Y195-Baseline!Y195</f>
        <v>3.2109954435188492E-3</v>
      </c>
      <c r="Z215" s="21">
        <f>Z195-Baseline!Z195</f>
        <v>3.3062846894948571E-3</v>
      </c>
      <c r="AA215" s="21">
        <f>AA195-Baseline!AA195</f>
        <v>3.4047930388454457E-3</v>
      </c>
      <c r="AB215" s="21">
        <f>AB195-Baseline!AB195</f>
        <v>3.5066210447190021E-3</v>
      </c>
      <c r="AC215" s="21">
        <f>AC195-Baseline!AC195</f>
        <v>3.9209021333885107E-3</v>
      </c>
      <c r="AD215" s="21">
        <f>AD195-Baseline!AD195</f>
        <v>4.0367016338605311E-3</v>
      </c>
      <c r="AE215" s="21">
        <f>AE195-Baseline!AE195</f>
        <v>4.1556818679137535E-3</v>
      </c>
      <c r="AF215" s="21">
        <f>AF195-Baseline!AF195</f>
        <v>4.2777209620406612E-3</v>
      </c>
      <c r="AG215" s="21">
        <f>AG195-Baseline!AG195</f>
        <v>4.4027721120454824E-3</v>
      </c>
      <c r="AH215" s="21">
        <f>AH195-Baseline!AH195</f>
        <v>4.5309046350724943E-3</v>
      </c>
      <c r="AI215" s="21">
        <f>AI195-Baseline!AI195</f>
        <v>4.6623739769627763E-3</v>
      </c>
      <c r="AJ215" s="21">
        <f>AJ195-Baseline!AJ195</f>
        <v>4.8204513424355659E-3</v>
      </c>
      <c r="AK215" s="21">
        <f>AK195-Baseline!AK195</f>
        <v>4.9833543688833932E-3</v>
      </c>
      <c r="AL215" s="21">
        <f>AL195-Baseline!AL195</f>
        <v>5.1512262087368837E-3</v>
      </c>
      <c r="AM215" s="21">
        <f>AM195-Baseline!AM195</f>
        <v>5.3242224819124049E-3</v>
      </c>
      <c r="AN215" s="21">
        <f>AN195-Baseline!AN195</f>
        <v>5.50249049341412E-3</v>
      </c>
      <c r="AO215" s="21">
        <f>AO195-Baseline!AO195</f>
        <v>5.6861631157355931E-3</v>
      </c>
      <c r="AP215" s="21">
        <f>AP195-Baseline!AP195</f>
        <v>5.8753919337230101E-3</v>
      </c>
      <c r="AQ215" s="21">
        <f>AQ195-Baseline!AQ195</f>
        <v>6.0703345844933462E-3</v>
      </c>
      <c r="AR215" s="21">
        <f>AR195-Baseline!AR195</f>
        <v>6.2711500815269099E-3</v>
      </c>
      <c r="AS215" s="21">
        <f>AS195-Baseline!AS195</f>
        <v>6.4779993721220588E-3</v>
      </c>
      <c r="AT215" s="21">
        <f>AT195-Baseline!AT195</f>
        <v>6.6910480987173674E-3</v>
      </c>
      <c r="AU215" s="21">
        <f>AU195-Baseline!AU195</f>
        <v>6.9104679639027744E-3</v>
      </c>
      <c r="AV215" s="21">
        <f>AV195-Baseline!AV195</f>
        <v>7.1364345752528008E-3</v>
      </c>
      <c r="AW215" s="21">
        <f>AW195-Baseline!AW195</f>
        <v>7.3691276097395094E-3</v>
      </c>
      <c r="AX215" s="21">
        <f>AX195-Baseline!AX195</f>
        <v>7.6087314725912427E-3</v>
      </c>
      <c r="AY215" s="21">
        <f>AY195-Baseline!AY195</f>
        <v>7.8554356205812158E-3</v>
      </c>
      <c r="AZ215" s="21">
        <f>AZ195-Baseline!AZ195</f>
        <v>8.1094344933615534E-3</v>
      </c>
      <c r="BA215" s="21">
        <f>BA195-Baseline!BA195</f>
        <v>8.3709274610053053E-3</v>
      </c>
      <c r="BB215" s="21">
        <f>BB195-Baseline!BB195</f>
        <v>8.639873085087112E-3</v>
      </c>
    </row>
    <row r="216" spans="1:54" outlineLevel="2">
      <c r="A216" s="474"/>
      <c r="B216" s="150" t="s">
        <v>285</v>
      </c>
      <c r="C216" s="19"/>
      <c r="D216" s="135" t="s">
        <v>379</v>
      </c>
      <c r="E216" s="21">
        <f>E196-Baseline!E196</f>
        <v>0.43055449587251515</v>
      </c>
      <c r="F216" s="21">
        <f>F196-Baseline!F196</f>
        <v>0.44568195427175811</v>
      </c>
      <c r="G216" s="21">
        <f>G196-Baseline!G196</f>
        <v>0.46137985978763724</v>
      </c>
      <c r="H216" s="21">
        <f>H196-Baseline!H196</f>
        <v>0.47766911837831255</v>
      </c>
      <c r="I216" s="21">
        <f>I196-Baseline!I196</f>
        <v>0.49457141093509066</v>
      </c>
      <c r="J216" s="21">
        <f>J196-Baseline!J196</f>
        <v>0.5121092431409191</v>
      </c>
      <c r="K216" s="21">
        <f>K196-Baseline!K196</f>
        <v>0.51403165944219198</v>
      </c>
      <c r="L216" s="21">
        <f>L196-Baseline!L196</f>
        <v>0.50943661189175071</v>
      </c>
      <c r="M216" s="21">
        <f>M196-Baseline!M196</f>
        <v>0.50502037099608987</v>
      </c>
      <c r="N216" s="21">
        <f>N196-Baseline!N196</f>
        <v>0.50078439184277257</v>
      </c>
      <c r="O216" s="21">
        <f>O196-Baseline!O196</f>
        <v>0.49673025941319709</v>
      </c>
      <c r="P216" s="21">
        <f>P196-Baseline!P196</f>
        <v>0.49285969225687104</v>
      </c>
      <c r="Q216" s="21">
        <f>Q196-Baseline!Q196</f>
        <v>0.48895061903094844</v>
      </c>
      <c r="R216" s="21">
        <f>R196-Baseline!R196</f>
        <v>0.48405775615987073</v>
      </c>
      <c r="S216" s="21">
        <f>S196-Baseline!S196</f>
        <v>0.47932340416806918</v>
      </c>
      <c r="T216" s="21">
        <f>T196-Baseline!T196</f>
        <v>0.47474840563886173</v>
      </c>
      <c r="U216" s="21">
        <f>U196-Baseline!U196</f>
        <v>0.47020392080512935</v>
      </c>
      <c r="V216" s="21">
        <f>V196-Baseline!V196</f>
        <v>0.46514196433932842</v>
      </c>
      <c r="W216" s="21">
        <f>W196-Baseline!W196</f>
        <v>0.46022453500472027</v>
      </c>
      <c r="X216" s="21">
        <f>X196-Baseline!X196</f>
        <v>0.45545207308591429</v>
      </c>
      <c r="Y216" s="21">
        <f>Y196-Baseline!Y196</f>
        <v>0.4508251075499175</v>
      </c>
      <c r="Z216" s="21">
        <f>Z196-Baseline!Z196</f>
        <v>0.44634425825280344</v>
      </c>
      <c r="AA216" s="21">
        <f>AA196-Baseline!AA196</f>
        <v>0.44201023824373192</v>
      </c>
      <c r="AB216" s="21">
        <f>AB196-Baseline!AB196</f>
        <v>0.43782385616968433</v>
      </c>
      <c r="AC216" s="21">
        <f>AC196-Baseline!AC196</f>
        <v>3.9034480416446566</v>
      </c>
      <c r="AD216" s="21">
        <f>AD196-Baseline!AD196</f>
        <v>3.8485149780729726</v>
      </c>
      <c r="AE216" s="21">
        <f>AE196-Baseline!AE196</f>
        <v>3.7944955388165229</v>
      </c>
      <c r="AF216" s="21">
        <f>AF196-Baseline!AF196</f>
        <v>3.7413799863276838</v>
      </c>
      <c r="AG216" s="21">
        <f>AG196-Baseline!AG196</f>
        <v>3.6891588661498251</v>
      </c>
      <c r="AH216" s="21">
        <f>AH196-Baseline!AH196</f>
        <v>3.6378230078802116</v>
      </c>
      <c r="AI216" s="21">
        <f>AI196-Baseline!AI196</f>
        <v>3.5873635263089665</v>
      </c>
      <c r="AJ216" s="21">
        <f>AJ196-Baseline!AJ196</f>
        <v>3.5452465297075815</v>
      </c>
      <c r="AK216" s="21">
        <f>AK196-Baseline!AK196</f>
        <v>3.5037986498954101</v>
      </c>
      <c r="AL216" s="21">
        <f>AL196-Baseline!AL196</f>
        <v>3.4630166540149783</v>
      </c>
      <c r="AM216" s="21">
        <f>AM196-Baseline!AM196</f>
        <v>3.4228975563779236</v>
      </c>
      <c r="AN216" s="21">
        <f>AN196-Baseline!AN196</f>
        <v>3.3834386233999036</v>
      </c>
      <c r="AO216" s="21">
        <f>AO196-Baseline!AO196</f>
        <v>3.3446373787889963</v>
      </c>
      <c r="AP216" s="21">
        <f>AP196-Baseline!AP196</f>
        <v>3.3064916089968555</v>
      </c>
      <c r="AQ216" s="21">
        <f>AQ196-Baseline!AQ196</f>
        <v>3.2689993689420755</v>
      </c>
      <c r="AR216" s="21">
        <f>AR196-Baseline!AR196</f>
        <v>3.2321589880157284</v>
      </c>
      <c r="AS216" s="21">
        <f>AS196-Baseline!AS196</f>
        <v>3.1959690763793787</v>
      </c>
      <c r="AT216" s="21">
        <f>AT196-Baseline!AT196</f>
        <v>3.1604285315662768</v>
      </c>
      <c r="AU216" s="21">
        <f>AU196-Baseline!AU196</f>
        <v>3.1255365453969461</v>
      </c>
      <c r="AV216" s="21">
        <f>AV196-Baseline!AV196</f>
        <v>3.0912926112207093</v>
      </c>
      <c r="AW216" s="21">
        <f>AW196-Baseline!AW196</f>
        <v>3.0576965314952518</v>
      </c>
      <c r="AX216" s="21">
        <f>AX196-Baseline!AX196</f>
        <v>3.0247484257167634</v>
      </c>
      <c r="AY216" s="21">
        <f>AY196-Baseline!AY196</f>
        <v>2.9924487387137124</v>
      </c>
      <c r="AZ216" s="21">
        <f>AZ196-Baseline!AZ196</f>
        <v>2.9607982493178411</v>
      </c>
      <c r="BA216" s="21">
        <f>BA196-Baseline!BA196</f>
        <v>2.9297980794263982</v>
      </c>
      <c r="BB216" s="21">
        <f>BB196-Baseline!BB196</f>
        <v>2.8991224877237998</v>
      </c>
    </row>
    <row r="217" spans="1:54" outlineLevel="2">
      <c r="A217" s="474"/>
      <c r="B217" s="150" t="s">
        <v>288</v>
      </c>
      <c r="C217" s="19"/>
      <c r="D217" s="135"/>
      <c r="E217" s="21">
        <f>E197-Baseline!E197</f>
        <v>5.8793748811468172</v>
      </c>
      <c r="F217" s="21">
        <f>F197-Baseline!F197</f>
        <v>5.9672156028892767</v>
      </c>
      <c r="G217" s="21">
        <f>G197-Baseline!G197</f>
        <v>6.0569335196048746</v>
      </c>
      <c r="H217" s="21">
        <f>H197-Baseline!H197</f>
        <v>6.1485471291295166</v>
      </c>
      <c r="I217" s="21">
        <f>I197-Baseline!I197</f>
        <v>6.2420731086366521</v>
      </c>
      <c r="J217" s="21">
        <f>J197-Baseline!J197</f>
        <v>6.3375164732356151</v>
      </c>
      <c r="K217" s="21">
        <f>K197-Baseline!K197</f>
        <v>6.3534142014234227</v>
      </c>
      <c r="L217" s="21">
        <f>L197-Baseline!L197</f>
        <v>6.3384537544235018</v>
      </c>
      <c r="M217" s="21">
        <f>M197-Baseline!M197</f>
        <v>6.3273796836614498</v>
      </c>
      <c r="N217" s="21">
        <f>N197-Baseline!N197</f>
        <v>6.3201177353646925</v>
      </c>
      <c r="O217" s="21">
        <f>O197-Baseline!O197</f>
        <v>6.3165971335971145</v>
      </c>
      <c r="P217" s="21">
        <f>P197-Baseline!P197</f>
        <v>6.3167504790020637</v>
      </c>
      <c r="Q217" s="21">
        <f>Q197-Baseline!Q197</f>
        <v>6.3191301988198649</v>
      </c>
      <c r="R217" s="21">
        <f>R197-Baseline!R197</f>
        <v>6.3180162214706126</v>
      </c>
      <c r="S217" s="21">
        <f>S197-Baseline!S197</f>
        <v>6.3205349636859331</v>
      </c>
      <c r="T217" s="21">
        <f>T197-Baseline!T197</f>
        <v>6.3266243787599228</v>
      </c>
      <c r="U217" s="21">
        <f>U197-Baseline!U197</f>
        <v>6.3359068124226194</v>
      </c>
      <c r="V217" s="21">
        <f>V197-Baseline!V197</f>
        <v>6.3470225725069209</v>
      </c>
      <c r="W217" s="21">
        <f>W197-Baseline!W197</f>
        <v>6.3615739129059277</v>
      </c>
      <c r="X217" s="21">
        <f>X197-Baseline!X197</f>
        <v>6.3795015636807673</v>
      </c>
      <c r="Y217" s="21">
        <f>Y197-Baseline!Y197</f>
        <v>6.4007455999823053</v>
      </c>
      <c r="Z217" s="21">
        <f>Z197-Baseline!Z197</f>
        <v>6.4252789343775181</v>
      </c>
      <c r="AA217" s="21">
        <f>AA197-Baseline!AA197</f>
        <v>6.4530581121682031</v>
      </c>
      <c r="AB217" s="21">
        <f>AB197-Baseline!AB197</f>
        <v>6.4840422943873675</v>
      </c>
      <c r="AC217" s="21">
        <f>AC197-Baseline!AC197</f>
        <v>63.064109961297824</v>
      </c>
      <c r="AD217" s="21">
        <f>AD197-Baseline!AD197</f>
        <v>63.428929936930174</v>
      </c>
      <c r="AE217" s="21">
        <f>AE197-Baseline!AE197</f>
        <v>63.823646523902539</v>
      </c>
      <c r="AF217" s="21">
        <f>AF197-Baseline!AF197</f>
        <v>64.247962931123098</v>
      </c>
      <c r="AG217" s="21">
        <f>AG197-Baseline!AG197</f>
        <v>64.70160448176577</v>
      </c>
      <c r="AH217" s="21">
        <f>AH197-Baseline!AH197</f>
        <v>65.184318069692594</v>
      </c>
      <c r="AI217" s="21">
        <f>AI197-Baseline!AI197</f>
        <v>65.695871637711804</v>
      </c>
      <c r="AJ217" s="21">
        <f>AJ197-Baseline!AJ197</f>
        <v>66.557587918142133</v>
      </c>
      <c r="AK217" s="21">
        <f>AK197-Baseline!AK197</f>
        <v>67.45483604805132</v>
      </c>
      <c r="AL217" s="21">
        <f>AL197-Baseline!AL197</f>
        <v>68.387905730833083</v>
      </c>
      <c r="AM217" s="21">
        <f>AM197-Baseline!AM197</f>
        <v>69.357107171165765</v>
      </c>
      <c r="AN217" s="21">
        <f>AN197-Baseline!AN197</f>
        <v>70.362762638523137</v>
      </c>
      <c r="AO217" s="21">
        <f>AO197-Baseline!AO197</f>
        <v>71.405230487296578</v>
      </c>
      <c r="AP217" s="21">
        <f>AP197-Baseline!AP197</f>
        <v>72.484884197249215</v>
      </c>
      <c r="AQ217" s="21">
        <f>AQ197-Baseline!AQ197</f>
        <v>73.602116450174293</v>
      </c>
      <c r="AR217" s="21">
        <f>AR197-Baseline!AR197</f>
        <v>74.757340732084941</v>
      </c>
      <c r="AS217" s="21">
        <f>AS197-Baseline!AS197</f>
        <v>75.950991431659006</v>
      </c>
      <c r="AT217" s="21">
        <f>AT197-Baseline!AT197</f>
        <v>77.183523951206325</v>
      </c>
      <c r="AU217" s="21">
        <f>AU197-Baseline!AU197</f>
        <v>78.455414830128149</v>
      </c>
      <c r="AV217" s="21">
        <f>AV197-Baseline!AV197</f>
        <v>79.767161880850821</v>
      </c>
      <c r="AW217" s="21">
        <f>AW197-Baseline!AW197</f>
        <v>81.119284337219241</v>
      </c>
      <c r="AX217" s="21">
        <f>AX197-Baseline!AX197</f>
        <v>82.512323015347491</v>
      </c>
      <c r="AY217" s="21">
        <f>AY197-Baseline!AY197</f>
        <v>83.946840486929645</v>
      </c>
      <c r="AZ217" s="21">
        <f>AZ197-Baseline!AZ197</f>
        <v>85.423421265022483</v>
      </c>
      <c r="BA217" s="21">
        <f>BA197-Baseline!BA197</f>
        <v>86.928854710754081</v>
      </c>
      <c r="BB217" s="21">
        <f>BB197-Baseline!BB197</f>
        <v>88.468091981465548</v>
      </c>
    </row>
    <row r="218" spans="1:54" outlineLevel="2">
      <c r="A218" s="475"/>
      <c r="B218" s="150" t="s">
        <v>466</v>
      </c>
      <c r="C218" s="19"/>
      <c r="D218" s="135" t="s">
        <v>379</v>
      </c>
      <c r="E218" s="21">
        <f>E198-Baseline!E198</f>
        <v>0</v>
      </c>
      <c r="F218" s="21">
        <f>F198-Baseline!F198</f>
        <v>0</v>
      </c>
      <c r="G218" s="21">
        <f>G198-Baseline!G198</f>
        <v>0</v>
      </c>
      <c r="H218" s="21">
        <f>H198-Baseline!H198</f>
        <v>0</v>
      </c>
      <c r="I218" s="21">
        <f>I198-Baseline!I198</f>
        <v>0</v>
      </c>
      <c r="J218" s="21">
        <f>J198-Baseline!J198</f>
        <v>0</v>
      </c>
      <c r="K218" s="21">
        <f>K198-Baseline!K198</f>
        <v>0</v>
      </c>
      <c r="L218" s="21">
        <f>L198-Baseline!L198</f>
        <v>0</v>
      </c>
      <c r="M218" s="21">
        <f>M198-Baseline!M198</f>
        <v>0</v>
      </c>
      <c r="N218" s="21">
        <f>N198-Baseline!N198</f>
        <v>0</v>
      </c>
      <c r="O218" s="21">
        <f>O198-Baseline!O198</f>
        <v>0</v>
      </c>
      <c r="P218" s="21">
        <f>P198-Baseline!P198</f>
        <v>0</v>
      </c>
      <c r="Q218" s="21">
        <f>Q198-Baseline!Q198</f>
        <v>0</v>
      </c>
      <c r="R218" s="21">
        <f>R198-Baseline!R198</f>
        <v>0</v>
      </c>
      <c r="S218" s="21">
        <f>S198-Baseline!S198</f>
        <v>0</v>
      </c>
      <c r="T218" s="21">
        <f>T198-Baseline!T198</f>
        <v>0</v>
      </c>
      <c r="U218" s="21">
        <f>U198-Baseline!U198</f>
        <v>0</v>
      </c>
      <c r="V218" s="21">
        <f>V198-Baseline!V198</f>
        <v>0</v>
      </c>
      <c r="W218" s="21">
        <f>W198-Baseline!W198</f>
        <v>0</v>
      </c>
      <c r="X218" s="21">
        <f>X198-Baseline!X198</f>
        <v>0</v>
      </c>
      <c r="Y218" s="21">
        <f>Y198-Baseline!Y198</f>
        <v>0</v>
      </c>
      <c r="Z218" s="21">
        <f>Z198-Baseline!Z198</f>
        <v>0</v>
      </c>
      <c r="AA218" s="21">
        <f>AA198-Baseline!AA198</f>
        <v>0</v>
      </c>
      <c r="AB218" s="21">
        <f>AB198-Baseline!AB198</f>
        <v>0</v>
      </c>
      <c r="AC218" s="21">
        <f>AC198-Baseline!AC198</f>
        <v>0</v>
      </c>
      <c r="AD218" s="21">
        <f>AD198-Baseline!AD198</f>
        <v>0</v>
      </c>
      <c r="AE218" s="21">
        <f>AE198-Baseline!AE198</f>
        <v>0</v>
      </c>
      <c r="AF218" s="21">
        <f>AF198-Baseline!AF198</f>
        <v>0</v>
      </c>
      <c r="AG218" s="21">
        <f>AG198-Baseline!AG198</f>
        <v>0</v>
      </c>
      <c r="AH218" s="21">
        <f>AH198-Baseline!AH198</f>
        <v>0</v>
      </c>
      <c r="AI218" s="21">
        <f>AI198-Baseline!AI198</f>
        <v>0</v>
      </c>
      <c r="AJ218" s="21">
        <f>AJ198-Baseline!AJ198</f>
        <v>0</v>
      </c>
      <c r="AK218" s="21">
        <f>AK198-Baseline!AK198</f>
        <v>0</v>
      </c>
      <c r="AL218" s="21">
        <f>AL198-Baseline!AL198</f>
        <v>0</v>
      </c>
      <c r="AM218" s="21">
        <f>AM198-Baseline!AM198</f>
        <v>0</v>
      </c>
      <c r="AN218" s="21">
        <f>AN198-Baseline!AN198</f>
        <v>0</v>
      </c>
      <c r="AO218" s="21">
        <f>AO198-Baseline!AO198</f>
        <v>0</v>
      </c>
      <c r="AP218" s="21">
        <f>AP198-Baseline!AP198</f>
        <v>0</v>
      </c>
      <c r="AQ218" s="21">
        <f>AQ198-Baseline!AQ198</f>
        <v>0</v>
      </c>
      <c r="AR218" s="21">
        <f>AR198-Baseline!AR198</f>
        <v>0</v>
      </c>
      <c r="AS218" s="21">
        <f>AS198-Baseline!AS198</f>
        <v>0</v>
      </c>
      <c r="AT218" s="21">
        <f>AT198-Baseline!AT198</f>
        <v>0</v>
      </c>
      <c r="AU218" s="21">
        <f>AU198-Baseline!AU198</f>
        <v>0</v>
      </c>
      <c r="AV218" s="21">
        <f>AV198-Baseline!AV198</f>
        <v>0</v>
      </c>
      <c r="AW218" s="21">
        <f>AW198-Baseline!AW198</f>
        <v>0</v>
      </c>
      <c r="AX218" s="21">
        <f>AX198-Baseline!AX198</f>
        <v>0</v>
      </c>
      <c r="AY218" s="21">
        <f>AY198-Baseline!AY198</f>
        <v>0</v>
      </c>
      <c r="AZ218" s="21">
        <f>AZ198-Baseline!AZ198</f>
        <v>0</v>
      </c>
      <c r="BA218" s="21">
        <f>BA198-Baseline!BA198</f>
        <v>0</v>
      </c>
      <c r="BB218" s="21">
        <f>BB198-Baseline!BB198</f>
        <v>0</v>
      </c>
    </row>
    <row r="219" spans="1:54" outlineLevel="2">
      <c r="B219" s="150"/>
      <c r="C219" s="19"/>
      <c r="D219" s="19"/>
      <c r="E219" s="232"/>
      <c r="F219" s="232"/>
      <c r="G219" s="232"/>
      <c r="H219" s="232"/>
      <c r="I219" s="232"/>
      <c r="J219" s="232"/>
      <c r="K219" s="232"/>
      <c r="L219" s="232"/>
      <c r="M219" s="232"/>
      <c r="N219" s="232"/>
      <c r="O219" s="232"/>
      <c r="P219" s="232"/>
      <c r="Q219" s="232"/>
      <c r="R219" s="232"/>
      <c r="S219" s="232"/>
      <c r="T219" s="232"/>
      <c r="U219" s="232"/>
      <c r="V219" s="232"/>
      <c r="W219" s="232"/>
      <c r="X219" s="232"/>
      <c r="Y219" s="232"/>
      <c r="Z219" s="232"/>
      <c r="AA219" s="232"/>
      <c r="AB219" s="232"/>
      <c r="AC219" s="232"/>
      <c r="AD219" s="232"/>
      <c r="AE219" s="232"/>
      <c r="AF219" s="232"/>
      <c r="AG219" s="232"/>
      <c r="AH219" s="232"/>
      <c r="AI219" s="232"/>
      <c r="AJ219" s="232"/>
      <c r="AK219" s="232"/>
      <c r="AL219" s="232"/>
      <c r="AM219" s="232"/>
      <c r="AN219" s="232"/>
      <c r="AO219" s="232"/>
      <c r="AP219" s="232"/>
      <c r="AQ219" s="232"/>
      <c r="AR219" s="232"/>
      <c r="AS219" s="232"/>
      <c r="AT219" s="232"/>
      <c r="AU219" s="232"/>
      <c r="AV219" s="232"/>
      <c r="AW219" s="232"/>
      <c r="AX219" s="232"/>
      <c r="AY219" s="232"/>
      <c r="AZ219" s="232"/>
      <c r="BA219" s="232"/>
      <c r="BB219" s="232"/>
    </row>
    <row r="220" spans="1:54" ht="12.75" customHeight="1" outlineLevel="2">
      <c r="A220" s="473" t="s">
        <v>486</v>
      </c>
      <c r="B220" s="150" t="s">
        <v>487</v>
      </c>
      <c r="C220" s="19"/>
      <c r="D220" s="135" t="s">
        <v>379</v>
      </c>
      <c r="E220" s="21">
        <f>E200-Baseline!E200</f>
        <v>6.3113649596353012</v>
      </c>
      <c r="F220" s="21">
        <f>F200-Baseline!F200</f>
        <v>6.4143703685754856</v>
      </c>
      <c r="G220" s="21">
        <f>G200-Baseline!G200</f>
        <v>6.5198199939368813</v>
      </c>
      <c r="H220" s="21">
        <f>H200-Baseline!H200</f>
        <v>6.6277576343199467</v>
      </c>
      <c r="I220" s="21">
        <f>I200-Baseline!I200</f>
        <v>6.7382262375873925</v>
      </c>
      <c r="J220" s="21">
        <f>J200-Baseline!J200</f>
        <v>6.8512488810666667</v>
      </c>
      <c r="K220" s="21">
        <f>K200-Baseline!K200</f>
        <v>6.8691070671065493</v>
      </c>
      <c r="L220" s="21">
        <f>L200-Baseline!L200</f>
        <v>6.8495954040976379</v>
      </c>
      <c r="M220" s="21">
        <f>M200-Baseline!M200</f>
        <v>6.8341501178557822</v>
      </c>
      <c r="N220" s="21">
        <f>N200-Baseline!N200</f>
        <v>6.822693583480401</v>
      </c>
      <c r="O220" s="21">
        <f>O200-Baseline!O200</f>
        <v>6.8151662819643004</v>
      </c>
      <c r="P220" s="21">
        <f>P200-Baseline!P200</f>
        <v>6.8114977673264114</v>
      </c>
      <c r="Q220" s="21">
        <f>Q200-Baseline!Q200</f>
        <v>6.8100184237646815</v>
      </c>
      <c r="R220" s="21">
        <f>R200-Baseline!R200</f>
        <v>6.8040680361964423</v>
      </c>
      <c r="S220" s="21">
        <f>S200-Baseline!S200</f>
        <v>6.8019051973967466</v>
      </c>
      <c r="T220" s="21">
        <f>T200-Baseline!T200</f>
        <v>6.8034737771867722</v>
      </c>
      <c r="U220" s="21">
        <f>U200-Baseline!U200</f>
        <v>6.8082673118152996</v>
      </c>
      <c r="V220" s="21">
        <f>V200-Baseline!V200</f>
        <v>6.8143835520063938</v>
      </c>
      <c r="W220" s="21">
        <f>W200-Baseline!W200</f>
        <v>6.8240760629774906</v>
      </c>
      <c r="X220" s="21">
        <f>X200-Baseline!X200</f>
        <v>6.837296921389882</v>
      </c>
      <c r="Y220" s="21">
        <f>Y200-Baseline!Y200</f>
        <v>6.8539757412350202</v>
      </c>
      <c r="Z220" s="21">
        <f>Z200-Baseline!Z200</f>
        <v>6.8740972736161616</v>
      </c>
      <c r="AA220" s="21">
        <f>AA200-Baseline!AA200</f>
        <v>6.897613265072251</v>
      </c>
      <c r="AB220" s="21">
        <f>AB200-Baseline!AB200</f>
        <v>6.9244837253121414</v>
      </c>
      <c r="AC220" s="21">
        <f>AC200-Baseline!AC200</f>
        <v>66.9704808383933</v>
      </c>
      <c r="AD220" s="21">
        <f>AD200-Baseline!AD200</f>
        <v>67.2804500765657</v>
      </c>
      <c r="AE220" s="21">
        <f>AE200-Baseline!AE200</f>
        <v>67.62123229438896</v>
      </c>
      <c r="AF220" s="21">
        <f>AF200-Baseline!AF200</f>
        <v>67.992520151912416</v>
      </c>
      <c r="AG220" s="21">
        <f>AG200-Baseline!AG200</f>
        <v>68.39402963624326</v>
      </c>
      <c r="AH220" s="21">
        <f>AH200-Baseline!AH200</f>
        <v>68.82549861785678</v>
      </c>
      <c r="AI220" s="21">
        <f>AI200-Baseline!AI200</f>
        <v>69.286686355820208</v>
      </c>
      <c r="AJ220" s="21">
        <f>AJ200-Baseline!AJ200</f>
        <v>70.106398865270592</v>
      </c>
      <c r="AK220" s="21">
        <f>AK200-Baseline!AK200</f>
        <v>70.962315721254669</v>
      </c>
      <c r="AL220" s="21">
        <f>AL200-Baseline!AL200</f>
        <v>71.854723533386519</v>
      </c>
      <c r="AM220" s="21">
        <f>AM200-Baseline!AM200</f>
        <v>72.783929636036206</v>
      </c>
      <c r="AN220" s="21">
        <f>AN200-Baseline!AN200</f>
        <v>73.750253660834076</v>
      </c>
      <c r="AO220" s="21">
        <f>AO200-Baseline!AO200</f>
        <v>74.754051572863943</v>
      </c>
      <c r="AP220" s="21">
        <f>AP200-Baseline!AP200</f>
        <v>75.795694745600613</v>
      </c>
      <c r="AQ220" s="21">
        <f>AQ200-Baseline!AQ200</f>
        <v>76.875574030557758</v>
      </c>
      <c r="AR220" s="21">
        <f>AR200-Baseline!AR200</f>
        <v>77.994101352904153</v>
      </c>
      <c r="AS220" s="21">
        <f>AS200-Baseline!AS200</f>
        <v>79.151709822615658</v>
      </c>
      <c r="AT220" s="21">
        <f>AT200-Baseline!AT200</f>
        <v>80.348853855427578</v>
      </c>
      <c r="AU220" s="21">
        <f>AU200-Baseline!AU200</f>
        <v>81.586009303228508</v>
      </c>
      <c r="AV220" s="21">
        <f>AV200-Baseline!AV200</f>
        <v>82.863673594659161</v>
      </c>
      <c r="AW220" s="21">
        <f>AW200-Baseline!AW200</f>
        <v>84.182365891238192</v>
      </c>
      <c r="AX220" s="21">
        <f>AX200-Baseline!AX200</f>
        <v>85.542627257412974</v>
      </c>
      <c r="AY220" s="21">
        <f>AY200-Baseline!AY200</f>
        <v>86.945020842222846</v>
      </c>
      <c r="AZ220" s="21">
        <f>AZ200-Baseline!AZ200</f>
        <v>88.390132073469545</v>
      </c>
      <c r="BA220" s="21">
        <f>BA200-Baseline!BA200</f>
        <v>89.864751573438554</v>
      </c>
      <c r="BB220" s="21">
        <f>BB200-Baseline!BB200</f>
        <v>91.373504721948322</v>
      </c>
    </row>
    <row r="221" spans="1:54" outlineLevel="2">
      <c r="A221" s="474"/>
      <c r="B221" s="150" t="s">
        <v>488</v>
      </c>
      <c r="C221" s="19"/>
      <c r="D221" s="135" t="s">
        <v>379</v>
      </c>
      <c r="E221" s="21">
        <f>E201-Baseline!E201</f>
        <v>6.310751233637502</v>
      </c>
      <c r="F221" s="21">
        <f>F201-Baseline!F201</f>
        <v>6.4137375459949482</v>
      </c>
      <c r="G221" s="21">
        <f>G201-Baseline!G201</f>
        <v>6.5191721747720299</v>
      </c>
      <c r="H221" s="21">
        <f>H201-Baseline!H201</f>
        <v>6.6270945413937525</v>
      </c>
      <c r="I221" s="21">
        <f>I201-Baseline!I201</f>
        <v>6.7375430222072898</v>
      </c>
      <c r="J221" s="21">
        <f>J201-Baseline!J201</f>
        <v>6.8505451569577671</v>
      </c>
      <c r="K221" s="21">
        <f>K201-Baseline!K201</f>
        <v>6.868387062428317</v>
      </c>
      <c r="L221" s="21">
        <f>L201-Baseline!L201</f>
        <v>6.8488540985070996</v>
      </c>
      <c r="M221" s="21">
        <f>M201-Baseline!M201</f>
        <v>6.8333871082640316</v>
      </c>
      <c r="N221" s="21">
        <f>N201-Baseline!N201</f>
        <v>6.8219133149015025</v>
      </c>
      <c r="O221" s="21">
        <f>O201-Baseline!O201</f>
        <v>6.8143635501238355</v>
      </c>
      <c r="P221" s="21">
        <f>P201-Baseline!P201</f>
        <v>6.8106721565774171</v>
      </c>
      <c r="Q221" s="21">
        <f>Q201-Baseline!Q201</f>
        <v>6.8091695144304047</v>
      </c>
      <c r="R221" s="21">
        <f>R201-Baseline!R201</f>
        <v>6.8031902936390871</v>
      </c>
      <c r="S221" s="21">
        <f>S201-Baseline!S201</f>
        <v>6.8010030347708392</v>
      </c>
      <c r="T221" s="21">
        <f>T201-Baseline!T201</f>
        <v>6.8025467515039431</v>
      </c>
      <c r="U221" s="21">
        <f>U201-Baseline!U201</f>
        <v>6.8073149769833243</v>
      </c>
      <c r="V221" s="21">
        <f>V201-Baseline!V201</f>
        <v>6.8134000618188946</v>
      </c>
      <c r="W221" s="21">
        <f>W201-Baseline!W201</f>
        <v>6.8230662877182837</v>
      </c>
      <c r="X221" s="21">
        <f>X201-Baseline!X201</f>
        <v>6.8362548550577724</v>
      </c>
      <c r="Y221" s="21">
        <f>Y201-Baseline!Y201</f>
        <v>6.8529063989916121</v>
      </c>
      <c r="Z221" s="21">
        <f>Z201-Baseline!Z201</f>
        <v>6.8729944840163464</v>
      </c>
      <c r="AA221" s="21">
        <f>AA201-Baseline!AA201</f>
        <v>6.8964764016247644</v>
      </c>
      <c r="AB221" s="21">
        <f>AB201-Baseline!AB201</f>
        <v>6.9233121557410238</v>
      </c>
      <c r="AC221" s="21">
        <f>AC201-Baseline!AC201</f>
        <v>66.969170459889867</v>
      </c>
      <c r="AD221" s="21">
        <f>AD201-Baseline!AD201</f>
        <v>67.279100570788415</v>
      </c>
      <c r="AE221" s="21">
        <f>AE201-Baseline!AE201</f>
        <v>67.619842074513926</v>
      </c>
      <c r="AF221" s="21">
        <f>AF201-Baseline!AF201</f>
        <v>67.99108840279348</v>
      </c>
      <c r="AG221" s="21">
        <f>AG201-Baseline!AG201</f>
        <v>68.392555409772697</v>
      </c>
      <c r="AH221" s="21">
        <f>AH201-Baseline!AH201</f>
        <v>68.823980843084783</v>
      </c>
      <c r="AI221" s="21">
        <f>AI201-Baseline!AI201</f>
        <v>69.285123846583531</v>
      </c>
      <c r="AJ221" s="21">
        <f>AJ201-Baseline!AJ201</f>
        <v>70.10478266836445</v>
      </c>
      <c r="AK221" s="21">
        <f>AK201-Baseline!AK201</f>
        <v>70.960644228003176</v>
      </c>
      <c r="AL221" s="21">
        <f>AL201-Baseline!AL201</f>
        <v>71.852995046922132</v>
      </c>
      <c r="AM221" s="21">
        <f>AM201-Baseline!AM201</f>
        <v>72.782142399234004</v>
      </c>
      <c r="AN221" s="21">
        <f>AN201-Baseline!AN201</f>
        <v>73.748405873261348</v>
      </c>
      <c r="AO221" s="21">
        <f>AO201-Baseline!AO201</f>
        <v>74.752141394809513</v>
      </c>
      <c r="AP221" s="21">
        <f>AP201-Baseline!AP201</f>
        <v>75.793720284121676</v>
      </c>
      <c r="AQ221" s="21">
        <f>AQ201-Baseline!AQ201</f>
        <v>76.87353333404215</v>
      </c>
      <c r="AR221" s="21">
        <f>AR201-Baseline!AR201</f>
        <v>77.991992416654611</v>
      </c>
      <c r="AS221" s="21">
        <f>AS201-Baseline!AS201</f>
        <v>79.149530588212414</v>
      </c>
      <c r="AT221" s="21">
        <f>AT201-Baseline!AT201</f>
        <v>80.346602207629189</v>
      </c>
      <c r="AU221" s="21">
        <f>AU201-Baseline!AU201</f>
        <v>81.583683067310616</v>
      </c>
      <c r="AV221" s="21">
        <f>AV201-Baseline!AV201</f>
        <v>82.861270535612945</v>
      </c>
      <c r="AW221" s="21">
        <f>AW201-Baseline!AW201</f>
        <v>84.179883712872694</v>
      </c>
      <c r="AX221" s="21">
        <f>AX201-Baseline!AX201</f>
        <v>85.540063600408914</v>
      </c>
      <c r="AY221" s="21">
        <f>AY201-Baseline!AY201</f>
        <v>86.942373282237426</v>
      </c>
      <c r="AZ221" s="21">
        <f>AZ201-Baseline!AZ201</f>
        <v>88.387398119503615</v>
      </c>
      <c r="BA221" s="21">
        <f>BA201-Baseline!BA201</f>
        <v>89.861928666237773</v>
      </c>
      <c r="BB221" s="21">
        <f>BB201-Baseline!BB201</f>
        <v>91.370590315188721</v>
      </c>
    </row>
    <row r="222" spans="1:54" outlineLevel="2">
      <c r="A222" s="475"/>
      <c r="B222" s="150" t="s">
        <v>489</v>
      </c>
      <c r="C222" s="19"/>
      <c r="D222" s="135" t="s">
        <v>379</v>
      </c>
      <c r="E222" s="21">
        <f>E202-Baseline!E202</f>
        <v>6.3119825770097151</v>
      </c>
      <c r="F222" s="21">
        <f>F202-Baseline!F202</f>
        <v>6.4150008097439564</v>
      </c>
      <c r="G222" s="21">
        <f>G202-Baseline!G202</f>
        <v>6.5204685452047757</v>
      </c>
      <c r="H222" s="21">
        <f>H202-Baseline!H202</f>
        <v>6.6284252403391033</v>
      </c>
      <c r="I222" s="21">
        <f>I202-Baseline!I202</f>
        <v>6.7389093082230742</v>
      </c>
      <c r="J222" s="21">
        <f>J202-Baseline!J202</f>
        <v>6.851948326575271</v>
      </c>
      <c r="K222" s="21">
        <f>K202-Baseline!K202</f>
        <v>6.8698285650759869</v>
      </c>
      <c r="L222" s="21">
        <f>L202-Baseline!L202</f>
        <v>6.8503353120639527</v>
      </c>
      <c r="M222" s="21">
        <f>M202-Baseline!M202</f>
        <v>6.8349094526466914</v>
      </c>
      <c r="N222" s="21">
        <f>N202-Baseline!N202</f>
        <v>6.8234782534760416</v>
      </c>
      <c r="O222" s="21">
        <f>O202-Baseline!O202</f>
        <v>6.8159725911612039</v>
      </c>
      <c r="P222" s="21">
        <f>P202-Baseline!P202</f>
        <v>6.8123268547562885</v>
      </c>
      <c r="Q222" s="21">
        <f>Q202-Baseline!Q202</f>
        <v>6.8108714723865207</v>
      </c>
      <c r="R222" s="21">
        <f>R202-Baseline!R202</f>
        <v>6.8049411635666202</v>
      </c>
      <c r="S222" s="21">
        <f>S202-Baseline!S202</f>
        <v>6.8028041147368086</v>
      </c>
      <c r="T222" s="21">
        <f>T202-Baseline!T202</f>
        <v>6.8043997743481617</v>
      </c>
      <c r="U222" s="21">
        <f>U202-Baseline!U202</f>
        <v>6.809221728999943</v>
      </c>
      <c r="V222" s="21">
        <f>V202-Baseline!V202</f>
        <v>6.8153623845183899</v>
      </c>
      <c r="W222" s="21">
        <f>W202-Baseline!W202</f>
        <v>6.8250860796492576</v>
      </c>
      <c r="X222" s="21">
        <f>X202-Baseline!X202</f>
        <v>6.8383340736818283</v>
      </c>
      <c r="Y222" s="21">
        <f>Y202-Baseline!Y202</f>
        <v>6.8550470626206241</v>
      </c>
      <c r="Z222" s="21">
        <f>Z202-Baseline!Z202</f>
        <v>6.8751986738091526</v>
      </c>
      <c r="AA222" s="21">
        <f>AA202-Baseline!AA202</f>
        <v>6.898746263650855</v>
      </c>
      <c r="AB222" s="21">
        <f>AB202-Baseline!AB202</f>
        <v>6.9256499031041701</v>
      </c>
      <c r="AC222" s="21">
        <f>AC202-Baseline!AC202</f>
        <v>66.971784394645468</v>
      </c>
      <c r="AD222" s="21">
        <f>AD202-Baseline!AD202</f>
        <v>67.281791705211006</v>
      </c>
      <c r="AE222" s="21">
        <f>AE202-Baseline!AE202</f>
        <v>67.622612529092578</v>
      </c>
      <c r="AF222" s="21">
        <f>AF202-Baseline!AF202</f>
        <v>67.993940216768252</v>
      </c>
      <c r="AG222" s="21">
        <f>AG202-Baseline!AG202</f>
        <v>68.395490591180774</v>
      </c>
      <c r="AH222" s="21">
        <f>AH202-Baseline!AH202</f>
        <v>68.827001446174904</v>
      </c>
      <c r="AI222" s="21">
        <f>AI202-Baseline!AI202</f>
        <v>69.288232095901577</v>
      </c>
      <c r="AJ222" s="21">
        <f>AJ202-Baseline!AJ202</f>
        <v>70.107996302592824</v>
      </c>
      <c r="AK222" s="21">
        <f>AK202-Baseline!AK202</f>
        <v>70.963966464249197</v>
      </c>
      <c r="AL222" s="21">
        <f>AL202-Baseline!AL202</f>
        <v>71.856429197728062</v>
      </c>
      <c r="AM222" s="21">
        <f>AM202-Baseline!AM202</f>
        <v>72.78569188088872</v>
      </c>
      <c r="AN222" s="21">
        <f>AN202-Baseline!AN202</f>
        <v>73.75207420025707</v>
      </c>
      <c r="AO222" s="21">
        <f>AO202-Baseline!AO202</f>
        <v>74.755932170220134</v>
      </c>
      <c r="AP222" s="21">
        <f>AP202-Baseline!AP202</f>
        <v>75.797637212077632</v>
      </c>
      <c r="AQ222" s="21">
        <f>AQ202-Baseline!AQ202</f>
        <v>76.877580223765293</v>
      </c>
      <c r="AR222" s="21">
        <f>AR202-Baseline!AR202</f>
        <v>77.996173183375788</v>
      </c>
      <c r="AS222" s="21">
        <f>AS202-Baseline!AS202</f>
        <v>79.153849254460667</v>
      </c>
      <c r="AT222" s="21">
        <f>AT202-Baseline!AT202</f>
        <v>80.351062906361861</v>
      </c>
      <c r="AU222" s="21">
        <f>AU202-Baseline!AU202</f>
        <v>81.588290045953414</v>
      </c>
      <c r="AV222" s="21">
        <f>AV202-Baseline!AV202</f>
        <v>82.866028158663326</v>
      </c>
      <c r="AW222" s="21">
        <f>AW202-Baseline!AW202</f>
        <v>84.184796464612745</v>
      </c>
      <c r="AX222" s="21">
        <f>AX202-Baseline!AX202</f>
        <v>85.545136088057546</v>
      </c>
      <c r="AY222" s="21">
        <f>AY202-Baseline!AY202</f>
        <v>86.947610239318067</v>
      </c>
      <c r="AZ222" s="21">
        <f>AZ202-Baseline!AZ202</f>
        <v>88.392804409166118</v>
      </c>
      <c r="BA222" s="21">
        <f>BA202-Baseline!BA202</f>
        <v>89.867509284545406</v>
      </c>
      <c r="BB222" s="21">
        <f>BB202-Baseline!BB202</f>
        <v>91.376350230579092</v>
      </c>
    </row>
    <row r="223" spans="1:54" outlineLevel="2">
      <c r="B223" s="19"/>
      <c r="C223" s="19"/>
      <c r="D223" s="19"/>
      <c r="E223" s="15"/>
    </row>
    <row r="224" spans="1:54" outlineLevel="2">
      <c r="A224" s="473" t="s">
        <v>490</v>
      </c>
      <c r="B224" s="150" t="s">
        <v>487</v>
      </c>
      <c r="C224" s="19"/>
      <c r="D224" s="135" t="s">
        <v>379</v>
      </c>
      <c r="E224" s="21">
        <f>E204-Baseline!E204</f>
        <v>6.3113649596353012</v>
      </c>
      <c r="F224" s="21">
        <f>F204-Baseline!F204</f>
        <v>12.725735328210787</v>
      </c>
      <c r="G224" s="21">
        <f>G204-Baseline!G204</f>
        <v>19.245555322147666</v>
      </c>
      <c r="H224" s="21">
        <f>H204-Baseline!H204</f>
        <v>25.873312956467615</v>
      </c>
      <c r="I224" s="21">
        <f>I204-Baseline!I204</f>
        <v>32.611539194055005</v>
      </c>
      <c r="J224" s="21">
        <f>J204-Baseline!J204</f>
        <v>39.462788075121672</v>
      </c>
      <c r="K224" s="21">
        <f>K204-Baseline!K204</f>
        <v>46.33189514222822</v>
      </c>
      <c r="L224" s="21">
        <f>L204-Baseline!L204</f>
        <v>53.181490546325861</v>
      </c>
      <c r="M224" s="21">
        <f>M204-Baseline!M204</f>
        <v>60.015640664181646</v>
      </c>
      <c r="N224" s="21">
        <f>N204-Baseline!N204</f>
        <v>66.838334247662047</v>
      </c>
      <c r="O224" s="21">
        <f>O204-Baseline!O204</f>
        <v>73.653500529626342</v>
      </c>
      <c r="P224" s="21">
        <f>P204-Baseline!P204</f>
        <v>80.464998296952757</v>
      </c>
      <c r="Q224" s="21">
        <f>Q204-Baseline!Q204</f>
        <v>87.275016720717446</v>
      </c>
      <c r="R224" s="21">
        <f>R204-Baseline!R204</f>
        <v>94.079084756913886</v>
      </c>
      <c r="S224" s="21">
        <f>S204-Baseline!S204</f>
        <v>100.88098995431064</v>
      </c>
      <c r="T224" s="21">
        <f>T204-Baseline!T204</f>
        <v>107.6844637314974</v>
      </c>
      <c r="U224" s="21">
        <f>U204-Baseline!U204</f>
        <v>114.4927310433127</v>
      </c>
      <c r="V224" s="21">
        <f>V204-Baseline!V204</f>
        <v>121.30711459531909</v>
      </c>
      <c r="W224" s="21">
        <f>W204-Baseline!W204</f>
        <v>128.13119065829659</v>
      </c>
      <c r="X224" s="21">
        <f>X204-Baseline!X204</f>
        <v>134.96848757968647</v>
      </c>
      <c r="Y224" s="21">
        <f>Y204-Baseline!Y204</f>
        <v>141.82246332092149</v>
      </c>
      <c r="Z224" s="21">
        <f>Z204-Baseline!Z204</f>
        <v>148.69656059453766</v>
      </c>
      <c r="AA224" s="21">
        <f>AA204-Baseline!AA204</f>
        <v>155.5941738596099</v>
      </c>
      <c r="AB224" s="21">
        <f>AB204-Baseline!AB204</f>
        <v>162.51865758492204</v>
      </c>
      <c r="AC224" s="21">
        <f>AC204-Baseline!AC204</f>
        <v>229.48913842331535</v>
      </c>
      <c r="AD224" s="21">
        <f>AD204-Baseline!AD204</f>
        <v>296.76958849988102</v>
      </c>
      <c r="AE224" s="21">
        <f>AE204-Baseline!AE204</f>
        <v>364.39082079426998</v>
      </c>
      <c r="AF224" s="21">
        <f>AF204-Baseline!AF204</f>
        <v>432.38334094618239</v>
      </c>
      <c r="AG224" s="21">
        <f>AG204-Baseline!AG204</f>
        <v>500.77737058242565</v>
      </c>
      <c r="AH224" s="21">
        <f>AH204-Baseline!AH204</f>
        <v>569.60286920028238</v>
      </c>
      <c r="AI224" s="21">
        <f>AI204-Baseline!AI204</f>
        <v>638.88955555610255</v>
      </c>
      <c r="AJ224" s="21">
        <f>AJ204-Baseline!AJ204</f>
        <v>708.9959544213732</v>
      </c>
      <c r="AK224" s="21">
        <f>AK204-Baseline!AK204</f>
        <v>779.95827014262784</v>
      </c>
      <c r="AL224" s="21">
        <f>AL204-Baseline!AL204</f>
        <v>851.81299367601434</v>
      </c>
      <c r="AM224" s="21">
        <f>AM204-Baseline!AM204</f>
        <v>924.59692331205054</v>
      </c>
      <c r="AN224" s="21">
        <f>AN204-Baseline!AN204</f>
        <v>998.34717697288465</v>
      </c>
      <c r="AO224" s="21">
        <f>AO204-Baseline!AO204</f>
        <v>1073.1012285457487</v>
      </c>
      <c r="AP224" s="21">
        <f>AP204-Baseline!AP204</f>
        <v>1148.8969232913494</v>
      </c>
      <c r="AQ224" s="21">
        <f>AQ204-Baseline!AQ204</f>
        <v>1225.7724973219072</v>
      </c>
      <c r="AR224" s="21">
        <f>AR204-Baseline!AR204</f>
        <v>1303.7665986748113</v>
      </c>
      <c r="AS224" s="21">
        <f>AS204-Baseline!AS204</f>
        <v>1382.918308497427</v>
      </c>
      <c r="AT224" s="21">
        <f>AT204-Baseline!AT204</f>
        <v>1463.2671623528545</v>
      </c>
      <c r="AU224" s="21">
        <f>AU204-Baseline!AU204</f>
        <v>1544.8531716560831</v>
      </c>
      <c r="AV224" s="21">
        <f>AV204-Baseline!AV204</f>
        <v>1627.7168452507422</v>
      </c>
      <c r="AW224" s="21">
        <f>AW204-Baseline!AW204</f>
        <v>1711.8992111419802</v>
      </c>
      <c r="AX224" s="21">
        <f>AX204-Baseline!AX204</f>
        <v>1797.4418383993932</v>
      </c>
      <c r="AY224" s="21">
        <f>AY204-Baseline!AY204</f>
        <v>1884.3868592416161</v>
      </c>
      <c r="AZ224" s="21">
        <f>AZ204-Baseline!AZ204</f>
        <v>1972.7769913150855</v>
      </c>
      <c r="BA224" s="21">
        <f>BA204-Baseline!BA204</f>
        <v>2062.6417428885243</v>
      </c>
      <c r="BB224" s="21">
        <f>BB204-Baseline!BB204</f>
        <v>2154.0152476104727</v>
      </c>
    </row>
    <row r="225" spans="1:54" outlineLevel="2">
      <c r="A225" s="474"/>
      <c r="B225" s="150" t="s">
        <v>488</v>
      </c>
      <c r="C225" s="19"/>
      <c r="D225" s="135" t="s">
        <v>379</v>
      </c>
      <c r="E225" s="21">
        <f>E205-Baseline!E205</f>
        <v>6.310751233637502</v>
      </c>
      <c r="F225" s="21">
        <f>F205-Baseline!F205</f>
        <v>12.72448877963245</v>
      </c>
      <c r="G225" s="21">
        <f>G205-Baseline!G205</f>
        <v>19.243660954404479</v>
      </c>
      <c r="H225" s="21">
        <f>H205-Baseline!H205</f>
        <v>25.870755495798232</v>
      </c>
      <c r="I225" s="21">
        <f>I205-Baseline!I205</f>
        <v>32.608298518005519</v>
      </c>
      <c r="J225" s="21">
        <f>J205-Baseline!J205</f>
        <v>39.458843674963283</v>
      </c>
      <c r="K225" s="21">
        <f>K205-Baseline!K205</f>
        <v>46.327230737391602</v>
      </c>
      <c r="L225" s="21">
        <f>L205-Baseline!L205</f>
        <v>53.176084835898699</v>
      </c>
      <c r="M225" s="21">
        <f>M205-Baseline!M205</f>
        <v>60.009471944162733</v>
      </c>
      <c r="N225" s="21">
        <f>N205-Baseline!N205</f>
        <v>66.831385259064234</v>
      </c>
      <c r="O225" s="21">
        <f>O205-Baseline!O205</f>
        <v>73.645748809188063</v>
      </c>
      <c r="P225" s="21">
        <f>P205-Baseline!P205</f>
        <v>80.456420965765474</v>
      </c>
      <c r="Q225" s="21">
        <f>Q205-Baseline!Q205</f>
        <v>87.265590480195883</v>
      </c>
      <c r="R225" s="21">
        <f>R205-Baseline!R205</f>
        <v>94.068780773834973</v>
      </c>
      <c r="S225" s="21">
        <f>S205-Baseline!S205</f>
        <v>100.86978380860582</v>
      </c>
      <c r="T225" s="21">
        <f>T205-Baseline!T205</f>
        <v>107.67233056010976</v>
      </c>
      <c r="U225" s="21">
        <f>U205-Baseline!U205</f>
        <v>114.47964553709308</v>
      </c>
      <c r="V225" s="21">
        <f>V205-Baseline!V205</f>
        <v>121.29304559891197</v>
      </c>
      <c r="W225" s="21">
        <f>W205-Baseline!W205</f>
        <v>128.11611188663025</v>
      </c>
      <c r="X225" s="21">
        <f>X205-Baseline!X205</f>
        <v>134.95236674168802</v>
      </c>
      <c r="Y225" s="21">
        <f>Y205-Baseline!Y205</f>
        <v>141.80527314067965</v>
      </c>
      <c r="Z225" s="21">
        <f>Z205-Baseline!Z205</f>
        <v>148.67826762469599</v>
      </c>
      <c r="AA225" s="21">
        <f>AA205-Baseline!AA205</f>
        <v>155.57474402632076</v>
      </c>
      <c r="AB225" s="21">
        <f>AB205-Baseline!AB205</f>
        <v>162.49805618206179</v>
      </c>
      <c r="AC225" s="21">
        <f>AC205-Baseline!AC205</f>
        <v>229.46722664195164</v>
      </c>
      <c r="AD225" s="21">
        <f>AD205-Baseline!AD205</f>
        <v>296.74632721274008</v>
      </c>
      <c r="AE225" s="21">
        <f>AE205-Baseline!AE205</f>
        <v>364.36616928725402</v>
      </c>
      <c r="AF225" s="21">
        <f>AF205-Baseline!AF205</f>
        <v>432.3572576900475</v>
      </c>
      <c r="AG225" s="21">
        <f>AG205-Baseline!AG205</f>
        <v>500.74981309982019</v>
      </c>
      <c r="AH225" s="21">
        <f>AH205-Baseline!AH205</f>
        <v>569.57379394290501</v>
      </c>
      <c r="AI225" s="21">
        <f>AI205-Baseline!AI205</f>
        <v>638.85891778948849</v>
      </c>
      <c r="AJ225" s="21">
        <f>AJ205-Baseline!AJ205</f>
        <v>708.96370045785295</v>
      </c>
      <c r="AK225" s="21">
        <f>AK205-Baseline!AK205</f>
        <v>779.92434468585611</v>
      </c>
      <c r="AL225" s="21">
        <f>AL205-Baseline!AL205</f>
        <v>851.77733973277827</v>
      </c>
      <c r="AM225" s="21">
        <f>AM205-Baseline!AM205</f>
        <v>924.55948213201225</v>
      </c>
      <c r="AN225" s="21">
        <f>AN205-Baseline!AN205</f>
        <v>998.30788800527364</v>
      </c>
      <c r="AO225" s="21">
        <f>AO205-Baseline!AO205</f>
        <v>1073.0600294000831</v>
      </c>
      <c r="AP225" s="21">
        <f>AP205-Baseline!AP205</f>
        <v>1148.8537496842048</v>
      </c>
      <c r="AQ225" s="21">
        <f>AQ205-Baseline!AQ205</f>
        <v>1225.7272830182469</v>
      </c>
      <c r="AR225" s="21">
        <f>AR205-Baseline!AR205</f>
        <v>1303.7192754349014</v>
      </c>
      <c r="AS225" s="21">
        <f>AS205-Baseline!AS205</f>
        <v>1382.8688060231138</v>
      </c>
      <c r="AT225" s="21">
        <f>AT205-Baseline!AT205</f>
        <v>1463.2154082307429</v>
      </c>
      <c r="AU225" s="21">
        <f>AU205-Baseline!AU205</f>
        <v>1544.7990912980536</v>
      </c>
      <c r="AV225" s="21">
        <f>AV205-Baseline!AV205</f>
        <v>1627.6603618336665</v>
      </c>
      <c r="AW225" s="21">
        <f>AW205-Baseline!AW205</f>
        <v>1711.8402455465391</v>
      </c>
      <c r="AX225" s="21">
        <f>AX205-Baseline!AX205</f>
        <v>1797.3803091469481</v>
      </c>
      <c r="AY225" s="21">
        <f>AY205-Baseline!AY205</f>
        <v>1884.3226824291855</v>
      </c>
      <c r="AZ225" s="21">
        <f>AZ205-Baseline!AZ205</f>
        <v>1972.7100805486891</v>
      </c>
      <c r="BA225" s="21">
        <f>BA205-Baseline!BA205</f>
        <v>2062.5720092149268</v>
      </c>
      <c r="BB225" s="21">
        <f>BB205-Baseline!BB205</f>
        <v>2153.9425995301153</v>
      </c>
    </row>
    <row r="226" spans="1:54" outlineLevel="2">
      <c r="A226" s="475"/>
      <c r="B226" s="150" t="s">
        <v>489</v>
      </c>
      <c r="C226" s="19"/>
      <c r="D226" s="135" t="s">
        <v>379</v>
      </c>
      <c r="E226" s="21">
        <f>E206-Baseline!E206</f>
        <v>6.3119825770097151</v>
      </c>
      <c r="F226" s="21">
        <f>F206-Baseline!F206</f>
        <v>12.726983386753671</v>
      </c>
      <c r="G226" s="21">
        <f>G206-Baseline!G206</f>
        <v>19.247451931958448</v>
      </c>
      <c r="H226" s="21">
        <f>H206-Baseline!H206</f>
        <v>25.87587717229755</v>
      </c>
      <c r="I226" s="21">
        <f>I206-Baseline!I206</f>
        <v>32.614786480520621</v>
      </c>
      <c r="J226" s="21">
        <f>J206-Baseline!J206</f>
        <v>39.466734807095889</v>
      </c>
      <c r="K226" s="21">
        <f>K206-Baseline!K206</f>
        <v>46.336563372171874</v>
      </c>
      <c r="L226" s="21">
        <f>L206-Baseline!L206</f>
        <v>53.186898684235828</v>
      </c>
      <c r="M226" s="21">
        <f>M206-Baseline!M206</f>
        <v>60.02180813688252</v>
      </c>
      <c r="N226" s="21">
        <f>N206-Baseline!N206</f>
        <v>66.845286390358567</v>
      </c>
      <c r="O226" s="21">
        <f>O206-Baseline!O206</f>
        <v>73.661258981519765</v>
      </c>
      <c r="P226" s="21">
        <f>P206-Baseline!P206</f>
        <v>80.473585836276058</v>
      </c>
      <c r="Q226" s="21">
        <f>Q206-Baseline!Q206</f>
        <v>87.284457308662581</v>
      </c>
      <c r="R226" s="21">
        <f>R206-Baseline!R206</f>
        <v>94.089398472229206</v>
      </c>
      <c r="S226" s="21">
        <f>S206-Baseline!S206</f>
        <v>100.89220258696602</v>
      </c>
      <c r="T226" s="21">
        <f>T206-Baseline!T206</f>
        <v>107.69660236131418</v>
      </c>
      <c r="U226" s="21">
        <f>U206-Baseline!U206</f>
        <v>114.50582409031412</v>
      </c>
      <c r="V226" s="21">
        <f>V206-Baseline!V206</f>
        <v>121.32118647483252</v>
      </c>
      <c r="W226" s="21">
        <f>W206-Baseline!W206</f>
        <v>128.14627255448178</v>
      </c>
      <c r="X226" s="21">
        <f>X206-Baseline!X206</f>
        <v>134.98460662816362</v>
      </c>
      <c r="Y226" s="21">
        <f>Y206-Baseline!Y206</f>
        <v>141.83965369078425</v>
      </c>
      <c r="Z226" s="21">
        <f>Z206-Baseline!Z206</f>
        <v>148.71485236459341</v>
      </c>
      <c r="AA226" s="21">
        <f>AA206-Baseline!AA206</f>
        <v>155.61359862824426</v>
      </c>
      <c r="AB226" s="21">
        <f>AB206-Baseline!AB206</f>
        <v>162.53924853134842</v>
      </c>
      <c r="AC226" s="21">
        <f>AC206-Baseline!AC206</f>
        <v>229.5110329259939</v>
      </c>
      <c r="AD226" s="21">
        <f>AD206-Baseline!AD206</f>
        <v>296.79282463120489</v>
      </c>
      <c r="AE226" s="21">
        <f>AE206-Baseline!AE206</f>
        <v>364.41543716029747</v>
      </c>
      <c r="AF226" s="21">
        <f>AF206-Baseline!AF206</f>
        <v>432.40937737706571</v>
      </c>
      <c r="AG226" s="21">
        <f>AG206-Baseline!AG206</f>
        <v>500.80486796824647</v>
      </c>
      <c r="AH226" s="21">
        <f>AH206-Baseline!AH206</f>
        <v>569.63186941442132</v>
      </c>
      <c r="AI226" s="21">
        <f>AI206-Baseline!AI206</f>
        <v>638.92010151032287</v>
      </c>
      <c r="AJ226" s="21">
        <f>AJ206-Baseline!AJ206</f>
        <v>709.02809781291569</v>
      </c>
      <c r="AK226" s="21">
        <f>AK206-Baseline!AK206</f>
        <v>779.9920642771649</v>
      </c>
      <c r="AL226" s="21">
        <f>AL206-Baseline!AL206</f>
        <v>851.84849347489296</v>
      </c>
      <c r="AM226" s="21">
        <f>AM206-Baseline!AM206</f>
        <v>924.63418535578171</v>
      </c>
      <c r="AN226" s="21">
        <f>AN206-Baseline!AN206</f>
        <v>998.38625955603879</v>
      </c>
      <c r="AO226" s="21">
        <f>AO206-Baseline!AO206</f>
        <v>1073.1421917262589</v>
      </c>
      <c r="AP226" s="21">
        <f>AP206-Baseline!AP206</f>
        <v>1148.9398289383366</v>
      </c>
      <c r="AQ226" s="21">
        <f>AQ206-Baseline!AQ206</f>
        <v>1225.817409162102</v>
      </c>
      <c r="AR226" s="21">
        <f>AR206-Baseline!AR206</f>
        <v>1303.8135823454777</v>
      </c>
      <c r="AS226" s="21">
        <f>AS206-Baseline!AS206</f>
        <v>1382.9674315999384</v>
      </c>
      <c r="AT226" s="21">
        <f>AT206-Baseline!AT206</f>
        <v>1463.3184945063003</v>
      </c>
      <c r="AU226" s="21">
        <f>AU206-Baseline!AU206</f>
        <v>1544.9067845522538</v>
      </c>
      <c r="AV226" s="21">
        <f>AV206-Baseline!AV206</f>
        <v>1627.7728127109172</v>
      </c>
      <c r="AW226" s="21">
        <f>AW206-Baseline!AW206</f>
        <v>1711.9576091755298</v>
      </c>
      <c r="AX226" s="21">
        <f>AX206-Baseline!AX206</f>
        <v>1797.5027452635873</v>
      </c>
      <c r="AY226" s="21">
        <f>AY206-Baseline!AY206</f>
        <v>1884.4503555029053</v>
      </c>
      <c r="AZ226" s="21">
        <f>AZ206-Baseline!AZ206</f>
        <v>1972.8431599120713</v>
      </c>
      <c r="BA226" s="21">
        <f>BA206-Baseline!BA206</f>
        <v>2062.7106691966169</v>
      </c>
      <c r="BB226" s="21">
        <f>BB206-Baseline!BB206</f>
        <v>2154.0870194271961</v>
      </c>
    </row>
    <row r="227" spans="1:54" outlineLevel="1">
      <c r="B227" s="19"/>
      <c r="C227" s="19"/>
      <c r="D227" s="19"/>
      <c r="E227" s="15"/>
    </row>
    <row r="228" spans="1:54" ht="14" outlineLevel="1" thickBot="1">
      <c r="B228" s="19"/>
      <c r="C228" s="19"/>
      <c r="D228" s="19"/>
      <c r="E228" s="130">
        <v>2027</v>
      </c>
      <c r="F228" s="130">
        <v>2028</v>
      </c>
      <c r="G228" s="130">
        <v>2029</v>
      </c>
      <c r="H228" s="130">
        <v>2030</v>
      </c>
      <c r="I228" s="130">
        <v>2031</v>
      </c>
      <c r="J228" s="130">
        <v>2032</v>
      </c>
      <c r="K228" s="130">
        <v>2033</v>
      </c>
      <c r="L228" s="130">
        <v>2034</v>
      </c>
      <c r="M228" s="130">
        <v>2035</v>
      </c>
      <c r="N228" s="130">
        <v>2036</v>
      </c>
      <c r="O228" s="130">
        <v>2037</v>
      </c>
      <c r="P228" s="130">
        <v>2038</v>
      </c>
      <c r="Q228" s="130">
        <v>2039</v>
      </c>
      <c r="R228" s="130">
        <v>2040</v>
      </c>
      <c r="S228" s="130">
        <v>2041</v>
      </c>
      <c r="T228" s="130">
        <v>2042</v>
      </c>
      <c r="U228" s="130">
        <v>2043</v>
      </c>
      <c r="V228" s="130">
        <v>2044</v>
      </c>
      <c r="W228" s="130">
        <v>2045</v>
      </c>
      <c r="X228" s="130">
        <v>2046</v>
      </c>
      <c r="Y228" s="130">
        <v>2047</v>
      </c>
      <c r="Z228" s="130">
        <v>2048</v>
      </c>
      <c r="AA228" s="130">
        <v>2049</v>
      </c>
      <c r="AB228" s="130">
        <v>2050</v>
      </c>
      <c r="AC228" s="130">
        <v>2051</v>
      </c>
      <c r="AD228" s="130">
        <v>2052</v>
      </c>
      <c r="AE228" s="130">
        <v>2053</v>
      </c>
      <c r="AF228" s="130">
        <v>2054</v>
      </c>
      <c r="AG228" s="130">
        <v>2055</v>
      </c>
      <c r="AH228" s="130">
        <v>2056</v>
      </c>
      <c r="AI228" s="130">
        <v>2057</v>
      </c>
      <c r="AJ228" s="130">
        <v>2058</v>
      </c>
      <c r="AK228" s="130">
        <v>2059</v>
      </c>
      <c r="AL228" s="130">
        <v>2060</v>
      </c>
      <c r="AM228" s="130">
        <v>2061</v>
      </c>
      <c r="AN228" s="130">
        <v>2062</v>
      </c>
      <c r="AO228" s="130">
        <v>2063</v>
      </c>
      <c r="AP228" s="130">
        <v>2064</v>
      </c>
      <c r="AQ228" s="130">
        <v>2065</v>
      </c>
      <c r="AR228" s="130">
        <v>2066</v>
      </c>
      <c r="AS228" s="130">
        <v>2067</v>
      </c>
      <c r="AT228" s="130">
        <v>2068</v>
      </c>
      <c r="AU228" s="130">
        <v>2069</v>
      </c>
      <c r="AV228" s="130">
        <v>2070</v>
      </c>
      <c r="AW228" s="130">
        <v>2071</v>
      </c>
      <c r="AX228" s="130">
        <v>2072</v>
      </c>
      <c r="AY228" s="130">
        <v>2073</v>
      </c>
      <c r="AZ228" s="130">
        <v>2074</v>
      </c>
      <c r="BA228" s="130">
        <v>2075</v>
      </c>
      <c r="BB228" s="130">
        <v>2076</v>
      </c>
    </row>
    <row r="229" spans="1:54" ht="14.5" outlineLevel="1" thickTop="1" thickBot="1">
      <c r="A229" s="57"/>
      <c r="B229" s="56" t="s">
        <v>494</v>
      </c>
      <c r="C229" s="57"/>
      <c r="D229" s="56" t="s">
        <v>379</v>
      </c>
      <c r="E229" s="92"/>
      <c r="F229" s="92"/>
      <c r="G229" s="92"/>
      <c r="H229" s="92"/>
      <c r="I229" s="92"/>
      <c r="J229" s="92"/>
      <c r="K229" s="92"/>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2"/>
      <c r="AM229" s="92"/>
      <c r="AN229" s="92"/>
      <c r="AO229" s="92"/>
      <c r="AP229" s="92"/>
      <c r="AQ229" s="92"/>
      <c r="AR229" s="92"/>
      <c r="AS229" s="92"/>
      <c r="AT229" s="92"/>
      <c r="AU229" s="92"/>
      <c r="AV229" s="92"/>
      <c r="AW229" s="92"/>
      <c r="AX229" s="92"/>
      <c r="AY229" s="92"/>
      <c r="AZ229" s="92"/>
      <c r="BA229" s="92"/>
      <c r="BB229" s="93"/>
    </row>
    <row r="230" spans="1:54" ht="14" outlineLevel="1" thickTop="1">
      <c r="B230" s="19"/>
      <c r="C230" s="19"/>
      <c r="D230" s="19"/>
      <c r="E230" s="15"/>
    </row>
    <row r="231" spans="1:54">
      <c r="B231" s="19"/>
      <c r="C231" s="19"/>
      <c r="D231" s="19"/>
      <c r="E231" s="15"/>
    </row>
    <row r="232" spans="1:54">
      <c r="B232" s="19"/>
      <c r="C232" s="19"/>
      <c r="D232" s="19"/>
      <c r="E232" s="15"/>
    </row>
    <row r="233" spans="1:54">
      <c r="B233" s="19"/>
      <c r="C233" s="19"/>
      <c r="D233" s="19"/>
      <c r="E233" s="15"/>
    </row>
    <row r="234" spans="1:54">
      <c r="B234" s="19"/>
      <c r="C234" s="19"/>
      <c r="D234" s="19"/>
      <c r="E234" s="15"/>
    </row>
    <row r="235" spans="1:54">
      <c r="B235" s="19"/>
      <c r="C235" s="19"/>
      <c r="D235" s="19"/>
      <c r="E235" s="15"/>
    </row>
    <row r="236" spans="1:54">
      <c r="B236" s="19"/>
      <c r="C236" s="19"/>
      <c r="D236" s="19"/>
      <c r="E236" s="15"/>
    </row>
    <row r="237" spans="1:54">
      <c r="B237" s="19"/>
      <c r="C237" s="19"/>
      <c r="D237" s="19"/>
      <c r="E237" s="15"/>
    </row>
    <row r="238" spans="1:54">
      <c r="B238" s="19"/>
      <c r="C238" s="19"/>
      <c r="D238" s="19"/>
      <c r="E238" s="15"/>
    </row>
    <row r="239" spans="1:54">
      <c r="B239" s="19"/>
      <c r="C239" s="19"/>
      <c r="D239" s="19"/>
      <c r="E239" s="15"/>
    </row>
    <row r="240" spans="1:54">
      <c r="B240" s="19"/>
      <c r="C240" s="19"/>
      <c r="D240" s="19"/>
      <c r="E240" s="15"/>
    </row>
    <row r="241" spans="2:5">
      <c r="B241" s="19"/>
      <c r="C241" s="19"/>
      <c r="D241" s="19"/>
      <c r="E241" s="15"/>
    </row>
    <row r="242" spans="2:5">
      <c r="B242" s="19"/>
      <c r="C242" s="19"/>
      <c r="D242" s="19"/>
      <c r="E242" s="15"/>
    </row>
    <row r="243" spans="2:5">
      <c r="B243" s="19"/>
      <c r="C243" s="19"/>
      <c r="D243" s="19"/>
      <c r="E243" s="15"/>
    </row>
    <row r="244" spans="2:5">
      <c r="B244" s="19"/>
      <c r="C244" s="19"/>
      <c r="D244" s="19"/>
      <c r="E244" s="15"/>
    </row>
    <row r="245" spans="2:5">
      <c r="B245" s="19"/>
      <c r="C245" s="19"/>
      <c r="D245" s="19"/>
      <c r="E245" s="15"/>
    </row>
    <row r="246" spans="2:5">
      <c r="B246" s="19"/>
      <c r="C246" s="19"/>
      <c r="D246" s="19"/>
      <c r="E246" s="15"/>
    </row>
    <row r="247" spans="2:5">
      <c r="B247" s="19"/>
      <c r="C247" s="19"/>
      <c r="D247" s="19"/>
      <c r="E247" s="15"/>
    </row>
    <row r="248" spans="2:5">
      <c r="B248" s="19"/>
      <c r="C248" s="19"/>
      <c r="D248" s="19"/>
      <c r="E248" s="15"/>
    </row>
    <row r="249" spans="2:5">
      <c r="B249" s="19"/>
      <c r="C249" s="19"/>
      <c r="D249" s="19"/>
      <c r="E249" s="15"/>
    </row>
    <row r="250" spans="2:5">
      <c r="B250" s="19"/>
      <c r="C250" s="19"/>
      <c r="D250" s="19"/>
      <c r="E250" s="15"/>
    </row>
    <row r="251" spans="2:5">
      <c r="B251" s="19"/>
      <c r="C251" s="19"/>
      <c r="D251" s="19"/>
      <c r="E251" s="15"/>
    </row>
    <row r="252" spans="2:5">
      <c r="B252" s="19"/>
      <c r="C252" s="19"/>
      <c r="D252" s="19"/>
      <c r="E252" s="15"/>
    </row>
    <row r="253" spans="2:5">
      <c r="B253" s="19"/>
      <c r="C253" s="19"/>
      <c r="D253" s="19"/>
      <c r="E253" s="15"/>
    </row>
    <row r="254" spans="2:5">
      <c r="B254" s="19"/>
      <c r="C254" s="19"/>
      <c r="D254" s="19"/>
      <c r="E254" s="15"/>
    </row>
    <row r="255" spans="2:5">
      <c r="B255" s="19"/>
      <c r="C255" s="19"/>
      <c r="D255" s="19"/>
      <c r="E255" s="15"/>
    </row>
    <row r="256" spans="2:5">
      <c r="B256" s="19"/>
      <c r="C256" s="19"/>
      <c r="D256" s="19"/>
      <c r="E256" s="15"/>
    </row>
    <row r="257" spans="2:5">
      <c r="B257" s="19"/>
      <c r="C257" s="19"/>
      <c r="D257" s="19"/>
      <c r="E257" s="15"/>
    </row>
    <row r="258" spans="2:5">
      <c r="B258" s="19"/>
      <c r="C258" s="19"/>
      <c r="D258" s="19"/>
      <c r="E258" s="15"/>
    </row>
    <row r="259" spans="2:5">
      <c r="B259" s="19"/>
      <c r="C259" s="19"/>
      <c r="D259" s="19"/>
      <c r="E259" s="15"/>
    </row>
    <row r="260" spans="2:5">
      <c r="B260" s="19"/>
      <c r="C260" s="19"/>
      <c r="D260" s="19"/>
      <c r="E260" s="15"/>
    </row>
    <row r="261" spans="2:5">
      <c r="B261" s="19"/>
      <c r="C261" s="19"/>
      <c r="D261" s="19"/>
      <c r="E261" s="15"/>
    </row>
    <row r="262" spans="2:5">
      <c r="B262" s="19"/>
      <c r="C262" s="19"/>
      <c r="D262" s="19"/>
      <c r="E262" s="15"/>
    </row>
    <row r="263" spans="2:5">
      <c r="B263" s="19"/>
      <c r="C263" s="19"/>
      <c r="D263" s="19"/>
      <c r="E263" s="15"/>
    </row>
    <row r="264" spans="2:5">
      <c r="B264" s="19"/>
      <c r="C264" s="19"/>
      <c r="D264" s="19"/>
      <c r="E264" s="15"/>
    </row>
    <row r="265" spans="2:5">
      <c r="B265" s="19"/>
      <c r="C265" s="19"/>
      <c r="D265" s="19"/>
      <c r="E265" s="15"/>
    </row>
    <row r="266" spans="2:5">
      <c r="B266" s="19"/>
      <c r="C266" s="19"/>
      <c r="D266" s="19"/>
      <c r="E266" s="15"/>
    </row>
    <row r="267" spans="2:5">
      <c r="B267" s="19"/>
      <c r="C267" s="19"/>
      <c r="D267" s="19"/>
      <c r="E267" s="15"/>
    </row>
    <row r="268" spans="2:5">
      <c r="B268" s="19"/>
      <c r="C268" s="19"/>
      <c r="D268" s="19"/>
      <c r="E268" s="15"/>
    </row>
    <row r="269" spans="2:5">
      <c r="B269" s="19"/>
      <c r="C269" s="19"/>
      <c r="D269" s="19"/>
      <c r="E269" s="15"/>
    </row>
    <row r="270" spans="2:5">
      <c r="B270" s="19"/>
      <c r="C270" s="19"/>
      <c r="D270" s="19"/>
      <c r="E270" s="15"/>
    </row>
    <row r="271" spans="2:5">
      <c r="B271" s="19"/>
      <c r="C271" s="19"/>
      <c r="D271" s="19"/>
      <c r="E271" s="15"/>
    </row>
    <row r="272" spans="2:5">
      <c r="B272" s="19"/>
      <c r="C272" s="19"/>
      <c r="D272" s="19"/>
      <c r="E272" s="15"/>
    </row>
    <row r="273" spans="2:5">
      <c r="B273" s="19"/>
      <c r="C273" s="19"/>
      <c r="D273" s="19"/>
      <c r="E273" s="15"/>
    </row>
    <row r="274" spans="2:5">
      <c r="B274" s="19"/>
      <c r="C274" s="19"/>
      <c r="D274" s="19"/>
      <c r="E274" s="15"/>
    </row>
    <row r="275" spans="2:5">
      <c r="B275" s="19"/>
      <c r="C275" s="19"/>
      <c r="D275" s="19"/>
      <c r="E275" s="15"/>
    </row>
    <row r="276" spans="2:5">
      <c r="B276" s="19"/>
      <c r="C276" s="19"/>
      <c r="D276" s="19"/>
      <c r="E276" s="15"/>
    </row>
    <row r="277" spans="2:5">
      <c r="B277" s="19"/>
      <c r="C277" s="19"/>
      <c r="D277" s="19"/>
      <c r="E277" s="15"/>
    </row>
    <row r="278" spans="2:5">
      <c r="B278" s="19"/>
      <c r="C278" s="19"/>
      <c r="D278" s="19"/>
      <c r="E278" s="15"/>
    </row>
    <row r="279" spans="2:5">
      <c r="B279" s="19"/>
      <c r="C279" s="19"/>
      <c r="D279" s="19"/>
      <c r="E279" s="15"/>
    </row>
    <row r="280" spans="2:5">
      <c r="B280" s="19"/>
      <c r="C280" s="19"/>
      <c r="D280" s="19"/>
      <c r="E280" s="15"/>
    </row>
    <row r="281" spans="2:5">
      <c r="B281" s="19"/>
      <c r="C281" s="19"/>
      <c r="D281" s="19"/>
      <c r="E281" s="15"/>
    </row>
    <row r="282" spans="2:5">
      <c r="B282" s="19"/>
      <c r="C282" s="19"/>
      <c r="D282" s="19"/>
      <c r="E282" s="15"/>
    </row>
    <row r="283" spans="2:5">
      <c r="B283" s="19"/>
      <c r="C283" s="19"/>
      <c r="D283" s="19"/>
      <c r="E283" s="15"/>
    </row>
    <row r="284" spans="2:5">
      <c r="B284" s="19"/>
      <c r="C284" s="19"/>
      <c r="D284" s="19"/>
      <c r="E284" s="15"/>
    </row>
    <row r="285" spans="2:5">
      <c r="B285" s="19"/>
      <c r="C285" s="19"/>
      <c r="D285" s="19"/>
      <c r="E285" s="15"/>
    </row>
    <row r="286" spans="2:5">
      <c r="B286" s="19"/>
      <c r="C286" s="19"/>
      <c r="D286" s="19"/>
      <c r="E286" s="15"/>
    </row>
    <row r="287" spans="2:5">
      <c r="B287" s="19"/>
      <c r="C287" s="19"/>
      <c r="D287" s="19"/>
      <c r="E287" s="15"/>
    </row>
    <row r="288" spans="2:5">
      <c r="B288" s="19"/>
      <c r="C288" s="19"/>
      <c r="D288" s="19"/>
      <c r="E288" s="15"/>
    </row>
    <row r="289" spans="2:5">
      <c r="B289" s="19"/>
      <c r="C289" s="19"/>
      <c r="D289" s="19"/>
      <c r="E289" s="15"/>
    </row>
    <row r="290" spans="2:5">
      <c r="B290" s="19"/>
      <c r="C290" s="19"/>
      <c r="D290" s="19"/>
      <c r="E290" s="15"/>
    </row>
    <row r="291" spans="2:5">
      <c r="B291" s="19"/>
      <c r="C291" s="19"/>
      <c r="D291" s="19"/>
      <c r="E291" s="15"/>
    </row>
    <row r="292" spans="2:5">
      <c r="B292" s="19"/>
      <c r="C292" s="19"/>
      <c r="D292" s="19"/>
      <c r="E292" s="15"/>
    </row>
    <row r="293" spans="2:5">
      <c r="B293" s="19"/>
      <c r="C293" s="19"/>
      <c r="D293" s="19"/>
      <c r="E293" s="15"/>
    </row>
    <row r="294" spans="2:5">
      <c r="B294" s="19"/>
      <c r="C294" s="19"/>
      <c r="D294" s="19"/>
      <c r="E294" s="15"/>
    </row>
    <row r="295" spans="2:5">
      <c r="B295" s="19"/>
      <c r="C295" s="19"/>
      <c r="D295" s="19"/>
      <c r="E295" s="15"/>
    </row>
    <row r="296" spans="2:5">
      <c r="B296" s="19"/>
      <c r="C296" s="19"/>
      <c r="D296" s="19"/>
      <c r="E296" s="15"/>
    </row>
    <row r="297" spans="2:5">
      <c r="B297" s="19"/>
      <c r="C297" s="19"/>
      <c r="D297" s="19"/>
      <c r="E297" s="15"/>
    </row>
    <row r="298" spans="2:5">
      <c r="B298" s="19"/>
      <c r="C298" s="19"/>
      <c r="D298" s="19"/>
      <c r="E298" s="15"/>
    </row>
    <row r="299" spans="2:5">
      <c r="B299" s="19"/>
      <c r="C299" s="19"/>
      <c r="D299" s="19"/>
      <c r="E299" s="15"/>
    </row>
    <row r="300" spans="2:5">
      <c r="B300" s="19"/>
      <c r="C300" s="19"/>
      <c r="D300" s="19"/>
      <c r="E300" s="15"/>
    </row>
    <row r="301" spans="2:5">
      <c r="B301" s="19"/>
      <c r="C301" s="19"/>
      <c r="D301" s="19"/>
      <c r="E301" s="15"/>
    </row>
    <row r="302" spans="2:5">
      <c r="B302" s="19"/>
      <c r="C302" s="19"/>
      <c r="D302" s="19"/>
      <c r="E302" s="15"/>
    </row>
    <row r="303" spans="2:5">
      <c r="B303" s="19"/>
      <c r="C303" s="19"/>
      <c r="D303" s="19"/>
      <c r="E303" s="15"/>
    </row>
    <row r="304" spans="2:5">
      <c r="B304" s="19"/>
      <c r="C304" s="19"/>
      <c r="D304" s="19"/>
      <c r="E304" s="15"/>
    </row>
    <row r="305" spans="2:5">
      <c r="B305" s="19"/>
      <c r="C305" s="19"/>
      <c r="D305" s="19"/>
      <c r="E305" s="15"/>
    </row>
    <row r="306" spans="2:5">
      <c r="B306" s="19"/>
      <c r="C306" s="19"/>
      <c r="D306" s="19"/>
      <c r="E306" s="15"/>
    </row>
    <row r="307" spans="2:5">
      <c r="B307" s="19"/>
      <c r="C307" s="19"/>
      <c r="D307" s="19"/>
      <c r="E307" s="15"/>
    </row>
    <row r="308" spans="2:5">
      <c r="B308" s="19"/>
      <c r="C308" s="19"/>
      <c r="D308" s="19"/>
      <c r="E308" s="15"/>
    </row>
    <row r="309" spans="2:5">
      <c r="B309" s="19"/>
      <c r="C309" s="19"/>
      <c r="D309" s="19"/>
      <c r="E309" s="15"/>
    </row>
    <row r="310" spans="2:5" ht="12.75" customHeight="1">
      <c r="B310" s="19"/>
      <c r="C310" s="19"/>
      <c r="D310" s="19"/>
      <c r="E310" s="15"/>
    </row>
    <row r="311" spans="2:5" ht="12.75" customHeight="1">
      <c r="B311" s="19"/>
      <c r="C311" s="19"/>
      <c r="D311" s="19"/>
      <c r="E311" s="15"/>
    </row>
    <row r="312" spans="2:5" ht="12.75" customHeight="1">
      <c r="B312" s="19"/>
      <c r="C312" s="19"/>
      <c r="D312" s="19"/>
      <c r="E312" s="15"/>
    </row>
    <row r="313" spans="2:5" ht="12.75" customHeight="1">
      <c r="B313" s="19"/>
      <c r="C313" s="19"/>
      <c r="D313" s="19"/>
      <c r="E313" s="15"/>
    </row>
    <row r="314" spans="2:5" ht="12.75" customHeight="1">
      <c r="B314" s="19"/>
      <c r="C314" s="19"/>
      <c r="D314" s="19"/>
      <c r="E314" s="15"/>
    </row>
    <row r="315" spans="2:5" ht="12.75" customHeight="1">
      <c r="B315" s="19"/>
      <c r="C315" s="19"/>
      <c r="D315" s="19"/>
      <c r="E315" s="15"/>
    </row>
    <row r="316" spans="2:5" ht="12.75" customHeight="1">
      <c r="B316" s="19"/>
      <c r="C316" s="19"/>
      <c r="D316" s="19"/>
      <c r="E316" s="15"/>
    </row>
    <row r="317" spans="2:5" ht="12.75" customHeight="1">
      <c r="B317" s="19"/>
      <c r="C317" s="19"/>
      <c r="D317" s="19"/>
      <c r="E317" s="15"/>
    </row>
    <row r="318" spans="2:5" ht="12.75" customHeight="1">
      <c r="B318" s="19"/>
      <c r="C318" s="19"/>
      <c r="D318" s="19"/>
      <c r="E318" s="15"/>
    </row>
    <row r="319" spans="2:5" ht="12.75" customHeight="1">
      <c r="B319" s="19"/>
      <c r="C319" s="19"/>
      <c r="D319" s="19"/>
      <c r="E319" s="15"/>
    </row>
    <row r="320" spans="2:5" ht="12.75" customHeight="1">
      <c r="B320" s="19"/>
      <c r="C320" s="19"/>
      <c r="D320" s="19"/>
      <c r="E320" s="15"/>
    </row>
    <row r="321" spans="2:5" ht="12.75" customHeight="1">
      <c r="B321" s="19"/>
      <c r="C321" s="19"/>
      <c r="D321" s="19"/>
      <c r="E321" s="15"/>
    </row>
    <row r="322" spans="2:5" ht="12.75" customHeight="1">
      <c r="B322" s="19"/>
      <c r="C322" s="19"/>
      <c r="D322" s="19"/>
      <c r="E322" s="15"/>
    </row>
    <row r="323" spans="2:5" ht="12.75" customHeight="1">
      <c r="B323" s="19"/>
      <c r="C323" s="19"/>
      <c r="D323" s="19"/>
      <c r="E323" s="15"/>
    </row>
    <row r="324" spans="2:5" ht="12.75" customHeight="1">
      <c r="B324" s="19"/>
      <c r="C324" s="19"/>
      <c r="D324" s="19"/>
      <c r="E324" s="15"/>
    </row>
    <row r="325" spans="2:5" ht="12.75" customHeight="1">
      <c r="B325" s="19"/>
      <c r="C325" s="19"/>
      <c r="D325" s="19"/>
      <c r="E325" s="15"/>
    </row>
    <row r="326" spans="2:5" ht="12.75" customHeight="1">
      <c r="B326" s="19"/>
      <c r="C326" s="19"/>
      <c r="D326" s="19"/>
      <c r="E326" s="15"/>
    </row>
    <row r="327" spans="2:5" ht="12.75" customHeight="1">
      <c r="B327" s="19"/>
      <c r="C327" s="19"/>
      <c r="D327" s="19"/>
      <c r="E327" s="15"/>
    </row>
    <row r="328" spans="2:5" ht="12.75" customHeight="1">
      <c r="B328" s="19"/>
      <c r="C328" s="19"/>
      <c r="D328" s="19"/>
      <c r="E328" s="15"/>
    </row>
    <row r="329" spans="2:5" ht="12.75" customHeight="1">
      <c r="B329" s="19"/>
      <c r="C329" s="19"/>
      <c r="D329" s="19"/>
      <c r="E329" s="15"/>
    </row>
    <row r="330" spans="2:5" ht="12.75" customHeight="1">
      <c r="B330" s="19"/>
      <c r="C330" s="19"/>
      <c r="D330" s="19"/>
      <c r="E330" s="15"/>
    </row>
    <row r="331" spans="2:5" ht="12.75" customHeight="1">
      <c r="B331" s="19"/>
      <c r="C331" s="19"/>
      <c r="D331" s="19"/>
      <c r="E331" s="15"/>
    </row>
    <row r="332" spans="2:5" ht="12.75" customHeight="1">
      <c r="B332" s="19"/>
      <c r="C332" s="19"/>
      <c r="D332" s="19"/>
      <c r="E332" s="15"/>
    </row>
    <row r="333" spans="2:5" ht="12.75" customHeight="1">
      <c r="B333" s="19"/>
      <c r="C333" s="19"/>
      <c r="D333" s="19"/>
      <c r="E333" s="15"/>
    </row>
    <row r="334" spans="2:5" ht="12.75" customHeight="1">
      <c r="B334" s="19"/>
      <c r="C334" s="19"/>
      <c r="D334" s="19"/>
      <c r="E334" s="15"/>
    </row>
    <row r="335" spans="2:5" ht="12.75" customHeight="1">
      <c r="B335" s="19"/>
      <c r="C335" s="19"/>
      <c r="D335" s="19"/>
      <c r="E335" s="15"/>
    </row>
    <row r="336" spans="2:5" ht="12.75" customHeight="1">
      <c r="B336" s="19"/>
      <c r="C336" s="19"/>
      <c r="D336" s="19"/>
      <c r="E336" s="15"/>
    </row>
    <row r="337" spans="1:5" ht="12.75" customHeight="1">
      <c r="B337" s="19"/>
      <c r="C337" s="19"/>
      <c r="D337" s="19"/>
      <c r="E337" s="15"/>
    </row>
    <row r="338" spans="1:5" ht="12.75" customHeight="1">
      <c r="B338" s="19"/>
      <c r="C338" s="19"/>
      <c r="D338" s="19"/>
      <c r="E338" s="15"/>
    </row>
    <row r="339" spans="1:5" ht="12.75" customHeight="1">
      <c r="B339" s="19"/>
      <c r="C339" s="19"/>
      <c r="D339" s="19"/>
      <c r="E339" s="15"/>
    </row>
    <row r="340" spans="1:5" ht="12.75" customHeight="1">
      <c r="B340" s="19"/>
      <c r="C340" s="19"/>
      <c r="D340" s="19"/>
      <c r="E340" s="15"/>
    </row>
    <row r="341" spans="1:5" ht="12.75" customHeight="1">
      <c r="B341" s="19"/>
      <c r="C341" s="19"/>
      <c r="D341" s="19"/>
      <c r="E341" s="15"/>
    </row>
    <row r="342" spans="1:5" ht="12.75" customHeight="1">
      <c r="B342" s="19"/>
      <c r="C342" s="19"/>
      <c r="D342" s="19"/>
      <c r="E342" s="15"/>
    </row>
    <row r="343" spans="1:5" ht="12.75" customHeight="1">
      <c r="B343" s="19"/>
      <c r="C343" s="19"/>
      <c r="D343" s="19"/>
      <c r="E343" s="15"/>
    </row>
    <row r="344" spans="1:5" ht="12.75" customHeight="1">
      <c r="B344" s="19"/>
      <c r="C344" s="19"/>
      <c r="D344" s="19"/>
      <c r="E344" s="15"/>
    </row>
    <row r="345" spans="1:5" ht="12.75" customHeight="1">
      <c r="B345" s="19"/>
      <c r="C345" s="19"/>
      <c r="D345" s="19"/>
      <c r="E345" s="15"/>
    </row>
    <row r="346" spans="1:5" ht="12.75" customHeight="1">
      <c r="B346" s="19"/>
      <c r="C346" s="19"/>
      <c r="D346" s="19"/>
      <c r="E346" s="15"/>
    </row>
    <row r="347" spans="1:5" ht="12.75" customHeight="1">
      <c r="B347" s="19"/>
      <c r="C347" s="19"/>
      <c r="D347" s="19"/>
      <c r="E347" s="15"/>
    </row>
    <row r="348" spans="1:5" ht="12.75" customHeight="1">
      <c r="B348" s="19"/>
      <c r="C348" s="19"/>
      <c r="D348" s="19"/>
      <c r="E348" s="15"/>
    </row>
    <row r="349" spans="1:5" ht="12.75" customHeight="1">
      <c r="B349" s="19"/>
      <c r="C349" s="19"/>
      <c r="D349" s="19"/>
      <c r="E349" s="15"/>
    </row>
    <row r="350" spans="1:5" ht="12.75" customHeight="1">
      <c r="A350" s="20"/>
      <c r="B350" s="19"/>
      <c r="C350" s="19"/>
      <c r="D350" s="19"/>
      <c r="E350" s="15"/>
    </row>
    <row r="351" spans="1:5" ht="12.75" customHeight="1">
      <c r="B351" s="19"/>
      <c r="C351" s="19"/>
      <c r="D351" s="19"/>
      <c r="E351" s="15"/>
    </row>
    <row r="352" spans="1:5" ht="12.75" customHeight="1">
      <c r="B352" s="19"/>
      <c r="C352" s="19"/>
      <c r="D352" s="19"/>
      <c r="E352" s="15"/>
    </row>
    <row r="353" spans="1:5" ht="12.75" customHeight="1">
      <c r="B353" s="19"/>
      <c r="C353" s="19"/>
      <c r="D353" s="19"/>
      <c r="E353" s="15"/>
    </row>
    <row r="354" spans="1:5" ht="13.5" customHeight="1" thickBot="1">
      <c r="A354" s="29"/>
      <c r="B354" s="19"/>
      <c r="C354" s="19"/>
      <c r="D354" s="19"/>
      <c r="E354" s="15"/>
    </row>
    <row r="355" spans="1:5" ht="12.75" customHeight="1">
      <c r="B355" s="19"/>
      <c r="C355" s="19"/>
      <c r="D355" s="19"/>
      <c r="E355" s="15"/>
    </row>
    <row r="356" spans="1:5" ht="12.75" customHeight="1">
      <c r="B356" s="19"/>
      <c r="C356" s="19"/>
      <c r="D356" s="19"/>
      <c r="E356" s="15"/>
    </row>
    <row r="357" spans="1:5" ht="12.75" customHeight="1">
      <c r="B357" s="19"/>
      <c r="C357" s="19"/>
      <c r="D357" s="19"/>
      <c r="E357" s="15"/>
    </row>
    <row r="358" spans="1:5" ht="12.75" customHeight="1">
      <c r="B358" s="19"/>
      <c r="C358" s="19"/>
      <c r="D358" s="19"/>
      <c r="E358" s="15"/>
    </row>
  </sheetData>
  <sheetProtection formatCells="0"/>
  <mergeCells count="47">
    <mergeCell ref="A66:A71"/>
    <mergeCell ref="A75:A77"/>
    <mergeCell ref="I2:U2"/>
    <mergeCell ref="I3:N4"/>
    <mergeCell ref="P3:U4"/>
    <mergeCell ref="I5:N18"/>
    <mergeCell ref="P5:U18"/>
    <mergeCell ref="A19:B19"/>
    <mergeCell ref="I20:N20"/>
    <mergeCell ref="P20:U20"/>
    <mergeCell ref="I21:N45"/>
    <mergeCell ref="P21:U45"/>
    <mergeCell ref="B23:G23"/>
    <mergeCell ref="D30:G30"/>
    <mergeCell ref="A31:A40"/>
    <mergeCell ref="D31:G31"/>
    <mergeCell ref="AI51:AM51"/>
    <mergeCell ref="AN51:AR51"/>
    <mergeCell ref="AS51:AW51"/>
    <mergeCell ref="AX51:BB51"/>
    <mergeCell ref="A54:A64"/>
    <mergeCell ref="J51:N51"/>
    <mergeCell ref="O51:S51"/>
    <mergeCell ref="T51:X51"/>
    <mergeCell ref="Y51:AC51"/>
    <mergeCell ref="AD51:AH51"/>
    <mergeCell ref="E51:I51"/>
    <mergeCell ref="A220:A222"/>
    <mergeCell ref="A224:A226"/>
    <mergeCell ref="A190:A198"/>
    <mergeCell ref="A200:A202"/>
    <mergeCell ref="A143:A154"/>
    <mergeCell ref="A158:A169"/>
    <mergeCell ref="A172:A174"/>
    <mergeCell ref="A176:A178"/>
    <mergeCell ref="A186:A187"/>
    <mergeCell ref="A204:A206"/>
    <mergeCell ref="A210:A218"/>
    <mergeCell ref="D37:G37"/>
    <mergeCell ref="D38:G38"/>
    <mergeCell ref="D39:G39"/>
    <mergeCell ref="D40:G40"/>
    <mergeCell ref="D32:G32"/>
    <mergeCell ref="D33:G33"/>
    <mergeCell ref="D34:G34"/>
    <mergeCell ref="D35:G35"/>
    <mergeCell ref="D36:G36"/>
  </mergeCells>
  <dataValidations count="1">
    <dataValidation type="list" allowBlank="1" showInputMessage="1" showErrorMessage="1" sqref="B7" xr:uid="{7E842A8D-1873-4982-8C14-B7BBF23DB914}">
      <formula1>"Y,N"</formula1>
    </dataValidation>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7EEF19F3-F92D-4C39-85DA-D12DCFC23A39}">
          <x14:formula1>
            <xm:f>'Fixed Data'!$E$55:$E$58</xm:f>
          </x14:formula1>
          <xm:sqref>B158:B169 B143:B154</xm:sqref>
        </x14:dataValidation>
        <x14:dataValidation type="list" allowBlank="1" showInputMessage="1" showErrorMessage="1" xr:uid="{24B73EF4-8705-452C-91F5-DBA73A833AE9}">
          <x14:formula1>
            <xm:f>'Fixed Data'!$C$64:$C$65</xm:f>
          </x14:formula1>
          <xm:sqref>B66:B70</xm:sqref>
        </x14:dataValidation>
        <x14:dataValidation type="list" allowBlank="1" showInputMessage="1" showErrorMessage="1" xr:uid="{5EF38B1A-1AC8-4CA7-AC31-0CA8DC99E0C7}">
          <x14:formula1>
            <xm:f>'Fixed Data'!$C$55:$C$61</xm:f>
          </x14:formula1>
          <xm:sqref>C54:C63</xm:sqref>
        </x14:dataValidation>
        <x14:dataValidation type="list" allowBlank="1" showInputMessage="1" showErrorMessage="1" xr:uid="{66CC1B3A-7B17-4454-A577-C8F5957BC998}">
          <x14:formula1>
            <xm:f>'Fixed Data'!$A$55:$A$78</xm:f>
          </x14:formula1>
          <xm:sqref>B54:B63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3" tint="0.59999389629810485"/>
  </sheetPr>
  <dimension ref="B6:F33"/>
  <sheetViews>
    <sheetView topLeftCell="A13" zoomScale="85" zoomScaleNormal="85" workbookViewId="0">
      <selection activeCell="C31" sqref="C31"/>
    </sheetView>
  </sheetViews>
  <sheetFormatPr defaultColWidth="8.84375" defaultRowHeight="13.5"/>
  <cols>
    <col min="1" max="1" width="8.84375" style="41"/>
    <col min="2" max="2" width="15.23046875" style="41" customWidth="1"/>
    <col min="3" max="3" width="36" style="41" customWidth="1"/>
    <col min="4" max="4" width="28.23046875" style="41" customWidth="1"/>
    <col min="5" max="5" width="31.15234375" style="41" customWidth="1"/>
    <col min="6" max="6" width="16.84375" style="41" customWidth="1"/>
    <col min="7" max="16384" width="8.84375" style="41"/>
  </cols>
  <sheetData>
    <row r="6" spans="2:6" ht="14">
      <c r="B6" s="105" t="s">
        <v>7</v>
      </c>
      <c r="C6" s="105" t="s">
        <v>8</v>
      </c>
      <c r="D6" s="105" t="s">
        <v>9</v>
      </c>
      <c r="E6" s="105" t="s">
        <v>10</v>
      </c>
      <c r="F6" s="105" t="s">
        <v>11</v>
      </c>
    </row>
    <row r="7" spans="2:6" ht="27">
      <c r="B7" s="106" t="s">
        <v>12</v>
      </c>
      <c r="C7" s="107" t="s">
        <v>13</v>
      </c>
      <c r="D7" s="112" t="s">
        <v>14</v>
      </c>
      <c r="E7" s="108" t="s">
        <v>15</v>
      </c>
      <c r="F7" s="111" t="s">
        <v>16</v>
      </c>
    </row>
    <row r="8" spans="2:6" ht="27">
      <c r="B8" s="107" t="s">
        <v>12</v>
      </c>
      <c r="C8" s="109" t="s">
        <v>17</v>
      </c>
      <c r="D8" s="109" t="s">
        <v>18</v>
      </c>
      <c r="E8" s="108" t="s">
        <v>19</v>
      </c>
      <c r="F8" s="106" t="s">
        <v>16</v>
      </c>
    </row>
    <row r="9" spans="2:6" ht="27">
      <c r="B9" s="107" t="s">
        <v>12</v>
      </c>
      <c r="C9" s="109" t="s">
        <v>17</v>
      </c>
      <c r="D9" s="109" t="s">
        <v>20</v>
      </c>
      <c r="E9" s="108" t="s">
        <v>21</v>
      </c>
      <c r="F9" s="106" t="s">
        <v>16</v>
      </c>
    </row>
    <row r="10" spans="2:6" ht="40.5">
      <c r="B10" s="107" t="s">
        <v>12</v>
      </c>
      <c r="C10" s="109" t="s">
        <v>17</v>
      </c>
      <c r="D10" s="109" t="s">
        <v>22</v>
      </c>
      <c r="E10" s="108" t="s">
        <v>23</v>
      </c>
      <c r="F10" s="106" t="s">
        <v>16</v>
      </c>
    </row>
    <row r="11" spans="2:6">
      <c r="B11" s="107" t="s">
        <v>12</v>
      </c>
      <c r="C11" s="109" t="s">
        <v>17</v>
      </c>
      <c r="D11" s="109" t="s">
        <v>24</v>
      </c>
      <c r="E11" s="108" t="s">
        <v>25</v>
      </c>
      <c r="F11" s="106" t="s">
        <v>16</v>
      </c>
    </row>
    <row r="12" spans="2:6" ht="40.5">
      <c r="B12" s="107" t="s">
        <v>12</v>
      </c>
      <c r="C12" s="109" t="s">
        <v>17</v>
      </c>
      <c r="D12" s="109" t="s">
        <v>26</v>
      </c>
      <c r="E12" s="108" t="s">
        <v>27</v>
      </c>
      <c r="F12" s="106" t="s">
        <v>16</v>
      </c>
    </row>
    <row r="13" spans="2:6" ht="40.5">
      <c r="B13" s="107" t="s">
        <v>28</v>
      </c>
      <c r="C13" s="109" t="s">
        <v>29</v>
      </c>
      <c r="D13" s="109" t="s">
        <v>30</v>
      </c>
      <c r="E13" s="108" t="s">
        <v>31</v>
      </c>
      <c r="F13" s="106" t="s">
        <v>16</v>
      </c>
    </row>
    <row r="14" spans="2:6" ht="40.5">
      <c r="B14" s="107" t="s">
        <v>28</v>
      </c>
      <c r="C14" s="109" t="s">
        <v>29</v>
      </c>
      <c r="D14" s="109" t="s">
        <v>32</v>
      </c>
      <c r="E14" s="108" t="s">
        <v>33</v>
      </c>
      <c r="F14" s="106" t="s">
        <v>16</v>
      </c>
    </row>
    <row r="15" spans="2:6">
      <c r="B15" s="107" t="s">
        <v>28</v>
      </c>
      <c r="C15" s="109" t="s">
        <v>29</v>
      </c>
      <c r="D15" s="109" t="s">
        <v>34</v>
      </c>
      <c r="E15" s="108" t="s">
        <v>35</v>
      </c>
      <c r="F15" s="106" t="s">
        <v>16</v>
      </c>
    </row>
    <row r="16" spans="2:6">
      <c r="B16" s="107" t="s">
        <v>28</v>
      </c>
      <c r="C16" s="109" t="s">
        <v>13</v>
      </c>
      <c r="D16" s="109" t="s">
        <v>36</v>
      </c>
      <c r="E16" s="108" t="s">
        <v>37</v>
      </c>
      <c r="F16" s="106" t="s">
        <v>16</v>
      </c>
    </row>
    <row r="17" spans="2:6">
      <c r="B17" s="107" t="s">
        <v>28</v>
      </c>
      <c r="C17" s="109" t="s">
        <v>13</v>
      </c>
      <c r="D17" s="109" t="s">
        <v>38</v>
      </c>
      <c r="E17" s="108" t="s">
        <v>39</v>
      </c>
      <c r="F17" s="106" t="s">
        <v>16</v>
      </c>
    </row>
    <row r="18" spans="2:6">
      <c r="B18" s="107" t="s">
        <v>28</v>
      </c>
      <c r="C18" s="109" t="s">
        <v>29</v>
      </c>
      <c r="D18" s="109" t="s">
        <v>40</v>
      </c>
      <c r="E18" s="108" t="s">
        <v>41</v>
      </c>
      <c r="F18" s="106" t="s">
        <v>16</v>
      </c>
    </row>
    <row r="19" spans="2:6">
      <c r="B19" s="107" t="s">
        <v>28</v>
      </c>
      <c r="C19" s="110" t="s">
        <v>29</v>
      </c>
      <c r="D19" s="110" t="s">
        <v>42</v>
      </c>
      <c r="E19" s="108" t="s">
        <v>43</v>
      </c>
      <c r="F19" s="106" t="s">
        <v>16</v>
      </c>
    </row>
    <row r="20" spans="2:6" ht="27">
      <c r="B20" s="107" t="s">
        <v>28</v>
      </c>
      <c r="C20" s="110" t="s">
        <v>13</v>
      </c>
      <c r="D20" s="110" t="s">
        <v>44</v>
      </c>
      <c r="E20" s="108" t="s">
        <v>45</v>
      </c>
      <c r="F20" s="106" t="s">
        <v>16</v>
      </c>
    </row>
    <row r="21" spans="2:6" ht="40.5">
      <c r="B21" s="107" t="s">
        <v>46</v>
      </c>
      <c r="C21" s="110" t="s">
        <v>13</v>
      </c>
      <c r="D21" s="110" t="s">
        <v>47</v>
      </c>
      <c r="E21" s="108" t="s">
        <v>48</v>
      </c>
      <c r="F21" s="106" t="s">
        <v>16</v>
      </c>
    </row>
    <row r="22" spans="2:6" ht="54">
      <c r="B22" s="107" t="s">
        <v>46</v>
      </c>
      <c r="C22" s="107" t="s">
        <v>29</v>
      </c>
      <c r="D22" s="107" t="s">
        <v>49</v>
      </c>
      <c r="E22" s="108" t="s">
        <v>50</v>
      </c>
      <c r="F22" s="106" t="s">
        <v>16</v>
      </c>
    </row>
    <row r="23" spans="2:6" ht="27">
      <c r="B23" s="107" t="s">
        <v>46</v>
      </c>
      <c r="C23" s="107" t="s">
        <v>29</v>
      </c>
      <c r="D23" s="107" t="s">
        <v>51</v>
      </c>
      <c r="E23" s="108" t="s">
        <v>52</v>
      </c>
      <c r="F23" s="106" t="s">
        <v>53</v>
      </c>
    </row>
    <row r="24" spans="2:6" ht="27">
      <c r="B24" s="107" t="s">
        <v>46</v>
      </c>
      <c r="C24" s="107" t="s">
        <v>54</v>
      </c>
      <c r="D24" s="107" t="s">
        <v>55</v>
      </c>
      <c r="E24" s="108" t="s">
        <v>56</v>
      </c>
      <c r="F24" s="106" t="s">
        <v>53</v>
      </c>
    </row>
    <row r="25" spans="2:6" ht="14">
      <c r="B25" s="107" t="s">
        <v>46</v>
      </c>
      <c r="C25" s="109" t="s">
        <v>54</v>
      </c>
      <c r="D25" s="306" t="s">
        <v>57</v>
      </c>
      <c r="E25" s="108" t="s">
        <v>58</v>
      </c>
      <c r="F25" s="106" t="s">
        <v>53</v>
      </c>
    </row>
    <row r="26" spans="2:6" ht="27">
      <c r="B26" s="107" t="s">
        <v>59</v>
      </c>
      <c r="C26" s="109" t="s">
        <v>60</v>
      </c>
      <c r="D26" s="109" t="s">
        <v>61</v>
      </c>
      <c r="E26" s="108" t="s">
        <v>62</v>
      </c>
      <c r="F26" s="106" t="s">
        <v>16</v>
      </c>
    </row>
    <row r="27" spans="2:6" ht="27">
      <c r="B27" s="107" t="s">
        <v>59</v>
      </c>
      <c r="C27" s="109" t="s">
        <v>63</v>
      </c>
      <c r="D27" s="109" t="s">
        <v>64</v>
      </c>
      <c r="E27" s="108" t="s">
        <v>65</v>
      </c>
      <c r="F27" s="106" t="s">
        <v>16</v>
      </c>
    </row>
    <row r="28" spans="2:6" ht="40.5">
      <c r="B28" s="107" t="s">
        <v>59</v>
      </c>
      <c r="C28" s="109" t="s">
        <v>29</v>
      </c>
      <c r="D28" s="109" t="s">
        <v>66</v>
      </c>
      <c r="E28" s="108" t="s">
        <v>67</v>
      </c>
      <c r="F28" s="106" t="s">
        <v>16</v>
      </c>
    </row>
    <row r="29" spans="2:6" ht="27">
      <c r="B29" s="107" t="s">
        <v>59</v>
      </c>
      <c r="C29" s="109" t="s">
        <v>29</v>
      </c>
      <c r="D29" s="109" t="s">
        <v>68</v>
      </c>
      <c r="E29" s="108" t="s">
        <v>69</v>
      </c>
      <c r="F29" s="106" t="s">
        <v>16</v>
      </c>
    </row>
    <row r="30" spans="2:6" ht="27">
      <c r="B30" s="107" t="s">
        <v>59</v>
      </c>
      <c r="C30" s="109" t="s">
        <v>29</v>
      </c>
      <c r="D30" s="109" t="s">
        <v>70</v>
      </c>
      <c r="E30" s="108" t="s">
        <v>71</v>
      </c>
      <c r="F30" s="106" t="s">
        <v>16</v>
      </c>
    </row>
    <row r="31" spans="2:6" ht="27">
      <c r="B31" s="107" t="s">
        <v>72</v>
      </c>
      <c r="C31" s="109" t="s">
        <v>29</v>
      </c>
      <c r="D31" s="109" t="s">
        <v>73</v>
      </c>
      <c r="E31" s="108" t="s">
        <v>74</v>
      </c>
      <c r="F31" s="106" t="s">
        <v>16</v>
      </c>
    </row>
    <row r="32" spans="2:6">
      <c r="B32" s="104" t="s">
        <v>72</v>
      </c>
      <c r="C32" s="104" t="s">
        <v>29</v>
      </c>
      <c r="D32" s="104" t="s">
        <v>75</v>
      </c>
      <c r="E32" s="104" t="s">
        <v>76</v>
      </c>
      <c r="F32" s="104" t="s">
        <v>16</v>
      </c>
    </row>
    <row r="33" spans="2:6">
      <c r="B33" s="104"/>
      <c r="C33" s="104"/>
      <c r="D33" s="104"/>
      <c r="E33" s="104"/>
      <c r="F33" s="104"/>
    </row>
  </sheetData>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E01772-AA83-47DC-B86D-14C61624E03A}">
  <sheetPr>
    <tabColor theme="9" tint="0.59999389629810485"/>
  </sheetPr>
  <dimension ref="A1:S32"/>
  <sheetViews>
    <sheetView workbookViewId="0">
      <selection sqref="A1:XFD1048576"/>
    </sheetView>
  </sheetViews>
  <sheetFormatPr defaultRowHeight="13.5"/>
  <cols>
    <col min="1" max="1" width="22" customWidth="1"/>
  </cols>
  <sheetData>
    <row r="1" spans="1:19">
      <c r="A1" s="4" t="s">
        <v>495</v>
      </c>
    </row>
    <row r="2" spans="1:19">
      <c r="A2" s="471" t="s">
        <v>496</v>
      </c>
      <c r="B2" s="471"/>
      <c r="C2" s="471"/>
      <c r="D2" s="471"/>
      <c r="E2" s="471"/>
      <c r="F2" s="471"/>
      <c r="G2" s="471"/>
      <c r="H2" s="471"/>
      <c r="I2" s="471"/>
      <c r="J2" s="471"/>
      <c r="K2" s="471"/>
      <c r="L2" s="471"/>
      <c r="M2" s="471"/>
      <c r="N2" s="471"/>
      <c r="O2" s="471"/>
      <c r="P2" s="471"/>
      <c r="Q2" s="471"/>
      <c r="R2" s="471"/>
      <c r="S2" s="471"/>
    </row>
    <row r="3" spans="1:19">
      <c r="A3" s="471"/>
      <c r="B3" s="471"/>
      <c r="C3" s="471"/>
      <c r="D3" s="471"/>
      <c r="E3" s="471"/>
      <c r="F3" s="471"/>
      <c r="G3" s="471"/>
      <c r="H3" s="471"/>
      <c r="I3" s="471"/>
      <c r="J3" s="471"/>
      <c r="K3" s="471"/>
      <c r="L3" s="471"/>
      <c r="M3" s="471"/>
      <c r="N3" s="471"/>
      <c r="O3" s="471"/>
      <c r="P3" s="471"/>
      <c r="Q3" s="471"/>
      <c r="R3" s="471"/>
      <c r="S3" s="471"/>
    </row>
    <row r="4" spans="1:19">
      <c r="A4" s="471"/>
      <c r="B4" s="471"/>
      <c r="C4" s="471"/>
      <c r="D4" s="471"/>
      <c r="E4" s="471"/>
      <c r="F4" s="471"/>
      <c r="G4" s="471"/>
      <c r="H4" s="471"/>
      <c r="I4" s="471"/>
      <c r="J4" s="471"/>
      <c r="K4" s="471"/>
      <c r="L4" s="471"/>
      <c r="M4" s="471"/>
      <c r="N4" s="471"/>
      <c r="O4" s="471"/>
      <c r="P4" s="471"/>
      <c r="Q4" s="471"/>
      <c r="R4" s="471"/>
      <c r="S4" s="471"/>
    </row>
    <row r="19" spans="1:19">
      <c r="A19" s="4" t="s">
        <v>498</v>
      </c>
    </row>
    <row r="20" spans="1:19">
      <c r="A20" s="471" t="s">
        <v>499</v>
      </c>
      <c r="B20" s="471"/>
      <c r="C20" s="471"/>
      <c r="D20" s="471"/>
      <c r="E20" s="471"/>
      <c r="F20" s="471"/>
      <c r="G20" s="471"/>
      <c r="H20" s="471"/>
      <c r="I20" s="471"/>
      <c r="J20" s="471"/>
      <c r="K20" s="471"/>
      <c r="L20" s="471"/>
      <c r="M20" s="471"/>
      <c r="N20" s="471"/>
      <c r="O20" s="471"/>
      <c r="P20" s="471"/>
      <c r="Q20" s="471"/>
      <c r="R20" s="471"/>
      <c r="S20" s="471"/>
    </row>
    <row r="21" spans="1:19" ht="25.5" customHeight="1">
      <c r="A21" s="471"/>
      <c r="B21" s="471"/>
      <c r="C21" s="471"/>
      <c r="D21" s="471"/>
      <c r="E21" s="471"/>
      <c r="F21" s="471"/>
      <c r="G21" s="471"/>
      <c r="H21" s="471"/>
      <c r="I21" s="471"/>
      <c r="J21" s="471"/>
      <c r="K21" s="471"/>
      <c r="L21" s="471"/>
      <c r="M21" s="471"/>
      <c r="N21" s="471"/>
      <c r="O21" s="471"/>
      <c r="P21" s="471"/>
      <c r="Q21" s="471"/>
      <c r="R21" s="471"/>
      <c r="S21" s="471"/>
    </row>
    <row r="23" spans="1:19">
      <c r="A23" s="158" t="s">
        <v>340</v>
      </c>
      <c r="B23" s="405"/>
      <c r="C23" s="405"/>
      <c r="D23" s="405"/>
      <c r="E23" s="405"/>
      <c r="F23" s="405"/>
      <c r="G23" s="405"/>
      <c r="H23" s="405"/>
      <c r="I23" s="405"/>
      <c r="J23" s="405"/>
      <c r="K23" s="405"/>
      <c r="L23" s="405"/>
      <c r="M23" s="405"/>
      <c r="N23" s="405"/>
      <c r="O23" s="405"/>
      <c r="P23" s="405"/>
      <c r="Q23" s="405"/>
      <c r="R23" s="405"/>
      <c r="S23" s="405"/>
    </row>
    <row r="24" spans="1:19">
      <c r="A24" s="158" t="s">
        <v>482</v>
      </c>
      <c r="B24" s="405"/>
      <c r="C24" s="405"/>
      <c r="D24" s="405"/>
      <c r="E24" s="405"/>
      <c r="F24" s="405"/>
      <c r="G24" s="405"/>
      <c r="H24" s="405"/>
      <c r="I24" s="405"/>
      <c r="J24" s="405"/>
      <c r="K24" s="405"/>
      <c r="L24" s="405"/>
      <c r="M24" s="405"/>
      <c r="N24" s="405"/>
      <c r="O24" s="405"/>
      <c r="P24" s="405"/>
      <c r="Q24" s="405"/>
      <c r="R24" s="405"/>
      <c r="S24" s="405"/>
    </row>
    <row r="25" spans="1:19">
      <c r="A25" s="159" t="s">
        <v>385</v>
      </c>
      <c r="B25" s="405"/>
      <c r="C25" s="405"/>
      <c r="D25" s="405"/>
      <c r="E25" s="405"/>
      <c r="F25" s="405"/>
      <c r="G25" s="405"/>
      <c r="H25" s="405"/>
      <c r="I25" s="405"/>
      <c r="J25" s="405"/>
      <c r="K25" s="405"/>
      <c r="L25" s="405"/>
      <c r="M25" s="405"/>
      <c r="N25" s="405"/>
      <c r="O25" s="405"/>
      <c r="P25" s="405"/>
      <c r="Q25" s="405"/>
      <c r="R25" s="405"/>
      <c r="S25" s="405"/>
    </row>
    <row r="26" spans="1:19">
      <c r="A26" s="159" t="s">
        <v>461</v>
      </c>
      <c r="B26" s="405"/>
      <c r="C26" s="405"/>
      <c r="D26" s="405"/>
      <c r="E26" s="405"/>
      <c r="F26" s="405"/>
      <c r="G26" s="405"/>
      <c r="H26" s="405"/>
      <c r="I26" s="405"/>
      <c r="J26" s="405"/>
      <c r="K26" s="405"/>
      <c r="L26" s="405"/>
      <c r="M26" s="405"/>
      <c r="N26" s="405"/>
      <c r="O26" s="405"/>
      <c r="P26" s="405"/>
      <c r="Q26" s="405"/>
      <c r="R26" s="405"/>
      <c r="S26" s="405"/>
    </row>
    <row r="27" spans="1:19">
      <c r="A27" s="159" t="s">
        <v>462</v>
      </c>
      <c r="B27" s="405"/>
      <c r="C27" s="405"/>
      <c r="D27" s="405"/>
      <c r="E27" s="405"/>
      <c r="F27" s="405"/>
      <c r="G27" s="405"/>
      <c r="H27" s="405"/>
      <c r="I27" s="405"/>
      <c r="J27" s="405"/>
      <c r="K27" s="405"/>
      <c r="L27" s="405"/>
      <c r="M27" s="405"/>
      <c r="N27" s="405"/>
      <c r="O27" s="405"/>
      <c r="P27" s="405"/>
      <c r="Q27" s="405"/>
      <c r="R27" s="405"/>
      <c r="S27" s="405"/>
    </row>
    <row r="31" spans="1:19">
      <c r="A31" s="4" t="s">
        <v>503</v>
      </c>
    </row>
    <row r="32" spans="1:19">
      <c r="A32" t="s">
        <v>504</v>
      </c>
    </row>
  </sheetData>
  <mergeCells count="7">
    <mergeCell ref="B26:S26"/>
    <mergeCell ref="B27:S27"/>
    <mergeCell ref="A2:S4"/>
    <mergeCell ref="A20:S21"/>
    <mergeCell ref="B23:S23"/>
    <mergeCell ref="B24:S24"/>
    <mergeCell ref="B25:S25"/>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tabColor rgb="FF92D050"/>
    <pageSetUpPr autoPageBreaks="0"/>
  </sheetPr>
  <dimension ref="A1:BB358"/>
  <sheetViews>
    <sheetView zoomScale="85" zoomScaleNormal="85" workbookViewId="0">
      <selection activeCell="B10" sqref="B10"/>
    </sheetView>
  </sheetViews>
  <sheetFormatPr defaultColWidth="9" defaultRowHeight="13.5" outlineLevelRow="3"/>
  <cols>
    <col min="1" max="1" width="31.3828125" customWidth="1"/>
    <col min="2" max="2" width="32.84375" customWidth="1"/>
    <col min="3" max="3" width="23.61328125" customWidth="1"/>
    <col min="4" max="4" width="15.3828125" customWidth="1"/>
    <col min="5" max="5" width="21.3828125" bestFit="1" customWidth="1"/>
    <col min="6" max="6" width="19.61328125" bestFit="1" customWidth="1"/>
    <col min="7" max="7" width="15.765625" customWidth="1"/>
    <col min="8" max="49" width="14.61328125" customWidth="1"/>
    <col min="50" max="58" width="9" customWidth="1"/>
    <col min="60" max="60" width="9" customWidth="1"/>
  </cols>
  <sheetData>
    <row r="1" spans="1:21" ht="56.9" customHeight="1" thickBot="1"/>
    <row r="2" spans="1:21" ht="15" customHeight="1" thickBot="1">
      <c r="A2" s="12" t="s">
        <v>80</v>
      </c>
      <c r="F2" s="24"/>
      <c r="G2" s="10"/>
      <c r="I2" s="436" t="s">
        <v>332</v>
      </c>
      <c r="J2" s="437"/>
      <c r="K2" s="437"/>
      <c r="L2" s="437"/>
      <c r="M2" s="437"/>
      <c r="N2" s="437"/>
      <c r="O2" s="437"/>
      <c r="P2" s="437"/>
      <c r="Q2" s="437"/>
      <c r="R2" s="437"/>
      <c r="S2" s="437"/>
      <c r="T2" s="437"/>
      <c r="U2" s="438"/>
    </row>
    <row r="3" spans="1:21" ht="13.5" customHeight="1" outlineLevel="1" thickBot="1">
      <c r="A3" s="3"/>
      <c r="B3" s="7"/>
      <c r="F3" s="24"/>
      <c r="G3" s="10"/>
      <c r="I3" s="439" t="s">
        <v>333</v>
      </c>
      <c r="J3" s="440"/>
      <c r="K3" s="440"/>
      <c r="L3" s="440"/>
      <c r="M3" s="440"/>
      <c r="N3" s="441"/>
      <c r="O3" s="1"/>
      <c r="P3" s="445" t="s">
        <v>334</v>
      </c>
      <c r="Q3" s="446"/>
      <c r="R3" s="446"/>
      <c r="S3" s="446"/>
      <c r="T3" s="446"/>
      <c r="U3" s="447"/>
    </row>
    <row r="4" spans="1:21" ht="56.25" customHeight="1" outlineLevel="1">
      <c r="A4" s="31" t="s">
        <v>157</v>
      </c>
      <c r="B4" s="86"/>
      <c r="E4" s="53" t="s">
        <v>335</v>
      </c>
      <c r="F4" s="91"/>
      <c r="G4" s="28"/>
      <c r="H4" s="10"/>
      <c r="I4" s="442"/>
      <c r="J4" s="443"/>
      <c r="K4" s="443"/>
      <c r="L4" s="443"/>
      <c r="M4" s="443"/>
      <c r="N4" s="444"/>
      <c r="P4" s="448"/>
      <c r="Q4" s="449"/>
      <c r="R4" s="449"/>
      <c r="S4" s="449"/>
      <c r="T4" s="449"/>
      <c r="U4" s="450"/>
    </row>
    <row r="5" spans="1:21" outlineLevel="1">
      <c r="A5" s="13" t="s">
        <v>336</v>
      </c>
      <c r="B5" s="88"/>
      <c r="E5" s="14"/>
      <c r="H5" s="10"/>
      <c r="I5" s="483"/>
      <c r="J5" s="463"/>
      <c r="K5" s="463"/>
      <c r="L5" s="463"/>
      <c r="M5" s="463"/>
      <c r="N5" s="464"/>
      <c r="P5" s="483"/>
      <c r="Q5" s="463"/>
      <c r="R5" s="463"/>
      <c r="S5" s="463"/>
      <c r="T5" s="463"/>
      <c r="U5" s="464"/>
    </row>
    <row r="6" spans="1:21" outlineLevel="1">
      <c r="A6" s="13" t="s">
        <v>339</v>
      </c>
      <c r="B6" s="88"/>
      <c r="E6" s="53" t="s">
        <v>341</v>
      </c>
      <c r="F6" s="90"/>
      <c r="H6" s="10"/>
      <c r="I6" s="465"/>
      <c r="J6" s="466"/>
      <c r="K6" s="466"/>
      <c r="L6" s="466"/>
      <c r="M6" s="466"/>
      <c r="N6" s="467"/>
      <c r="P6" s="465"/>
      <c r="Q6" s="466"/>
      <c r="R6" s="466"/>
      <c r="S6" s="466"/>
      <c r="T6" s="466"/>
      <c r="U6" s="467"/>
    </row>
    <row r="7" spans="1:21" outlineLevel="1">
      <c r="A7" s="13" t="s">
        <v>343</v>
      </c>
      <c r="B7" s="88"/>
      <c r="E7" s="14"/>
      <c r="H7" s="10"/>
      <c r="I7" s="465"/>
      <c r="J7" s="466"/>
      <c r="K7" s="466"/>
      <c r="L7" s="466"/>
      <c r="M7" s="466"/>
      <c r="N7" s="467"/>
      <c r="P7" s="465"/>
      <c r="Q7" s="466"/>
      <c r="R7" s="466"/>
      <c r="S7" s="466"/>
      <c r="T7" s="466"/>
      <c r="U7" s="467"/>
    </row>
    <row r="8" spans="1:21" ht="41" outlineLevel="1" thickBot="1">
      <c r="A8" s="34" t="s">
        <v>344</v>
      </c>
      <c r="B8" s="89"/>
      <c r="E8" s="14"/>
      <c r="H8" s="10"/>
      <c r="I8" s="465"/>
      <c r="J8" s="466"/>
      <c r="K8" s="466"/>
      <c r="L8" s="466"/>
      <c r="M8" s="466"/>
      <c r="N8" s="467"/>
      <c r="P8" s="465"/>
      <c r="Q8" s="466"/>
      <c r="R8" s="466"/>
      <c r="S8" s="466"/>
      <c r="T8" s="466"/>
      <c r="U8" s="467"/>
    </row>
    <row r="9" spans="1:21" outlineLevel="1">
      <c r="E9" s="14"/>
      <c r="H9" s="10"/>
      <c r="I9" s="465"/>
      <c r="J9" s="466"/>
      <c r="K9" s="466"/>
      <c r="L9" s="466"/>
      <c r="M9" s="466"/>
      <c r="N9" s="467"/>
      <c r="P9" s="465"/>
      <c r="Q9" s="466"/>
      <c r="R9" s="466"/>
      <c r="S9" s="466"/>
      <c r="T9" s="466"/>
      <c r="U9" s="467"/>
    </row>
    <row r="10" spans="1:21" ht="14" outlineLevel="1" thickBot="1">
      <c r="A10" s="32" t="s">
        <v>346</v>
      </c>
      <c r="B10" s="35">
        <f>Baseline!B10</f>
        <v>2027</v>
      </c>
      <c r="E10" s="14"/>
      <c r="H10" s="10"/>
      <c r="I10" s="465"/>
      <c r="J10" s="466"/>
      <c r="K10" s="466"/>
      <c r="L10" s="466"/>
      <c r="M10" s="466"/>
      <c r="N10" s="467"/>
      <c r="P10" s="465"/>
      <c r="Q10" s="466"/>
      <c r="R10" s="466"/>
      <c r="S10" s="466"/>
      <c r="T10" s="466"/>
      <c r="U10" s="467"/>
    </row>
    <row r="11" spans="1:21" outlineLevel="1">
      <c r="A11" s="16"/>
      <c r="H11" s="10"/>
      <c r="I11" s="465"/>
      <c r="J11" s="466"/>
      <c r="K11" s="466"/>
      <c r="L11" s="466"/>
      <c r="M11" s="466"/>
      <c r="N11" s="467"/>
      <c r="P11" s="465"/>
      <c r="Q11" s="466"/>
      <c r="R11" s="466"/>
      <c r="S11" s="466"/>
      <c r="T11" s="466"/>
      <c r="U11" s="467"/>
    </row>
    <row r="12" spans="1:21" ht="40.5" outlineLevel="1">
      <c r="A12" s="26" t="s">
        <v>347</v>
      </c>
      <c r="B12" s="26" t="s">
        <v>348</v>
      </c>
      <c r="C12" s="26" t="s">
        <v>349</v>
      </c>
      <c r="D12" s="26" t="s">
        <v>350</v>
      </c>
      <c r="E12" s="26" t="s">
        <v>351</v>
      </c>
      <c r="F12" s="26" t="s">
        <v>352</v>
      </c>
      <c r="G12" s="26" t="s">
        <v>353</v>
      </c>
      <c r="I12" s="465"/>
      <c r="J12" s="466"/>
      <c r="K12" s="466"/>
      <c r="L12" s="466"/>
      <c r="M12" s="466"/>
      <c r="N12" s="467"/>
      <c r="P12" s="465"/>
      <c r="Q12" s="466"/>
      <c r="R12" s="466"/>
      <c r="S12" s="466"/>
      <c r="T12" s="466"/>
      <c r="U12" s="467"/>
    </row>
    <row r="13" spans="1:21" outlineLevel="1">
      <c r="A13" s="58">
        <v>2035</v>
      </c>
      <c r="B13" s="21">
        <f t="shared" ref="B13:B18" si="0">INDEX($E$204:$AW$204,1,MATCH($A13,$E$53:$BB$53,0))</f>
        <v>0</v>
      </c>
      <c r="C13" s="21">
        <f>B13-Baseline!B13</f>
        <v>60.015640664181646</v>
      </c>
      <c r="D13" s="21">
        <f t="shared" ref="D13:D18" si="1">INDEX($E$205:$AW$205,1,MATCH($A13,$E$53:$BB$53,0))</f>
        <v>0</v>
      </c>
      <c r="E13" s="21">
        <f>D13-Baseline!D13</f>
        <v>60.009471944162733</v>
      </c>
      <c r="F13" s="21">
        <f t="shared" ref="F13:F18" si="2">INDEX($E$206:$AW$206,1,MATCH($A13,$E$53:$BB$53,0))</f>
        <v>0</v>
      </c>
      <c r="G13" s="21">
        <f>F13-Baseline!F13</f>
        <v>60.02180813688252</v>
      </c>
      <c r="I13" s="465"/>
      <c r="J13" s="466"/>
      <c r="K13" s="466"/>
      <c r="L13" s="466"/>
      <c r="M13" s="466"/>
      <c r="N13" s="467"/>
      <c r="P13" s="465"/>
      <c r="Q13" s="466"/>
      <c r="R13" s="466"/>
      <c r="S13" s="466"/>
      <c r="T13" s="466"/>
      <c r="U13" s="467"/>
    </row>
    <row r="14" spans="1:21" outlineLevel="1">
      <c r="A14" s="58">
        <v>2040</v>
      </c>
      <c r="B14" s="21">
        <f t="shared" si="0"/>
        <v>0</v>
      </c>
      <c r="C14" s="21">
        <f>B14-Baseline!B14</f>
        <v>94.079084756913886</v>
      </c>
      <c r="D14" s="21">
        <f t="shared" si="1"/>
        <v>0</v>
      </c>
      <c r="E14" s="21">
        <f>D14-Baseline!D14</f>
        <v>94.068780773834973</v>
      </c>
      <c r="F14" s="21">
        <f t="shared" si="2"/>
        <v>0</v>
      </c>
      <c r="G14" s="21">
        <f>F14-Baseline!F14</f>
        <v>94.089398472229206</v>
      </c>
      <c r="I14" s="465"/>
      <c r="J14" s="466"/>
      <c r="K14" s="466"/>
      <c r="L14" s="466"/>
      <c r="M14" s="466"/>
      <c r="N14" s="467"/>
      <c r="P14" s="465"/>
      <c r="Q14" s="466"/>
      <c r="R14" s="466"/>
      <c r="S14" s="466"/>
      <c r="T14" s="466"/>
      <c r="U14" s="467"/>
    </row>
    <row r="15" spans="1:21" outlineLevel="1">
      <c r="A15" s="58">
        <v>2045</v>
      </c>
      <c r="B15" s="21">
        <f t="shared" si="0"/>
        <v>0</v>
      </c>
      <c r="C15" s="21">
        <f>B15-Baseline!B15</f>
        <v>128.13119065829659</v>
      </c>
      <c r="D15" s="21">
        <f t="shared" si="1"/>
        <v>0</v>
      </c>
      <c r="E15" s="21">
        <f>D15-Baseline!D15</f>
        <v>128.11611188663025</v>
      </c>
      <c r="F15" s="21">
        <f t="shared" si="2"/>
        <v>0</v>
      </c>
      <c r="G15" s="21">
        <f>F15-Baseline!F15</f>
        <v>128.14627255448178</v>
      </c>
      <c r="I15" s="465"/>
      <c r="J15" s="466"/>
      <c r="K15" s="466"/>
      <c r="L15" s="466"/>
      <c r="M15" s="466"/>
      <c r="N15" s="467"/>
      <c r="P15" s="465"/>
      <c r="Q15" s="466"/>
      <c r="R15" s="466"/>
      <c r="S15" s="466"/>
      <c r="T15" s="466"/>
      <c r="U15" s="467"/>
    </row>
    <row r="16" spans="1:21" outlineLevel="1">
      <c r="A16" s="58">
        <v>2050</v>
      </c>
      <c r="B16" s="21">
        <f t="shared" si="0"/>
        <v>0</v>
      </c>
      <c r="C16" s="21">
        <f>B16-Baseline!B16</f>
        <v>162.51865758492204</v>
      </c>
      <c r="D16" s="21">
        <f t="shared" si="1"/>
        <v>0</v>
      </c>
      <c r="E16" s="21">
        <f>D16-Baseline!D16</f>
        <v>162.49805618206179</v>
      </c>
      <c r="F16" s="21">
        <f t="shared" si="2"/>
        <v>0</v>
      </c>
      <c r="G16" s="21">
        <f>F16-Baseline!F16</f>
        <v>162.53924853134842</v>
      </c>
      <c r="I16" s="465"/>
      <c r="J16" s="466"/>
      <c r="K16" s="466"/>
      <c r="L16" s="466"/>
      <c r="M16" s="466"/>
      <c r="N16" s="467"/>
      <c r="P16" s="465"/>
      <c r="Q16" s="466"/>
      <c r="R16" s="466"/>
      <c r="S16" s="466"/>
      <c r="T16" s="466"/>
      <c r="U16" s="467"/>
    </row>
    <row r="17" spans="1:21" outlineLevel="1">
      <c r="A17" s="58">
        <v>2060</v>
      </c>
      <c r="B17" s="21">
        <f t="shared" si="0"/>
        <v>0</v>
      </c>
      <c r="C17" s="21">
        <f>B17-Baseline!B17</f>
        <v>851.81299367601434</v>
      </c>
      <c r="D17" s="21">
        <f t="shared" si="1"/>
        <v>0</v>
      </c>
      <c r="E17" s="21">
        <f>D17-Baseline!D17</f>
        <v>851.77733973277827</v>
      </c>
      <c r="F17" s="21">
        <f t="shared" si="2"/>
        <v>0</v>
      </c>
      <c r="G17" s="21">
        <f>F17-Baseline!F17</f>
        <v>851.84849347489296</v>
      </c>
      <c r="I17" s="465"/>
      <c r="J17" s="466"/>
      <c r="K17" s="466"/>
      <c r="L17" s="466"/>
      <c r="M17" s="466"/>
      <c r="N17" s="467"/>
      <c r="P17" s="465"/>
      <c r="Q17" s="466"/>
      <c r="R17" s="466"/>
      <c r="S17" s="466"/>
      <c r="T17" s="466"/>
      <c r="U17" s="467"/>
    </row>
    <row r="18" spans="1:21" outlineLevel="1">
      <c r="A18" s="58">
        <v>2070</v>
      </c>
      <c r="B18" s="21">
        <f t="shared" si="0"/>
        <v>0</v>
      </c>
      <c r="C18" s="21">
        <f>B18-Baseline!B18</f>
        <v>1627.7168452507422</v>
      </c>
      <c r="D18" s="21">
        <f t="shared" si="1"/>
        <v>0</v>
      </c>
      <c r="E18" s="21">
        <f>D18-Baseline!D18</f>
        <v>1627.6603618336665</v>
      </c>
      <c r="F18" s="21">
        <f t="shared" si="2"/>
        <v>0</v>
      </c>
      <c r="G18" s="21">
        <f>F18-Baseline!F18</f>
        <v>1627.7728127109172</v>
      </c>
      <c r="I18" s="468"/>
      <c r="J18" s="469"/>
      <c r="K18" s="469"/>
      <c r="L18" s="469"/>
      <c r="M18" s="469"/>
      <c r="N18" s="470"/>
      <c r="P18" s="468"/>
      <c r="Q18" s="469"/>
      <c r="R18" s="469"/>
      <c r="S18" s="469"/>
      <c r="T18" s="469"/>
      <c r="U18" s="470"/>
    </row>
    <row r="19" spans="1:21" ht="14" outlineLevel="1" thickBot="1">
      <c r="A19" s="426"/>
      <c r="B19" s="426"/>
      <c r="I19" s="250"/>
      <c r="J19" s="251"/>
      <c r="K19" s="251"/>
      <c r="L19" s="251"/>
      <c r="M19" s="251"/>
      <c r="N19" s="251"/>
      <c r="P19" s="249"/>
      <c r="Q19" s="249"/>
      <c r="R19" s="249"/>
      <c r="S19" s="249"/>
      <c r="T19" s="249"/>
      <c r="U19" s="232"/>
    </row>
    <row r="20" spans="1:21" ht="26.25" customHeight="1" outlineLevel="1">
      <c r="A20" s="54" t="s">
        <v>354</v>
      </c>
      <c r="B20" s="55">
        <f>Baseline!B20</f>
        <v>0.33700000000000002</v>
      </c>
      <c r="E20" s="154"/>
      <c r="I20" s="460" t="s">
        <v>355</v>
      </c>
      <c r="J20" s="461"/>
      <c r="K20" s="461"/>
      <c r="L20" s="461"/>
      <c r="M20" s="461"/>
      <c r="N20" s="462"/>
      <c r="P20" s="460" t="s">
        <v>356</v>
      </c>
      <c r="Q20" s="461"/>
      <c r="R20" s="461"/>
      <c r="S20" s="461"/>
      <c r="T20" s="461"/>
      <c r="U20" s="462"/>
    </row>
    <row r="21" spans="1:21" ht="12.75" customHeight="1" outlineLevel="1">
      <c r="A21" s="154"/>
      <c r="B21" s="155"/>
      <c r="I21" s="483"/>
      <c r="J21" s="463"/>
      <c r="K21" s="463"/>
      <c r="L21" s="463"/>
      <c r="M21" s="463"/>
      <c r="N21" s="464"/>
      <c r="P21" s="483"/>
      <c r="Q21" s="463"/>
      <c r="R21" s="463"/>
      <c r="S21" s="463"/>
      <c r="T21" s="463"/>
      <c r="U21" s="464"/>
    </row>
    <row r="22" spans="1:21" ht="12.75" customHeight="1" outlineLevel="1">
      <c r="A22" s="154"/>
      <c r="B22" s="155"/>
      <c r="I22" s="465"/>
      <c r="J22" s="466"/>
      <c r="K22" s="466"/>
      <c r="L22" s="466"/>
      <c r="M22" s="466"/>
      <c r="N22" s="467"/>
      <c r="P22" s="465"/>
      <c r="Q22" s="466"/>
      <c r="R22" s="466"/>
      <c r="S22" s="466"/>
      <c r="T22" s="466"/>
      <c r="U22" s="467"/>
    </row>
    <row r="23" spans="1:21" outlineLevel="1">
      <c r="A23" s="154"/>
      <c r="B23" s="408" t="s">
        <v>358</v>
      </c>
      <c r="C23" s="409"/>
      <c r="D23" s="409"/>
      <c r="E23" s="409"/>
      <c r="F23" s="409"/>
      <c r="G23" s="410"/>
      <c r="I23" s="465"/>
      <c r="J23" s="466"/>
      <c r="K23" s="466"/>
      <c r="L23" s="466"/>
      <c r="M23" s="466"/>
      <c r="N23" s="467"/>
      <c r="P23" s="465"/>
      <c r="Q23" s="466"/>
      <c r="R23" s="466"/>
      <c r="S23" s="466"/>
      <c r="T23" s="466"/>
      <c r="U23" s="467"/>
    </row>
    <row r="24" spans="1:21" outlineLevel="1">
      <c r="B24" s="17">
        <v>2027</v>
      </c>
      <c r="C24" s="17">
        <v>2028</v>
      </c>
      <c r="D24" s="17">
        <v>2029</v>
      </c>
      <c r="E24" s="17">
        <v>2030</v>
      </c>
      <c r="F24" s="17">
        <v>2031</v>
      </c>
      <c r="G24" s="17" t="s">
        <v>359</v>
      </c>
      <c r="I24" s="465"/>
      <c r="J24" s="466"/>
      <c r="K24" s="466"/>
      <c r="L24" s="466"/>
      <c r="M24" s="466"/>
      <c r="N24" s="467"/>
      <c r="P24" s="465"/>
      <c r="Q24" s="466"/>
      <c r="R24" s="466"/>
      <c r="S24" s="466"/>
      <c r="T24" s="466"/>
      <c r="U24" s="467"/>
    </row>
    <row r="25" spans="1:21" ht="14" outlineLevel="1" thickBot="1">
      <c r="B25" s="30" t="s">
        <v>360</v>
      </c>
      <c r="C25" s="30" t="s">
        <v>360</v>
      </c>
      <c r="D25" s="30" t="s">
        <v>360</v>
      </c>
      <c r="E25" s="30" t="s">
        <v>360</v>
      </c>
      <c r="F25" s="30" t="s">
        <v>360</v>
      </c>
      <c r="G25" s="30" t="s">
        <v>360</v>
      </c>
      <c r="I25" s="465"/>
      <c r="J25" s="466"/>
      <c r="K25" s="466"/>
      <c r="L25" s="466"/>
      <c r="M25" s="466"/>
      <c r="N25" s="467"/>
      <c r="P25" s="465"/>
      <c r="Q25" s="466"/>
      <c r="R25" s="466"/>
      <c r="S25" s="466"/>
      <c r="T25" s="466"/>
      <c r="U25" s="467"/>
    </row>
    <row r="26" spans="1:21" outlineLevel="1">
      <c r="A26" s="54" t="s">
        <v>361</v>
      </c>
      <c r="B26" s="21">
        <f>E64</f>
        <v>0</v>
      </c>
      <c r="C26" s="21">
        <f>F64</f>
        <v>0</v>
      </c>
      <c r="D26" s="21">
        <f>G64</f>
        <v>0</v>
      </c>
      <c r="E26" s="21">
        <f>H64</f>
        <v>0</v>
      </c>
      <c r="F26" s="21">
        <f>I64</f>
        <v>0</v>
      </c>
      <c r="G26" s="21">
        <f>SUM(J64:BB64)</f>
        <v>0</v>
      </c>
      <c r="I26" s="465"/>
      <c r="J26" s="466"/>
      <c r="K26" s="466"/>
      <c r="L26" s="466"/>
      <c r="M26" s="466"/>
      <c r="N26" s="467"/>
      <c r="P26" s="465"/>
      <c r="Q26" s="466"/>
      <c r="R26" s="466"/>
      <c r="S26" s="466"/>
      <c r="T26" s="466"/>
      <c r="U26" s="467"/>
    </row>
    <row r="27" spans="1:21" outlineLevel="1">
      <c r="A27" s="54" t="s">
        <v>362</v>
      </c>
      <c r="B27" s="21">
        <f>E71+E77</f>
        <v>0</v>
      </c>
      <c r="C27" s="21">
        <f>F71+F77</f>
        <v>0</v>
      </c>
      <c r="D27" s="21">
        <f>G71+G77</f>
        <v>0</v>
      </c>
      <c r="E27" s="21">
        <f>H71+H77</f>
        <v>0</v>
      </c>
      <c r="F27" s="21">
        <f>I71+I77</f>
        <v>0</v>
      </c>
      <c r="G27" s="21">
        <f>SUM(J71:BB71)+SUM(J77:BB77)</f>
        <v>0</v>
      </c>
      <c r="I27" s="465"/>
      <c r="J27" s="466"/>
      <c r="K27" s="466"/>
      <c r="L27" s="466"/>
      <c r="M27" s="466"/>
      <c r="N27" s="467"/>
      <c r="P27" s="465"/>
      <c r="Q27" s="466"/>
      <c r="R27" s="466"/>
      <c r="S27" s="466"/>
      <c r="T27" s="466"/>
      <c r="U27" s="467"/>
    </row>
    <row r="28" spans="1:21" outlineLevel="1">
      <c r="A28" s="154"/>
      <c r="B28" s="248"/>
      <c r="C28" s="248"/>
      <c r="D28" s="248"/>
      <c r="E28" s="248"/>
      <c r="F28" s="248"/>
      <c r="G28" s="248"/>
      <c r="I28" s="465"/>
      <c r="J28" s="466"/>
      <c r="K28" s="466"/>
      <c r="L28" s="466"/>
      <c r="M28" s="466"/>
      <c r="N28" s="467"/>
      <c r="P28" s="465"/>
      <c r="Q28" s="466"/>
      <c r="R28" s="466"/>
      <c r="S28" s="466"/>
      <c r="T28" s="466"/>
      <c r="U28" s="467"/>
    </row>
    <row r="29" spans="1:21" ht="14" outlineLevel="1" thickBot="1">
      <c r="A29" s="154"/>
      <c r="B29" s="248"/>
      <c r="C29" s="248"/>
      <c r="D29" s="248"/>
      <c r="E29" s="248"/>
      <c r="F29" s="248"/>
      <c r="G29" s="248"/>
      <c r="I29" s="465"/>
      <c r="J29" s="466"/>
      <c r="K29" s="466"/>
      <c r="L29" s="466"/>
      <c r="M29" s="466"/>
      <c r="N29" s="467"/>
      <c r="P29" s="465"/>
      <c r="Q29" s="466"/>
      <c r="R29" s="466"/>
      <c r="S29" s="466"/>
      <c r="T29" s="466"/>
      <c r="U29" s="467"/>
    </row>
    <row r="30" spans="1:21" ht="14" outlineLevel="1" thickBot="1">
      <c r="A30" s="308"/>
      <c r="B30" s="309" t="s">
        <v>363</v>
      </c>
      <c r="C30" s="310" t="s">
        <v>364</v>
      </c>
      <c r="D30" s="412" t="s">
        <v>323</v>
      </c>
      <c r="E30" s="413"/>
      <c r="F30" s="413"/>
      <c r="G30" s="414"/>
      <c r="I30" s="465"/>
      <c r="J30" s="466"/>
      <c r="K30" s="466"/>
      <c r="L30" s="466"/>
      <c r="M30" s="466"/>
      <c r="N30" s="467"/>
      <c r="P30" s="465"/>
      <c r="Q30" s="466"/>
      <c r="R30" s="466"/>
      <c r="S30" s="466"/>
      <c r="T30" s="466"/>
      <c r="U30" s="467"/>
    </row>
    <row r="31" spans="1:21" outlineLevel="1">
      <c r="A31" s="432" t="s">
        <v>365</v>
      </c>
      <c r="B31" s="311"/>
      <c r="C31" s="307"/>
      <c r="D31" s="481"/>
      <c r="E31" s="481"/>
      <c r="F31" s="481"/>
      <c r="G31" s="482"/>
      <c r="I31" s="465"/>
      <c r="J31" s="466"/>
      <c r="K31" s="466"/>
      <c r="L31" s="466"/>
      <c r="M31" s="466"/>
      <c r="N31" s="467"/>
      <c r="P31" s="465"/>
      <c r="Q31" s="466"/>
      <c r="R31" s="466"/>
      <c r="S31" s="466"/>
      <c r="T31" s="466"/>
      <c r="U31" s="467"/>
    </row>
    <row r="32" spans="1:21" outlineLevel="1">
      <c r="A32" s="432"/>
      <c r="B32" s="312"/>
      <c r="C32" s="252"/>
      <c r="D32" s="417"/>
      <c r="E32" s="417"/>
      <c r="F32" s="417"/>
      <c r="G32" s="418"/>
      <c r="I32" s="465"/>
      <c r="J32" s="466"/>
      <c r="K32" s="466"/>
      <c r="L32" s="466"/>
      <c r="M32" s="466"/>
      <c r="N32" s="467"/>
      <c r="P32" s="465"/>
      <c r="Q32" s="466"/>
      <c r="R32" s="466"/>
      <c r="S32" s="466"/>
      <c r="T32" s="466"/>
      <c r="U32" s="467"/>
    </row>
    <row r="33" spans="1:21" outlineLevel="1">
      <c r="A33" s="432"/>
      <c r="B33" s="312"/>
      <c r="C33" s="252"/>
      <c r="D33" s="417"/>
      <c r="E33" s="417"/>
      <c r="F33" s="417"/>
      <c r="G33" s="418"/>
      <c r="I33" s="465"/>
      <c r="J33" s="466"/>
      <c r="K33" s="466"/>
      <c r="L33" s="466"/>
      <c r="M33" s="466"/>
      <c r="N33" s="467"/>
      <c r="P33" s="465"/>
      <c r="Q33" s="466"/>
      <c r="R33" s="466"/>
      <c r="S33" s="466"/>
      <c r="T33" s="466"/>
      <c r="U33" s="467"/>
    </row>
    <row r="34" spans="1:21" outlineLevel="1">
      <c r="A34" s="432"/>
      <c r="B34" s="312"/>
      <c r="C34" s="252"/>
      <c r="D34" s="417"/>
      <c r="E34" s="417"/>
      <c r="F34" s="417"/>
      <c r="G34" s="418"/>
      <c r="I34" s="465"/>
      <c r="J34" s="466"/>
      <c r="K34" s="466"/>
      <c r="L34" s="466"/>
      <c r="M34" s="466"/>
      <c r="N34" s="467"/>
      <c r="P34" s="465"/>
      <c r="Q34" s="466"/>
      <c r="R34" s="466"/>
      <c r="S34" s="466"/>
      <c r="T34" s="466"/>
      <c r="U34" s="467"/>
    </row>
    <row r="35" spans="1:21" outlineLevel="1">
      <c r="A35" s="432"/>
      <c r="B35" s="312"/>
      <c r="C35" s="252"/>
      <c r="D35" s="417"/>
      <c r="E35" s="417"/>
      <c r="F35" s="417"/>
      <c r="G35" s="418"/>
      <c r="I35" s="465"/>
      <c r="J35" s="466"/>
      <c r="K35" s="466"/>
      <c r="L35" s="466"/>
      <c r="M35" s="466"/>
      <c r="N35" s="467"/>
      <c r="P35" s="465"/>
      <c r="Q35" s="466"/>
      <c r="R35" s="466"/>
      <c r="S35" s="466"/>
      <c r="T35" s="466"/>
      <c r="U35" s="467"/>
    </row>
    <row r="36" spans="1:21" outlineLevel="1">
      <c r="A36" s="432"/>
      <c r="B36" s="312"/>
      <c r="C36" s="252"/>
      <c r="D36" s="417"/>
      <c r="E36" s="417"/>
      <c r="F36" s="417"/>
      <c r="G36" s="418"/>
      <c r="I36" s="465"/>
      <c r="J36" s="466"/>
      <c r="K36" s="466"/>
      <c r="L36" s="466"/>
      <c r="M36" s="466"/>
      <c r="N36" s="467"/>
      <c r="P36" s="465"/>
      <c r="Q36" s="466"/>
      <c r="R36" s="466"/>
      <c r="S36" s="466"/>
      <c r="T36" s="466"/>
      <c r="U36" s="467"/>
    </row>
    <row r="37" spans="1:21" outlineLevel="1">
      <c r="A37" s="432"/>
      <c r="B37" s="312"/>
      <c r="C37" s="252"/>
      <c r="D37" s="417"/>
      <c r="E37" s="417"/>
      <c r="F37" s="417"/>
      <c r="G37" s="418"/>
      <c r="I37" s="465"/>
      <c r="J37" s="466"/>
      <c r="K37" s="466"/>
      <c r="L37" s="466"/>
      <c r="M37" s="466"/>
      <c r="N37" s="467"/>
      <c r="P37" s="465"/>
      <c r="Q37" s="466"/>
      <c r="R37" s="466"/>
      <c r="S37" s="466"/>
      <c r="T37" s="466"/>
      <c r="U37" s="467"/>
    </row>
    <row r="38" spans="1:21" outlineLevel="1">
      <c r="A38" s="432"/>
      <c r="B38" s="312"/>
      <c r="C38" s="252"/>
      <c r="D38" s="417"/>
      <c r="E38" s="417"/>
      <c r="F38" s="417"/>
      <c r="G38" s="418"/>
      <c r="I38" s="465"/>
      <c r="J38" s="466"/>
      <c r="K38" s="466"/>
      <c r="L38" s="466"/>
      <c r="M38" s="466"/>
      <c r="N38" s="467"/>
      <c r="P38" s="465"/>
      <c r="Q38" s="466"/>
      <c r="R38" s="466"/>
      <c r="S38" s="466"/>
      <c r="T38" s="466"/>
      <c r="U38" s="467"/>
    </row>
    <row r="39" spans="1:21" outlineLevel="1">
      <c r="A39" s="432"/>
      <c r="B39" s="312"/>
      <c r="C39" s="252"/>
      <c r="D39" s="417"/>
      <c r="E39" s="417"/>
      <c r="F39" s="417"/>
      <c r="G39" s="418"/>
      <c r="I39" s="465"/>
      <c r="J39" s="466"/>
      <c r="K39" s="466"/>
      <c r="L39" s="466"/>
      <c r="M39" s="466"/>
      <c r="N39" s="467"/>
      <c r="P39" s="465"/>
      <c r="Q39" s="466"/>
      <c r="R39" s="466"/>
      <c r="S39" s="466"/>
      <c r="T39" s="466"/>
      <c r="U39" s="467"/>
    </row>
    <row r="40" spans="1:21" ht="14" outlineLevel="1" thickBot="1">
      <c r="A40" s="433"/>
      <c r="B40" s="313"/>
      <c r="C40" s="314"/>
      <c r="D40" s="415"/>
      <c r="E40" s="415"/>
      <c r="F40" s="415"/>
      <c r="G40" s="416"/>
      <c r="I40" s="465"/>
      <c r="J40" s="466"/>
      <c r="K40" s="466"/>
      <c r="L40" s="466"/>
      <c r="M40" s="466"/>
      <c r="N40" s="467"/>
      <c r="P40" s="465"/>
      <c r="Q40" s="466"/>
      <c r="R40" s="466"/>
      <c r="S40" s="466"/>
      <c r="T40" s="466"/>
      <c r="U40" s="467"/>
    </row>
    <row r="41" spans="1:21" outlineLevel="1">
      <c r="A41" s="154"/>
      <c r="B41" s="248"/>
      <c r="C41" s="248"/>
      <c r="D41" s="248"/>
      <c r="E41" s="248"/>
      <c r="F41" s="248"/>
      <c r="G41" s="248"/>
      <c r="I41" s="465"/>
      <c r="J41" s="466"/>
      <c r="K41" s="466"/>
      <c r="L41" s="466"/>
      <c r="M41" s="466"/>
      <c r="N41" s="467"/>
      <c r="P41" s="465"/>
      <c r="Q41" s="466"/>
      <c r="R41" s="466"/>
      <c r="S41" s="466"/>
      <c r="T41" s="466"/>
      <c r="U41" s="467"/>
    </row>
    <row r="42" spans="1:21" outlineLevel="1">
      <c r="A42" s="154"/>
      <c r="B42" s="248"/>
      <c r="C42" s="248"/>
      <c r="D42" s="248"/>
      <c r="E42" s="248"/>
      <c r="F42" s="248"/>
      <c r="G42" s="248"/>
      <c r="I42" s="465"/>
      <c r="J42" s="466"/>
      <c r="K42" s="466"/>
      <c r="L42" s="466"/>
      <c r="M42" s="466"/>
      <c r="N42" s="467"/>
      <c r="P42" s="465"/>
      <c r="Q42" s="466"/>
      <c r="R42" s="466"/>
      <c r="S42" s="466"/>
      <c r="T42" s="466"/>
      <c r="U42" s="467"/>
    </row>
    <row r="43" spans="1:21" outlineLevel="1">
      <c r="A43" s="154"/>
      <c r="B43" s="248"/>
      <c r="C43" s="248"/>
      <c r="D43" s="248"/>
      <c r="E43" s="248"/>
      <c r="F43" s="248"/>
      <c r="G43" s="248"/>
      <c r="I43" s="465"/>
      <c r="J43" s="466"/>
      <c r="K43" s="466"/>
      <c r="L43" s="466"/>
      <c r="M43" s="466"/>
      <c r="N43" s="467"/>
      <c r="P43" s="465"/>
      <c r="Q43" s="466"/>
      <c r="R43" s="466"/>
      <c r="S43" s="466"/>
      <c r="T43" s="466"/>
      <c r="U43" s="467"/>
    </row>
    <row r="44" spans="1:21" outlineLevel="1">
      <c r="A44" s="154"/>
      <c r="B44" s="248"/>
      <c r="C44" s="248"/>
      <c r="D44" s="248"/>
      <c r="E44" s="248"/>
      <c r="F44" s="248"/>
      <c r="G44" s="248"/>
      <c r="I44" s="465"/>
      <c r="J44" s="466"/>
      <c r="K44" s="466"/>
      <c r="L44" s="466"/>
      <c r="M44" s="466"/>
      <c r="N44" s="467"/>
      <c r="P44" s="465"/>
      <c r="Q44" s="466"/>
      <c r="R44" s="466"/>
      <c r="S44" s="466"/>
      <c r="T44" s="466"/>
      <c r="U44" s="467"/>
    </row>
    <row r="45" spans="1:21" outlineLevel="1">
      <c r="A45" s="154"/>
      <c r="B45" s="248"/>
      <c r="C45" s="248"/>
      <c r="D45" s="248"/>
      <c r="E45" s="248"/>
      <c r="F45" s="248"/>
      <c r="G45" s="248"/>
      <c r="I45" s="468"/>
      <c r="J45" s="469"/>
      <c r="K45" s="469"/>
      <c r="L45" s="469"/>
      <c r="M45" s="469"/>
      <c r="N45" s="470"/>
      <c r="P45" s="468"/>
      <c r="Q45" s="469"/>
      <c r="R45" s="469"/>
      <c r="S45" s="469"/>
      <c r="T45" s="469"/>
      <c r="U45" s="470"/>
    </row>
    <row r="46" spans="1:21" outlineLevel="1">
      <c r="A46" s="154"/>
      <c r="B46" s="248"/>
      <c r="C46" s="248"/>
      <c r="D46" s="248"/>
      <c r="E46" s="248"/>
      <c r="F46" s="248"/>
      <c r="G46" s="248"/>
    </row>
    <row r="47" spans="1:21">
      <c r="A47" s="154"/>
      <c r="B47" s="155"/>
    </row>
    <row r="48" spans="1:21" ht="15">
      <c r="A48" s="12" t="s">
        <v>369</v>
      </c>
    </row>
    <row r="49" spans="1:54" ht="15" outlineLevel="1">
      <c r="A49" s="12"/>
    </row>
    <row r="50" spans="1:54" ht="14" outlineLevel="1" thickBot="1">
      <c r="A50" s="4" t="s">
        <v>370</v>
      </c>
    </row>
    <row r="51" spans="1:54" outlineLevel="2">
      <c r="B51" s="19"/>
      <c r="C51" s="19"/>
      <c r="D51" s="19"/>
      <c r="E51" s="419" t="s">
        <v>270</v>
      </c>
      <c r="F51" s="407"/>
      <c r="G51" s="407"/>
      <c r="H51" s="407"/>
      <c r="I51" s="407"/>
      <c r="J51" s="407" t="s">
        <v>271</v>
      </c>
      <c r="K51" s="407"/>
      <c r="L51" s="407"/>
      <c r="M51" s="407"/>
      <c r="N51" s="407"/>
      <c r="O51" s="407" t="s">
        <v>272</v>
      </c>
      <c r="P51" s="407"/>
      <c r="Q51" s="407"/>
      <c r="R51" s="407"/>
      <c r="S51" s="407"/>
      <c r="T51" s="407" t="s">
        <v>273</v>
      </c>
      <c r="U51" s="407"/>
      <c r="V51" s="407"/>
      <c r="W51" s="407"/>
      <c r="X51" s="407"/>
      <c r="Y51" s="407" t="s">
        <v>371</v>
      </c>
      <c r="Z51" s="407"/>
      <c r="AA51" s="407"/>
      <c r="AB51" s="407"/>
      <c r="AC51" s="407"/>
      <c r="AD51" s="407" t="s">
        <v>372</v>
      </c>
      <c r="AE51" s="407"/>
      <c r="AF51" s="407"/>
      <c r="AG51" s="407"/>
      <c r="AH51" s="407"/>
      <c r="AI51" s="407" t="s">
        <v>373</v>
      </c>
      <c r="AJ51" s="407"/>
      <c r="AK51" s="407"/>
      <c r="AL51" s="407"/>
      <c r="AM51" s="407"/>
      <c r="AN51" s="407" t="s">
        <v>374</v>
      </c>
      <c r="AO51" s="407"/>
      <c r="AP51" s="407"/>
      <c r="AQ51" s="407"/>
      <c r="AR51" s="407"/>
      <c r="AS51" s="407" t="s">
        <v>375</v>
      </c>
      <c r="AT51" s="407"/>
      <c r="AU51" s="407"/>
      <c r="AV51" s="407"/>
      <c r="AW51" s="407"/>
      <c r="AX51" s="407" t="s">
        <v>376</v>
      </c>
      <c r="AY51" s="407"/>
      <c r="AZ51" s="407"/>
      <c r="BA51" s="407"/>
      <c r="BB51" s="411"/>
    </row>
    <row r="52" spans="1:54" outlineLevel="2">
      <c r="B52" s="19"/>
      <c r="C52" s="19"/>
      <c r="D52" s="19"/>
      <c r="E52" s="256">
        <v>1</v>
      </c>
      <c r="F52" s="130">
        <v>2</v>
      </c>
      <c r="G52" s="130">
        <v>3</v>
      </c>
      <c r="H52" s="130">
        <v>4</v>
      </c>
      <c r="I52" s="130">
        <v>5</v>
      </c>
      <c r="J52" s="153">
        <v>6</v>
      </c>
      <c r="K52" s="130">
        <v>7</v>
      </c>
      <c r="L52" s="130">
        <v>8</v>
      </c>
      <c r="M52" s="130">
        <v>9</v>
      </c>
      <c r="N52" s="130">
        <v>10</v>
      </c>
      <c r="O52" s="153">
        <v>11</v>
      </c>
      <c r="P52" s="130">
        <v>12</v>
      </c>
      <c r="Q52" s="130">
        <v>13</v>
      </c>
      <c r="R52" s="130">
        <v>14</v>
      </c>
      <c r="S52" s="130">
        <v>15</v>
      </c>
      <c r="T52" s="153">
        <v>16</v>
      </c>
      <c r="U52" s="130">
        <v>17</v>
      </c>
      <c r="V52" s="130">
        <v>18</v>
      </c>
      <c r="W52" s="130">
        <v>19</v>
      </c>
      <c r="X52" s="130">
        <v>20</v>
      </c>
      <c r="Y52" s="153">
        <v>21</v>
      </c>
      <c r="Z52" s="130">
        <v>22</v>
      </c>
      <c r="AA52" s="130">
        <v>23</v>
      </c>
      <c r="AB52" s="130">
        <v>24</v>
      </c>
      <c r="AC52" s="130">
        <v>25</v>
      </c>
      <c r="AD52" s="153">
        <v>26</v>
      </c>
      <c r="AE52" s="130">
        <v>27</v>
      </c>
      <c r="AF52" s="130">
        <v>28</v>
      </c>
      <c r="AG52" s="130">
        <v>29</v>
      </c>
      <c r="AH52" s="130">
        <v>30</v>
      </c>
      <c r="AI52" s="153">
        <v>31</v>
      </c>
      <c r="AJ52" s="130">
        <v>32</v>
      </c>
      <c r="AK52" s="130">
        <v>33</v>
      </c>
      <c r="AL52" s="130">
        <v>34</v>
      </c>
      <c r="AM52" s="130">
        <v>35</v>
      </c>
      <c r="AN52" s="153">
        <v>36</v>
      </c>
      <c r="AO52" s="130">
        <v>37</v>
      </c>
      <c r="AP52" s="130">
        <v>38</v>
      </c>
      <c r="AQ52" s="130">
        <v>39</v>
      </c>
      <c r="AR52" s="130">
        <v>40</v>
      </c>
      <c r="AS52" s="153">
        <v>41</v>
      </c>
      <c r="AT52" s="130">
        <v>42</v>
      </c>
      <c r="AU52" s="130">
        <v>43</v>
      </c>
      <c r="AV52" s="130">
        <v>44</v>
      </c>
      <c r="AW52" s="130">
        <v>45</v>
      </c>
      <c r="AX52" s="130">
        <v>46</v>
      </c>
      <c r="AY52" s="130">
        <v>47</v>
      </c>
      <c r="AZ52" s="130">
        <v>48</v>
      </c>
      <c r="BA52" s="130">
        <v>49</v>
      </c>
      <c r="BB52" s="257">
        <v>50</v>
      </c>
    </row>
    <row r="53" spans="1:54" ht="14" outlineLevel="2" thickBot="1">
      <c r="B53" s="19" t="s">
        <v>363</v>
      </c>
      <c r="C53" s="19" t="s">
        <v>377</v>
      </c>
      <c r="D53" s="19"/>
      <c r="E53" s="258">
        <v>2027</v>
      </c>
      <c r="F53" s="259">
        <v>2028</v>
      </c>
      <c r="G53" s="259">
        <v>2029</v>
      </c>
      <c r="H53" s="259">
        <v>2030</v>
      </c>
      <c r="I53" s="259">
        <v>2031</v>
      </c>
      <c r="J53" s="259">
        <v>2032</v>
      </c>
      <c r="K53" s="259">
        <v>2033</v>
      </c>
      <c r="L53" s="259">
        <v>2034</v>
      </c>
      <c r="M53" s="259">
        <v>2035</v>
      </c>
      <c r="N53" s="259">
        <v>2036</v>
      </c>
      <c r="O53" s="259">
        <v>2037</v>
      </c>
      <c r="P53" s="259">
        <v>2038</v>
      </c>
      <c r="Q53" s="259">
        <v>2039</v>
      </c>
      <c r="R53" s="259">
        <v>2040</v>
      </c>
      <c r="S53" s="259">
        <v>2041</v>
      </c>
      <c r="T53" s="259">
        <v>2042</v>
      </c>
      <c r="U53" s="259">
        <v>2043</v>
      </c>
      <c r="V53" s="259">
        <v>2044</v>
      </c>
      <c r="W53" s="259">
        <v>2045</v>
      </c>
      <c r="X53" s="259">
        <v>2046</v>
      </c>
      <c r="Y53" s="259">
        <v>2047</v>
      </c>
      <c r="Z53" s="259">
        <v>2048</v>
      </c>
      <c r="AA53" s="259">
        <v>2049</v>
      </c>
      <c r="AB53" s="259">
        <v>2050</v>
      </c>
      <c r="AC53" s="259">
        <v>2051</v>
      </c>
      <c r="AD53" s="259">
        <v>2052</v>
      </c>
      <c r="AE53" s="259">
        <v>2053</v>
      </c>
      <c r="AF53" s="259">
        <v>2054</v>
      </c>
      <c r="AG53" s="259">
        <v>2055</v>
      </c>
      <c r="AH53" s="259">
        <v>2056</v>
      </c>
      <c r="AI53" s="259">
        <v>2057</v>
      </c>
      <c r="AJ53" s="259">
        <v>2058</v>
      </c>
      <c r="AK53" s="259">
        <v>2059</v>
      </c>
      <c r="AL53" s="259">
        <v>2060</v>
      </c>
      <c r="AM53" s="259">
        <v>2061</v>
      </c>
      <c r="AN53" s="259">
        <v>2062</v>
      </c>
      <c r="AO53" s="259">
        <v>2063</v>
      </c>
      <c r="AP53" s="259">
        <v>2064</v>
      </c>
      <c r="AQ53" s="259">
        <v>2065</v>
      </c>
      <c r="AR53" s="259">
        <v>2066</v>
      </c>
      <c r="AS53" s="259">
        <v>2067</v>
      </c>
      <c r="AT53" s="259">
        <v>2068</v>
      </c>
      <c r="AU53" s="259">
        <v>2069</v>
      </c>
      <c r="AV53" s="259">
        <v>2070</v>
      </c>
      <c r="AW53" s="259">
        <v>2071</v>
      </c>
      <c r="AX53" s="259">
        <v>2072</v>
      </c>
      <c r="AY53" s="259">
        <v>2073</v>
      </c>
      <c r="AZ53" s="259">
        <v>2074</v>
      </c>
      <c r="BA53" s="259">
        <v>2075</v>
      </c>
      <c r="BB53" s="260">
        <v>2076</v>
      </c>
    </row>
    <row r="54" spans="1:54" outlineLevel="2">
      <c r="A54" s="427" t="s">
        <v>378</v>
      </c>
      <c r="B54" s="127"/>
      <c r="C54" s="127"/>
      <c r="D54" s="124" t="s">
        <v>379</v>
      </c>
      <c r="E54" s="242"/>
      <c r="F54" s="242"/>
      <c r="G54" s="242"/>
      <c r="H54" s="242"/>
      <c r="I54" s="242"/>
      <c r="J54" s="24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53"/>
    </row>
    <row r="55" spans="1:54" outlineLevel="2">
      <c r="A55" s="428"/>
      <c r="B55" s="36"/>
      <c r="C55" s="121"/>
      <c r="D55" s="2" t="s">
        <v>379</v>
      </c>
      <c r="E55" s="241"/>
      <c r="F55" s="241"/>
      <c r="G55" s="241"/>
      <c r="H55" s="241"/>
      <c r="I55" s="241"/>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54"/>
    </row>
    <row r="56" spans="1:54" outlineLevel="2">
      <c r="A56" s="428"/>
      <c r="B56" s="36"/>
      <c r="C56" s="121"/>
      <c r="D56" s="2" t="s">
        <v>379</v>
      </c>
      <c r="E56" s="241"/>
      <c r="F56" s="241"/>
      <c r="G56" s="241"/>
      <c r="H56" s="241"/>
      <c r="I56" s="241"/>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54"/>
    </row>
    <row r="57" spans="1:54" outlineLevel="2">
      <c r="A57" s="428"/>
      <c r="B57" s="36"/>
      <c r="C57" s="121"/>
      <c r="D57" s="2" t="s">
        <v>379</v>
      </c>
      <c r="E57" s="241"/>
      <c r="F57" s="241"/>
      <c r="G57" s="241"/>
      <c r="H57" s="241"/>
      <c r="I57" s="241"/>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54"/>
    </row>
    <row r="58" spans="1:54" outlineLevel="2">
      <c r="A58" s="428"/>
      <c r="B58" s="36"/>
      <c r="C58" s="121"/>
      <c r="D58" s="2" t="s">
        <v>379</v>
      </c>
      <c r="E58" s="241"/>
      <c r="F58" s="241"/>
      <c r="G58" s="241"/>
      <c r="H58" s="241"/>
      <c r="I58" s="241"/>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54"/>
    </row>
    <row r="59" spans="1:54" outlineLevel="2">
      <c r="A59" s="428"/>
      <c r="B59" s="36"/>
      <c r="C59" s="121"/>
      <c r="D59" s="2" t="s">
        <v>379</v>
      </c>
      <c r="E59" s="241"/>
      <c r="F59" s="241"/>
      <c r="G59" s="241"/>
      <c r="H59" s="241"/>
      <c r="I59" s="241"/>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54"/>
    </row>
    <row r="60" spans="1:54" outlineLevel="2">
      <c r="A60" s="428"/>
      <c r="B60" s="36"/>
      <c r="C60" s="121"/>
      <c r="D60" s="2" t="s">
        <v>379</v>
      </c>
      <c r="E60" s="241"/>
      <c r="F60" s="241"/>
      <c r="G60" s="241"/>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54"/>
    </row>
    <row r="61" spans="1:54" outlineLevel="2">
      <c r="A61" s="428"/>
      <c r="B61" s="36"/>
      <c r="C61" s="121"/>
      <c r="D61" s="2" t="s">
        <v>379</v>
      </c>
      <c r="E61" s="241"/>
      <c r="F61" s="241"/>
      <c r="G61" s="241"/>
      <c r="H61" s="241"/>
      <c r="I61" s="241"/>
      <c r="J61" s="241"/>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54"/>
    </row>
    <row r="62" spans="1:54" outlineLevel="2">
      <c r="A62" s="428"/>
      <c r="B62" s="36"/>
      <c r="C62" s="121"/>
      <c r="D62" s="2" t="s">
        <v>379</v>
      </c>
      <c r="E62" s="241"/>
      <c r="F62" s="241"/>
      <c r="G62" s="241"/>
      <c r="H62" s="241"/>
      <c r="I62" s="241"/>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54"/>
    </row>
    <row r="63" spans="1:54" outlineLevel="2">
      <c r="A63" s="428"/>
      <c r="B63" s="36"/>
      <c r="C63" s="121"/>
      <c r="D63" s="2" t="s">
        <v>379</v>
      </c>
      <c r="E63" s="241"/>
      <c r="F63" s="241"/>
      <c r="G63" s="241"/>
      <c r="H63" s="241"/>
      <c r="I63" s="241"/>
      <c r="J63" s="241"/>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54"/>
    </row>
    <row r="64" spans="1:54" ht="14" outlineLevel="2" thickBot="1">
      <c r="A64" s="429"/>
      <c r="B64" s="122" t="s">
        <v>380</v>
      </c>
      <c r="C64" s="296" t="s">
        <v>381</v>
      </c>
      <c r="D64" s="123" t="s">
        <v>379</v>
      </c>
      <c r="E64" s="23">
        <f>SUM(E54:E63)</f>
        <v>0</v>
      </c>
      <c r="F64" s="23">
        <f t="shared" ref="F64:BB64" si="3">SUM(F54:F63)</f>
        <v>0</v>
      </c>
      <c r="G64" s="23">
        <f t="shared" si="3"/>
        <v>0</v>
      </c>
      <c r="H64" s="23">
        <f t="shared" si="3"/>
        <v>0</v>
      </c>
      <c r="I64" s="23">
        <f t="shared" si="3"/>
        <v>0</v>
      </c>
      <c r="J64" s="23">
        <f t="shared" si="3"/>
        <v>0</v>
      </c>
      <c r="K64" s="23">
        <f t="shared" si="3"/>
        <v>0</v>
      </c>
      <c r="L64" s="23">
        <f t="shared" si="3"/>
        <v>0</v>
      </c>
      <c r="M64" s="23">
        <f t="shared" si="3"/>
        <v>0</v>
      </c>
      <c r="N64" s="23">
        <f t="shared" si="3"/>
        <v>0</v>
      </c>
      <c r="O64" s="23">
        <f t="shared" si="3"/>
        <v>0</v>
      </c>
      <c r="P64" s="23">
        <f t="shared" si="3"/>
        <v>0</v>
      </c>
      <c r="Q64" s="23">
        <f t="shared" si="3"/>
        <v>0</v>
      </c>
      <c r="R64" s="23">
        <f t="shared" si="3"/>
        <v>0</v>
      </c>
      <c r="S64" s="23">
        <f t="shared" si="3"/>
        <v>0</v>
      </c>
      <c r="T64" s="23">
        <f t="shared" si="3"/>
        <v>0</v>
      </c>
      <c r="U64" s="23">
        <f t="shared" si="3"/>
        <v>0</v>
      </c>
      <c r="V64" s="23">
        <f t="shared" si="3"/>
        <v>0</v>
      </c>
      <c r="W64" s="23">
        <f t="shared" si="3"/>
        <v>0</v>
      </c>
      <c r="X64" s="23">
        <f t="shared" si="3"/>
        <v>0</v>
      </c>
      <c r="Y64" s="23">
        <f t="shared" si="3"/>
        <v>0</v>
      </c>
      <c r="Z64" s="23">
        <f t="shared" si="3"/>
        <v>0</v>
      </c>
      <c r="AA64" s="23">
        <f t="shared" si="3"/>
        <v>0</v>
      </c>
      <c r="AB64" s="23">
        <f t="shared" si="3"/>
        <v>0</v>
      </c>
      <c r="AC64" s="23">
        <f t="shared" si="3"/>
        <v>0</v>
      </c>
      <c r="AD64" s="23">
        <f t="shared" si="3"/>
        <v>0</v>
      </c>
      <c r="AE64" s="23">
        <f t="shared" si="3"/>
        <v>0</v>
      </c>
      <c r="AF64" s="23">
        <f t="shared" si="3"/>
        <v>0</v>
      </c>
      <c r="AG64" s="23">
        <f t="shared" si="3"/>
        <v>0</v>
      </c>
      <c r="AH64" s="23">
        <f t="shared" si="3"/>
        <v>0</v>
      </c>
      <c r="AI64" s="23">
        <f t="shared" si="3"/>
        <v>0</v>
      </c>
      <c r="AJ64" s="23">
        <f t="shared" si="3"/>
        <v>0</v>
      </c>
      <c r="AK64" s="23">
        <f t="shared" si="3"/>
        <v>0</v>
      </c>
      <c r="AL64" s="23">
        <f t="shared" si="3"/>
        <v>0</v>
      </c>
      <c r="AM64" s="23">
        <f t="shared" si="3"/>
        <v>0</v>
      </c>
      <c r="AN64" s="23">
        <f t="shared" si="3"/>
        <v>0</v>
      </c>
      <c r="AO64" s="23">
        <f t="shared" si="3"/>
        <v>0</v>
      </c>
      <c r="AP64" s="23">
        <f t="shared" si="3"/>
        <v>0</v>
      </c>
      <c r="AQ64" s="23">
        <f t="shared" si="3"/>
        <v>0</v>
      </c>
      <c r="AR64" s="23">
        <f t="shared" si="3"/>
        <v>0</v>
      </c>
      <c r="AS64" s="23">
        <f t="shared" si="3"/>
        <v>0</v>
      </c>
      <c r="AT64" s="23">
        <f t="shared" si="3"/>
        <v>0</v>
      </c>
      <c r="AU64" s="23">
        <f t="shared" si="3"/>
        <v>0</v>
      </c>
      <c r="AV64" s="23">
        <f t="shared" si="3"/>
        <v>0</v>
      </c>
      <c r="AW64" s="23">
        <f t="shared" si="3"/>
        <v>0</v>
      </c>
      <c r="AX64" s="23">
        <f t="shared" si="3"/>
        <v>0</v>
      </c>
      <c r="AY64" s="23">
        <f t="shared" si="3"/>
        <v>0</v>
      </c>
      <c r="AZ64" s="23">
        <f t="shared" si="3"/>
        <v>0</v>
      </c>
      <c r="BA64" s="23">
        <f t="shared" si="3"/>
        <v>0</v>
      </c>
      <c r="BB64" s="255">
        <f t="shared" si="3"/>
        <v>0</v>
      </c>
    </row>
    <row r="65" spans="1:54" ht="14" outlineLevel="2" thickBot="1">
      <c r="B65" s="19"/>
      <c r="C65" s="19"/>
      <c r="D65" s="19"/>
      <c r="E65" s="15"/>
    </row>
    <row r="66" spans="1:54" ht="12.75" customHeight="1" outlineLevel="2">
      <c r="A66" s="420" t="s">
        <v>382</v>
      </c>
      <c r="B66" s="266"/>
      <c r="C66" s="267"/>
      <c r="D66" s="268" t="s">
        <v>379</v>
      </c>
      <c r="E66" s="242"/>
      <c r="F66" s="242"/>
      <c r="G66" s="242"/>
      <c r="H66" s="242"/>
      <c r="I66" s="242"/>
      <c r="J66" s="242"/>
      <c r="K66" s="242"/>
      <c r="L66" s="242"/>
      <c r="M66" s="242"/>
      <c r="N66" s="242"/>
      <c r="O66" s="242"/>
      <c r="P66" s="242"/>
      <c r="Q66" s="242"/>
      <c r="R66" s="242"/>
      <c r="S66" s="242"/>
      <c r="T66" s="242"/>
      <c r="U66" s="242"/>
      <c r="V66" s="242"/>
      <c r="W66" s="242"/>
      <c r="X66" s="242"/>
      <c r="Y66" s="242"/>
      <c r="Z66" s="242"/>
      <c r="AA66" s="242"/>
      <c r="AB66" s="242"/>
      <c r="AC66" s="242"/>
      <c r="AD66" s="242"/>
      <c r="AE66" s="242"/>
      <c r="AF66" s="242"/>
      <c r="AG66" s="242"/>
      <c r="AH66" s="242"/>
      <c r="AI66" s="242"/>
      <c r="AJ66" s="242"/>
      <c r="AK66" s="242"/>
      <c r="AL66" s="242"/>
      <c r="AM66" s="242"/>
      <c r="AN66" s="242"/>
      <c r="AO66" s="242"/>
      <c r="AP66" s="242"/>
      <c r="AQ66" s="242"/>
      <c r="AR66" s="242"/>
      <c r="AS66" s="242"/>
      <c r="AT66" s="242"/>
      <c r="AU66" s="242"/>
      <c r="AV66" s="242"/>
      <c r="AW66" s="242"/>
      <c r="AX66" s="242"/>
      <c r="AY66" s="242"/>
      <c r="AZ66" s="242"/>
      <c r="BA66" s="242"/>
      <c r="BB66" s="242"/>
    </row>
    <row r="67" spans="1:54" outlineLevel="2">
      <c r="A67" s="421"/>
      <c r="B67" s="252"/>
      <c r="C67" s="267"/>
      <c r="D67" s="269" t="s">
        <v>379</v>
      </c>
      <c r="E67" s="241"/>
      <c r="F67" s="241"/>
      <c r="G67" s="241"/>
      <c r="H67" s="241"/>
      <c r="I67" s="241"/>
      <c r="J67" s="241"/>
      <c r="K67" s="241"/>
      <c r="L67" s="241"/>
      <c r="M67" s="241"/>
      <c r="N67" s="241"/>
      <c r="O67" s="241"/>
      <c r="P67" s="241"/>
      <c r="Q67" s="24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row>
    <row r="68" spans="1:54" outlineLevel="2">
      <c r="A68" s="421"/>
      <c r="B68" s="252"/>
      <c r="C68" s="267"/>
      <c r="D68" s="269" t="s">
        <v>379</v>
      </c>
      <c r="E68" s="241"/>
      <c r="F68" s="241"/>
      <c r="G68" s="241"/>
      <c r="H68" s="241"/>
      <c r="I68" s="241"/>
      <c r="J68" s="241"/>
      <c r="K68" s="241"/>
      <c r="L68" s="241"/>
      <c r="M68" s="241"/>
      <c r="N68" s="241"/>
      <c r="O68" s="241"/>
      <c r="P68" s="241"/>
      <c r="Q68" s="241"/>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c r="AQ68" s="241"/>
      <c r="AR68" s="241"/>
      <c r="AS68" s="241"/>
      <c r="AT68" s="241"/>
      <c r="AU68" s="241"/>
      <c r="AV68" s="241"/>
      <c r="AW68" s="241"/>
      <c r="AX68" s="241"/>
      <c r="AY68" s="241"/>
      <c r="AZ68" s="241"/>
      <c r="BA68" s="241"/>
      <c r="BB68" s="241"/>
    </row>
    <row r="69" spans="1:54" outlineLevel="2">
      <c r="A69" s="421"/>
      <c r="B69" s="252"/>
      <c r="C69" s="267"/>
      <c r="D69" s="269" t="s">
        <v>379</v>
      </c>
      <c r="E69" s="241"/>
      <c r="F69" s="241"/>
      <c r="G69" s="24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row>
    <row r="70" spans="1:54" outlineLevel="2">
      <c r="A70" s="421"/>
      <c r="B70" s="252"/>
      <c r="C70" s="267"/>
      <c r="D70" s="269" t="s">
        <v>379</v>
      </c>
      <c r="E70" s="241"/>
      <c r="F70" s="241"/>
      <c r="G70" s="241"/>
      <c r="H70" s="241"/>
      <c r="I70" s="241"/>
      <c r="J70" s="241"/>
      <c r="K70" s="241"/>
      <c r="L70" s="241"/>
      <c r="M70" s="241"/>
      <c r="N70" s="241"/>
      <c r="O70" s="241"/>
      <c r="P70" s="241"/>
      <c r="Q70" s="24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row>
    <row r="71" spans="1:54" ht="14" outlineLevel="2" thickBot="1">
      <c r="A71" s="422"/>
      <c r="B71" s="122" t="s">
        <v>383</v>
      </c>
      <c r="C71" s="123"/>
      <c r="D71" s="270" t="s">
        <v>379</v>
      </c>
      <c r="E71" s="21">
        <f>SUM(E66:E70)</f>
        <v>0</v>
      </c>
      <c r="F71" s="21">
        <f t="shared" ref="F71:BB71" si="4">SUM(F66:F70)</f>
        <v>0</v>
      </c>
      <c r="G71" s="21">
        <f t="shared" si="4"/>
        <v>0</v>
      </c>
      <c r="H71" s="21">
        <f t="shared" si="4"/>
        <v>0</v>
      </c>
      <c r="I71" s="21">
        <f t="shared" si="4"/>
        <v>0</v>
      </c>
      <c r="J71" s="21">
        <f t="shared" si="4"/>
        <v>0</v>
      </c>
      <c r="K71" s="21">
        <f t="shared" si="4"/>
        <v>0</v>
      </c>
      <c r="L71" s="21">
        <f t="shared" si="4"/>
        <v>0</v>
      </c>
      <c r="M71" s="21">
        <f t="shared" si="4"/>
        <v>0</v>
      </c>
      <c r="N71" s="21">
        <f t="shared" si="4"/>
        <v>0</v>
      </c>
      <c r="O71" s="21">
        <f t="shared" si="4"/>
        <v>0</v>
      </c>
      <c r="P71" s="21">
        <f t="shared" si="4"/>
        <v>0</v>
      </c>
      <c r="Q71" s="21">
        <f t="shared" si="4"/>
        <v>0</v>
      </c>
      <c r="R71" s="21">
        <f t="shared" si="4"/>
        <v>0</v>
      </c>
      <c r="S71" s="21">
        <f t="shared" si="4"/>
        <v>0</v>
      </c>
      <c r="T71" s="21">
        <f t="shared" si="4"/>
        <v>0</v>
      </c>
      <c r="U71" s="21">
        <f t="shared" si="4"/>
        <v>0</v>
      </c>
      <c r="V71" s="21">
        <f t="shared" si="4"/>
        <v>0</v>
      </c>
      <c r="W71" s="21">
        <f t="shared" si="4"/>
        <v>0</v>
      </c>
      <c r="X71" s="21">
        <f t="shared" si="4"/>
        <v>0</v>
      </c>
      <c r="Y71" s="21">
        <f t="shared" si="4"/>
        <v>0</v>
      </c>
      <c r="Z71" s="21">
        <f t="shared" si="4"/>
        <v>0</v>
      </c>
      <c r="AA71" s="21">
        <f t="shared" si="4"/>
        <v>0</v>
      </c>
      <c r="AB71" s="21">
        <f t="shared" si="4"/>
        <v>0</v>
      </c>
      <c r="AC71" s="21">
        <f t="shared" si="4"/>
        <v>0</v>
      </c>
      <c r="AD71" s="21">
        <f t="shared" si="4"/>
        <v>0</v>
      </c>
      <c r="AE71" s="21">
        <f t="shared" si="4"/>
        <v>0</v>
      </c>
      <c r="AF71" s="21">
        <f t="shared" si="4"/>
        <v>0</v>
      </c>
      <c r="AG71" s="21">
        <f t="shared" si="4"/>
        <v>0</v>
      </c>
      <c r="AH71" s="21">
        <f t="shared" si="4"/>
        <v>0</v>
      </c>
      <c r="AI71" s="21">
        <f t="shared" si="4"/>
        <v>0</v>
      </c>
      <c r="AJ71" s="21">
        <f t="shared" si="4"/>
        <v>0</v>
      </c>
      <c r="AK71" s="21">
        <f t="shared" si="4"/>
        <v>0</v>
      </c>
      <c r="AL71" s="21">
        <f t="shared" si="4"/>
        <v>0</v>
      </c>
      <c r="AM71" s="21">
        <f t="shared" si="4"/>
        <v>0</v>
      </c>
      <c r="AN71" s="21">
        <f t="shared" si="4"/>
        <v>0</v>
      </c>
      <c r="AO71" s="21">
        <f t="shared" si="4"/>
        <v>0</v>
      </c>
      <c r="AP71" s="21">
        <f t="shared" si="4"/>
        <v>0</v>
      </c>
      <c r="AQ71" s="21">
        <f t="shared" si="4"/>
        <v>0</v>
      </c>
      <c r="AR71" s="21">
        <f t="shared" si="4"/>
        <v>0</v>
      </c>
      <c r="AS71" s="21">
        <f t="shared" si="4"/>
        <v>0</v>
      </c>
      <c r="AT71" s="21">
        <f t="shared" si="4"/>
        <v>0</v>
      </c>
      <c r="AU71" s="21">
        <f t="shared" si="4"/>
        <v>0</v>
      </c>
      <c r="AV71" s="21">
        <f t="shared" si="4"/>
        <v>0</v>
      </c>
      <c r="AW71" s="21">
        <f t="shared" si="4"/>
        <v>0</v>
      </c>
      <c r="AX71" s="21">
        <f t="shared" si="4"/>
        <v>0</v>
      </c>
      <c r="AY71" s="21">
        <f t="shared" si="4"/>
        <v>0</v>
      </c>
      <c r="AZ71" s="21">
        <f t="shared" si="4"/>
        <v>0</v>
      </c>
      <c r="BA71" s="21">
        <f t="shared" si="4"/>
        <v>0</v>
      </c>
      <c r="BB71" s="21">
        <f t="shared" si="4"/>
        <v>0</v>
      </c>
    </row>
    <row r="72" spans="1:54" outlineLevel="2">
      <c r="B72" s="145"/>
      <c r="C72" s="2"/>
      <c r="D72" s="2"/>
      <c r="E72" s="15"/>
    </row>
    <row r="73" spans="1:54" outlineLevel="2">
      <c r="B73" s="145"/>
      <c r="C73" s="2"/>
      <c r="D73" s="2"/>
      <c r="E73" s="15"/>
    </row>
    <row r="74" spans="1:54" ht="14" outlineLevel="2" thickBot="1">
      <c r="B74" s="145"/>
      <c r="C74" s="2"/>
      <c r="D74" s="2"/>
      <c r="E74" s="15"/>
    </row>
    <row r="75" spans="1:54" ht="19.5" customHeight="1" outlineLevel="2">
      <c r="A75" s="420" t="s">
        <v>384</v>
      </c>
      <c r="B75" s="127" t="s">
        <v>385</v>
      </c>
      <c r="C75" s="274"/>
      <c r="D75" s="124" t="s">
        <v>379</v>
      </c>
      <c r="E75" s="275">
        <f>-E158*'Fixed Data'!$B$27/10^2</f>
        <v>0</v>
      </c>
      <c r="F75" s="275">
        <f>-F158*'Fixed Data'!$B$27/10^2</f>
        <v>0</v>
      </c>
      <c r="G75" s="275">
        <f>-G158*'Fixed Data'!$B$27/10^2</f>
        <v>0</v>
      </c>
      <c r="H75" s="275">
        <f>-H158*'Fixed Data'!$B$27/10^2</f>
        <v>0</v>
      </c>
      <c r="I75" s="275">
        <f>-I158*'Fixed Data'!$B$27/10^2</f>
        <v>0</v>
      </c>
      <c r="J75" s="275">
        <f>-J158*'Fixed Data'!$B$27/10^2</f>
        <v>0</v>
      </c>
      <c r="K75" s="275">
        <f>-K158*'Fixed Data'!$B$27/10^2</f>
        <v>0</v>
      </c>
      <c r="L75" s="275">
        <f>-L158*'Fixed Data'!$B$27/10^2</f>
        <v>0</v>
      </c>
      <c r="M75" s="275">
        <f>-M158*'Fixed Data'!$B$27/10^2</f>
        <v>0</v>
      </c>
      <c r="N75" s="275">
        <f>-N158*'Fixed Data'!$B$27/10^2</f>
        <v>0</v>
      </c>
      <c r="O75" s="275">
        <f>-O158*'Fixed Data'!$B$27/10^2</f>
        <v>0</v>
      </c>
      <c r="P75" s="275">
        <f>-P158*'Fixed Data'!$B$27/10^2</f>
        <v>0</v>
      </c>
      <c r="Q75" s="275">
        <f>-Q158*'Fixed Data'!$B$27/10^2</f>
        <v>0</v>
      </c>
      <c r="R75" s="275">
        <f>-R158*'Fixed Data'!$B$27/10^2</f>
        <v>0</v>
      </c>
      <c r="S75" s="275">
        <f>-S158*'Fixed Data'!$B$27/10^2</f>
        <v>0</v>
      </c>
      <c r="T75" s="275">
        <f>-T158*'Fixed Data'!$B$27/10^2</f>
        <v>0</v>
      </c>
      <c r="U75" s="275">
        <f>-U158*'Fixed Data'!$B$27/10^2</f>
        <v>0</v>
      </c>
      <c r="V75" s="275">
        <f>-V158*'Fixed Data'!$B$27/10^2</f>
        <v>0</v>
      </c>
      <c r="W75" s="275">
        <f>-W158*'Fixed Data'!$B$27/10^2</f>
        <v>0</v>
      </c>
      <c r="X75" s="275">
        <f>-X158*'Fixed Data'!$B$27/10^2</f>
        <v>0</v>
      </c>
      <c r="Y75" s="275">
        <f>-Y158*'Fixed Data'!$B$27/10^2</f>
        <v>0</v>
      </c>
      <c r="Z75" s="275">
        <f>-Z158*'Fixed Data'!$B$27/10^2</f>
        <v>0</v>
      </c>
      <c r="AA75" s="275">
        <f>-AA158*'Fixed Data'!$B$27/10^2</f>
        <v>0</v>
      </c>
      <c r="AB75" s="275">
        <f>-AB158*'Fixed Data'!$B$27/10^2</f>
        <v>0</v>
      </c>
      <c r="AC75" s="275">
        <f>-AC158*'Fixed Data'!$B$27/10^2</f>
        <v>0</v>
      </c>
      <c r="AD75" s="275">
        <f>-AD158*'Fixed Data'!$B$27/10^2</f>
        <v>0</v>
      </c>
      <c r="AE75" s="275">
        <f>-AE158*'Fixed Data'!$B$27/10^2</f>
        <v>0</v>
      </c>
      <c r="AF75" s="275">
        <f>-AF158*'Fixed Data'!$B$27/10^2</f>
        <v>0</v>
      </c>
      <c r="AG75" s="275">
        <f>-AG158*'Fixed Data'!$B$27/10^2</f>
        <v>0</v>
      </c>
      <c r="AH75" s="275">
        <f>-AH158*'Fixed Data'!$B$27/10^2</f>
        <v>0</v>
      </c>
      <c r="AI75" s="275">
        <f>-AI158*'Fixed Data'!$B$27/10^2</f>
        <v>0</v>
      </c>
      <c r="AJ75" s="275">
        <f>-AJ158*'Fixed Data'!$B$27/10^2</f>
        <v>0</v>
      </c>
      <c r="AK75" s="275">
        <f>-AK158*'Fixed Data'!$B$27/10^2</f>
        <v>0</v>
      </c>
      <c r="AL75" s="275">
        <f>-AL158*'Fixed Data'!$B$27/10^2</f>
        <v>0</v>
      </c>
      <c r="AM75" s="275">
        <f>-AM158*'Fixed Data'!$B$27/10^2</f>
        <v>0</v>
      </c>
      <c r="AN75" s="275">
        <f>-AN158*'Fixed Data'!$B$27/10^2</f>
        <v>0</v>
      </c>
      <c r="AO75" s="275">
        <f>-AO158*'Fixed Data'!$B$27/10^2</f>
        <v>0</v>
      </c>
      <c r="AP75" s="275">
        <f>-AP158*'Fixed Data'!$B$27/10^2</f>
        <v>0</v>
      </c>
      <c r="AQ75" s="275">
        <f>-AQ158*'Fixed Data'!$B$27/10^2</f>
        <v>0</v>
      </c>
      <c r="AR75" s="275">
        <f>-AR158*'Fixed Data'!$B$27/10^2</f>
        <v>0</v>
      </c>
      <c r="AS75" s="275">
        <f>-AS158*'Fixed Data'!$B$27/10^2</f>
        <v>0</v>
      </c>
      <c r="AT75" s="275">
        <f>-AT158*'Fixed Data'!$B$27/10^2</f>
        <v>0</v>
      </c>
      <c r="AU75" s="275">
        <f>-AU158*'Fixed Data'!$B$27/10^2</f>
        <v>0</v>
      </c>
      <c r="AV75" s="275">
        <f>-AV158*'Fixed Data'!$B$27/10^2</f>
        <v>0</v>
      </c>
      <c r="AW75" s="275">
        <f>-AW158*'Fixed Data'!$B$27/10^2</f>
        <v>0</v>
      </c>
      <c r="AX75" s="275">
        <f>-AX158*'Fixed Data'!$B$27/10^2</f>
        <v>0</v>
      </c>
      <c r="AY75" s="275">
        <f>-AY158*'Fixed Data'!$B$27/10^2</f>
        <v>0</v>
      </c>
      <c r="AZ75" s="275">
        <f>-AZ158*'Fixed Data'!$B$27/10^2</f>
        <v>0</v>
      </c>
      <c r="BA75" s="275">
        <f>-BA158*'Fixed Data'!$B$27/10^2</f>
        <v>0</v>
      </c>
      <c r="BB75" s="275">
        <f>-BB158*'Fixed Data'!$B$27/10^2</f>
        <v>0</v>
      </c>
    </row>
    <row r="76" spans="1:54" ht="19.5" customHeight="1" outlineLevel="2">
      <c r="A76" s="421"/>
      <c r="B76" s="121"/>
      <c r="C76" s="272"/>
      <c r="D76" s="2" t="s">
        <v>379</v>
      </c>
      <c r="E76" s="237"/>
      <c r="F76" s="237"/>
      <c r="G76" s="237"/>
      <c r="H76" s="237"/>
      <c r="I76" s="237"/>
      <c r="J76" s="237"/>
      <c r="K76" s="237"/>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37"/>
      <c r="AZ76" s="237"/>
      <c r="BA76" s="237"/>
      <c r="BB76" s="276"/>
    </row>
    <row r="77" spans="1:54" ht="14" outlineLevel="2" thickBot="1">
      <c r="A77" s="422"/>
      <c r="B77" s="273" t="s">
        <v>386</v>
      </c>
      <c r="C77" s="271"/>
      <c r="D77" s="123" t="s">
        <v>379</v>
      </c>
      <c r="E77" s="23">
        <f t="shared" ref="E77:AJ77" si="5">SUM(E75:E76)</f>
        <v>0</v>
      </c>
      <c r="F77" s="23">
        <f t="shared" si="5"/>
        <v>0</v>
      </c>
      <c r="G77" s="23">
        <f t="shared" si="5"/>
        <v>0</v>
      </c>
      <c r="H77" s="23">
        <f t="shared" si="5"/>
        <v>0</v>
      </c>
      <c r="I77" s="23">
        <f t="shared" si="5"/>
        <v>0</v>
      </c>
      <c r="J77" s="23">
        <f t="shared" si="5"/>
        <v>0</v>
      </c>
      <c r="K77" s="23">
        <f t="shared" si="5"/>
        <v>0</v>
      </c>
      <c r="L77" s="23">
        <f t="shared" si="5"/>
        <v>0</v>
      </c>
      <c r="M77" s="23">
        <f t="shared" si="5"/>
        <v>0</v>
      </c>
      <c r="N77" s="23">
        <f t="shared" si="5"/>
        <v>0</v>
      </c>
      <c r="O77" s="23">
        <f t="shared" si="5"/>
        <v>0</v>
      </c>
      <c r="P77" s="23">
        <f t="shared" si="5"/>
        <v>0</v>
      </c>
      <c r="Q77" s="23">
        <f t="shared" si="5"/>
        <v>0</v>
      </c>
      <c r="R77" s="23">
        <f t="shared" si="5"/>
        <v>0</v>
      </c>
      <c r="S77" s="23">
        <f t="shared" si="5"/>
        <v>0</v>
      </c>
      <c r="T77" s="23">
        <f t="shared" si="5"/>
        <v>0</v>
      </c>
      <c r="U77" s="23">
        <f t="shared" si="5"/>
        <v>0</v>
      </c>
      <c r="V77" s="23">
        <f t="shared" si="5"/>
        <v>0</v>
      </c>
      <c r="W77" s="23">
        <f t="shared" si="5"/>
        <v>0</v>
      </c>
      <c r="X77" s="23">
        <f t="shared" si="5"/>
        <v>0</v>
      </c>
      <c r="Y77" s="23">
        <f t="shared" si="5"/>
        <v>0</v>
      </c>
      <c r="Z77" s="23">
        <f t="shared" si="5"/>
        <v>0</v>
      </c>
      <c r="AA77" s="23">
        <f t="shared" si="5"/>
        <v>0</v>
      </c>
      <c r="AB77" s="23">
        <f t="shared" si="5"/>
        <v>0</v>
      </c>
      <c r="AC77" s="23">
        <f t="shared" si="5"/>
        <v>0</v>
      </c>
      <c r="AD77" s="23">
        <f t="shared" si="5"/>
        <v>0</v>
      </c>
      <c r="AE77" s="23">
        <f t="shared" si="5"/>
        <v>0</v>
      </c>
      <c r="AF77" s="23">
        <f t="shared" si="5"/>
        <v>0</v>
      </c>
      <c r="AG77" s="23">
        <f t="shared" si="5"/>
        <v>0</v>
      </c>
      <c r="AH77" s="23">
        <f t="shared" si="5"/>
        <v>0</v>
      </c>
      <c r="AI77" s="23">
        <f t="shared" si="5"/>
        <v>0</v>
      </c>
      <c r="AJ77" s="23">
        <f t="shared" si="5"/>
        <v>0</v>
      </c>
      <c r="AK77" s="23">
        <f t="shared" ref="AK77:BB77" si="6">SUM(AK75:AK76)</f>
        <v>0</v>
      </c>
      <c r="AL77" s="23">
        <f t="shared" si="6"/>
        <v>0</v>
      </c>
      <c r="AM77" s="23">
        <f t="shared" si="6"/>
        <v>0</v>
      </c>
      <c r="AN77" s="23">
        <f t="shared" si="6"/>
        <v>0</v>
      </c>
      <c r="AO77" s="23">
        <f t="shared" si="6"/>
        <v>0</v>
      </c>
      <c r="AP77" s="23">
        <f t="shared" si="6"/>
        <v>0</v>
      </c>
      <c r="AQ77" s="23">
        <f t="shared" si="6"/>
        <v>0</v>
      </c>
      <c r="AR77" s="23">
        <f t="shared" si="6"/>
        <v>0</v>
      </c>
      <c r="AS77" s="23">
        <f t="shared" si="6"/>
        <v>0</v>
      </c>
      <c r="AT77" s="23">
        <f t="shared" si="6"/>
        <v>0</v>
      </c>
      <c r="AU77" s="23">
        <f t="shared" si="6"/>
        <v>0</v>
      </c>
      <c r="AV77" s="23">
        <f t="shared" si="6"/>
        <v>0</v>
      </c>
      <c r="AW77" s="23">
        <f t="shared" si="6"/>
        <v>0</v>
      </c>
      <c r="AX77" s="23">
        <f t="shared" si="6"/>
        <v>0</v>
      </c>
      <c r="AY77" s="23">
        <f t="shared" si="6"/>
        <v>0</v>
      </c>
      <c r="AZ77" s="23">
        <f t="shared" si="6"/>
        <v>0</v>
      </c>
      <c r="BA77" s="23">
        <f t="shared" si="6"/>
        <v>0</v>
      </c>
      <c r="BB77" s="255">
        <f t="shared" si="6"/>
        <v>0</v>
      </c>
    </row>
    <row r="78" spans="1:54" outlineLevel="2">
      <c r="B78" s="19"/>
      <c r="C78" s="19"/>
      <c r="D78" s="19"/>
      <c r="E78" s="15"/>
    </row>
    <row r="79" spans="1:54" s="7" customFormat="1" ht="14" outlineLevel="1" thickBot="1">
      <c r="B79" s="125"/>
      <c r="C79" s="125"/>
      <c r="D79" s="125"/>
      <c r="E79" s="247"/>
    </row>
    <row r="80" spans="1:54" outlineLevel="1">
      <c r="A80" s="4" t="s">
        <v>387</v>
      </c>
      <c r="B80" s="19"/>
      <c r="C80" s="19"/>
      <c r="D80" s="19"/>
      <c r="E80" s="246">
        <v>2027</v>
      </c>
      <c r="F80" s="246">
        <v>2028</v>
      </c>
      <c r="G80" s="246">
        <v>2029</v>
      </c>
      <c r="H80" s="246">
        <v>2030</v>
      </c>
      <c r="I80" s="246">
        <v>2031</v>
      </c>
      <c r="J80" s="246">
        <v>2032</v>
      </c>
      <c r="K80" s="246">
        <v>2033</v>
      </c>
      <c r="L80" s="246">
        <v>2034</v>
      </c>
      <c r="M80" s="246">
        <v>2035</v>
      </c>
      <c r="N80" s="246">
        <v>2036</v>
      </c>
      <c r="O80" s="246">
        <v>2037</v>
      </c>
      <c r="P80" s="246">
        <v>2038</v>
      </c>
      <c r="Q80" s="246">
        <v>2039</v>
      </c>
      <c r="R80" s="246">
        <v>2040</v>
      </c>
      <c r="S80" s="246">
        <v>2041</v>
      </c>
      <c r="T80" s="246">
        <v>2042</v>
      </c>
      <c r="U80" s="246">
        <v>2043</v>
      </c>
      <c r="V80" s="246">
        <v>2044</v>
      </c>
      <c r="W80" s="246">
        <v>2045</v>
      </c>
      <c r="X80" s="246">
        <v>2046</v>
      </c>
      <c r="Y80" s="246">
        <v>2047</v>
      </c>
      <c r="Z80" s="246">
        <v>2048</v>
      </c>
      <c r="AA80" s="246">
        <v>2049</v>
      </c>
      <c r="AB80" s="246">
        <v>2050</v>
      </c>
      <c r="AC80" s="246">
        <v>2051</v>
      </c>
      <c r="AD80" s="246">
        <v>2052</v>
      </c>
      <c r="AE80" s="246">
        <v>2053</v>
      </c>
      <c r="AF80" s="246">
        <v>2054</v>
      </c>
      <c r="AG80" s="246">
        <v>2055</v>
      </c>
      <c r="AH80" s="246">
        <v>2056</v>
      </c>
      <c r="AI80" s="246">
        <v>2057</v>
      </c>
      <c r="AJ80" s="246">
        <v>2058</v>
      </c>
      <c r="AK80" s="246">
        <v>2059</v>
      </c>
      <c r="AL80" s="246">
        <v>2060</v>
      </c>
      <c r="AM80" s="246">
        <v>2061</v>
      </c>
      <c r="AN80" s="246">
        <v>2062</v>
      </c>
      <c r="AO80" s="246">
        <v>2063</v>
      </c>
      <c r="AP80" s="246">
        <v>2064</v>
      </c>
      <c r="AQ80" s="246">
        <v>2065</v>
      </c>
      <c r="AR80" s="246">
        <v>2066</v>
      </c>
      <c r="AS80" s="246">
        <v>2067</v>
      </c>
      <c r="AT80" s="246">
        <v>2068</v>
      </c>
      <c r="AU80" s="246">
        <v>2069</v>
      </c>
      <c r="AV80" s="246">
        <v>2070</v>
      </c>
      <c r="AW80" s="246">
        <v>2071</v>
      </c>
      <c r="AX80" s="246">
        <v>2072</v>
      </c>
      <c r="AY80" s="246">
        <v>2073</v>
      </c>
      <c r="AZ80" s="246">
        <v>2074</v>
      </c>
      <c r="BA80" s="246">
        <v>2075</v>
      </c>
      <c r="BB80" s="246">
        <v>2076</v>
      </c>
    </row>
    <row r="81" spans="1:54" outlineLevel="2">
      <c r="A81" s="8"/>
      <c r="B81" t="s">
        <v>388</v>
      </c>
      <c r="C81" s="6" t="s">
        <v>389</v>
      </c>
      <c r="D81" t="s">
        <v>390</v>
      </c>
      <c r="E81" s="129">
        <f>$B$20</f>
        <v>0.33700000000000002</v>
      </c>
      <c r="F81" s="129">
        <f t="shared" ref="F81:AA81" si="7">$B$20</f>
        <v>0.33700000000000002</v>
      </c>
      <c r="G81" s="129">
        <f t="shared" si="7"/>
        <v>0.33700000000000002</v>
      </c>
      <c r="H81" s="129">
        <f t="shared" si="7"/>
        <v>0.33700000000000002</v>
      </c>
      <c r="I81" s="129">
        <f t="shared" si="7"/>
        <v>0.33700000000000002</v>
      </c>
      <c r="J81" s="129">
        <f t="shared" si="7"/>
        <v>0.33700000000000002</v>
      </c>
      <c r="K81" s="129">
        <f t="shared" si="7"/>
        <v>0.33700000000000002</v>
      </c>
      <c r="L81" s="129">
        <f t="shared" si="7"/>
        <v>0.33700000000000002</v>
      </c>
      <c r="M81" s="129">
        <f t="shared" si="7"/>
        <v>0.33700000000000002</v>
      </c>
      <c r="N81" s="129">
        <f t="shared" si="7"/>
        <v>0.33700000000000002</v>
      </c>
      <c r="O81" s="129">
        <f t="shared" si="7"/>
        <v>0.33700000000000002</v>
      </c>
      <c r="P81" s="129">
        <f t="shared" si="7"/>
        <v>0.33700000000000002</v>
      </c>
      <c r="Q81" s="129">
        <f t="shared" si="7"/>
        <v>0.33700000000000002</v>
      </c>
      <c r="R81" s="129">
        <f t="shared" si="7"/>
        <v>0.33700000000000002</v>
      </c>
      <c r="S81" s="129">
        <f t="shared" si="7"/>
        <v>0.33700000000000002</v>
      </c>
      <c r="T81" s="129">
        <f t="shared" si="7"/>
        <v>0.33700000000000002</v>
      </c>
      <c r="U81" s="129">
        <f t="shared" si="7"/>
        <v>0.33700000000000002</v>
      </c>
      <c r="V81" s="129">
        <f t="shared" si="7"/>
        <v>0.33700000000000002</v>
      </c>
      <c r="W81" s="129">
        <f t="shared" si="7"/>
        <v>0.33700000000000002</v>
      </c>
      <c r="X81" s="129">
        <f t="shared" si="7"/>
        <v>0.33700000000000002</v>
      </c>
      <c r="Y81" s="129">
        <f t="shared" si="7"/>
        <v>0.33700000000000002</v>
      </c>
      <c r="Z81" s="129">
        <f t="shared" si="7"/>
        <v>0.33700000000000002</v>
      </c>
      <c r="AA81" s="129">
        <f t="shared" si="7"/>
        <v>0.33700000000000002</v>
      </c>
      <c r="AB81" s="129">
        <v>0</v>
      </c>
      <c r="AC81" s="129">
        <v>0</v>
      </c>
      <c r="AD81" s="129">
        <v>0</v>
      </c>
      <c r="AE81" s="129">
        <v>0</v>
      </c>
      <c r="AF81" s="129">
        <v>0</v>
      </c>
      <c r="AG81" s="129">
        <v>0</v>
      </c>
      <c r="AH81" s="129">
        <v>0</v>
      </c>
      <c r="AI81" s="129">
        <v>0</v>
      </c>
      <c r="AJ81" s="129">
        <v>0</v>
      </c>
      <c r="AK81" s="129">
        <v>0</v>
      </c>
      <c r="AL81" s="129">
        <v>0</v>
      </c>
      <c r="AM81" s="129">
        <v>0</v>
      </c>
      <c r="AN81" s="129">
        <v>0</v>
      </c>
      <c r="AO81" s="129">
        <v>0</v>
      </c>
      <c r="AP81" s="129">
        <v>0</v>
      </c>
      <c r="AQ81" s="129">
        <v>0</v>
      </c>
      <c r="AR81" s="129">
        <v>0</v>
      </c>
      <c r="AS81" s="129">
        <v>0</v>
      </c>
      <c r="AT81" s="129">
        <v>0</v>
      </c>
      <c r="AU81" s="129">
        <v>0</v>
      </c>
      <c r="AV81" s="129">
        <v>0</v>
      </c>
      <c r="AW81" s="129">
        <v>0</v>
      </c>
      <c r="AX81" s="129">
        <v>0</v>
      </c>
      <c r="AY81" s="129">
        <v>0</v>
      </c>
      <c r="AZ81" s="129">
        <v>0</v>
      </c>
      <c r="BA81" s="129">
        <v>0</v>
      </c>
      <c r="BB81" s="129">
        <v>0</v>
      </c>
    </row>
    <row r="82" spans="1:54" outlineLevel="2">
      <c r="A82" s="8"/>
      <c r="B82" t="s">
        <v>391</v>
      </c>
      <c r="C82" t="s">
        <v>392</v>
      </c>
      <c r="D82" t="s">
        <v>379</v>
      </c>
      <c r="E82" s="21">
        <f t="shared" ref="E82:BB82" si="8">E64*E81</f>
        <v>0</v>
      </c>
      <c r="F82" s="21">
        <f t="shared" si="8"/>
        <v>0</v>
      </c>
      <c r="G82" s="21">
        <f t="shared" si="8"/>
        <v>0</v>
      </c>
      <c r="H82" s="21">
        <f t="shared" si="8"/>
        <v>0</v>
      </c>
      <c r="I82" s="21">
        <f t="shared" si="8"/>
        <v>0</v>
      </c>
      <c r="J82" s="21">
        <f t="shared" si="8"/>
        <v>0</v>
      </c>
      <c r="K82" s="21">
        <f t="shared" si="8"/>
        <v>0</v>
      </c>
      <c r="L82" s="21">
        <f t="shared" si="8"/>
        <v>0</v>
      </c>
      <c r="M82" s="21">
        <f t="shared" si="8"/>
        <v>0</v>
      </c>
      <c r="N82" s="21">
        <f t="shared" si="8"/>
        <v>0</v>
      </c>
      <c r="O82" s="21">
        <f t="shared" si="8"/>
        <v>0</v>
      </c>
      <c r="P82" s="21">
        <f t="shared" si="8"/>
        <v>0</v>
      </c>
      <c r="Q82" s="21">
        <f t="shared" si="8"/>
        <v>0</v>
      </c>
      <c r="R82" s="21">
        <f t="shared" si="8"/>
        <v>0</v>
      </c>
      <c r="S82" s="21">
        <f t="shared" si="8"/>
        <v>0</v>
      </c>
      <c r="T82" s="21">
        <f t="shared" si="8"/>
        <v>0</v>
      </c>
      <c r="U82" s="21">
        <f t="shared" si="8"/>
        <v>0</v>
      </c>
      <c r="V82" s="21">
        <f t="shared" si="8"/>
        <v>0</v>
      </c>
      <c r="W82" s="21">
        <f t="shared" si="8"/>
        <v>0</v>
      </c>
      <c r="X82" s="21">
        <f t="shared" si="8"/>
        <v>0</v>
      </c>
      <c r="Y82" s="21">
        <f t="shared" si="8"/>
        <v>0</v>
      </c>
      <c r="Z82" s="21">
        <f t="shared" si="8"/>
        <v>0</v>
      </c>
      <c r="AA82" s="21">
        <f t="shared" si="8"/>
        <v>0</v>
      </c>
      <c r="AB82" s="21">
        <f t="shared" si="8"/>
        <v>0</v>
      </c>
      <c r="AC82" s="21">
        <f t="shared" si="8"/>
        <v>0</v>
      </c>
      <c r="AD82" s="21">
        <f t="shared" si="8"/>
        <v>0</v>
      </c>
      <c r="AE82" s="21">
        <f t="shared" si="8"/>
        <v>0</v>
      </c>
      <c r="AF82" s="21">
        <f t="shared" si="8"/>
        <v>0</v>
      </c>
      <c r="AG82" s="21">
        <f t="shared" si="8"/>
        <v>0</v>
      </c>
      <c r="AH82" s="21">
        <f t="shared" si="8"/>
        <v>0</v>
      </c>
      <c r="AI82" s="21">
        <f t="shared" si="8"/>
        <v>0</v>
      </c>
      <c r="AJ82" s="21">
        <f t="shared" si="8"/>
        <v>0</v>
      </c>
      <c r="AK82" s="21">
        <f t="shared" si="8"/>
        <v>0</v>
      </c>
      <c r="AL82" s="21">
        <f t="shared" si="8"/>
        <v>0</v>
      </c>
      <c r="AM82" s="21">
        <f t="shared" si="8"/>
        <v>0</v>
      </c>
      <c r="AN82" s="21">
        <f t="shared" si="8"/>
        <v>0</v>
      </c>
      <c r="AO82" s="21">
        <f t="shared" si="8"/>
        <v>0</v>
      </c>
      <c r="AP82" s="21">
        <f t="shared" si="8"/>
        <v>0</v>
      </c>
      <c r="AQ82" s="21">
        <f t="shared" si="8"/>
        <v>0</v>
      </c>
      <c r="AR82" s="21">
        <f t="shared" si="8"/>
        <v>0</v>
      </c>
      <c r="AS82" s="21">
        <f t="shared" si="8"/>
        <v>0</v>
      </c>
      <c r="AT82" s="21">
        <f t="shared" si="8"/>
        <v>0</v>
      </c>
      <c r="AU82" s="21">
        <f t="shared" si="8"/>
        <v>0</v>
      </c>
      <c r="AV82" s="21">
        <f t="shared" si="8"/>
        <v>0</v>
      </c>
      <c r="AW82" s="21">
        <f t="shared" si="8"/>
        <v>0</v>
      </c>
      <c r="AX82" s="21">
        <f t="shared" si="8"/>
        <v>0</v>
      </c>
      <c r="AY82" s="21">
        <f t="shared" si="8"/>
        <v>0</v>
      </c>
      <c r="AZ82" s="21">
        <f t="shared" si="8"/>
        <v>0</v>
      </c>
      <c r="BA82" s="21">
        <f t="shared" si="8"/>
        <v>0</v>
      </c>
      <c r="BB82" s="21">
        <f t="shared" si="8"/>
        <v>0</v>
      </c>
    </row>
    <row r="83" spans="1:54" outlineLevel="2">
      <c r="A83" s="8"/>
      <c r="B83" t="s">
        <v>393</v>
      </c>
      <c r="C83" t="s">
        <v>394</v>
      </c>
      <c r="D83" t="s">
        <v>379</v>
      </c>
      <c r="E83" s="21">
        <f t="shared" ref="E83:BB83" si="9">E64-E82</f>
        <v>0</v>
      </c>
      <c r="F83" s="21">
        <f t="shared" si="9"/>
        <v>0</v>
      </c>
      <c r="G83" s="21">
        <f t="shared" si="9"/>
        <v>0</v>
      </c>
      <c r="H83" s="21">
        <f t="shared" si="9"/>
        <v>0</v>
      </c>
      <c r="I83" s="21">
        <f t="shared" si="9"/>
        <v>0</v>
      </c>
      <c r="J83" s="21">
        <f t="shared" si="9"/>
        <v>0</v>
      </c>
      <c r="K83" s="21">
        <f t="shared" si="9"/>
        <v>0</v>
      </c>
      <c r="L83" s="21">
        <f t="shared" si="9"/>
        <v>0</v>
      </c>
      <c r="M83" s="21">
        <f t="shared" si="9"/>
        <v>0</v>
      </c>
      <c r="N83" s="21">
        <f t="shared" si="9"/>
        <v>0</v>
      </c>
      <c r="O83" s="21">
        <f t="shared" si="9"/>
        <v>0</v>
      </c>
      <c r="P83" s="21">
        <f t="shared" si="9"/>
        <v>0</v>
      </c>
      <c r="Q83" s="21">
        <f t="shared" si="9"/>
        <v>0</v>
      </c>
      <c r="R83" s="21">
        <f t="shared" si="9"/>
        <v>0</v>
      </c>
      <c r="S83" s="21">
        <f t="shared" si="9"/>
        <v>0</v>
      </c>
      <c r="T83" s="21">
        <f t="shared" si="9"/>
        <v>0</v>
      </c>
      <c r="U83" s="21">
        <f t="shared" si="9"/>
        <v>0</v>
      </c>
      <c r="V83" s="21">
        <f t="shared" si="9"/>
        <v>0</v>
      </c>
      <c r="W83" s="21">
        <f t="shared" si="9"/>
        <v>0</v>
      </c>
      <c r="X83" s="21">
        <f t="shared" si="9"/>
        <v>0</v>
      </c>
      <c r="Y83" s="21">
        <f t="shared" si="9"/>
        <v>0</v>
      </c>
      <c r="Z83" s="21">
        <f t="shared" si="9"/>
        <v>0</v>
      </c>
      <c r="AA83" s="21">
        <f t="shared" si="9"/>
        <v>0</v>
      </c>
      <c r="AB83" s="21">
        <f t="shared" si="9"/>
        <v>0</v>
      </c>
      <c r="AC83" s="21">
        <f t="shared" si="9"/>
        <v>0</v>
      </c>
      <c r="AD83" s="21">
        <f t="shared" si="9"/>
        <v>0</v>
      </c>
      <c r="AE83" s="21">
        <f t="shared" si="9"/>
        <v>0</v>
      </c>
      <c r="AF83" s="21">
        <f t="shared" si="9"/>
        <v>0</v>
      </c>
      <c r="AG83" s="21">
        <f t="shared" si="9"/>
        <v>0</v>
      </c>
      <c r="AH83" s="21">
        <f t="shared" si="9"/>
        <v>0</v>
      </c>
      <c r="AI83" s="21">
        <f t="shared" si="9"/>
        <v>0</v>
      </c>
      <c r="AJ83" s="21">
        <f t="shared" si="9"/>
        <v>0</v>
      </c>
      <c r="AK83" s="21">
        <f t="shared" si="9"/>
        <v>0</v>
      </c>
      <c r="AL83" s="21">
        <f t="shared" si="9"/>
        <v>0</v>
      </c>
      <c r="AM83" s="21">
        <f t="shared" si="9"/>
        <v>0</v>
      </c>
      <c r="AN83" s="21">
        <f t="shared" si="9"/>
        <v>0</v>
      </c>
      <c r="AO83" s="21">
        <f t="shared" si="9"/>
        <v>0</v>
      </c>
      <c r="AP83" s="21">
        <f t="shared" si="9"/>
        <v>0</v>
      </c>
      <c r="AQ83" s="21">
        <f t="shared" si="9"/>
        <v>0</v>
      </c>
      <c r="AR83" s="21">
        <f t="shared" si="9"/>
        <v>0</v>
      </c>
      <c r="AS83" s="21">
        <f t="shared" si="9"/>
        <v>0</v>
      </c>
      <c r="AT83" s="21">
        <f t="shared" si="9"/>
        <v>0</v>
      </c>
      <c r="AU83" s="21">
        <f t="shared" si="9"/>
        <v>0</v>
      </c>
      <c r="AV83" s="21">
        <f t="shared" si="9"/>
        <v>0</v>
      </c>
      <c r="AW83" s="21">
        <f t="shared" si="9"/>
        <v>0</v>
      </c>
      <c r="AX83" s="21">
        <f t="shared" si="9"/>
        <v>0</v>
      </c>
      <c r="AY83" s="21">
        <f t="shared" si="9"/>
        <v>0</v>
      </c>
      <c r="AZ83" s="21">
        <f t="shared" si="9"/>
        <v>0</v>
      </c>
      <c r="BA83" s="21">
        <f t="shared" si="9"/>
        <v>0</v>
      </c>
      <c r="BB83" s="21">
        <f t="shared" si="9"/>
        <v>0</v>
      </c>
    </row>
    <row r="84" spans="1:54" ht="15.5" hidden="1" outlineLevel="3">
      <c r="A84" s="8"/>
      <c r="B84" t="s">
        <v>395</v>
      </c>
      <c r="C84" t="s">
        <v>396</v>
      </c>
      <c r="D84" t="s">
        <v>379</v>
      </c>
      <c r="E84" s="21"/>
      <c r="F84" s="21">
        <f>IF($E$82&lt;0,(IF(2050-E$80&lt;=0,0,(2/(2050-E$80+1))*(1-(SUM($E84:E84)/$E$82))*$E$82*'Fixed Data'!C$52)),0)</f>
        <v>0</v>
      </c>
      <c r="G84" s="21">
        <f>IF($E$82&lt;0,(IF(2050-F$80&lt;=0,0,(2/(2050-F$80+1))*(1-(SUM($E84:F84)/$E$82))*$E$82*'Fixed Data'!D$52)),0)</f>
        <v>0</v>
      </c>
      <c r="H84" s="21">
        <f>IF($E$82&lt;0,(IF(2050-G$80&lt;=0,0,(2/(2050-G$80+1))*(1-(SUM($E84:G84)/$E$82))*$E$82*'Fixed Data'!E$52)),0)</f>
        <v>0</v>
      </c>
      <c r="I84" s="21">
        <f>IF($E$82&lt;0,(IF(2050-H$80&lt;=0,0,(2/(2050-H$80+1))*(1-(SUM($E84:H84)/$E$82))*$E$82*'Fixed Data'!F$52)),0)</f>
        <v>0</v>
      </c>
      <c r="J84" s="21">
        <f>IF($E$82&lt;0,(IF(2050-I$80&lt;=0,0,(2/(2050-I$80+1))*(1-(SUM($E84:I84)/$E$82))*$E$82*'Fixed Data'!G$52)),0)</f>
        <v>0</v>
      </c>
      <c r="K84" s="21">
        <f>IF($E$82&lt;0,(IF(2050-J$80&lt;=0,0,(2/(2050-J$80+1))*(1-(SUM($E84:J84)/$E$82))*$E$82*'Fixed Data'!H$52)),0)</f>
        <v>0</v>
      </c>
      <c r="L84" s="21">
        <f>IF($E$82&lt;0,(IF(2050-K$80&lt;=0,0,(2/(2050-K$80+1))*(1-(SUM($E84:K84)/$E$82))*$E$82*'Fixed Data'!I$52)),0)</f>
        <v>0</v>
      </c>
      <c r="M84" s="21">
        <f>IF($E$82&lt;0,(IF(2050-L$80&lt;=0,0,(2/(2050-L$80+1))*(1-(SUM($E84:L84)/$E$82))*$E$82*'Fixed Data'!J$52)),0)</f>
        <v>0</v>
      </c>
      <c r="N84" s="21">
        <f>IF($E$82&lt;0,(IF(2050-M$80&lt;=0,0,(2/(2050-M$80+1))*(1-(SUM($E84:M84)/$E$82))*$E$82*'Fixed Data'!K$52)),0)</f>
        <v>0</v>
      </c>
      <c r="O84" s="21">
        <f>IF($E$82&lt;0,(IF(2050-N$80&lt;=0,0,(2/(2050-N$80+1))*(1-(SUM($E84:N84)/$E$82))*$E$82*'Fixed Data'!L$52)),0)</f>
        <v>0</v>
      </c>
      <c r="P84" s="21">
        <f>IF($E$82&lt;0,(IF(2050-O$80&lt;=0,0,(2/(2050-O$80+1))*(1-(SUM($E84:O84)/$E$82))*$E$82*'Fixed Data'!M$52)),0)</f>
        <v>0</v>
      </c>
      <c r="Q84" s="21">
        <f>IF($E$82&lt;0,(IF(2050-P$80&lt;=0,0,(2/(2050-P$80+1))*(1-(SUM($E84:P84)/$E$82))*$E$82*'Fixed Data'!N$52)),0)</f>
        <v>0</v>
      </c>
      <c r="R84" s="21">
        <f>IF($E$82&lt;0,(IF(2050-Q$80&lt;=0,0,(2/(2050-Q$80+1))*(1-(SUM($E84:Q84)/$E$82))*$E$82*'Fixed Data'!O$52)),0)</f>
        <v>0</v>
      </c>
      <c r="S84" s="21">
        <f>IF($E$82&lt;0,(IF(2050-R$80&lt;=0,0,(2/(2050-R$80+1))*(1-(SUM($E84:R84)/$E$82))*$E$82*'Fixed Data'!P$52)),0)</f>
        <v>0</v>
      </c>
      <c r="T84" s="21">
        <f>IF($E$82&lt;0,(IF(2050-S$80&lt;=0,0,(2/(2050-S$80+1))*(1-(SUM($E84:S84)/$E$82))*$E$82*'Fixed Data'!Q$52)),0)</f>
        <v>0</v>
      </c>
      <c r="U84" s="21">
        <f>IF($E$82&lt;0,(IF(2050-T$80&lt;=0,0,(2/(2050-T$80+1))*(1-(SUM($E84:T84)/$E$82))*$E$82*'Fixed Data'!R$52)),0)</f>
        <v>0</v>
      </c>
      <c r="V84" s="21">
        <f>IF($E$82&lt;0,(IF(2050-U$80&lt;=0,0,(2/(2050-U$80+1))*(1-(SUM($E84:U84)/$E$82))*$E$82*'Fixed Data'!S$52)),0)</f>
        <v>0</v>
      </c>
      <c r="W84" s="21">
        <f>IF($E$82&lt;0,(IF(2050-V$80&lt;=0,0,(2/(2050-V$80+1))*(1-(SUM($E84:V84)/$E$82))*$E$82*'Fixed Data'!T$52)),0)</f>
        <v>0</v>
      </c>
      <c r="X84" s="21">
        <f>IF($E$82&lt;0,(IF(2050-W$80&lt;=0,0,(2/(2050-W$80+1))*(1-(SUM($E84:W84)/$E$82))*$E$82*'Fixed Data'!U$52)),0)</f>
        <v>0</v>
      </c>
      <c r="Y84" s="21">
        <f>IF($E$82&lt;0,(IF(2050-X$80&lt;=0,0,(2/(2050-X$80+1))*(1-(SUM($E84:X84)/$E$82))*$E$82*'Fixed Data'!V$52)),0)</f>
        <v>0</v>
      </c>
      <c r="Z84" s="21">
        <f>IF($E$82&lt;0,(IF(2050-Y$80&lt;=0,0,(2/(2050-Y$80+1))*(1-(SUM($E84:Y84)/$E$82))*$E$82*'Fixed Data'!W$52)),0)</f>
        <v>0</v>
      </c>
      <c r="AA84" s="21">
        <f>IF($E$82&lt;0,(IF(2050-Z$80&lt;=0,0,(2/(2050-Z$80+1))*(1-(SUM($E84:Z84)/$E$82))*$E$82*'Fixed Data'!X$52)),0)</f>
        <v>0</v>
      </c>
      <c r="AB84" s="21">
        <f>IF($E$82&lt;0,(IF(2050-AA$80&lt;=0,0,(2/(2050-AA$80+1))*(1-(SUM($E84:AA84)/$E$82))*$E$82*'Fixed Data'!Y$52)),0)</f>
        <v>0</v>
      </c>
      <c r="AC84" s="21">
        <f>IF($E$82&lt;0,(IF(2050-AB$80&lt;=0,0,(2/(2050-AB$80+1))*(1-(SUM($E84:AB84)/$E$82))*$E$82*'Fixed Data'!Z$52)),0)</f>
        <v>0</v>
      </c>
      <c r="AD84" s="21">
        <f>IF($E$82&lt;0,(IF(2050-AC$80&lt;=0,0,(2/(2050-AC$80+1))*(1-(SUM($E84:AC84)/$E$82))*$E$82*'Fixed Data'!AA$52)),0)</f>
        <v>0</v>
      </c>
      <c r="AE84" s="21">
        <f>IF($E$82&lt;0,(IF(2050-AD$80&lt;=0,0,(2/(2050-AD$80+1))*(1-(SUM($E84:AD84)/$E$82))*$E$82*'Fixed Data'!AB$52)),0)</f>
        <v>0</v>
      </c>
      <c r="AF84" s="21">
        <f>IF($E$82&lt;0,(IF(2050-AE$80&lt;=0,0,(2/(2050-AE$80+1))*(1-(SUM($E84:AE84)/$E$82))*$E$82*'Fixed Data'!AC$52)),0)</f>
        <v>0</v>
      </c>
      <c r="AG84" s="21">
        <f>IF($E$82&lt;0,(IF(2050-AF$80&lt;=0,0,(2/(2050-AF$80+1))*(1-(SUM($E84:AF84)/$E$82))*$E$82*'Fixed Data'!AD$52)),0)</f>
        <v>0</v>
      </c>
      <c r="AH84" s="21">
        <f>IF($E$82&lt;0,(IF(2050-AG$80&lt;=0,0,(2/(2050-AG$80+1))*(1-(SUM($E84:AG84)/$E$82))*$E$82*'Fixed Data'!AE$52)),0)</f>
        <v>0</v>
      </c>
      <c r="AI84" s="21">
        <f>IF($E$82&lt;0,(IF(2050-AH$80&lt;=0,0,(2/(2050-AH$80+1))*(1-(SUM($E84:AH84)/$E$82))*$E$82*'Fixed Data'!AF$52)),0)</f>
        <v>0</v>
      </c>
      <c r="AJ84" s="21">
        <f>IF($E$82&lt;0,(IF(2050-AI$80&lt;=0,0,(2/(2050-AI$80+1))*(1-(SUM($E84:AI84)/$E$82))*$E$82*'Fixed Data'!AG$52)),0)</f>
        <v>0</v>
      </c>
      <c r="AK84" s="21">
        <f>IF($E$82&lt;0,(IF(2050-AJ$80&lt;=0,0,(2/(2050-AJ$80+1))*(1-(SUM($E84:AJ84)/$E$82))*$E$82*'Fixed Data'!AH$52)),0)</f>
        <v>0</v>
      </c>
      <c r="AL84" s="21">
        <f>IF($E$82&lt;0,(IF(2050-AK$80&lt;=0,0,(2/(2050-AK$80+1))*(1-(SUM($E84:AK84)/$E$82))*$E$82*'Fixed Data'!AI$52)),0)</f>
        <v>0</v>
      </c>
      <c r="AM84" s="21">
        <f>IF($E$82&lt;0,(IF(2050-AL$80&lt;=0,0,(2/(2050-AL$80+1))*(1-(SUM($E84:AL84)/$E$82))*$E$82*'Fixed Data'!AJ$52)),0)</f>
        <v>0</v>
      </c>
      <c r="AN84" s="21">
        <f>IF($E$82&lt;0,(IF(2050-AM$80&lt;=0,0,(2/(2050-AM$80+1))*(1-(SUM($E84:AM84)/$E$82))*$E$82*'Fixed Data'!AK$52)),0)</f>
        <v>0</v>
      </c>
      <c r="AO84" s="21">
        <f>IF($E$82&lt;0,(IF(2050-AN$80&lt;=0,0,(2/(2050-AN$80+1))*(1-(SUM($E84:AN84)/$E$82))*$E$82*'Fixed Data'!AL$52)),0)</f>
        <v>0</v>
      </c>
      <c r="AP84" s="21">
        <f>IF($E$82&lt;0,(IF(2050-AO$80&lt;=0,0,(2/(2050-AO$80+1))*(1-(SUM($E84:AO84)/$E$82))*$E$82*'Fixed Data'!AM$52)),0)</f>
        <v>0</v>
      </c>
      <c r="AQ84" s="21">
        <f>IF($E$82&lt;0,(IF(2050-AP$80&lt;=0,0,(2/(2050-AP$80+1))*(1-(SUM($E84:AP84)/$E$82))*$E$82*'Fixed Data'!AN$52)),0)</f>
        <v>0</v>
      </c>
      <c r="AR84" s="21">
        <f>IF($E$82&lt;0,(IF(2050-AQ$80&lt;=0,0,(2/(2050-AQ$80+1))*(1-(SUM($E84:AQ84)/$E$82))*$E$82*'Fixed Data'!AO$52)),0)</f>
        <v>0</v>
      </c>
      <c r="AS84" s="21">
        <f>IF($E$82&lt;0,(IF(2050-AR$80&lt;=0,0,(2/(2050-AR$80+1))*(1-(SUM($E84:AR84)/$E$82))*$E$82*'Fixed Data'!AP$52)),0)</f>
        <v>0</v>
      </c>
      <c r="AT84" s="21">
        <f>IF($E$82&lt;0,(IF(2050-AS$80&lt;=0,0,(2/(2050-AS$80+1))*(1-(SUM($E84:AS84)/$E$82))*$E$82*'Fixed Data'!AQ$52)),0)</f>
        <v>0</v>
      </c>
      <c r="AU84" s="21">
        <f>IF($E$82&lt;0,(IF(2050-AT$80&lt;=0,0,(2/(2050-AT$80+1))*(1-(SUM($E84:AT84)/$E$82))*$E$82*'Fixed Data'!AR$52)),0)</f>
        <v>0</v>
      </c>
      <c r="AV84" s="21">
        <f>IF($E$82&lt;0,(IF(2050-AU$80&lt;=0,0,(2/(2050-AU$80+1))*(1-(SUM($E84:AU84)/$E$82))*$E$82*'Fixed Data'!AS$52)),0)</f>
        <v>0</v>
      </c>
      <c r="AW84" s="21">
        <f>IF($E$82&lt;0,(IF(2050-AV$80&lt;=0,0,(2/(2050-AV$80+1))*(1-(SUM($E84:AV84)/$E$82))*$E$82*'Fixed Data'!AT$52)),0)</f>
        <v>0</v>
      </c>
      <c r="AX84" s="21">
        <f>IF($E$82&lt;0,(IF(2050-AW$80&lt;=0,0,(2/(2050-AW$80+1))*(1-(SUM($E84:AW84)/$E$82))*$E$82*'Fixed Data'!AU$52)),0)</f>
        <v>0</v>
      </c>
      <c r="AY84" s="21">
        <f>IF($E$82&lt;0,(IF(2050-AX$80&lt;=0,0,(2/(2050-AX$80+1))*(1-(SUM($E84:AX84)/$E$82))*$E$82*'Fixed Data'!AV$52)),0)</f>
        <v>0</v>
      </c>
      <c r="AZ84" s="21">
        <f>IF($E$82&lt;0,(IF(2050-AY$80&lt;=0,0,(2/(2050-AY$80+1))*(1-(SUM($E84:AY84)/$E$82))*$E$82*'Fixed Data'!AW$52)),0)</f>
        <v>0</v>
      </c>
      <c r="BA84" s="21">
        <f>IF($E$82&lt;0,(IF(2050-AZ$80&lt;=0,0,(2/(2050-AZ$80+1))*(1-(SUM($E84:AZ84)/$E$82))*$E$82*'Fixed Data'!AX$52)),0)</f>
        <v>0</v>
      </c>
      <c r="BB84" s="21">
        <f>IF($E$82&lt;0,(IF(2050-BA$80&lt;=0,0,(2/(2050-BA$80+1))*(1-(SUM($E84:BA84)/$E$82))*$E$82*'Fixed Data'!AY$52)),0)</f>
        <v>0</v>
      </c>
    </row>
    <row r="85" spans="1:54" ht="15" hidden="1" customHeight="1" outlineLevel="3">
      <c r="A85" s="8"/>
      <c r="B85" t="s">
        <v>397</v>
      </c>
      <c r="C85" t="s">
        <v>398</v>
      </c>
      <c r="D85" t="s">
        <v>379</v>
      </c>
      <c r="E85" s="18"/>
      <c r="F85" s="18"/>
      <c r="G85" s="21">
        <f>IF($F$82&lt;0,(IF(2050-F$80&lt;=0,0,(2/(2050-F$80+1))*(1-(SUM($E85:F85)/$F$82))*$F$82*'Fixed Data'!D$52)),0)</f>
        <v>0</v>
      </c>
      <c r="H85" s="21">
        <f>IF($F$82&lt;0,(IF(2050-G$80&lt;=0,0,(2/(2050-G$80+1))*(1-(SUM($E85:G85)/$F$82))*$F$82*'Fixed Data'!E$52)),0)</f>
        <v>0</v>
      </c>
      <c r="I85" s="21">
        <f>IF($F$82&lt;0,(IF(2050-H$80&lt;=0,0,(2/(2050-H$80+1))*(1-(SUM($E85:H85)/$F$82))*$F$82*'Fixed Data'!F$52)),0)</f>
        <v>0</v>
      </c>
      <c r="J85" s="21">
        <f>IF($F$82&lt;0,(IF(2050-I$80&lt;=0,0,(2/(2050-I$80+1))*(1-(SUM($E85:I85)/$F$82))*$F$82*'Fixed Data'!G$52)),0)</f>
        <v>0</v>
      </c>
      <c r="K85" s="21">
        <f>IF($F$82&lt;0,(IF(2050-J$80&lt;=0,0,(2/(2050-J$80+1))*(1-(SUM($E85:J85)/$F$82))*$F$82*'Fixed Data'!H$52)),0)</f>
        <v>0</v>
      </c>
      <c r="L85" s="21">
        <f>IF($F$82&lt;0,(IF(2050-K$80&lt;=0,0,(2/(2050-K$80+1))*(1-(SUM($E85:K85)/$F$82))*$F$82*'Fixed Data'!I$52)),0)</f>
        <v>0</v>
      </c>
      <c r="M85" s="21">
        <f>IF($F$82&lt;0,(IF(2050-L$80&lt;=0,0,(2/(2050-L$80+1))*(1-(SUM($E85:L85)/$F$82))*$F$82*'Fixed Data'!J$52)),0)</f>
        <v>0</v>
      </c>
      <c r="N85" s="21">
        <f>IF($F$82&lt;0,(IF(2050-M$80&lt;=0,0,(2/(2050-M$80+1))*(1-(SUM($E85:M85)/$F$82))*$F$82*'Fixed Data'!K$52)),0)</f>
        <v>0</v>
      </c>
      <c r="O85" s="21">
        <f>IF($F$82&lt;0,(IF(2050-N$80&lt;=0,0,(2/(2050-N$80+1))*(1-(SUM($E85:N85)/$F$82))*$F$82*'Fixed Data'!L$52)),0)</f>
        <v>0</v>
      </c>
      <c r="P85" s="21">
        <f>IF($F$82&lt;0,(IF(2050-O$80&lt;=0,0,(2/(2050-O$80+1))*(1-(SUM($E85:O85)/$F$82))*$F$82*'Fixed Data'!M$52)),0)</f>
        <v>0</v>
      </c>
      <c r="Q85" s="21">
        <f>IF($F$82&lt;0,(IF(2050-P$80&lt;=0,0,(2/(2050-P$80+1))*(1-(SUM($E85:P85)/$F$82))*$F$82*'Fixed Data'!N$52)),0)</f>
        <v>0</v>
      </c>
      <c r="R85" s="21">
        <f>IF($F$82&lt;0,(IF(2050-Q$80&lt;=0,0,(2/(2050-Q$80+1))*(1-(SUM($E85:Q85)/$F$82))*$F$82*'Fixed Data'!O$52)),0)</f>
        <v>0</v>
      </c>
      <c r="S85" s="21">
        <f>IF($F$82&lt;0,(IF(2050-R$80&lt;=0,0,(2/(2050-R$80+1))*(1-(SUM($E85:R85)/$F$82))*$F$82*'Fixed Data'!P$52)),0)</f>
        <v>0</v>
      </c>
      <c r="T85" s="21">
        <f>IF($F$82&lt;0,(IF(2050-S$80&lt;=0,0,(2/(2050-S$80+1))*(1-(SUM($E85:S85)/$F$82))*$F$82*'Fixed Data'!Q$52)),0)</f>
        <v>0</v>
      </c>
      <c r="U85" s="21">
        <f>IF($F$82&lt;0,(IF(2050-T$80&lt;=0,0,(2/(2050-T$80+1))*(1-(SUM($E85:T85)/$F$82))*$F$82*'Fixed Data'!R$52)),0)</f>
        <v>0</v>
      </c>
      <c r="V85" s="21">
        <f>IF($F$82&lt;0,(IF(2050-U$80&lt;=0,0,(2/(2050-U$80+1))*(1-(SUM($E85:U85)/$F$82))*$F$82*'Fixed Data'!S$52)),0)</f>
        <v>0</v>
      </c>
      <c r="W85" s="21">
        <f>IF($F$82&lt;0,(IF(2050-V$80&lt;=0,0,(2/(2050-V$80+1))*(1-(SUM($E85:V85)/$F$82))*$F$82*'Fixed Data'!T$52)),0)</f>
        <v>0</v>
      </c>
      <c r="X85" s="21">
        <f>IF($F$82&lt;0,(IF(2050-W$80&lt;=0,0,(2/(2050-W$80+1))*(1-(SUM($E85:W85)/$F$82))*$F$82*'Fixed Data'!U$52)),0)</f>
        <v>0</v>
      </c>
      <c r="Y85" s="21">
        <f>IF($F$82&lt;0,(IF(2050-X$80&lt;=0,0,(2/(2050-X$80+1))*(1-(SUM($E85:X85)/$F$82))*$F$82*'Fixed Data'!V$52)),0)</f>
        <v>0</v>
      </c>
      <c r="Z85" s="21">
        <f>IF($F$82&lt;0,(IF(2050-Y$80&lt;=0,0,(2/(2050-Y$80+1))*(1-(SUM($E85:Y85)/$F$82))*$F$82*'Fixed Data'!W$52)),0)</f>
        <v>0</v>
      </c>
      <c r="AA85" s="21">
        <f>IF($F$82&lt;0,(IF(2050-Z$80&lt;=0,0,(2/(2050-Z$80+1))*(1-(SUM($E85:Z85)/$F$82))*$F$82*'Fixed Data'!X$52)),0)</f>
        <v>0</v>
      </c>
      <c r="AB85" s="21">
        <f>IF($F$82&lt;0,(IF(2050-AA$80&lt;=0,0,(2/(2050-AA$80+1))*(1-(SUM($E85:AA85)/$F$82))*$F$82*'Fixed Data'!Y$52)),0)</f>
        <v>0</v>
      </c>
      <c r="AC85" s="21">
        <f>IF($F$82&lt;0,(IF(2050-AB$80&lt;=0,0,(2/(2050-AB$80+1))*(1-(SUM($E85:AB85)/$F$82))*$F$82*'Fixed Data'!Z$52)),0)</f>
        <v>0</v>
      </c>
      <c r="AD85" s="21">
        <f>IF($F$82&lt;0,(IF(2050-AC$80&lt;=0,0,(2/(2050-AC$80+1))*(1-(SUM($E85:AC85)/$F$82))*$F$82*'Fixed Data'!AA$52)),0)</f>
        <v>0</v>
      </c>
      <c r="AE85" s="21">
        <f>IF($F$82&lt;0,(IF(2050-AD$80&lt;=0,0,(2/(2050-AD$80+1))*(1-(SUM($E85:AD85)/$F$82))*$F$82*'Fixed Data'!AB$52)),0)</f>
        <v>0</v>
      </c>
      <c r="AF85" s="21">
        <f>IF($F$82&lt;0,(IF(2050-AE$80&lt;=0,0,(2/(2050-AE$80+1))*(1-(SUM($E85:AE85)/$F$82))*$F$82*'Fixed Data'!AC$52)),0)</f>
        <v>0</v>
      </c>
      <c r="AG85" s="21">
        <f>IF($F$82&lt;0,(IF(2050-AF$80&lt;=0,0,(2/(2050-AF$80+1))*(1-(SUM($E85:AF85)/$F$82))*$F$82*'Fixed Data'!AD$52)),0)</f>
        <v>0</v>
      </c>
      <c r="AH85" s="21">
        <f>IF($F$82&lt;0,(IF(2050-AG$80&lt;=0,0,(2/(2050-AG$80+1))*(1-(SUM($E85:AG85)/$F$82))*$F$82*'Fixed Data'!AE$52)),0)</f>
        <v>0</v>
      </c>
      <c r="AI85" s="21">
        <f>IF($F$82&lt;0,(IF(2050-AH$80&lt;=0,0,(2/(2050-AH$80+1))*(1-(SUM($E85:AH85)/$F$82))*$F$82*'Fixed Data'!AF$52)),0)</f>
        <v>0</v>
      </c>
      <c r="AJ85" s="21">
        <f>IF($F$82&lt;0,(IF(2050-AI$80&lt;=0,0,(2/(2050-AI$80+1))*(1-(SUM($E85:AI85)/$F$82))*$F$82*'Fixed Data'!AG$52)),0)</f>
        <v>0</v>
      </c>
      <c r="AK85" s="21">
        <f>IF($F$82&lt;0,(IF(2050-AJ$80&lt;=0,0,(2/(2050-AJ$80+1))*(1-(SUM($E85:AJ85)/$F$82))*$F$82*'Fixed Data'!AH$52)),0)</f>
        <v>0</v>
      </c>
      <c r="AL85" s="21">
        <f>IF($F$82&lt;0,(IF(2050-AK$80&lt;=0,0,(2/(2050-AK$80+1))*(1-(SUM($E85:AK85)/$F$82))*$F$82*'Fixed Data'!AI$52)),0)</f>
        <v>0</v>
      </c>
      <c r="AM85" s="21">
        <f>IF($F$82&lt;0,(IF(2050-AL$80&lt;=0,0,(2/(2050-AL$80+1))*(1-(SUM($E85:AL85)/$F$82))*$F$82*'Fixed Data'!AJ$52)),0)</f>
        <v>0</v>
      </c>
      <c r="AN85" s="21">
        <f>IF($F$82&lt;0,(IF(2050-AM$80&lt;=0,0,(2/(2050-AM$80+1))*(1-(SUM($E85:AM85)/$F$82))*$F$82*'Fixed Data'!AK$52)),0)</f>
        <v>0</v>
      </c>
      <c r="AO85" s="21">
        <f>IF($F$82&lt;0,(IF(2050-AN$80&lt;=0,0,(2/(2050-AN$80+1))*(1-(SUM($E85:AN85)/$F$82))*$F$82*'Fixed Data'!AL$52)),0)</f>
        <v>0</v>
      </c>
      <c r="AP85" s="21">
        <f>IF($F$82&lt;0,(IF(2050-AO$80&lt;=0,0,(2/(2050-AO$80+1))*(1-(SUM($E85:AO85)/$F$82))*$F$82*'Fixed Data'!AM$52)),0)</f>
        <v>0</v>
      </c>
      <c r="AQ85" s="21">
        <f>IF($F$82&lt;0,(IF(2050-AP$80&lt;=0,0,(2/(2050-AP$80+1))*(1-(SUM($E85:AP85)/$F$82))*$F$82*'Fixed Data'!AN$52)),0)</f>
        <v>0</v>
      </c>
      <c r="AR85" s="21">
        <f>IF($F$82&lt;0,(IF(2050-AQ$80&lt;=0,0,(2/(2050-AQ$80+1))*(1-(SUM($E85:AQ85)/$F$82))*$F$82*'Fixed Data'!AO$52)),0)</f>
        <v>0</v>
      </c>
      <c r="AS85" s="21">
        <f>IF($F$82&lt;0,(IF(2050-AR$80&lt;=0,0,(2/(2050-AR$80+1))*(1-(SUM($E85:AR85)/$F$82))*$F$82*'Fixed Data'!AP$52)),0)</f>
        <v>0</v>
      </c>
      <c r="AT85" s="21">
        <f>IF($F$82&lt;0,(IF(2050-AS$80&lt;=0,0,(2/(2050-AS$80+1))*(1-(SUM($E85:AS85)/$F$82))*$F$82*'Fixed Data'!AQ$52)),0)</f>
        <v>0</v>
      </c>
      <c r="AU85" s="21">
        <f>IF($F$82&lt;0,(IF(2050-AT$80&lt;=0,0,(2/(2050-AT$80+1))*(1-(SUM($E85:AT85)/$F$82))*$F$82*'Fixed Data'!AR$52)),0)</f>
        <v>0</v>
      </c>
      <c r="AV85" s="21">
        <f>IF($F$82&lt;0,(IF(2050-AU$80&lt;=0,0,(2/(2050-AU$80+1))*(1-(SUM($E85:AU85)/$F$82))*$F$82*'Fixed Data'!AS$52)),0)</f>
        <v>0</v>
      </c>
      <c r="AW85" s="21">
        <f>IF($F$82&lt;0,(IF(2050-AV$80&lt;=0,0,(2/(2050-AV$80+1))*(1-(SUM($E85:AV85)/$F$82))*$F$82*'Fixed Data'!AT$52)),0)</f>
        <v>0</v>
      </c>
      <c r="AX85" s="21">
        <f>IF($F$82&lt;0,(IF(2050-AW$80&lt;=0,0,(2/(2050-AW$80+1))*(1-(SUM($E85:AW85)/$F$82))*$F$82*'Fixed Data'!AU$52)),0)</f>
        <v>0</v>
      </c>
      <c r="AY85" s="21">
        <f>IF($F$82&lt;0,(IF(2050-AX$80&lt;=0,0,(2/(2050-AX$80+1))*(1-(SUM($E85:AX85)/$F$82))*$F$82*'Fixed Data'!AV$52)),0)</f>
        <v>0</v>
      </c>
      <c r="AZ85" s="21">
        <f>IF($F$82&lt;0,(IF(2050-AY$80&lt;=0,0,(2/(2050-AY$80+1))*(1-(SUM($E85:AY85)/$F$82))*$F$82*'Fixed Data'!AW$52)),0)</f>
        <v>0</v>
      </c>
      <c r="BA85" s="21">
        <f>IF($F$82&lt;0,(IF(2050-AZ$80&lt;=0,0,(2/(2050-AZ$80+1))*(1-(SUM($E85:AZ85)/$F$82))*$F$82*'Fixed Data'!AX$52)),0)</f>
        <v>0</v>
      </c>
      <c r="BB85" s="21">
        <f>IF($F$82&lt;0,(IF(2050-BA$80&lt;=0,0,(2/(2050-BA$80+1))*(1-(SUM($E85:BA85)/$F$82))*$F$82*'Fixed Data'!AY$52)),0)</f>
        <v>0</v>
      </c>
    </row>
    <row r="86" spans="1:54" ht="15" hidden="1" customHeight="1" outlineLevel="3">
      <c r="A86" s="8"/>
      <c r="B86" t="s">
        <v>399</v>
      </c>
      <c r="C86" t="s">
        <v>400</v>
      </c>
      <c r="D86" t="s">
        <v>379</v>
      </c>
      <c r="E86" s="18"/>
      <c r="F86" s="18"/>
      <c r="G86" s="18"/>
      <c r="H86" s="21">
        <f>IF($G$82&lt;0,(IF(2050-G$80&lt;=0,0,(2/(2050-G$80+1))*(1-(SUM($E86:G86)/$G$82))*$G$82*'Fixed Data'!E$52)),0)</f>
        <v>0</v>
      </c>
      <c r="I86" s="21">
        <f>IF($G$82&lt;0,(IF(2050-H$80&lt;=0,0,(2/(2050-H$80+1))*(1-(SUM($E86:H86)/$G$82))*$G$82*'Fixed Data'!F$52)),0)</f>
        <v>0</v>
      </c>
      <c r="J86" s="21">
        <f>IF($G$82&lt;0,(IF(2050-I$80&lt;=0,0,(2/(2050-I$80+1))*(1-(SUM($E86:I86)/$G$82))*$G$82*'Fixed Data'!G$52)),0)</f>
        <v>0</v>
      </c>
      <c r="K86" s="21">
        <f>IF($G$82&lt;0,(IF(2050-J$80&lt;=0,0,(2/(2050-J$80+1))*(1-(SUM($E86:J86)/$G$82))*$G$82*'Fixed Data'!H$52)),0)</f>
        <v>0</v>
      </c>
      <c r="L86" s="21">
        <f>IF($G$82&lt;0,(IF(2050-K$80&lt;=0,0,(2/(2050-K$80+1))*(1-(SUM($E86:K86)/$G$82))*$G$82*'Fixed Data'!I$52)),0)</f>
        <v>0</v>
      </c>
      <c r="M86" s="21">
        <f>IF($G$82&lt;0,(IF(2050-L$80&lt;=0,0,(2/(2050-L$80+1))*(1-(SUM($E86:L86)/$G$82))*$G$82*'Fixed Data'!J$52)),0)</f>
        <v>0</v>
      </c>
      <c r="N86" s="21">
        <f>IF($G$82&lt;0,(IF(2050-M$80&lt;=0,0,(2/(2050-M$80+1))*(1-(SUM($E86:M86)/$G$82))*$G$82*'Fixed Data'!K$52)),0)</f>
        <v>0</v>
      </c>
      <c r="O86" s="21">
        <f>IF($G$82&lt;0,(IF(2050-N$80&lt;=0,0,(2/(2050-N$80+1))*(1-(SUM($E86:N86)/$G$82))*$G$82*'Fixed Data'!L$52)),0)</f>
        <v>0</v>
      </c>
      <c r="P86" s="21">
        <f>IF($G$82&lt;0,(IF(2050-O$80&lt;=0,0,(2/(2050-O$80+1))*(1-(SUM($E86:O86)/$G$82))*$G$82*'Fixed Data'!M$52)),0)</f>
        <v>0</v>
      </c>
      <c r="Q86" s="21">
        <f>IF($G$82&lt;0,(IF(2050-P$80&lt;=0,0,(2/(2050-P$80+1))*(1-(SUM($E86:P86)/$G$82))*$G$82*'Fixed Data'!N$52)),0)</f>
        <v>0</v>
      </c>
      <c r="R86" s="21">
        <f>IF($G$82&lt;0,(IF(2050-Q$80&lt;=0,0,(2/(2050-Q$80+1))*(1-(SUM($E86:Q86)/$G$82))*$G$82*'Fixed Data'!O$52)),0)</f>
        <v>0</v>
      </c>
      <c r="S86" s="21">
        <f>IF($G$82&lt;0,(IF(2050-R$80&lt;=0,0,(2/(2050-R$80+1))*(1-(SUM($E86:R86)/$G$82))*$G$82*'Fixed Data'!P$52)),0)</f>
        <v>0</v>
      </c>
      <c r="T86" s="21">
        <f>IF($G$82&lt;0,(IF(2050-S$80&lt;=0,0,(2/(2050-S$80+1))*(1-(SUM($E86:S86)/$G$82))*$G$82*'Fixed Data'!Q$52)),0)</f>
        <v>0</v>
      </c>
      <c r="U86" s="21">
        <f>IF($G$82&lt;0,(IF(2050-T$80&lt;=0,0,(2/(2050-T$80+1))*(1-(SUM($E86:T86)/$G$82))*$G$82*'Fixed Data'!R$52)),0)</f>
        <v>0</v>
      </c>
      <c r="V86" s="21">
        <f>IF($G$82&lt;0,(IF(2050-U$80&lt;=0,0,(2/(2050-U$80+1))*(1-(SUM($E86:U86)/$G$82))*$G$82*'Fixed Data'!S$52)),0)</f>
        <v>0</v>
      </c>
      <c r="W86" s="21">
        <f>IF($G$82&lt;0,(IF(2050-V$80&lt;=0,0,(2/(2050-V$80+1))*(1-(SUM($E86:V86)/$G$82))*$G$82*'Fixed Data'!T$52)),0)</f>
        <v>0</v>
      </c>
      <c r="X86" s="21">
        <f>IF($G$82&lt;0,(IF(2050-W$80&lt;=0,0,(2/(2050-W$80+1))*(1-(SUM($E86:W86)/$G$82))*$G$82*'Fixed Data'!U$52)),0)</f>
        <v>0</v>
      </c>
      <c r="Y86" s="21">
        <f>IF($G$82&lt;0,(IF(2050-X$80&lt;=0,0,(2/(2050-X$80+1))*(1-(SUM($E86:X86)/$G$82))*$G$82*'Fixed Data'!V$52)),0)</f>
        <v>0</v>
      </c>
      <c r="Z86" s="21">
        <f>IF($G$82&lt;0,(IF(2050-Y$80&lt;=0,0,(2/(2050-Y$80+1))*(1-(SUM($E86:Y86)/$G$82))*$G$82*'Fixed Data'!W$52)),0)</f>
        <v>0</v>
      </c>
      <c r="AA86" s="21">
        <f>IF($G$82&lt;0,(IF(2050-Z$80&lt;=0,0,(2/(2050-Z$80+1))*(1-(SUM($E86:Z86)/$G$82))*$G$82*'Fixed Data'!X$52)),0)</f>
        <v>0</v>
      </c>
      <c r="AB86" s="21">
        <f>IF($G$82&lt;0,(IF(2050-AA$80&lt;=0,0,(2/(2050-AA$80+1))*(1-(SUM($E86:AA86)/$G$82))*$G$82*'Fixed Data'!Y$52)),0)</f>
        <v>0</v>
      </c>
      <c r="AC86" s="21">
        <f>IF($G$82&lt;0,(IF(2050-AB$80&lt;=0,0,(2/(2050-AB$80+1))*(1-(SUM($E86:AB86)/$G$82))*$G$82*'Fixed Data'!Z$52)),0)</f>
        <v>0</v>
      </c>
      <c r="AD86" s="21">
        <f>IF($G$82&lt;0,(IF(2050-AC$80&lt;=0,0,(2/(2050-AC$80+1))*(1-(SUM($E86:AC86)/$G$82))*$G$82*'Fixed Data'!AA$52)),0)</f>
        <v>0</v>
      </c>
      <c r="AE86" s="21">
        <f>IF($G$82&lt;0,(IF(2050-AD$80&lt;=0,0,(2/(2050-AD$80+1))*(1-(SUM($E86:AD86)/$G$82))*$G$82*'Fixed Data'!AB$52)),0)</f>
        <v>0</v>
      </c>
      <c r="AF86" s="21">
        <f>IF($G$82&lt;0,(IF(2050-AE$80&lt;=0,0,(2/(2050-AE$80+1))*(1-(SUM($E86:AE86)/$G$82))*$G$82*'Fixed Data'!AC$52)),0)</f>
        <v>0</v>
      </c>
      <c r="AG86" s="21">
        <f>IF($G$82&lt;0,(IF(2050-AF$80&lt;=0,0,(2/(2050-AF$80+1))*(1-(SUM($E86:AF86)/$G$82))*$G$82*'Fixed Data'!AD$52)),0)</f>
        <v>0</v>
      </c>
      <c r="AH86" s="21">
        <f>IF($G$82&lt;0,(IF(2050-AG$80&lt;=0,0,(2/(2050-AG$80+1))*(1-(SUM($E86:AG86)/$G$82))*$G$82*'Fixed Data'!AE$52)),0)</f>
        <v>0</v>
      </c>
      <c r="AI86" s="21">
        <f>IF($G$82&lt;0,(IF(2050-AH$80&lt;=0,0,(2/(2050-AH$80+1))*(1-(SUM($E86:AH86)/$G$82))*$G$82*'Fixed Data'!AF$52)),0)</f>
        <v>0</v>
      </c>
      <c r="AJ86" s="21">
        <f>IF($G$82&lt;0,(IF(2050-AI$80&lt;=0,0,(2/(2050-AI$80+1))*(1-(SUM($E86:AI86)/$G$82))*$G$82*'Fixed Data'!AG$52)),0)</f>
        <v>0</v>
      </c>
      <c r="AK86" s="21">
        <f>IF($G$82&lt;0,(IF(2050-AJ$80&lt;=0,0,(2/(2050-AJ$80+1))*(1-(SUM($E86:AJ86)/$G$82))*$G$82*'Fixed Data'!AH$52)),0)</f>
        <v>0</v>
      </c>
      <c r="AL86" s="21">
        <f>IF($G$82&lt;0,(IF(2050-AK$80&lt;=0,0,(2/(2050-AK$80+1))*(1-(SUM($E86:AK86)/$G$82))*$G$82*'Fixed Data'!AI$52)),0)</f>
        <v>0</v>
      </c>
      <c r="AM86" s="21">
        <f>IF($G$82&lt;0,(IF(2050-AL$80&lt;=0,0,(2/(2050-AL$80+1))*(1-(SUM($E86:AL86)/$G$82))*$G$82*'Fixed Data'!AJ$52)),0)</f>
        <v>0</v>
      </c>
      <c r="AN86" s="21">
        <f>IF($G$82&lt;0,(IF(2050-AM$80&lt;=0,0,(2/(2050-AM$80+1))*(1-(SUM($E86:AM86)/$G$82))*$G$82*'Fixed Data'!AK$52)),0)</f>
        <v>0</v>
      </c>
      <c r="AO86" s="21">
        <f>IF($G$82&lt;0,(IF(2050-AN$80&lt;=0,0,(2/(2050-AN$80+1))*(1-(SUM($E86:AN86)/$G$82))*$G$82*'Fixed Data'!AL$52)),0)</f>
        <v>0</v>
      </c>
      <c r="AP86" s="21">
        <f>IF($G$82&lt;0,(IF(2050-AO$80&lt;=0,0,(2/(2050-AO$80+1))*(1-(SUM($E86:AO86)/$G$82))*$G$82*'Fixed Data'!AM$52)),0)</f>
        <v>0</v>
      </c>
      <c r="AQ86" s="21">
        <f>IF($G$82&lt;0,(IF(2050-AP$80&lt;=0,0,(2/(2050-AP$80+1))*(1-(SUM($E86:AP86)/$G$82))*$G$82*'Fixed Data'!AN$52)),0)</f>
        <v>0</v>
      </c>
      <c r="AR86" s="21">
        <f>IF($G$82&lt;0,(IF(2050-AQ$80&lt;=0,0,(2/(2050-AQ$80+1))*(1-(SUM($E86:AQ86)/$G$82))*$G$82*'Fixed Data'!AO$52)),0)</f>
        <v>0</v>
      </c>
      <c r="AS86" s="21">
        <f>IF($G$82&lt;0,(IF(2050-AR$80&lt;=0,0,(2/(2050-AR$80+1))*(1-(SUM($E86:AR86)/$G$82))*$G$82*'Fixed Data'!AP$52)),0)</f>
        <v>0</v>
      </c>
      <c r="AT86" s="21">
        <f>IF($G$82&lt;0,(IF(2050-AS$80&lt;=0,0,(2/(2050-AS$80+1))*(1-(SUM($E86:AS86)/$G$82))*$G$82*'Fixed Data'!AQ$52)),0)</f>
        <v>0</v>
      </c>
      <c r="AU86" s="21">
        <f>IF($G$82&lt;0,(IF(2050-AT$80&lt;=0,0,(2/(2050-AT$80+1))*(1-(SUM($E86:AT86)/$G$82))*$G$82*'Fixed Data'!AR$52)),0)</f>
        <v>0</v>
      </c>
      <c r="AV86" s="21">
        <f>IF($G$82&lt;0,(IF(2050-AU$80&lt;=0,0,(2/(2050-AU$80+1))*(1-(SUM($E86:AU86)/$G$82))*$G$82*'Fixed Data'!AS$52)),0)</f>
        <v>0</v>
      </c>
      <c r="AW86" s="21">
        <f>IF($G$82&lt;0,(IF(2050-AV$80&lt;=0,0,(2/(2050-AV$80+1))*(1-(SUM($E86:AV86)/$G$82))*$G$82*'Fixed Data'!AT$52)),0)</f>
        <v>0</v>
      </c>
      <c r="AX86" s="21">
        <f>IF($G$82&lt;0,(IF(2050-AW$80&lt;=0,0,(2/(2050-AW$80+1))*(1-(SUM($E86:AW86)/$G$82))*$G$82*'Fixed Data'!AU$52)),0)</f>
        <v>0</v>
      </c>
      <c r="AY86" s="21">
        <f>IF($G$82&lt;0,(IF(2050-AX$80&lt;=0,0,(2/(2050-AX$80+1))*(1-(SUM($E86:AX86)/$G$82))*$G$82*'Fixed Data'!AV$52)),0)</f>
        <v>0</v>
      </c>
      <c r="AZ86" s="21">
        <f>IF($G$82&lt;0,(IF(2050-AY$80&lt;=0,0,(2/(2050-AY$80+1))*(1-(SUM($E86:AY86)/$G$82))*$G$82*'Fixed Data'!AW$52)),0)</f>
        <v>0</v>
      </c>
      <c r="BA86" s="21">
        <f>IF($G$82&lt;0,(IF(2050-AZ$80&lt;=0,0,(2/(2050-AZ$80+1))*(1-(SUM($E86:AZ86)/$G$82))*$G$82*'Fixed Data'!AX$52)),0)</f>
        <v>0</v>
      </c>
      <c r="BB86" s="21">
        <f>IF($G$82&lt;0,(IF(2050-BA$80&lt;=0,0,(2/(2050-BA$80+1))*(1-(SUM($E86:BA86)/$G$82))*$G$82*'Fixed Data'!AY$52)),0)</f>
        <v>0</v>
      </c>
    </row>
    <row r="87" spans="1:54" ht="15" hidden="1" customHeight="1" outlineLevel="3">
      <c r="A87" s="8"/>
      <c r="B87" t="s">
        <v>401</v>
      </c>
      <c r="C87" t="s">
        <v>402</v>
      </c>
      <c r="D87" t="s">
        <v>379</v>
      </c>
      <c r="E87" s="18"/>
      <c r="F87" s="18"/>
      <c r="G87" s="18"/>
      <c r="H87" s="18"/>
      <c r="I87" s="21">
        <f>IF($H$82&lt;0,(IF(2050-H$80&lt;=0,0,(2/(2050-H$80+1))*(1-(SUM($E87:H87)/$H$82))*$H$82*'Fixed Data'!F$52)),0)</f>
        <v>0</v>
      </c>
      <c r="J87" s="21">
        <f>IF($H$82&lt;0,(IF(2050-I$80&lt;=0,0,(2/(2050-I$80+1))*(1-(SUM($E87:I87)/$H$82))*$H$82*'Fixed Data'!G$52)),0)</f>
        <v>0</v>
      </c>
      <c r="K87" s="21">
        <f>IF($H$82&lt;0,(IF(2050-J$80&lt;=0,0,(2/(2050-J$80+1))*(1-(SUM($E87:J87)/$H$82))*$H$82*'Fixed Data'!H$52)),0)</f>
        <v>0</v>
      </c>
      <c r="L87" s="21">
        <f>IF($H$82&lt;0,(IF(2050-K$80&lt;=0,0,(2/(2050-K$80+1))*(1-(SUM($E87:K87)/$H$82))*$H$82*'Fixed Data'!I$52)),0)</f>
        <v>0</v>
      </c>
      <c r="M87" s="21">
        <f>IF($H$82&lt;0,(IF(2050-L$80&lt;=0,0,(2/(2050-L$80+1))*(1-(SUM($E87:L87)/$H$82))*$H$82*'Fixed Data'!J$52)),0)</f>
        <v>0</v>
      </c>
      <c r="N87" s="21">
        <f>IF($H$82&lt;0,(IF(2050-M$80&lt;=0,0,(2/(2050-M$80+1))*(1-(SUM($E87:M87)/$H$82))*$H$82*'Fixed Data'!K$52)),0)</f>
        <v>0</v>
      </c>
      <c r="O87" s="21">
        <f>IF($H$82&lt;0,(IF(2050-N$80&lt;=0,0,(2/(2050-N$80+1))*(1-(SUM($E87:N87)/$H$82))*$H$82*'Fixed Data'!L$52)),0)</f>
        <v>0</v>
      </c>
      <c r="P87" s="21">
        <f>IF($H$82&lt;0,(IF(2050-O$80&lt;=0,0,(2/(2050-O$80+1))*(1-(SUM($E87:O87)/$H$82))*$H$82*'Fixed Data'!M$52)),0)</f>
        <v>0</v>
      </c>
      <c r="Q87" s="21">
        <f>IF($H$82&lt;0,(IF(2050-P$80&lt;=0,0,(2/(2050-P$80+1))*(1-(SUM($E87:P87)/$H$82))*$H$82*'Fixed Data'!N$52)),0)</f>
        <v>0</v>
      </c>
      <c r="R87" s="21">
        <f>IF($H$82&lt;0,(IF(2050-Q$80&lt;=0,0,(2/(2050-Q$80+1))*(1-(SUM($E87:Q87)/$H$82))*$H$82*'Fixed Data'!O$52)),0)</f>
        <v>0</v>
      </c>
      <c r="S87" s="21">
        <f>IF($H$82&lt;0,(IF(2050-R$80&lt;=0,0,(2/(2050-R$80+1))*(1-(SUM($E87:R87)/$H$82))*$H$82*'Fixed Data'!P$52)),0)</f>
        <v>0</v>
      </c>
      <c r="T87" s="21">
        <f>IF($H$82&lt;0,(IF(2050-S$80&lt;=0,0,(2/(2050-S$80+1))*(1-(SUM($E87:S87)/$H$82))*$H$82*'Fixed Data'!Q$52)),0)</f>
        <v>0</v>
      </c>
      <c r="U87" s="21">
        <f>IF($H$82&lt;0,(IF(2050-T$80&lt;=0,0,(2/(2050-T$80+1))*(1-(SUM($E87:T87)/$H$82))*$H$82*'Fixed Data'!R$52)),0)</f>
        <v>0</v>
      </c>
      <c r="V87" s="21">
        <f>IF($H$82&lt;0,(IF(2050-U$80&lt;=0,0,(2/(2050-U$80+1))*(1-(SUM($E87:U87)/$H$82))*$H$82*'Fixed Data'!S$52)),0)</f>
        <v>0</v>
      </c>
      <c r="W87" s="21">
        <f>IF($H$82&lt;0,(IF(2050-V$80&lt;=0,0,(2/(2050-V$80+1))*(1-(SUM($E87:V87)/$H$82))*$H$82*'Fixed Data'!T$52)),0)</f>
        <v>0</v>
      </c>
      <c r="X87" s="21">
        <f>IF($H$82&lt;0,(IF(2050-W$80&lt;=0,0,(2/(2050-W$80+1))*(1-(SUM($E87:W87)/$H$82))*$H$82*'Fixed Data'!U$52)),0)</f>
        <v>0</v>
      </c>
      <c r="Y87" s="21">
        <f>IF($H$82&lt;0,(IF(2050-X$80&lt;=0,0,(2/(2050-X$80+1))*(1-(SUM($E87:X87)/$H$82))*$H$82*'Fixed Data'!V$52)),0)</f>
        <v>0</v>
      </c>
      <c r="Z87" s="21">
        <f>IF($H$82&lt;0,(IF(2050-Y$80&lt;=0,0,(2/(2050-Y$80+1))*(1-(SUM($E87:Y87)/$H$82))*$H$82*'Fixed Data'!W$52)),0)</f>
        <v>0</v>
      </c>
      <c r="AA87" s="21">
        <f>IF($H$82&lt;0,(IF(2050-Z$80&lt;=0,0,(2/(2050-Z$80+1))*(1-(SUM($E87:Z87)/$H$82))*$H$82*'Fixed Data'!X$52)),0)</f>
        <v>0</v>
      </c>
      <c r="AB87" s="21">
        <f>IF($H$82&lt;0,(IF(2050-AA$80&lt;=0,0,(2/(2050-AA$80+1))*(1-(SUM($E87:AA87)/$H$82))*$H$82*'Fixed Data'!Y$52)),0)</f>
        <v>0</v>
      </c>
      <c r="AC87" s="21">
        <f>IF($H$82&lt;0,(IF(2050-AB$80&lt;=0,0,(2/(2050-AB$80+1))*(1-(SUM($E87:AB87)/$H$82))*$H$82*'Fixed Data'!Z$52)),0)</f>
        <v>0</v>
      </c>
      <c r="AD87" s="21">
        <f>IF($H$82&lt;0,(IF(2050-AC$80&lt;=0,0,(2/(2050-AC$80+1))*(1-(SUM($E87:AC87)/$H$82))*$H$82*'Fixed Data'!AA$52)),0)</f>
        <v>0</v>
      </c>
      <c r="AE87" s="21">
        <f>IF($H$82&lt;0,(IF(2050-AD$80&lt;=0,0,(2/(2050-AD$80+1))*(1-(SUM($E87:AD87)/$H$82))*$H$82*'Fixed Data'!AB$52)),0)</f>
        <v>0</v>
      </c>
      <c r="AF87" s="21">
        <f>IF($H$82&lt;0,(IF(2050-AE$80&lt;=0,0,(2/(2050-AE$80+1))*(1-(SUM($E87:AE87)/$H$82))*$H$82*'Fixed Data'!AC$52)),0)</f>
        <v>0</v>
      </c>
      <c r="AG87" s="21">
        <f>IF($H$82&lt;0,(IF(2050-AF$80&lt;=0,0,(2/(2050-AF$80+1))*(1-(SUM($E87:AF87)/$H$82))*$H$82*'Fixed Data'!AD$52)),0)</f>
        <v>0</v>
      </c>
      <c r="AH87" s="21">
        <f>IF($H$82&lt;0,(IF(2050-AG$80&lt;=0,0,(2/(2050-AG$80+1))*(1-(SUM($E87:AG87)/$H$82))*$H$82*'Fixed Data'!AE$52)),0)</f>
        <v>0</v>
      </c>
      <c r="AI87" s="21">
        <f>IF($H$82&lt;0,(IF(2050-AH$80&lt;=0,0,(2/(2050-AH$80+1))*(1-(SUM($E87:AH87)/$H$82))*$H$82*'Fixed Data'!AF$52)),0)</f>
        <v>0</v>
      </c>
      <c r="AJ87" s="21">
        <f>IF($H$82&lt;0,(IF(2050-AI$80&lt;=0,0,(2/(2050-AI$80+1))*(1-(SUM($E87:AI87)/$H$82))*$H$82*'Fixed Data'!AG$52)),0)</f>
        <v>0</v>
      </c>
      <c r="AK87" s="21">
        <f>IF($H$82&lt;0,(IF(2050-AJ$80&lt;=0,0,(2/(2050-AJ$80+1))*(1-(SUM($E87:AJ87)/$H$82))*$H$82*'Fixed Data'!AH$52)),0)</f>
        <v>0</v>
      </c>
      <c r="AL87" s="21">
        <f>IF($H$82&lt;0,(IF(2050-AK$80&lt;=0,0,(2/(2050-AK$80+1))*(1-(SUM($E87:AK87)/$H$82))*$H$82*'Fixed Data'!AI$52)),0)</f>
        <v>0</v>
      </c>
      <c r="AM87" s="21">
        <f>IF($H$82&lt;0,(IF(2050-AL$80&lt;=0,0,(2/(2050-AL$80+1))*(1-(SUM($E87:AL87)/$H$82))*$H$82*'Fixed Data'!AJ$52)),0)</f>
        <v>0</v>
      </c>
      <c r="AN87" s="21">
        <f>IF($H$82&lt;0,(IF(2050-AM$80&lt;=0,0,(2/(2050-AM$80+1))*(1-(SUM($E87:AM87)/$H$82))*$H$82*'Fixed Data'!AK$52)),0)</f>
        <v>0</v>
      </c>
      <c r="AO87" s="21">
        <f>IF($H$82&lt;0,(IF(2050-AN$80&lt;=0,0,(2/(2050-AN$80+1))*(1-(SUM($E87:AN87)/$H$82))*$H$82*'Fixed Data'!AL$52)),0)</f>
        <v>0</v>
      </c>
      <c r="AP87" s="21">
        <f>IF($H$82&lt;0,(IF(2050-AO$80&lt;=0,0,(2/(2050-AO$80+1))*(1-(SUM($E87:AO87)/$H$82))*$H$82*'Fixed Data'!AM$52)),0)</f>
        <v>0</v>
      </c>
      <c r="AQ87" s="21">
        <f>IF($H$82&lt;0,(IF(2050-AP$80&lt;=0,0,(2/(2050-AP$80+1))*(1-(SUM($E87:AP87)/$H$82))*$H$82*'Fixed Data'!AN$52)),0)</f>
        <v>0</v>
      </c>
      <c r="AR87" s="21">
        <f>IF($H$82&lt;0,(IF(2050-AQ$80&lt;=0,0,(2/(2050-AQ$80+1))*(1-(SUM($E87:AQ87)/$H$82))*$H$82*'Fixed Data'!AO$52)),0)</f>
        <v>0</v>
      </c>
      <c r="AS87" s="21">
        <f>IF($H$82&lt;0,(IF(2050-AR$80&lt;=0,0,(2/(2050-AR$80+1))*(1-(SUM($E87:AR87)/$H$82))*$H$82*'Fixed Data'!AP$52)),0)</f>
        <v>0</v>
      </c>
      <c r="AT87" s="21">
        <f>IF($H$82&lt;0,(IF(2050-AS$80&lt;=0,0,(2/(2050-AS$80+1))*(1-(SUM($E87:AS87)/$H$82))*$H$82*'Fixed Data'!AQ$52)),0)</f>
        <v>0</v>
      </c>
      <c r="AU87" s="21">
        <f>IF($H$82&lt;0,(IF(2050-AT$80&lt;=0,0,(2/(2050-AT$80+1))*(1-(SUM($E87:AT87)/$H$82))*$H$82*'Fixed Data'!AR$52)),0)</f>
        <v>0</v>
      </c>
      <c r="AV87" s="21">
        <f>IF($H$82&lt;0,(IF(2050-AU$80&lt;=0,0,(2/(2050-AU$80+1))*(1-(SUM($E87:AU87)/$H$82))*$H$82*'Fixed Data'!AS$52)),0)</f>
        <v>0</v>
      </c>
      <c r="AW87" s="21">
        <f>IF($H$82&lt;0,(IF(2050-AV$80&lt;=0,0,(2/(2050-AV$80+1))*(1-(SUM($E87:AV87)/$H$82))*$H$82*'Fixed Data'!AT$52)),0)</f>
        <v>0</v>
      </c>
      <c r="AX87" s="21">
        <f>IF($H$82&lt;0,(IF(2050-AW$80&lt;=0,0,(2/(2050-AW$80+1))*(1-(SUM($E87:AW87)/$H$82))*$H$82*'Fixed Data'!AU$52)),0)</f>
        <v>0</v>
      </c>
      <c r="AY87" s="21">
        <f>IF($H$82&lt;0,(IF(2050-AX$80&lt;=0,0,(2/(2050-AX$80+1))*(1-(SUM($E87:AX87)/$H$82))*$H$82*'Fixed Data'!AV$52)),0)</f>
        <v>0</v>
      </c>
      <c r="AZ87" s="21">
        <f>IF($H$82&lt;0,(IF(2050-AY$80&lt;=0,0,(2/(2050-AY$80+1))*(1-(SUM($E87:AY87)/$H$82))*$H$82*'Fixed Data'!AW$52)),0)</f>
        <v>0</v>
      </c>
      <c r="BA87" s="21">
        <f>IF($H$82&lt;0,(IF(2050-AZ$80&lt;=0,0,(2/(2050-AZ$80+1))*(1-(SUM($E87:AZ87)/$H$82))*$H$82*'Fixed Data'!AX$52)),0)</f>
        <v>0</v>
      </c>
      <c r="BB87" s="21">
        <f>IF($H$82&lt;0,(IF(2050-BA$80&lt;=0,0,(2/(2050-BA$80+1))*(1-(SUM($E87:BA87)/$H$82))*$H$82*'Fixed Data'!AY$52)),0)</f>
        <v>0</v>
      </c>
    </row>
    <row r="88" spans="1:54" ht="15" hidden="1" customHeight="1" outlineLevel="3">
      <c r="A88" s="8"/>
      <c r="B88" t="s">
        <v>403</v>
      </c>
      <c r="C88" t="s">
        <v>404</v>
      </c>
      <c r="D88" t="s">
        <v>379</v>
      </c>
      <c r="E88" s="18"/>
      <c r="F88" s="18"/>
      <c r="G88" s="18"/>
      <c r="H88" s="18"/>
      <c r="I88" s="18"/>
      <c r="J88" s="21">
        <f>IF($I$82&lt;0,(IF(2050-I$80&lt;=0,0,(2/(2050-I$80+1))*(1-(SUM($E88:I88)/$I$82))*$I$82*'Fixed Data'!G$52)),0)</f>
        <v>0</v>
      </c>
      <c r="K88" s="21">
        <f>IF($I$82&lt;0,(IF(2050-J$80&lt;=0,0,(2/(2050-J$80+1))*(1-(SUM($E88:J88)/$I$82))*$I$82*'Fixed Data'!H$52)),0)</f>
        <v>0</v>
      </c>
      <c r="L88" s="21">
        <f>IF($I$82&lt;0,(IF(2050-K$80&lt;=0,0,(2/(2050-K$80+1))*(1-(SUM($E88:K88)/$I$82))*$I$82*'Fixed Data'!I$52)),0)</f>
        <v>0</v>
      </c>
      <c r="M88" s="21">
        <f>IF($I$82&lt;0,(IF(2050-L$80&lt;=0,0,(2/(2050-L$80+1))*(1-(SUM($E88:L88)/$I$82))*$I$82*'Fixed Data'!J$52)),0)</f>
        <v>0</v>
      </c>
      <c r="N88" s="21">
        <f>IF($I$82&lt;0,(IF(2050-M$80&lt;=0,0,(2/(2050-M$80+1))*(1-(SUM($E88:M88)/$I$82))*$I$82*'Fixed Data'!K$52)),0)</f>
        <v>0</v>
      </c>
      <c r="O88" s="21">
        <f>IF($I$82&lt;0,(IF(2050-N$80&lt;=0,0,(2/(2050-N$80+1))*(1-(SUM($E88:N88)/$I$82))*$I$82*'Fixed Data'!L$52)),0)</f>
        <v>0</v>
      </c>
      <c r="P88" s="21">
        <f>IF($I$82&lt;0,(IF(2050-O$80&lt;=0,0,(2/(2050-O$80+1))*(1-(SUM($E88:O88)/$I$82))*$I$82*'Fixed Data'!M$52)),0)</f>
        <v>0</v>
      </c>
      <c r="Q88" s="21">
        <f>IF($I$82&lt;0,(IF(2050-P$80&lt;=0,0,(2/(2050-P$80+1))*(1-(SUM($E88:P88)/$I$82))*$I$82*'Fixed Data'!N$52)),0)</f>
        <v>0</v>
      </c>
      <c r="R88" s="21">
        <f>IF($I$82&lt;0,(IF(2050-Q$80&lt;=0,0,(2/(2050-Q$80+1))*(1-(SUM($E88:Q88)/$I$82))*$I$82*'Fixed Data'!O$52)),0)</f>
        <v>0</v>
      </c>
      <c r="S88" s="21">
        <f>IF($I$82&lt;0,(IF(2050-R$80&lt;=0,0,(2/(2050-R$80+1))*(1-(SUM($E88:R88)/$I$82))*$I$82*'Fixed Data'!P$52)),0)</f>
        <v>0</v>
      </c>
      <c r="T88" s="21">
        <f>IF($I$82&lt;0,(IF(2050-S$80&lt;=0,0,(2/(2050-S$80+1))*(1-(SUM($E88:S88)/$I$82))*$I$82*'Fixed Data'!Q$52)),0)</f>
        <v>0</v>
      </c>
      <c r="U88" s="21">
        <f>IF($I$82&lt;0,(IF(2050-T$80&lt;=0,0,(2/(2050-T$80+1))*(1-(SUM($E88:T88)/$I$82))*$I$82*'Fixed Data'!R$52)),0)</f>
        <v>0</v>
      </c>
      <c r="V88" s="21">
        <f>IF($I$82&lt;0,(IF(2050-U$80&lt;=0,0,(2/(2050-U$80+1))*(1-(SUM($E88:U88)/$I$82))*$I$82*'Fixed Data'!S$52)),0)</f>
        <v>0</v>
      </c>
      <c r="W88" s="21">
        <f>IF($I$82&lt;0,(IF(2050-V$80&lt;=0,0,(2/(2050-V$80+1))*(1-(SUM($E88:V88)/$I$82))*$I$82*'Fixed Data'!T$52)),0)</f>
        <v>0</v>
      </c>
      <c r="X88" s="21">
        <f>IF($I$82&lt;0,(IF(2050-W$80&lt;=0,0,(2/(2050-W$80+1))*(1-(SUM($E88:W88)/$I$82))*$I$82*'Fixed Data'!U$52)),0)</f>
        <v>0</v>
      </c>
      <c r="Y88" s="21">
        <f>IF($I$82&lt;0,(IF(2050-X$80&lt;=0,0,(2/(2050-X$80+1))*(1-(SUM($E88:X88)/$I$82))*$I$82*'Fixed Data'!V$52)),0)</f>
        <v>0</v>
      </c>
      <c r="Z88" s="21">
        <f>IF($I$82&lt;0,(IF(2050-Y$80&lt;=0,0,(2/(2050-Y$80+1))*(1-(SUM($E88:Y88)/$I$82))*$I$82*'Fixed Data'!W$52)),0)</f>
        <v>0</v>
      </c>
      <c r="AA88" s="21">
        <f>IF($I$82&lt;0,(IF(2050-Z$80&lt;=0,0,(2/(2050-Z$80+1))*(1-(SUM($E88:Z88)/$I$82))*$I$82*'Fixed Data'!X$52)),0)</f>
        <v>0</v>
      </c>
      <c r="AB88" s="21">
        <f>IF($I$82&lt;0,(IF(2050-AA$80&lt;=0,0,(2/(2050-AA$80+1))*(1-(SUM($E88:AA88)/$I$82))*$I$82*'Fixed Data'!Y$52)),0)</f>
        <v>0</v>
      </c>
      <c r="AC88" s="21">
        <f>IF($I$82&lt;0,(IF(2050-AB$80&lt;=0,0,(2/(2050-AB$80+1))*(1-(SUM($E88:AB88)/$I$82))*$I$82*'Fixed Data'!Z$52)),0)</f>
        <v>0</v>
      </c>
      <c r="AD88" s="21">
        <f>IF($I$82&lt;0,(IF(2050-AC$80&lt;=0,0,(2/(2050-AC$80+1))*(1-(SUM($E88:AC88)/$I$82))*$I$82*'Fixed Data'!AA$52)),0)</f>
        <v>0</v>
      </c>
      <c r="AE88" s="21">
        <f>IF($I$82&lt;0,(IF(2050-AD$80&lt;=0,0,(2/(2050-AD$80+1))*(1-(SUM($E88:AD88)/$I$82))*$I$82*'Fixed Data'!AB$52)),0)</f>
        <v>0</v>
      </c>
      <c r="AF88" s="21">
        <f>IF($I$82&lt;0,(IF(2050-AE$80&lt;=0,0,(2/(2050-AE$80+1))*(1-(SUM($E88:AE88)/$I$82))*$I$82*'Fixed Data'!AC$52)),0)</f>
        <v>0</v>
      </c>
      <c r="AG88" s="21">
        <f>IF($I$82&lt;0,(IF(2050-AF$80&lt;=0,0,(2/(2050-AF$80+1))*(1-(SUM($E88:AF88)/$I$82))*$I$82*'Fixed Data'!AD$52)),0)</f>
        <v>0</v>
      </c>
      <c r="AH88" s="21">
        <f>IF($I$82&lt;0,(IF(2050-AG$80&lt;=0,0,(2/(2050-AG$80+1))*(1-(SUM($E88:AG88)/$I$82))*$I$82*'Fixed Data'!AE$52)),0)</f>
        <v>0</v>
      </c>
      <c r="AI88" s="21">
        <f>IF($I$82&lt;0,(IF(2050-AH$80&lt;=0,0,(2/(2050-AH$80+1))*(1-(SUM($E88:AH88)/$I$82))*$I$82*'Fixed Data'!AF$52)),0)</f>
        <v>0</v>
      </c>
      <c r="AJ88" s="21">
        <f>IF($I$82&lt;0,(IF(2050-AI$80&lt;=0,0,(2/(2050-AI$80+1))*(1-(SUM($E88:AI88)/$I$82))*$I$82*'Fixed Data'!AG$52)),0)</f>
        <v>0</v>
      </c>
      <c r="AK88" s="21">
        <f>IF($I$82&lt;0,(IF(2050-AJ$80&lt;=0,0,(2/(2050-AJ$80+1))*(1-(SUM($E88:AJ88)/$I$82))*$I$82*'Fixed Data'!AH$52)),0)</f>
        <v>0</v>
      </c>
      <c r="AL88" s="21">
        <f>IF($I$82&lt;0,(IF(2050-AK$80&lt;=0,0,(2/(2050-AK$80+1))*(1-(SUM($E88:AK88)/$I$82))*$I$82*'Fixed Data'!AI$52)),0)</f>
        <v>0</v>
      </c>
      <c r="AM88" s="21">
        <f>IF($I$82&lt;0,(IF(2050-AL$80&lt;=0,0,(2/(2050-AL$80+1))*(1-(SUM($E88:AL88)/$I$82))*$I$82*'Fixed Data'!AJ$52)),0)</f>
        <v>0</v>
      </c>
      <c r="AN88" s="21">
        <f>IF($I$82&lt;0,(IF(2050-AM$80&lt;=0,0,(2/(2050-AM$80+1))*(1-(SUM($E88:AM88)/$I$82))*$I$82*'Fixed Data'!AK$52)),0)</f>
        <v>0</v>
      </c>
      <c r="AO88" s="21">
        <f>IF($I$82&lt;0,(IF(2050-AN$80&lt;=0,0,(2/(2050-AN$80+1))*(1-(SUM($E88:AN88)/$I$82))*$I$82*'Fixed Data'!AL$52)),0)</f>
        <v>0</v>
      </c>
      <c r="AP88" s="21">
        <f>IF($I$82&lt;0,(IF(2050-AO$80&lt;=0,0,(2/(2050-AO$80+1))*(1-(SUM($E88:AO88)/$I$82))*$I$82*'Fixed Data'!AM$52)),0)</f>
        <v>0</v>
      </c>
      <c r="AQ88" s="21">
        <f>IF($I$82&lt;0,(IF(2050-AP$80&lt;=0,0,(2/(2050-AP$80+1))*(1-(SUM($E88:AP88)/$I$82))*$I$82*'Fixed Data'!AN$52)),0)</f>
        <v>0</v>
      </c>
      <c r="AR88" s="21">
        <f>IF($I$82&lt;0,(IF(2050-AQ$80&lt;=0,0,(2/(2050-AQ$80+1))*(1-(SUM($E88:AQ88)/$I$82))*$I$82*'Fixed Data'!AO$52)),0)</f>
        <v>0</v>
      </c>
      <c r="AS88" s="21">
        <f>IF($I$82&lt;0,(IF(2050-AR$80&lt;=0,0,(2/(2050-AR$80+1))*(1-(SUM($E88:AR88)/$I$82))*$I$82*'Fixed Data'!AP$52)),0)</f>
        <v>0</v>
      </c>
      <c r="AT88" s="21">
        <f>IF($I$82&lt;0,(IF(2050-AS$80&lt;=0,0,(2/(2050-AS$80+1))*(1-(SUM($E88:AS88)/$I$82))*$I$82*'Fixed Data'!AQ$52)),0)</f>
        <v>0</v>
      </c>
      <c r="AU88" s="21">
        <f>IF($I$82&lt;0,(IF(2050-AT$80&lt;=0,0,(2/(2050-AT$80+1))*(1-(SUM($E88:AT88)/$I$82))*$I$82*'Fixed Data'!AR$52)),0)</f>
        <v>0</v>
      </c>
      <c r="AV88" s="21">
        <f>IF($I$82&lt;0,(IF(2050-AU$80&lt;=0,0,(2/(2050-AU$80+1))*(1-(SUM($E88:AU88)/$I$82))*$I$82*'Fixed Data'!AS$52)),0)</f>
        <v>0</v>
      </c>
      <c r="AW88" s="21">
        <f>IF($I$82&lt;0,(IF(2050-AV$80&lt;=0,0,(2/(2050-AV$80+1))*(1-(SUM($E88:AV88)/$I$82))*$I$82*'Fixed Data'!AT$52)),0)</f>
        <v>0</v>
      </c>
      <c r="AX88" s="21">
        <f>IF($I$82&lt;0,(IF(2050-AW$80&lt;=0,0,(2/(2050-AW$80+1))*(1-(SUM($E88:AW88)/$I$82))*$I$82*'Fixed Data'!AU$52)),0)</f>
        <v>0</v>
      </c>
      <c r="AY88" s="21">
        <f>IF($I$82&lt;0,(IF(2050-AX$80&lt;=0,0,(2/(2050-AX$80+1))*(1-(SUM($E88:AX88)/$I$82))*$I$82*'Fixed Data'!AV$52)),0)</f>
        <v>0</v>
      </c>
      <c r="AZ88" s="21">
        <f>IF($I$82&lt;0,(IF(2050-AY$80&lt;=0,0,(2/(2050-AY$80+1))*(1-(SUM($E88:AY88)/$I$82))*$I$82*'Fixed Data'!AW$52)),0)</f>
        <v>0</v>
      </c>
      <c r="BA88" s="21">
        <f>IF($I$82&lt;0,(IF(2050-AZ$80&lt;=0,0,(2/(2050-AZ$80+1))*(1-(SUM($E88:AZ88)/$I$82))*$I$82*'Fixed Data'!AX$52)),0)</f>
        <v>0</v>
      </c>
      <c r="BB88" s="21">
        <f>IF($I$82&lt;0,(IF(2050-BA$80&lt;=0,0,(2/(2050-BA$80+1))*(1-(SUM($E88:BA88)/$I$82))*$I$82*'Fixed Data'!AY$52)),0)</f>
        <v>0</v>
      </c>
    </row>
    <row r="89" spans="1:54" ht="15" hidden="1" customHeight="1" outlineLevel="3">
      <c r="A89" s="8"/>
      <c r="B89" t="s">
        <v>405</v>
      </c>
      <c r="C89" t="s">
        <v>406</v>
      </c>
      <c r="D89" t="s">
        <v>379</v>
      </c>
      <c r="E89" s="18"/>
      <c r="F89" s="18"/>
      <c r="G89" s="18"/>
      <c r="H89" s="18"/>
      <c r="I89" s="18"/>
      <c r="J89" s="18"/>
      <c r="K89" s="21">
        <f>IF($J$82&lt;0,(IF(2050-J$80&lt;=0,0,(2/(2050-J$80+1))*(1-(SUM($E89:J89)/$J$82))*$J$82*'Fixed Data'!H$52)),0)</f>
        <v>0</v>
      </c>
      <c r="L89" s="21">
        <f>IF($J$82&lt;0,(IF(2050-K$80&lt;=0,0,(2/(2050-K$80+1))*(1-(SUM($E89:K89)/$J$82))*$J$82*'Fixed Data'!I$52)),0)</f>
        <v>0</v>
      </c>
      <c r="M89" s="21">
        <f>IF($J$82&lt;0,(IF(2050-L$80&lt;=0,0,(2/(2050-L$80+1))*(1-(SUM($E89:L89)/$J$82))*$J$82*'Fixed Data'!J$52)),0)</f>
        <v>0</v>
      </c>
      <c r="N89" s="21">
        <f>IF($J$82&lt;0,(IF(2050-M$80&lt;=0,0,(2/(2050-M$80+1))*(1-(SUM($E89:M89)/$J$82))*$J$82*'Fixed Data'!K$52)),0)</f>
        <v>0</v>
      </c>
      <c r="O89" s="21">
        <f>IF($J$82&lt;0,(IF(2050-N$80&lt;=0,0,(2/(2050-N$80+1))*(1-(SUM($E89:N89)/$J$82))*$J$82*'Fixed Data'!L$52)),0)</f>
        <v>0</v>
      </c>
      <c r="P89" s="21">
        <f>IF($J$82&lt;0,(IF(2050-O$80&lt;=0,0,(2/(2050-O$80+1))*(1-(SUM($E89:O89)/$J$82))*$J$82*'Fixed Data'!M$52)),0)</f>
        <v>0</v>
      </c>
      <c r="Q89" s="21">
        <f>IF($J$82&lt;0,(IF(2050-P$80&lt;=0,0,(2/(2050-P$80+1))*(1-(SUM($E89:P89)/$J$82))*$J$82*'Fixed Data'!N$52)),0)</f>
        <v>0</v>
      </c>
      <c r="R89" s="21">
        <f>IF($J$82&lt;0,(IF(2050-Q$80&lt;=0,0,(2/(2050-Q$80+1))*(1-(SUM($E89:Q89)/$J$82))*$J$82*'Fixed Data'!O$52)),0)</f>
        <v>0</v>
      </c>
      <c r="S89" s="21">
        <f>IF($J$82&lt;0,(IF(2050-R$80&lt;=0,0,(2/(2050-R$80+1))*(1-(SUM($E89:R89)/$J$82))*$J$82*'Fixed Data'!P$52)),0)</f>
        <v>0</v>
      </c>
      <c r="T89" s="21">
        <f>IF($J$82&lt;0,(IF(2050-S$80&lt;=0,0,(2/(2050-S$80+1))*(1-(SUM($E89:S89)/$J$82))*$J$82*'Fixed Data'!Q$52)),0)</f>
        <v>0</v>
      </c>
      <c r="U89" s="21">
        <f>IF($J$82&lt;0,(IF(2050-T$80&lt;=0,0,(2/(2050-T$80+1))*(1-(SUM($E89:T89)/$J$82))*$J$82*'Fixed Data'!R$52)),0)</f>
        <v>0</v>
      </c>
      <c r="V89" s="21">
        <f>IF($J$82&lt;0,(IF(2050-U$80&lt;=0,0,(2/(2050-U$80+1))*(1-(SUM($E89:U89)/$J$82))*$J$82*'Fixed Data'!S$52)),0)</f>
        <v>0</v>
      </c>
      <c r="W89" s="21">
        <f>IF($J$82&lt;0,(IF(2050-V$80&lt;=0,0,(2/(2050-V$80+1))*(1-(SUM($E89:V89)/$J$82))*$J$82*'Fixed Data'!T$52)),0)</f>
        <v>0</v>
      </c>
      <c r="X89" s="21">
        <f>IF($J$82&lt;0,(IF(2050-W$80&lt;=0,0,(2/(2050-W$80+1))*(1-(SUM($E89:W89)/$J$82))*$J$82*'Fixed Data'!U$52)),0)</f>
        <v>0</v>
      </c>
      <c r="Y89" s="21">
        <f>IF($J$82&lt;0,(IF(2050-X$80&lt;=0,0,(2/(2050-X$80+1))*(1-(SUM($E89:X89)/$J$82))*$J$82*'Fixed Data'!V$52)),0)</f>
        <v>0</v>
      </c>
      <c r="Z89" s="21">
        <f>IF($J$82&lt;0,(IF(2050-Y$80&lt;=0,0,(2/(2050-Y$80+1))*(1-(SUM($E89:Y89)/$J$82))*$J$82*'Fixed Data'!W$52)),0)</f>
        <v>0</v>
      </c>
      <c r="AA89" s="21">
        <f>IF($J$82&lt;0,(IF(2050-Z$80&lt;=0,0,(2/(2050-Z$80+1))*(1-(SUM($E89:Z89)/$J$82))*$J$82*'Fixed Data'!X$52)),0)</f>
        <v>0</v>
      </c>
      <c r="AB89" s="21">
        <f>IF($J$82&lt;0,(IF(2050-AA$80&lt;=0,0,(2/(2050-AA$80+1))*(1-(SUM($E89:AA89)/$J$82))*$J$82*'Fixed Data'!Y$52)),0)</f>
        <v>0</v>
      </c>
      <c r="AC89" s="21">
        <f>IF($J$82&lt;0,(IF(2050-AB$80&lt;=0,0,(2/(2050-AB$80+1))*(1-(SUM($E89:AB89)/$J$82))*$J$82*'Fixed Data'!Z$52)),0)</f>
        <v>0</v>
      </c>
      <c r="AD89" s="21">
        <f>IF($J$82&lt;0,(IF(2050-AC$80&lt;=0,0,(2/(2050-AC$80+1))*(1-(SUM($E89:AC89)/$J$82))*$J$82*'Fixed Data'!AA$52)),0)</f>
        <v>0</v>
      </c>
      <c r="AE89" s="21">
        <f>IF($J$82&lt;0,(IF(2050-AD$80&lt;=0,0,(2/(2050-AD$80+1))*(1-(SUM($E89:AD89)/$J$82))*$J$82*'Fixed Data'!AB$52)),0)</f>
        <v>0</v>
      </c>
      <c r="AF89" s="21">
        <f>IF($J$82&lt;0,(IF(2050-AE$80&lt;=0,0,(2/(2050-AE$80+1))*(1-(SUM($E89:AE89)/$J$82))*$J$82*'Fixed Data'!AC$52)),0)</f>
        <v>0</v>
      </c>
      <c r="AG89" s="21">
        <f>IF($J$82&lt;0,(IF(2050-AF$80&lt;=0,0,(2/(2050-AF$80+1))*(1-(SUM($E89:AF89)/$J$82))*$J$82*'Fixed Data'!AD$52)),0)</f>
        <v>0</v>
      </c>
      <c r="AH89" s="21">
        <f>IF($J$82&lt;0,(IF(2050-AG$80&lt;=0,0,(2/(2050-AG$80+1))*(1-(SUM($E89:AG89)/$J$82))*$J$82*'Fixed Data'!AE$52)),0)</f>
        <v>0</v>
      </c>
      <c r="AI89" s="21">
        <f>IF($J$82&lt;0,(IF(2050-AH$80&lt;=0,0,(2/(2050-AH$80+1))*(1-(SUM($E89:AH89)/$J$82))*$J$82*'Fixed Data'!AF$52)),0)</f>
        <v>0</v>
      </c>
      <c r="AJ89" s="21">
        <f>IF($J$82&lt;0,(IF(2050-AI$80&lt;=0,0,(2/(2050-AI$80+1))*(1-(SUM($E89:AI89)/$J$82))*$J$82*'Fixed Data'!AG$52)),0)</f>
        <v>0</v>
      </c>
      <c r="AK89" s="21">
        <f>IF($J$82&lt;0,(IF(2050-AJ$80&lt;=0,0,(2/(2050-AJ$80+1))*(1-(SUM($E89:AJ89)/$J$82))*$J$82*'Fixed Data'!AH$52)),0)</f>
        <v>0</v>
      </c>
      <c r="AL89" s="21">
        <f>IF($J$82&lt;0,(IF(2050-AK$80&lt;=0,0,(2/(2050-AK$80+1))*(1-(SUM($E89:AK89)/$J$82))*$J$82*'Fixed Data'!AI$52)),0)</f>
        <v>0</v>
      </c>
      <c r="AM89" s="21">
        <f>IF($J$82&lt;0,(IF(2050-AL$80&lt;=0,0,(2/(2050-AL$80+1))*(1-(SUM($E89:AL89)/$J$82))*$J$82*'Fixed Data'!AJ$52)),0)</f>
        <v>0</v>
      </c>
      <c r="AN89" s="21">
        <f>IF($J$82&lt;0,(IF(2050-AM$80&lt;=0,0,(2/(2050-AM$80+1))*(1-(SUM($E89:AM89)/$J$82))*$J$82*'Fixed Data'!AK$52)),0)</f>
        <v>0</v>
      </c>
      <c r="AO89" s="21">
        <f>IF($J$82&lt;0,(IF(2050-AN$80&lt;=0,0,(2/(2050-AN$80+1))*(1-(SUM($E89:AN89)/$J$82))*$J$82*'Fixed Data'!AL$52)),0)</f>
        <v>0</v>
      </c>
      <c r="AP89" s="21">
        <f>IF($J$82&lt;0,(IF(2050-AO$80&lt;=0,0,(2/(2050-AO$80+1))*(1-(SUM($E89:AO89)/$J$82))*$J$82*'Fixed Data'!AM$52)),0)</f>
        <v>0</v>
      </c>
      <c r="AQ89" s="21">
        <f>IF($J$82&lt;0,(IF(2050-AP$80&lt;=0,0,(2/(2050-AP$80+1))*(1-(SUM($E89:AP89)/$J$82))*$J$82*'Fixed Data'!AN$52)),0)</f>
        <v>0</v>
      </c>
      <c r="AR89" s="21">
        <f>IF($J$82&lt;0,(IF(2050-AQ$80&lt;=0,0,(2/(2050-AQ$80+1))*(1-(SUM($E89:AQ89)/$J$82))*$J$82*'Fixed Data'!AO$52)),0)</f>
        <v>0</v>
      </c>
      <c r="AS89" s="21">
        <f>IF($J$82&lt;0,(IF(2050-AR$80&lt;=0,0,(2/(2050-AR$80+1))*(1-(SUM($E89:AR89)/$J$82))*$J$82*'Fixed Data'!AP$52)),0)</f>
        <v>0</v>
      </c>
      <c r="AT89" s="21">
        <f>IF($J$82&lt;0,(IF(2050-AS$80&lt;=0,0,(2/(2050-AS$80+1))*(1-(SUM($E89:AS89)/$J$82))*$J$82*'Fixed Data'!AQ$52)),0)</f>
        <v>0</v>
      </c>
      <c r="AU89" s="21">
        <f>IF($J$82&lt;0,(IF(2050-AT$80&lt;=0,0,(2/(2050-AT$80+1))*(1-(SUM($E89:AT89)/$J$82))*$J$82*'Fixed Data'!AR$52)),0)</f>
        <v>0</v>
      </c>
      <c r="AV89" s="21">
        <f>IF($J$82&lt;0,(IF(2050-AU$80&lt;=0,0,(2/(2050-AU$80+1))*(1-(SUM($E89:AU89)/$J$82))*$J$82*'Fixed Data'!AS$52)),0)</f>
        <v>0</v>
      </c>
      <c r="AW89" s="21">
        <f>IF($J$82&lt;0,(IF(2050-AV$80&lt;=0,0,(2/(2050-AV$80+1))*(1-(SUM($E89:AV89)/$J$82))*$J$82*'Fixed Data'!AT$52)),0)</f>
        <v>0</v>
      </c>
      <c r="AX89" s="21">
        <f>IF($J$82&lt;0,(IF(2050-AW$80&lt;=0,0,(2/(2050-AW$80+1))*(1-(SUM($E89:AW89)/$J$82))*$J$82*'Fixed Data'!AU$52)),0)</f>
        <v>0</v>
      </c>
      <c r="AY89" s="21">
        <f>IF($J$82&lt;0,(IF(2050-AX$80&lt;=0,0,(2/(2050-AX$80+1))*(1-(SUM($E89:AX89)/$J$82))*$J$82*'Fixed Data'!AV$52)),0)</f>
        <v>0</v>
      </c>
      <c r="AZ89" s="21">
        <f>IF($J$82&lt;0,(IF(2050-AY$80&lt;=0,0,(2/(2050-AY$80+1))*(1-(SUM($E89:AY89)/$J$82))*$J$82*'Fixed Data'!AW$52)),0)</f>
        <v>0</v>
      </c>
      <c r="BA89" s="21">
        <f>IF($J$82&lt;0,(IF(2050-AZ$80&lt;=0,0,(2/(2050-AZ$80+1))*(1-(SUM($E89:AZ89)/$J$82))*$J$82*'Fixed Data'!AX$52)),0)</f>
        <v>0</v>
      </c>
      <c r="BB89" s="21">
        <f>IF($J$82&lt;0,(IF(2050-BA$80&lt;=0,0,(2/(2050-BA$80+1))*(1-(SUM($E89:BA89)/$J$82))*$J$82*'Fixed Data'!AY$52)),0)</f>
        <v>0</v>
      </c>
    </row>
    <row r="90" spans="1:54" ht="15" hidden="1" customHeight="1" outlineLevel="3">
      <c r="A90" s="8"/>
      <c r="B90" t="s">
        <v>407</v>
      </c>
      <c r="C90" t="s">
        <v>408</v>
      </c>
      <c r="D90" t="s">
        <v>379</v>
      </c>
      <c r="E90" s="18"/>
      <c r="F90" s="18"/>
      <c r="G90" s="18"/>
      <c r="H90" s="18"/>
      <c r="I90" s="18"/>
      <c r="J90" s="18"/>
      <c r="K90" s="18"/>
      <c r="L90" s="21">
        <f>IF($K$82&lt;0,(IF(2050-K$80&lt;=0,0,(2/(2050-K$80+1))*(1-(SUM($E90:K90)/$K$82))*$K$82*'Fixed Data'!I$52)),0)</f>
        <v>0</v>
      </c>
      <c r="M90" s="21">
        <f>IF($K$82&lt;0,(IF(2050-L$80&lt;=0,0,(2/(2050-L$80+1))*(1-(SUM($E90:L90)/$K$82))*$K$82*'Fixed Data'!J$52)),0)</f>
        <v>0</v>
      </c>
      <c r="N90" s="21">
        <f>IF($K$82&lt;0,(IF(2050-M$80&lt;=0,0,(2/(2050-M$80+1))*(1-(SUM($E90:M90)/$K$82))*$K$82*'Fixed Data'!K$52)),0)</f>
        <v>0</v>
      </c>
      <c r="O90" s="21">
        <f>IF($K$82&lt;0,(IF(2050-N$80&lt;=0,0,(2/(2050-N$80+1))*(1-(SUM($E90:N90)/$K$82))*$K$82*'Fixed Data'!L$52)),0)</f>
        <v>0</v>
      </c>
      <c r="P90" s="21">
        <f>IF($K$82&lt;0,(IF(2050-O$80&lt;=0,0,(2/(2050-O$80+1))*(1-(SUM($E90:O90)/$K$82))*$K$82*'Fixed Data'!M$52)),0)</f>
        <v>0</v>
      </c>
      <c r="Q90" s="21">
        <f>IF($K$82&lt;0,(IF(2050-P$80&lt;=0,0,(2/(2050-P$80+1))*(1-(SUM($E90:P90)/$K$82))*$K$82*'Fixed Data'!N$52)),0)</f>
        <v>0</v>
      </c>
      <c r="R90" s="21">
        <f>IF($K$82&lt;0,(IF(2050-Q$80&lt;=0,0,(2/(2050-Q$80+1))*(1-(SUM($E90:Q90)/$K$82))*$K$82*'Fixed Data'!O$52)),0)</f>
        <v>0</v>
      </c>
      <c r="S90" s="21">
        <f>IF($K$82&lt;0,(IF(2050-R$80&lt;=0,0,(2/(2050-R$80+1))*(1-(SUM($E90:R90)/$K$82))*$K$82*'Fixed Data'!P$52)),0)</f>
        <v>0</v>
      </c>
      <c r="T90" s="21">
        <f>IF($K$82&lt;0,(IF(2050-S$80&lt;=0,0,(2/(2050-S$80+1))*(1-(SUM($E90:S90)/$K$82))*$K$82*'Fixed Data'!Q$52)),0)</f>
        <v>0</v>
      </c>
      <c r="U90" s="21">
        <f>IF($K$82&lt;0,(IF(2050-T$80&lt;=0,0,(2/(2050-T$80+1))*(1-(SUM($E90:T90)/$K$82))*$K$82*'Fixed Data'!R$52)),0)</f>
        <v>0</v>
      </c>
      <c r="V90" s="21">
        <f>IF($K$82&lt;0,(IF(2050-U$80&lt;=0,0,(2/(2050-U$80+1))*(1-(SUM($E90:U90)/$K$82))*$K$82*'Fixed Data'!S$52)),0)</f>
        <v>0</v>
      </c>
      <c r="W90" s="21">
        <f>IF($K$82&lt;0,(IF(2050-V$80&lt;=0,0,(2/(2050-V$80+1))*(1-(SUM($E90:V90)/$K$82))*$K$82*'Fixed Data'!T$52)),0)</f>
        <v>0</v>
      </c>
      <c r="X90" s="21">
        <f>IF($K$82&lt;0,(IF(2050-W$80&lt;=0,0,(2/(2050-W$80+1))*(1-(SUM($E90:W90)/$K$82))*$K$82*'Fixed Data'!U$52)),0)</f>
        <v>0</v>
      </c>
      <c r="Y90" s="21">
        <f>IF($K$82&lt;0,(IF(2050-X$80&lt;=0,0,(2/(2050-X$80+1))*(1-(SUM($E90:X90)/$K$82))*$K$82*'Fixed Data'!V$52)),0)</f>
        <v>0</v>
      </c>
      <c r="Z90" s="21">
        <f>IF($K$82&lt;0,(IF(2050-Y$80&lt;=0,0,(2/(2050-Y$80+1))*(1-(SUM($E90:Y90)/$K$82))*$K$82*'Fixed Data'!W$52)),0)</f>
        <v>0</v>
      </c>
      <c r="AA90" s="21">
        <f>IF($K$82&lt;0,(IF(2050-Z$80&lt;=0,0,(2/(2050-Z$80+1))*(1-(SUM($E90:Z90)/$K$82))*$K$82*'Fixed Data'!X$52)),0)</f>
        <v>0</v>
      </c>
      <c r="AB90" s="21">
        <f>IF($K$82&lt;0,(IF(2050-AA$80&lt;=0,0,(2/(2050-AA$80+1))*(1-(SUM($E90:AA90)/$K$82))*$K$82*'Fixed Data'!Y$52)),0)</f>
        <v>0</v>
      </c>
      <c r="AC90" s="21">
        <f>IF($K$82&lt;0,(IF(2050-AB$80&lt;=0,0,(2/(2050-AB$80+1))*(1-(SUM($E90:AB90)/$K$82))*$K$82*'Fixed Data'!Z$52)),0)</f>
        <v>0</v>
      </c>
      <c r="AD90" s="21">
        <f>IF($K$82&lt;0,(IF(2050-AC$80&lt;=0,0,(2/(2050-AC$80+1))*(1-(SUM($E90:AC90)/$K$82))*$K$82*'Fixed Data'!AA$52)),0)</f>
        <v>0</v>
      </c>
      <c r="AE90" s="21">
        <f>IF($K$82&lt;0,(IF(2050-AD$80&lt;=0,0,(2/(2050-AD$80+1))*(1-(SUM($E90:AD90)/$K$82))*$K$82*'Fixed Data'!AB$52)),0)</f>
        <v>0</v>
      </c>
      <c r="AF90" s="21">
        <f>IF($K$82&lt;0,(IF(2050-AE$80&lt;=0,0,(2/(2050-AE$80+1))*(1-(SUM($E90:AE90)/$K$82))*$K$82*'Fixed Data'!AC$52)),0)</f>
        <v>0</v>
      </c>
      <c r="AG90" s="21">
        <f>IF($K$82&lt;0,(IF(2050-AF$80&lt;=0,0,(2/(2050-AF$80+1))*(1-(SUM($E90:AF90)/$K$82))*$K$82*'Fixed Data'!AD$52)),0)</f>
        <v>0</v>
      </c>
      <c r="AH90" s="21">
        <f>IF($K$82&lt;0,(IF(2050-AG$80&lt;=0,0,(2/(2050-AG$80+1))*(1-(SUM($E90:AG90)/$K$82))*$K$82*'Fixed Data'!AE$52)),0)</f>
        <v>0</v>
      </c>
      <c r="AI90" s="21">
        <f>IF($K$82&lt;0,(IF(2050-AH$80&lt;=0,0,(2/(2050-AH$80+1))*(1-(SUM($E90:AH90)/$K$82))*$K$82*'Fixed Data'!AF$52)),0)</f>
        <v>0</v>
      </c>
      <c r="AJ90" s="21">
        <f>IF($K$82&lt;0,(IF(2050-AI$80&lt;=0,0,(2/(2050-AI$80+1))*(1-(SUM($E90:AI90)/$K$82))*$K$82*'Fixed Data'!AG$52)),0)</f>
        <v>0</v>
      </c>
      <c r="AK90" s="21">
        <f>IF($K$82&lt;0,(IF(2050-AJ$80&lt;=0,0,(2/(2050-AJ$80+1))*(1-(SUM($E90:AJ90)/$K$82))*$K$82*'Fixed Data'!AH$52)),0)</f>
        <v>0</v>
      </c>
      <c r="AL90" s="21">
        <f>IF($K$82&lt;0,(IF(2050-AK$80&lt;=0,0,(2/(2050-AK$80+1))*(1-(SUM($E90:AK90)/$K$82))*$K$82*'Fixed Data'!AI$52)),0)</f>
        <v>0</v>
      </c>
      <c r="AM90" s="21">
        <f>IF($K$82&lt;0,(IF(2050-AL$80&lt;=0,0,(2/(2050-AL$80+1))*(1-(SUM($E90:AL90)/$K$82))*$K$82*'Fixed Data'!AJ$52)),0)</f>
        <v>0</v>
      </c>
      <c r="AN90" s="21">
        <f>IF($K$82&lt;0,(IF(2050-AM$80&lt;=0,0,(2/(2050-AM$80+1))*(1-(SUM($E90:AM90)/$K$82))*$K$82*'Fixed Data'!AK$52)),0)</f>
        <v>0</v>
      </c>
      <c r="AO90" s="21">
        <f>IF($K$82&lt;0,(IF(2050-AN$80&lt;=0,0,(2/(2050-AN$80+1))*(1-(SUM($E90:AN90)/$K$82))*$K$82*'Fixed Data'!AL$52)),0)</f>
        <v>0</v>
      </c>
      <c r="AP90" s="21">
        <f>IF($K$82&lt;0,(IF(2050-AO$80&lt;=0,0,(2/(2050-AO$80+1))*(1-(SUM($E90:AO90)/$K$82))*$K$82*'Fixed Data'!AM$52)),0)</f>
        <v>0</v>
      </c>
      <c r="AQ90" s="21">
        <f>IF($K$82&lt;0,(IF(2050-AP$80&lt;=0,0,(2/(2050-AP$80+1))*(1-(SUM($E90:AP90)/$K$82))*$K$82*'Fixed Data'!AN$52)),0)</f>
        <v>0</v>
      </c>
      <c r="AR90" s="21">
        <f>IF($K$82&lt;0,(IF(2050-AQ$80&lt;=0,0,(2/(2050-AQ$80+1))*(1-(SUM($E90:AQ90)/$K$82))*$K$82*'Fixed Data'!AO$52)),0)</f>
        <v>0</v>
      </c>
      <c r="AS90" s="21">
        <f>IF($K$82&lt;0,(IF(2050-AR$80&lt;=0,0,(2/(2050-AR$80+1))*(1-(SUM($E90:AR90)/$K$82))*$K$82*'Fixed Data'!AP$52)),0)</f>
        <v>0</v>
      </c>
      <c r="AT90" s="21">
        <f>IF($K$82&lt;0,(IF(2050-AS$80&lt;=0,0,(2/(2050-AS$80+1))*(1-(SUM($E90:AS90)/$K$82))*$K$82*'Fixed Data'!AQ$52)),0)</f>
        <v>0</v>
      </c>
      <c r="AU90" s="21">
        <f>IF($K$82&lt;0,(IF(2050-AT$80&lt;=0,0,(2/(2050-AT$80+1))*(1-(SUM($E90:AT90)/$K$82))*$K$82*'Fixed Data'!AR$52)),0)</f>
        <v>0</v>
      </c>
      <c r="AV90" s="21">
        <f>IF($K$82&lt;0,(IF(2050-AU$80&lt;=0,0,(2/(2050-AU$80+1))*(1-(SUM($E90:AU90)/$K$82))*$K$82*'Fixed Data'!AS$52)),0)</f>
        <v>0</v>
      </c>
      <c r="AW90" s="21">
        <f>IF($K$82&lt;0,(IF(2050-AV$80&lt;=0,0,(2/(2050-AV$80+1))*(1-(SUM($E90:AV90)/$K$82))*$K$82*'Fixed Data'!AT$52)),0)</f>
        <v>0</v>
      </c>
      <c r="AX90" s="21">
        <f>IF($K$82&lt;0,(IF(2050-AW$80&lt;=0,0,(2/(2050-AW$80+1))*(1-(SUM($E90:AW90)/$K$82))*$K$82*'Fixed Data'!AU$52)),0)</f>
        <v>0</v>
      </c>
      <c r="AY90" s="21">
        <f>IF($K$82&lt;0,(IF(2050-AX$80&lt;=0,0,(2/(2050-AX$80+1))*(1-(SUM($E90:AX90)/$K$82))*$K$82*'Fixed Data'!AV$52)),0)</f>
        <v>0</v>
      </c>
      <c r="AZ90" s="21">
        <f>IF($K$82&lt;0,(IF(2050-AY$80&lt;=0,0,(2/(2050-AY$80+1))*(1-(SUM($E90:AY90)/$K$82))*$K$82*'Fixed Data'!AW$52)),0)</f>
        <v>0</v>
      </c>
      <c r="BA90" s="21">
        <f>IF($K$82&lt;0,(IF(2050-AZ$80&lt;=0,0,(2/(2050-AZ$80+1))*(1-(SUM($E90:AZ90)/$K$82))*$K$82*'Fixed Data'!AX$52)),0)</f>
        <v>0</v>
      </c>
      <c r="BB90" s="21">
        <f>IF($K$82&lt;0,(IF(2050-BA$80&lt;=0,0,(2/(2050-BA$80+1))*(1-(SUM($E90:BA90)/$K$82))*$K$82*'Fixed Data'!AY$52)),0)</f>
        <v>0</v>
      </c>
    </row>
    <row r="91" spans="1:54" ht="15" hidden="1" customHeight="1" outlineLevel="3">
      <c r="A91" s="8"/>
      <c r="B91" t="s">
        <v>409</v>
      </c>
      <c r="C91" t="s">
        <v>410</v>
      </c>
      <c r="D91" t="s">
        <v>379</v>
      </c>
      <c r="E91" s="18"/>
      <c r="F91" s="18"/>
      <c r="G91" s="18"/>
      <c r="H91" s="18"/>
      <c r="I91" s="18"/>
      <c r="J91" s="18"/>
      <c r="K91" s="18"/>
      <c r="L91" s="18"/>
      <c r="M91" s="21">
        <f>IF($L$82&lt;0,(IF(2050-L$80&lt;=0,0,(2/(2050-L$80+1))*(1-(SUM($E91:L91)/$L$82))*$L$82*'Fixed Data'!J$52)),0)</f>
        <v>0</v>
      </c>
      <c r="N91" s="21">
        <f>IF($L$82&lt;0,(IF(2050-M$80&lt;=0,0,(2/(2050-M$80+1))*(1-(SUM($E91:M91)/$L$82))*$L$82*'Fixed Data'!K$52)),0)</f>
        <v>0</v>
      </c>
      <c r="O91" s="21">
        <f>IF($L$82&lt;0,(IF(2050-N$80&lt;=0,0,(2/(2050-N$80+1))*(1-(SUM($E91:N91)/$L$82))*$L$82*'Fixed Data'!L$52)),0)</f>
        <v>0</v>
      </c>
      <c r="P91" s="21">
        <f>IF($L$82&lt;0,(IF(2050-O$80&lt;=0,0,(2/(2050-O$80+1))*(1-(SUM($E91:O91)/$L$82))*$L$82*'Fixed Data'!M$52)),0)</f>
        <v>0</v>
      </c>
      <c r="Q91" s="21">
        <f>IF($L$82&lt;0,(IF(2050-P$80&lt;=0,0,(2/(2050-P$80+1))*(1-(SUM($E91:P91)/$L$82))*$L$82*'Fixed Data'!N$52)),0)</f>
        <v>0</v>
      </c>
      <c r="R91" s="21">
        <f>IF($L$82&lt;0,(IF(2050-Q$80&lt;=0,0,(2/(2050-Q$80+1))*(1-(SUM($E91:Q91)/$L$82))*$L$82*'Fixed Data'!O$52)),0)</f>
        <v>0</v>
      </c>
      <c r="S91" s="21">
        <f>IF($L$82&lt;0,(IF(2050-R$80&lt;=0,0,(2/(2050-R$80+1))*(1-(SUM($E91:R91)/$L$82))*$L$82*'Fixed Data'!P$52)),0)</f>
        <v>0</v>
      </c>
      <c r="T91" s="21">
        <f>IF($L$82&lt;0,(IF(2050-S$80&lt;=0,0,(2/(2050-S$80+1))*(1-(SUM($E91:S91)/$L$82))*$L$82*'Fixed Data'!Q$52)),0)</f>
        <v>0</v>
      </c>
      <c r="U91" s="21">
        <f>IF($L$82&lt;0,(IF(2050-T$80&lt;=0,0,(2/(2050-T$80+1))*(1-(SUM($E91:T91)/$L$82))*$L$82*'Fixed Data'!R$52)),0)</f>
        <v>0</v>
      </c>
      <c r="V91" s="21">
        <f>IF($L$82&lt;0,(IF(2050-U$80&lt;=0,0,(2/(2050-U$80+1))*(1-(SUM($E91:U91)/$L$82))*$L$82*'Fixed Data'!S$52)),0)</f>
        <v>0</v>
      </c>
      <c r="W91" s="21">
        <f>IF($L$82&lt;0,(IF(2050-V$80&lt;=0,0,(2/(2050-V$80+1))*(1-(SUM($E91:V91)/$L$82))*$L$82*'Fixed Data'!T$52)),0)</f>
        <v>0</v>
      </c>
      <c r="X91" s="21">
        <f>IF($L$82&lt;0,(IF(2050-W$80&lt;=0,0,(2/(2050-W$80+1))*(1-(SUM($E91:W91)/$L$82))*$L$82*'Fixed Data'!U$52)),0)</f>
        <v>0</v>
      </c>
      <c r="Y91" s="21">
        <f>IF($L$82&lt;0,(IF(2050-X$80&lt;=0,0,(2/(2050-X$80+1))*(1-(SUM($E91:X91)/$L$82))*$L$82*'Fixed Data'!V$52)),0)</f>
        <v>0</v>
      </c>
      <c r="Z91" s="21">
        <f>IF($L$82&lt;0,(IF(2050-Y$80&lt;=0,0,(2/(2050-Y$80+1))*(1-(SUM($E91:Y91)/$L$82))*$L$82*'Fixed Data'!W$52)),0)</f>
        <v>0</v>
      </c>
      <c r="AA91" s="21">
        <f>IF($L$82&lt;0,(IF(2050-Z$80&lt;=0,0,(2/(2050-Z$80+1))*(1-(SUM($E91:Z91)/$L$82))*$L$82*'Fixed Data'!X$52)),0)</f>
        <v>0</v>
      </c>
      <c r="AB91" s="21">
        <f>IF($L$82&lt;0,(IF(2050-AA$80&lt;=0,0,(2/(2050-AA$80+1))*(1-(SUM($E91:AA91)/$L$82))*$L$82*'Fixed Data'!Y$52)),0)</f>
        <v>0</v>
      </c>
      <c r="AC91" s="21">
        <f>IF($L$82&lt;0,(IF(2050-AB$80&lt;=0,0,(2/(2050-AB$80+1))*(1-(SUM($E91:AB91)/$L$82))*$L$82*'Fixed Data'!Z$52)),0)</f>
        <v>0</v>
      </c>
      <c r="AD91" s="21">
        <f>IF($L$82&lt;0,(IF(2050-AC$80&lt;=0,0,(2/(2050-AC$80+1))*(1-(SUM($E91:AC91)/$L$82))*$L$82*'Fixed Data'!AA$52)),0)</f>
        <v>0</v>
      </c>
      <c r="AE91" s="21">
        <f>IF($L$82&lt;0,(IF(2050-AD$80&lt;=0,0,(2/(2050-AD$80+1))*(1-(SUM($E91:AD91)/$L$82))*$L$82*'Fixed Data'!AB$52)),0)</f>
        <v>0</v>
      </c>
      <c r="AF91" s="21">
        <f>IF($L$82&lt;0,(IF(2050-AE$80&lt;=0,0,(2/(2050-AE$80+1))*(1-(SUM($E91:AE91)/$L$82))*$L$82*'Fixed Data'!AC$52)),0)</f>
        <v>0</v>
      </c>
      <c r="AG91" s="21">
        <f>IF($L$82&lt;0,(IF(2050-AF$80&lt;=0,0,(2/(2050-AF$80+1))*(1-(SUM($E91:AF91)/$L$82))*$L$82*'Fixed Data'!AD$52)),0)</f>
        <v>0</v>
      </c>
      <c r="AH91" s="21">
        <f>IF($L$82&lt;0,(IF(2050-AG$80&lt;=0,0,(2/(2050-AG$80+1))*(1-(SUM($E91:AG91)/$L$82))*$L$82*'Fixed Data'!AE$52)),0)</f>
        <v>0</v>
      </c>
      <c r="AI91" s="21">
        <f>IF($L$82&lt;0,(IF(2050-AH$80&lt;=0,0,(2/(2050-AH$80+1))*(1-(SUM($E91:AH91)/$L$82))*$L$82*'Fixed Data'!AF$52)),0)</f>
        <v>0</v>
      </c>
      <c r="AJ91" s="21">
        <f>IF($L$82&lt;0,(IF(2050-AI$80&lt;=0,0,(2/(2050-AI$80+1))*(1-(SUM($E91:AI91)/$L$82))*$L$82*'Fixed Data'!AG$52)),0)</f>
        <v>0</v>
      </c>
      <c r="AK91" s="21">
        <f>IF($L$82&lt;0,(IF(2050-AJ$80&lt;=0,0,(2/(2050-AJ$80+1))*(1-(SUM($E91:AJ91)/$L$82))*$L$82*'Fixed Data'!AH$52)),0)</f>
        <v>0</v>
      </c>
      <c r="AL91" s="21">
        <f>IF($L$82&lt;0,(IF(2050-AK$80&lt;=0,0,(2/(2050-AK$80+1))*(1-(SUM($E91:AK91)/$L$82))*$L$82*'Fixed Data'!AI$52)),0)</f>
        <v>0</v>
      </c>
      <c r="AM91" s="21">
        <f>IF($L$82&lt;0,(IF(2050-AL$80&lt;=0,0,(2/(2050-AL$80+1))*(1-(SUM($E91:AL91)/$L$82))*$L$82*'Fixed Data'!AJ$52)),0)</f>
        <v>0</v>
      </c>
      <c r="AN91" s="21">
        <f>IF($L$82&lt;0,(IF(2050-AM$80&lt;=0,0,(2/(2050-AM$80+1))*(1-(SUM($E91:AM91)/$L$82))*$L$82*'Fixed Data'!AK$52)),0)</f>
        <v>0</v>
      </c>
      <c r="AO91" s="21">
        <f>IF($L$82&lt;0,(IF(2050-AN$80&lt;=0,0,(2/(2050-AN$80+1))*(1-(SUM($E91:AN91)/$L$82))*$L$82*'Fixed Data'!AL$52)),0)</f>
        <v>0</v>
      </c>
      <c r="AP91" s="21">
        <f>IF($L$82&lt;0,(IF(2050-AO$80&lt;=0,0,(2/(2050-AO$80+1))*(1-(SUM($E91:AO91)/$L$82))*$L$82*'Fixed Data'!AM$52)),0)</f>
        <v>0</v>
      </c>
      <c r="AQ91" s="21">
        <f>IF($L$82&lt;0,(IF(2050-AP$80&lt;=0,0,(2/(2050-AP$80+1))*(1-(SUM($E91:AP91)/$L$82))*$L$82*'Fixed Data'!AN$52)),0)</f>
        <v>0</v>
      </c>
      <c r="AR91" s="21">
        <f>IF($L$82&lt;0,(IF(2050-AQ$80&lt;=0,0,(2/(2050-AQ$80+1))*(1-(SUM($E91:AQ91)/$L$82))*$L$82*'Fixed Data'!AO$52)),0)</f>
        <v>0</v>
      </c>
      <c r="AS91" s="21">
        <f>IF($L$82&lt;0,(IF(2050-AR$80&lt;=0,0,(2/(2050-AR$80+1))*(1-(SUM($E91:AR91)/$L$82))*$L$82*'Fixed Data'!AP$52)),0)</f>
        <v>0</v>
      </c>
      <c r="AT91" s="21">
        <f>IF($L$82&lt;0,(IF(2050-AS$80&lt;=0,0,(2/(2050-AS$80+1))*(1-(SUM($E91:AS91)/$L$82))*$L$82*'Fixed Data'!AQ$52)),0)</f>
        <v>0</v>
      </c>
      <c r="AU91" s="21">
        <f>IF($L$82&lt;0,(IF(2050-AT$80&lt;=0,0,(2/(2050-AT$80+1))*(1-(SUM($E91:AT91)/$L$82))*$L$82*'Fixed Data'!AR$52)),0)</f>
        <v>0</v>
      </c>
      <c r="AV91" s="21">
        <f>IF($L$82&lt;0,(IF(2050-AU$80&lt;=0,0,(2/(2050-AU$80+1))*(1-(SUM($E91:AU91)/$L$82))*$L$82*'Fixed Data'!AS$52)),0)</f>
        <v>0</v>
      </c>
      <c r="AW91" s="21">
        <f>IF($L$82&lt;0,(IF(2050-AV$80&lt;=0,0,(2/(2050-AV$80+1))*(1-(SUM($E91:AV91)/$L$82))*$L$82*'Fixed Data'!AT$52)),0)</f>
        <v>0</v>
      </c>
      <c r="AX91" s="21">
        <f>IF($L$82&lt;0,(IF(2050-AW$80&lt;=0,0,(2/(2050-AW$80+1))*(1-(SUM($E91:AW91)/$L$82))*$L$82*'Fixed Data'!AU$52)),0)</f>
        <v>0</v>
      </c>
      <c r="AY91" s="21">
        <f>IF($L$82&lt;0,(IF(2050-AX$80&lt;=0,0,(2/(2050-AX$80+1))*(1-(SUM($E91:AX91)/$L$82))*$L$82*'Fixed Data'!AV$52)),0)</f>
        <v>0</v>
      </c>
      <c r="AZ91" s="21">
        <f>IF($L$82&lt;0,(IF(2050-AY$80&lt;=0,0,(2/(2050-AY$80+1))*(1-(SUM($E91:AY91)/$L$82))*$L$82*'Fixed Data'!AW$52)),0)</f>
        <v>0</v>
      </c>
      <c r="BA91" s="21">
        <f>IF($L$82&lt;0,(IF(2050-AZ$80&lt;=0,0,(2/(2050-AZ$80+1))*(1-(SUM($E91:AZ91)/$L$82))*$L$82*'Fixed Data'!AX$52)),0)</f>
        <v>0</v>
      </c>
      <c r="BB91" s="21">
        <f>IF($L$82&lt;0,(IF(2050-BA$80&lt;=0,0,(2/(2050-BA$80+1))*(1-(SUM($E91:BA91)/$L$82))*$L$82*'Fixed Data'!AY$52)),0)</f>
        <v>0</v>
      </c>
    </row>
    <row r="92" spans="1:54" ht="15" hidden="1" customHeight="1" outlineLevel="3">
      <c r="A92" s="8"/>
      <c r="B92" t="s">
        <v>411</v>
      </c>
      <c r="C92" t="s">
        <v>412</v>
      </c>
      <c r="D92" t="s">
        <v>379</v>
      </c>
      <c r="E92" s="18"/>
      <c r="F92" s="18"/>
      <c r="G92" s="18"/>
      <c r="H92" s="18"/>
      <c r="I92" s="18"/>
      <c r="J92" s="18"/>
      <c r="K92" s="18"/>
      <c r="L92" s="18"/>
      <c r="M92" s="18"/>
      <c r="N92" s="21">
        <f>IF($M$82&lt;0,(IF(2050-M$80&lt;=0,0,(2/(2050-M$80+1))*(1-(SUM($E92:M92)/$M$82))*$M$82*'Fixed Data'!K$52)),0)</f>
        <v>0</v>
      </c>
      <c r="O92" s="21">
        <f>IF($M$82&lt;0,(IF(2050-N$80&lt;=0,0,(2/(2050-N$80+1))*(1-(SUM($E92:N92)/$M$82))*$M$82*'Fixed Data'!L$52)),0)</f>
        <v>0</v>
      </c>
      <c r="P92" s="21">
        <f>IF($M$82&lt;0,(IF(2050-O$80&lt;=0,0,(2/(2050-O$80+1))*(1-(SUM($E92:O92)/$M$82))*$M$82*'Fixed Data'!M$52)),0)</f>
        <v>0</v>
      </c>
      <c r="Q92" s="21">
        <f>IF($M$82&lt;0,(IF(2050-P$80&lt;=0,0,(2/(2050-P$80+1))*(1-(SUM($E92:P92)/$M$82))*$M$82*'Fixed Data'!N$52)),0)</f>
        <v>0</v>
      </c>
      <c r="R92" s="21">
        <f>IF($M$82&lt;0,(IF(2050-Q$80&lt;=0,0,(2/(2050-Q$80+1))*(1-(SUM($E92:Q92)/$M$82))*$M$82*'Fixed Data'!O$52)),0)</f>
        <v>0</v>
      </c>
      <c r="S92" s="21">
        <f>IF($M$82&lt;0,(IF(2050-R$80&lt;=0,0,(2/(2050-R$80+1))*(1-(SUM($E92:R92)/$M$82))*$M$82*'Fixed Data'!P$52)),0)</f>
        <v>0</v>
      </c>
      <c r="T92" s="21">
        <f>IF($M$82&lt;0,(IF(2050-S$80&lt;=0,0,(2/(2050-S$80+1))*(1-(SUM($E92:S92)/$M$82))*$M$82*'Fixed Data'!Q$52)),0)</f>
        <v>0</v>
      </c>
      <c r="U92" s="21">
        <f>IF($M$82&lt;0,(IF(2050-T$80&lt;=0,0,(2/(2050-T$80+1))*(1-(SUM($E92:T92)/$M$82))*$M$82*'Fixed Data'!R$52)),0)</f>
        <v>0</v>
      </c>
      <c r="V92" s="21">
        <f>IF($M$82&lt;0,(IF(2050-U$80&lt;=0,0,(2/(2050-U$80+1))*(1-(SUM($E92:U92)/$M$82))*$M$82*'Fixed Data'!S$52)),0)</f>
        <v>0</v>
      </c>
      <c r="W92" s="21">
        <f>IF($M$82&lt;0,(IF(2050-V$80&lt;=0,0,(2/(2050-V$80+1))*(1-(SUM($E92:V92)/$M$82))*$M$82*'Fixed Data'!T$52)),0)</f>
        <v>0</v>
      </c>
      <c r="X92" s="21">
        <f>IF($M$82&lt;0,(IF(2050-W$80&lt;=0,0,(2/(2050-W$80+1))*(1-(SUM($E92:W92)/$M$82))*$M$82*'Fixed Data'!U$52)),0)</f>
        <v>0</v>
      </c>
      <c r="Y92" s="21">
        <f>IF($M$82&lt;0,(IF(2050-X$80&lt;=0,0,(2/(2050-X$80+1))*(1-(SUM($E92:X92)/$M$82))*$M$82*'Fixed Data'!V$52)),0)</f>
        <v>0</v>
      </c>
      <c r="Z92" s="21">
        <f>IF($M$82&lt;0,(IF(2050-Y$80&lt;=0,0,(2/(2050-Y$80+1))*(1-(SUM($E92:Y92)/$M$82))*$M$82*'Fixed Data'!W$52)),0)</f>
        <v>0</v>
      </c>
      <c r="AA92" s="21">
        <f>IF($M$82&lt;0,(IF(2050-Z$80&lt;=0,0,(2/(2050-Z$80+1))*(1-(SUM($E92:Z92)/$M$82))*$M$82*'Fixed Data'!X$52)),0)</f>
        <v>0</v>
      </c>
      <c r="AB92" s="21">
        <f>IF($M$82&lt;0,(IF(2050-AA$80&lt;=0,0,(2/(2050-AA$80+1))*(1-(SUM($E92:AA92)/$M$82))*$M$82*'Fixed Data'!Y$52)),0)</f>
        <v>0</v>
      </c>
      <c r="AC92" s="21">
        <f>IF($M$82&lt;0,(IF(2050-AB$80&lt;=0,0,(2/(2050-AB$80+1))*(1-(SUM($E92:AB92)/$M$82))*$M$82*'Fixed Data'!Z$52)),0)</f>
        <v>0</v>
      </c>
      <c r="AD92" s="21">
        <f>IF($M$82&lt;0,(IF(2050-AC$80&lt;=0,0,(2/(2050-AC$80+1))*(1-(SUM($E92:AC92)/$M$82))*$M$82*'Fixed Data'!AA$52)),0)</f>
        <v>0</v>
      </c>
      <c r="AE92" s="21">
        <f>IF($M$82&lt;0,(IF(2050-AD$80&lt;=0,0,(2/(2050-AD$80+1))*(1-(SUM($E92:AD92)/$M$82))*$M$82*'Fixed Data'!AB$52)),0)</f>
        <v>0</v>
      </c>
      <c r="AF92" s="21">
        <f>IF($M$82&lt;0,(IF(2050-AE$80&lt;=0,0,(2/(2050-AE$80+1))*(1-(SUM($E92:AE92)/$M$82))*$M$82*'Fixed Data'!AC$52)),0)</f>
        <v>0</v>
      </c>
      <c r="AG92" s="21">
        <f>IF($M$82&lt;0,(IF(2050-AF$80&lt;=0,0,(2/(2050-AF$80+1))*(1-(SUM($E92:AF92)/$M$82))*$M$82*'Fixed Data'!AD$52)),0)</f>
        <v>0</v>
      </c>
      <c r="AH92" s="21">
        <f>IF($M$82&lt;0,(IF(2050-AG$80&lt;=0,0,(2/(2050-AG$80+1))*(1-(SUM($E92:AG92)/$M$82))*$M$82*'Fixed Data'!AE$52)),0)</f>
        <v>0</v>
      </c>
      <c r="AI92" s="21">
        <f>IF($M$82&lt;0,(IF(2050-AH$80&lt;=0,0,(2/(2050-AH$80+1))*(1-(SUM($E92:AH92)/$M$82))*$M$82*'Fixed Data'!AF$52)),0)</f>
        <v>0</v>
      </c>
      <c r="AJ92" s="21">
        <f>IF($M$82&lt;0,(IF(2050-AI$80&lt;=0,0,(2/(2050-AI$80+1))*(1-(SUM($E92:AI92)/$M$82))*$M$82*'Fixed Data'!AG$52)),0)</f>
        <v>0</v>
      </c>
      <c r="AK92" s="21">
        <f>IF($M$82&lt;0,(IF(2050-AJ$80&lt;=0,0,(2/(2050-AJ$80+1))*(1-(SUM($E92:AJ92)/$M$82))*$M$82*'Fixed Data'!AH$52)),0)</f>
        <v>0</v>
      </c>
      <c r="AL92" s="21">
        <f>IF($M$82&lt;0,(IF(2050-AK$80&lt;=0,0,(2/(2050-AK$80+1))*(1-(SUM($E92:AK92)/$M$82))*$M$82*'Fixed Data'!AI$52)),0)</f>
        <v>0</v>
      </c>
      <c r="AM92" s="21">
        <f>IF($M$82&lt;0,(IF(2050-AL$80&lt;=0,0,(2/(2050-AL$80+1))*(1-(SUM($E92:AL92)/$M$82))*$M$82*'Fixed Data'!AJ$52)),0)</f>
        <v>0</v>
      </c>
      <c r="AN92" s="21">
        <f>IF($M$82&lt;0,(IF(2050-AM$80&lt;=0,0,(2/(2050-AM$80+1))*(1-(SUM($E92:AM92)/$M$82))*$M$82*'Fixed Data'!AK$52)),0)</f>
        <v>0</v>
      </c>
      <c r="AO92" s="21">
        <f>IF($M$82&lt;0,(IF(2050-AN$80&lt;=0,0,(2/(2050-AN$80+1))*(1-(SUM($E92:AN92)/$M$82))*$M$82*'Fixed Data'!AL$52)),0)</f>
        <v>0</v>
      </c>
      <c r="AP92" s="21">
        <f>IF($M$82&lt;0,(IF(2050-AO$80&lt;=0,0,(2/(2050-AO$80+1))*(1-(SUM($E92:AO92)/$M$82))*$M$82*'Fixed Data'!AM$52)),0)</f>
        <v>0</v>
      </c>
      <c r="AQ92" s="21">
        <f>IF($M$82&lt;0,(IF(2050-AP$80&lt;=0,0,(2/(2050-AP$80+1))*(1-(SUM($E92:AP92)/$M$82))*$M$82*'Fixed Data'!AN$52)),0)</f>
        <v>0</v>
      </c>
      <c r="AR92" s="21">
        <f>IF($M$82&lt;0,(IF(2050-AQ$80&lt;=0,0,(2/(2050-AQ$80+1))*(1-(SUM($E92:AQ92)/$M$82))*$M$82*'Fixed Data'!AO$52)),0)</f>
        <v>0</v>
      </c>
      <c r="AS92" s="21">
        <f>IF($M$82&lt;0,(IF(2050-AR$80&lt;=0,0,(2/(2050-AR$80+1))*(1-(SUM($E92:AR92)/$M$82))*$M$82*'Fixed Data'!AP$52)),0)</f>
        <v>0</v>
      </c>
      <c r="AT92" s="21">
        <f>IF($M$82&lt;0,(IF(2050-AS$80&lt;=0,0,(2/(2050-AS$80+1))*(1-(SUM($E92:AS92)/$M$82))*$M$82*'Fixed Data'!AQ$52)),0)</f>
        <v>0</v>
      </c>
      <c r="AU92" s="21">
        <f>IF($M$82&lt;0,(IF(2050-AT$80&lt;=0,0,(2/(2050-AT$80+1))*(1-(SUM($E92:AT92)/$M$82))*$M$82*'Fixed Data'!AR$52)),0)</f>
        <v>0</v>
      </c>
      <c r="AV92" s="21">
        <f>IF($M$82&lt;0,(IF(2050-AU$80&lt;=0,0,(2/(2050-AU$80+1))*(1-(SUM($E92:AU92)/$M$82))*$M$82*'Fixed Data'!AS$52)),0)</f>
        <v>0</v>
      </c>
      <c r="AW92" s="21">
        <f>IF($M$82&lt;0,(IF(2050-AV$80&lt;=0,0,(2/(2050-AV$80+1))*(1-(SUM($E92:AV92)/$M$82))*$M$82*'Fixed Data'!AT$52)),0)</f>
        <v>0</v>
      </c>
      <c r="AX92" s="21">
        <f>IF($M$82&lt;0,(IF(2050-AW$80&lt;=0,0,(2/(2050-AW$80+1))*(1-(SUM($E92:AW92)/$M$82))*$M$82*'Fixed Data'!AU$52)),0)</f>
        <v>0</v>
      </c>
      <c r="AY92" s="21">
        <f>IF($M$82&lt;0,(IF(2050-AX$80&lt;=0,0,(2/(2050-AX$80+1))*(1-(SUM($E92:AX92)/$M$82))*$M$82*'Fixed Data'!AV$52)),0)</f>
        <v>0</v>
      </c>
      <c r="AZ92" s="21">
        <f>IF($M$82&lt;0,(IF(2050-AY$80&lt;=0,0,(2/(2050-AY$80+1))*(1-(SUM($E92:AY92)/$M$82))*$M$82*'Fixed Data'!AW$52)),0)</f>
        <v>0</v>
      </c>
      <c r="BA92" s="21">
        <f>IF($M$82&lt;0,(IF(2050-AZ$80&lt;=0,0,(2/(2050-AZ$80+1))*(1-(SUM($E92:AZ92)/$M$82))*$M$82*'Fixed Data'!AX$52)),0)</f>
        <v>0</v>
      </c>
      <c r="BB92" s="21">
        <f>IF($M$82&lt;0,(IF(2050-BA$80&lt;=0,0,(2/(2050-BA$80+1))*(1-(SUM($E92:BA92)/$M$82))*$M$82*'Fixed Data'!AY$52)),0)</f>
        <v>0</v>
      </c>
    </row>
    <row r="93" spans="1:54" ht="15" hidden="1" customHeight="1" outlineLevel="3">
      <c r="A93" s="8"/>
      <c r="B93" t="s">
        <v>413</v>
      </c>
      <c r="C93" t="s">
        <v>414</v>
      </c>
      <c r="D93" t="s">
        <v>379</v>
      </c>
      <c r="E93" s="18"/>
      <c r="F93" s="18"/>
      <c r="G93" s="18"/>
      <c r="H93" s="18"/>
      <c r="I93" s="18"/>
      <c r="J93" s="18"/>
      <c r="K93" s="18"/>
      <c r="L93" s="18"/>
      <c r="M93" s="18"/>
      <c r="N93" s="18"/>
      <c r="O93" s="21">
        <f>IF($N$82&lt;0,(IF(2050-N$80&lt;=0,0,(2/(2050-N$80+1))*(1-(SUM($E93:N93)/$N$82))*$N$82*'Fixed Data'!L$52)),0)</f>
        <v>0</v>
      </c>
      <c r="P93" s="21">
        <f>IF($N$82&lt;0,(IF(2050-O$80&lt;=0,0,(2/(2050-O$80+1))*(1-(SUM($E93:O93)/$N$82))*$N$82*'Fixed Data'!M$52)),0)</f>
        <v>0</v>
      </c>
      <c r="Q93" s="21">
        <f>IF($N$82&lt;0,(IF(2050-P$80&lt;=0,0,(2/(2050-P$80+1))*(1-(SUM($E93:P93)/$N$82))*$N$82*'Fixed Data'!N$52)),0)</f>
        <v>0</v>
      </c>
      <c r="R93" s="21">
        <f>IF($N$82&lt;0,(IF(2050-Q$80&lt;=0,0,(2/(2050-Q$80+1))*(1-(SUM($E93:Q93)/$N$82))*$N$82*'Fixed Data'!O$52)),0)</f>
        <v>0</v>
      </c>
      <c r="S93" s="21">
        <f>IF($N$82&lt;0,(IF(2050-R$80&lt;=0,0,(2/(2050-R$80+1))*(1-(SUM($E93:R93)/$N$82))*$N$82*'Fixed Data'!P$52)),0)</f>
        <v>0</v>
      </c>
      <c r="T93" s="21">
        <f>IF($N$82&lt;0,(IF(2050-S$80&lt;=0,0,(2/(2050-S$80+1))*(1-(SUM($E93:S93)/$N$82))*$N$82*'Fixed Data'!Q$52)),0)</f>
        <v>0</v>
      </c>
      <c r="U93" s="21">
        <f>IF($N$82&lt;0,(IF(2050-T$80&lt;=0,0,(2/(2050-T$80+1))*(1-(SUM($E93:T93)/$N$82))*$N$82*'Fixed Data'!R$52)),0)</f>
        <v>0</v>
      </c>
      <c r="V93" s="21">
        <f>IF($N$82&lt;0,(IF(2050-U$80&lt;=0,0,(2/(2050-U$80+1))*(1-(SUM($E93:U93)/$N$82))*$N$82*'Fixed Data'!S$52)),0)</f>
        <v>0</v>
      </c>
      <c r="W93" s="21">
        <f>IF($N$82&lt;0,(IF(2050-V$80&lt;=0,0,(2/(2050-V$80+1))*(1-(SUM($E93:V93)/$N$82))*$N$82*'Fixed Data'!T$52)),0)</f>
        <v>0</v>
      </c>
      <c r="X93" s="21">
        <f>IF($N$82&lt;0,(IF(2050-W$80&lt;=0,0,(2/(2050-W$80+1))*(1-(SUM($E93:W93)/$N$82))*$N$82*'Fixed Data'!U$52)),0)</f>
        <v>0</v>
      </c>
      <c r="Y93" s="21">
        <f>IF($N$82&lt;0,(IF(2050-X$80&lt;=0,0,(2/(2050-X$80+1))*(1-(SUM($E93:X93)/$N$82))*$N$82*'Fixed Data'!V$52)),0)</f>
        <v>0</v>
      </c>
      <c r="Z93" s="21">
        <f>IF($N$82&lt;0,(IF(2050-Y$80&lt;=0,0,(2/(2050-Y$80+1))*(1-(SUM($E93:Y93)/$N$82))*$N$82*'Fixed Data'!W$52)),0)</f>
        <v>0</v>
      </c>
      <c r="AA93" s="21">
        <f>IF($N$82&lt;0,(IF(2050-Z$80&lt;=0,0,(2/(2050-Z$80+1))*(1-(SUM($E93:Z93)/$N$82))*$N$82*'Fixed Data'!X$52)),0)</f>
        <v>0</v>
      </c>
      <c r="AB93" s="21">
        <f>IF($N$82&lt;0,(IF(2050-AA$80&lt;=0,0,(2/(2050-AA$80+1))*(1-(SUM($E93:AA93)/$N$82))*$N$82*'Fixed Data'!Y$52)),0)</f>
        <v>0</v>
      </c>
      <c r="AC93" s="21">
        <f>IF($N$82&lt;0,(IF(2050-AB$80&lt;=0,0,(2/(2050-AB$80+1))*(1-(SUM($E93:AB93)/$N$82))*$N$82*'Fixed Data'!Z$52)),0)</f>
        <v>0</v>
      </c>
      <c r="AD93" s="21">
        <f>IF($N$82&lt;0,(IF(2050-AC$80&lt;=0,0,(2/(2050-AC$80+1))*(1-(SUM($E93:AC93)/$N$82))*$N$82*'Fixed Data'!AA$52)),0)</f>
        <v>0</v>
      </c>
      <c r="AE93" s="21">
        <f>IF($N$82&lt;0,(IF(2050-AD$80&lt;=0,0,(2/(2050-AD$80+1))*(1-(SUM($E93:AD93)/$N$82))*$N$82*'Fixed Data'!AB$52)),0)</f>
        <v>0</v>
      </c>
      <c r="AF93" s="21">
        <f>IF($N$82&lt;0,(IF(2050-AE$80&lt;=0,0,(2/(2050-AE$80+1))*(1-(SUM($E93:AE93)/$N$82))*$N$82*'Fixed Data'!AC$52)),0)</f>
        <v>0</v>
      </c>
      <c r="AG93" s="21">
        <f>IF($N$82&lt;0,(IF(2050-AF$80&lt;=0,0,(2/(2050-AF$80+1))*(1-(SUM($E93:AF93)/$N$82))*$N$82*'Fixed Data'!AD$52)),0)</f>
        <v>0</v>
      </c>
      <c r="AH93" s="21">
        <f>IF($N$82&lt;0,(IF(2050-AG$80&lt;=0,0,(2/(2050-AG$80+1))*(1-(SUM($E93:AG93)/$N$82))*$N$82*'Fixed Data'!AE$52)),0)</f>
        <v>0</v>
      </c>
      <c r="AI93" s="21">
        <f>IF($N$82&lt;0,(IF(2050-AH$80&lt;=0,0,(2/(2050-AH$80+1))*(1-(SUM($E93:AH93)/$N$82))*$N$82*'Fixed Data'!AF$52)),0)</f>
        <v>0</v>
      </c>
      <c r="AJ93" s="21">
        <f>IF($N$82&lt;0,(IF(2050-AI$80&lt;=0,0,(2/(2050-AI$80+1))*(1-(SUM($E93:AI93)/$N$82))*$N$82*'Fixed Data'!AG$52)),0)</f>
        <v>0</v>
      </c>
      <c r="AK93" s="21">
        <f>IF($N$82&lt;0,(IF(2050-AJ$80&lt;=0,0,(2/(2050-AJ$80+1))*(1-(SUM($E93:AJ93)/$N$82))*$N$82*'Fixed Data'!AH$52)),0)</f>
        <v>0</v>
      </c>
      <c r="AL93" s="21">
        <f>IF($N$82&lt;0,(IF(2050-AK$80&lt;=0,0,(2/(2050-AK$80+1))*(1-(SUM($E93:AK93)/$N$82))*$N$82*'Fixed Data'!AI$52)),0)</f>
        <v>0</v>
      </c>
      <c r="AM93" s="21">
        <f>IF($N$82&lt;0,(IF(2050-AL$80&lt;=0,0,(2/(2050-AL$80+1))*(1-(SUM($E93:AL93)/$N$82))*$N$82*'Fixed Data'!AJ$52)),0)</f>
        <v>0</v>
      </c>
      <c r="AN93" s="21">
        <f>IF($N$82&lt;0,(IF(2050-AM$80&lt;=0,0,(2/(2050-AM$80+1))*(1-(SUM($E93:AM93)/$N$82))*$N$82*'Fixed Data'!AK$52)),0)</f>
        <v>0</v>
      </c>
      <c r="AO93" s="21">
        <f>IF($N$82&lt;0,(IF(2050-AN$80&lt;=0,0,(2/(2050-AN$80+1))*(1-(SUM($E93:AN93)/$N$82))*$N$82*'Fixed Data'!AL$52)),0)</f>
        <v>0</v>
      </c>
      <c r="AP93" s="21">
        <f>IF($N$82&lt;0,(IF(2050-AO$80&lt;=0,0,(2/(2050-AO$80+1))*(1-(SUM($E93:AO93)/$N$82))*$N$82*'Fixed Data'!AM$52)),0)</f>
        <v>0</v>
      </c>
      <c r="AQ93" s="21">
        <f>IF($N$82&lt;0,(IF(2050-AP$80&lt;=0,0,(2/(2050-AP$80+1))*(1-(SUM($E93:AP93)/$N$82))*$N$82*'Fixed Data'!AN$52)),0)</f>
        <v>0</v>
      </c>
      <c r="AR93" s="21">
        <f>IF($N$82&lt;0,(IF(2050-AQ$80&lt;=0,0,(2/(2050-AQ$80+1))*(1-(SUM($E93:AQ93)/$N$82))*$N$82*'Fixed Data'!AO$52)),0)</f>
        <v>0</v>
      </c>
      <c r="AS93" s="21">
        <f>IF($N$82&lt;0,(IF(2050-AR$80&lt;=0,0,(2/(2050-AR$80+1))*(1-(SUM($E93:AR93)/$N$82))*$N$82*'Fixed Data'!AP$52)),0)</f>
        <v>0</v>
      </c>
      <c r="AT93" s="21">
        <f>IF($N$82&lt;0,(IF(2050-AS$80&lt;=0,0,(2/(2050-AS$80+1))*(1-(SUM($E93:AS93)/$N$82))*$N$82*'Fixed Data'!AQ$52)),0)</f>
        <v>0</v>
      </c>
      <c r="AU93" s="21">
        <f>IF($N$82&lt;0,(IF(2050-AT$80&lt;=0,0,(2/(2050-AT$80+1))*(1-(SUM($E93:AT93)/$N$82))*$N$82*'Fixed Data'!AR$52)),0)</f>
        <v>0</v>
      </c>
      <c r="AV93" s="21">
        <f>IF($N$82&lt;0,(IF(2050-AU$80&lt;=0,0,(2/(2050-AU$80+1))*(1-(SUM($E93:AU93)/$N$82))*$N$82*'Fixed Data'!AS$52)),0)</f>
        <v>0</v>
      </c>
      <c r="AW93" s="21">
        <f>IF($N$82&lt;0,(IF(2050-AV$80&lt;=0,0,(2/(2050-AV$80+1))*(1-(SUM($E93:AV93)/$N$82))*$N$82*'Fixed Data'!AT$52)),0)</f>
        <v>0</v>
      </c>
      <c r="AX93" s="21">
        <f>IF($N$82&lt;0,(IF(2050-AW$80&lt;=0,0,(2/(2050-AW$80+1))*(1-(SUM($E93:AW93)/$N$82))*$N$82*'Fixed Data'!AU$52)),0)</f>
        <v>0</v>
      </c>
      <c r="AY93" s="21">
        <f>IF($N$82&lt;0,(IF(2050-AX$80&lt;=0,0,(2/(2050-AX$80+1))*(1-(SUM($E93:AX93)/$N$82))*$N$82*'Fixed Data'!AV$52)),0)</f>
        <v>0</v>
      </c>
      <c r="AZ93" s="21">
        <f>IF($N$82&lt;0,(IF(2050-AY$80&lt;=0,0,(2/(2050-AY$80+1))*(1-(SUM($E93:AY93)/$N$82))*$N$82*'Fixed Data'!AW$52)),0)</f>
        <v>0</v>
      </c>
      <c r="BA93" s="21">
        <f>IF($N$82&lt;0,(IF(2050-AZ$80&lt;=0,0,(2/(2050-AZ$80+1))*(1-(SUM($E93:AZ93)/$N$82))*$N$82*'Fixed Data'!AX$52)),0)</f>
        <v>0</v>
      </c>
      <c r="BB93" s="21">
        <f>IF($N$82&lt;0,(IF(2050-BA$80&lt;=0,0,(2/(2050-BA$80+1))*(1-(SUM($E93:BA93)/$N$82))*$N$82*'Fixed Data'!AY$52)),0)</f>
        <v>0</v>
      </c>
    </row>
    <row r="94" spans="1:54" ht="15" hidden="1" customHeight="1" outlineLevel="3">
      <c r="A94" s="8"/>
      <c r="B94" t="s">
        <v>415</v>
      </c>
      <c r="C94" t="s">
        <v>416</v>
      </c>
      <c r="D94" t="s">
        <v>379</v>
      </c>
      <c r="E94" s="18"/>
      <c r="F94" s="18"/>
      <c r="G94" s="18"/>
      <c r="H94" s="18"/>
      <c r="I94" s="18"/>
      <c r="J94" s="18"/>
      <c r="K94" s="18"/>
      <c r="L94" s="18"/>
      <c r="M94" s="18"/>
      <c r="N94" s="18"/>
      <c r="O94" s="18"/>
      <c r="P94" s="21">
        <f>IF($O$82&lt;0,(IF(2050-O$80&lt;=0,0,(2/(2050-O$80+1))*(1-(SUM($E94:O94)/$O$82))*$O$82*'Fixed Data'!M$52)),0)</f>
        <v>0</v>
      </c>
      <c r="Q94" s="21">
        <f>IF($O$82&lt;0,(IF(2050-P$80&lt;=0,0,(2/(2050-P$80+1))*(1-(SUM($E94:P94)/$O$82))*$O$82*'Fixed Data'!N$52)),0)</f>
        <v>0</v>
      </c>
      <c r="R94" s="21">
        <f>IF($O$82&lt;0,(IF(2050-Q$80&lt;=0,0,(2/(2050-Q$80+1))*(1-(SUM($E94:Q94)/$O$82))*$O$82*'Fixed Data'!O$52)),0)</f>
        <v>0</v>
      </c>
      <c r="S94" s="21">
        <f>IF($O$82&lt;0,(IF(2050-R$80&lt;=0,0,(2/(2050-R$80+1))*(1-(SUM($E94:R94)/$O$82))*$O$82*'Fixed Data'!P$52)),0)</f>
        <v>0</v>
      </c>
      <c r="T94" s="21">
        <f>IF($O$82&lt;0,(IF(2050-S$80&lt;=0,0,(2/(2050-S$80+1))*(1-(SUM($E94:S94)/$O$82))*$O$82*'Fixed Data'!Q$52)),0)</f>
        <v>0</v>
      </c>
      <c r="U94" s="21">
        <f>IF($O$82&lt;0,(IF(2050-T$80&lt;=0,0,(2/(2050-T$80+1))*(1-(SUM($E94:T94)/$O$82))*$O$82*'Fixed Data'!R$52)),0)</f>
        <v>0</v>
      </c>
      <c r="V94" s="21">
        <f>IF($O$82&lt;0,(IF(2050-U$80&lt;=0,0,(2/(2050-U$80+1))*(1-(SUM($E94:U94)/$O$82))*$O$82*'Fixed Data'!S$52)),0)</f>
        <v>0</v>
      </c>
      <c r="W94" s="21">
        <f>IF($O$82&lt;0,(IF(2050-V$80&lt;=0,0,(2/(2050-V$80+1))*(1-(SUM($E94:V94)/$O$82))*$O$82*'Fixed Data'!T$52)),0)</f>
        <v>0</v>
      </c>
      <c r="X94" s="21">
        <f>IF($O$82&lt;0,(IF(2050-W$80&lt;=0,0,(2/(2050-W$80+1))*(1-(SUM($E94:W94)/$O$82))*$O$82*'Fixed Data'!U$52)),0)</f>
        <v>0</v>
      </c>
      <c r="Y94" s="21">
        <f>IF($O$82&lt;0,(IF(2050-X$80&lt;=0,0,(2/(2050-X$80+1))*(1-(SUM($E94:X94)/$O$82))*$O$82*'Fixed Data'!V$52)),0)</f>
        <v>0</v>
      </c>
      <c r="Z94" s="21">
        <f>IF($O$82&lt;0,(IF(2050-Y$80&lt;=0,0,(2/(2050-Y$80+1))*(1-(SUM($E94:Y94)/$O$82))*$O$82*'Fixed Data'!W$52)),0)</f>
        <v>0</v>
      </c>
      <c r="AA94" s="21">
        <f>IF($O$82&lt;0,(IF(2050-Z$80&lt;=0,0,(2/(2050-Z$80+1))*(1-(SUM($E94:Z94)/$O$82))*$O$82*'Fixed Data'!X$52)),0)</f>
        <v>0</v>
      </c>
      <c r="AB94" s="21">
        <f>IF($O$82&lt;0,(IF(2050-AA$80&lt;=0,0,(2/(2050-AA$80+1))*(1-(SUM($E94:AA94)/$O$82))*$O$82*'Fixed Data'!Y$52)),0)</f>
        <v>0</v>
      </c>
      <c r="AC94" s="21">
        <f>IF($O$82&lt;0,(IF(2050-AB$80&lt;=0,0,(2/(2050-AB$80+1))*(1-(SUM($E94:AB94)/$O$82))*$O$82*'Fixed Data'!Z$52)),0)</f>
        <v>0</v>
      </c>
      <c r="AD94" s="21">
        <f>IF($O$82&lt;0,(IF(2050-AC$80&lt;=0,0,(2/(2050-AC$80+1))*(1-(SUM($E94:AC94)/$O$82))*$O$82*'Fixed Data'!AA$52)),0)</f>
        <v>0</v>
      </c>
      <c r="AE94" s="21">
        <f>IF($O$82&lt;0,(IF(2050-AD$80&lt;=0,0,(2/(2050-AD$80+1))*(1-(SUM($E94:AD94)/$O$82))*$O$82*'Fixed Data'!AB$52)),0)</f>
        <v>0</v>
      </c>
      <c r="AF94" s="21">
        <f>IF($O$82&lt;0,(IF(2050-AE$80&lt;=0,0,(2/(2050-AE$80+1))*(1-(SUM($E94:AE94)/$O$82))*$O$82*'Fixed Data'!AC$52)),0)</f>
        <v>0</v>
      </c>
      <c r="AG94" s="21">
        <f>IF($O$82&lt;0,(IF(2050-AF$80&lt;=0,0,(2/(2050-AF$80+1))*(1-(SUM($E94:AF94)/$O$82))*$O$82*'Fixed Data'!AD$52)),0)</f>
        <v>0</v>
      </c>
      <c r="AH94" s="21">
        <f>IF($O$82&lt;0,(IF(2050-AG$80&lt;=0,0,(2/(2050-AG$80+1))*(1-(SUM($E94:AG94)/$O$82))*$O$82*'Fixed Data'!AE$52)),0)</f>
        <v>0</v>
      </c>
      <c r="AI94" s="21">
        <f>IF($O$82&lt;0,(IF(2050-AH$80&lt;=0,0,(2/(2050-AH$80+1))*(1-(SUM($E94:AH94)/$O$82))*$O$82*'Fixed Data'!AF$52)),0)</f>
        <v>0</v>
      </c>
      <c r="AJ94" s="21">
        <f>IF($O$82&lt;0,(IF(2050-AI$80&lt;=0,0,(2/(2050-AI$80+1))*(1-(SUM($E94:AI94)/$O$82))*$O$82*'Fixed Data'!AG$52)),0)</f>
        <v>0</v>
      </c>
      <c r="AK94" s="21">
        <f>IF($O$82&lt;0,(IF(2050-AJ$80&lt;=0,0,(2/(2050-AJ$80+1))*(1-(SUM($E94:AJ94)/$O$82))*$O$82*'Fixed Data'!AH$52)),0)</f>
        <v>0</v>
      </c>
      <c r="AL94" s="21">
        <f>IF($O$82&lt;0,(IF(2050-AK$80&lt;=0,0,(2/(2050-AK$80+1))*(1-(SUM($E94:AK94)/$O$82))*$O$82*'Fixed Data'!AI$52)),0)</f>
        <v>0</v>
      </c>
      <c r="AM94" s="21">
        <f>IF($O$82&lt;0,(IF(2050-AL$80&lt;=0,0,(2/(2050-AL$80+1))*(1-(SUM($E94:AL94)/$O$82))*$O$82*'Fixed Data'!AJ$52)),0)</f>
        <v>0</v>
      </c>
      <c r="AN94" s="21">
        <f>IF($O$82&lt;0,(IF(2050-AM$80&lt;=0,0,(2/(2050-AM$80+1))*(1-(SUM($E94:AM94)/$O$82))*$O$82*'Fixed Data'!AK$52)),0)</f>
        <v>0</v>
      </c>
      <c r="AO94" s="21">
        <f>IF($O$82&lt;0,(IF(2050-AN$80&lt;=0,0,(2/(2050-AN$80+1))*(1-(SUM($E94:AN94)/$O$82))*$O$82*'Fixed Data'!AL$52)),0)</f>
        <v>0</v>
      </c>
      <c r="AP94" s="21">
        <f>IF($O$82&lt;0,(IF(2050-AO$80&lt;=0,0,(2/(2050-AO$80+1))*(1-(SUM($E94:AO94)/$O$82))*$O$82*'Fixed Data'!AM$52)),0)</f>
        <v>0</v>
      </c>
      <c r="AQ94" s="21">
        <f>IF($O$82&lt;0,(IF(2050-AP$80&lt;=0,0,(2/(2050-AP$80+1))*(1-(SUM($E94:AP94)/$O$82))*$O$82*'Fixed Data'!AN$52)),0)</f>
        <v>0</v>
      </c>
      <c r="AR94" s="21">
        <f>IF($O$82&lt;0,(IF(2050-AQ$80&lt;=0,0,(2/(2050-AQ$80+1))*(1-(SUM($E94:AQ94)/$O$82))*$O$82*'Fixed Data'!AO$52)),0)</f>
        <v>0</v>
      </c>
      <c r="AS94" s="21">
        <f>IF($O$82&lt;0,(IF(2050-AR$80&lt;=0,0,(2/(2050-AR$80+1))*(1-(SUM($E94:AR94)/$O$82))*$O$82*'Fixed Data'!AP$52)),0)</f>
        <v>0</v>
      </c>
      <c r="AT94" s="21">
        <f>IF($O$82&lt;0,(IF(2050-AS$80&lt;=0,0,(2/(2050-AS$80+1))*(1-(SUM($E94:AS94)/$O$82))*$O$82*'Fixed Data'!AQ$52)),0)</f>
        <v>0</v>
      </c>
      <c r="AU94" s="21">
        <f>IF($O$82&lt;0,(IF(2050-AT$80&lt;=0,0,(2/(2050-AT$80+1))*(1-(SUM($E94:AT94)/$O$82))*$O$82*'Fixed Data'!AR$52)),0)</f>
        <v>0</v>
      </c>
      <c r="AV94" s="21">
        <f>IF($O$82&lt;0,(IF(2050-AU$80&lt;=0,0,(2/(2050-AU$80+1))*(1-(SUM($E94:AU94)/$O$82))*$O$82*'Fixed Data'!AS$52)),0)</f>
        <v>0</v>
      </c>
      <c r="AW94" s="21">
        <f>IF($O$82&lt;0,(IF(2050-AV$80&lt;=0,0,(2/(2050-AV$80+1))*(1-(SUM($E94:AV94)/$O$82))*$O$82*'Fixed Data'!AT$52)),0)</f>
        <v>0</v>
      </c>
      <c r="AX94" s="21">
        <f>IF($O$82&lt;0,(IF(2050-AW$80&lt;=0,0,(2/(2050-AW$80+1))*(1-(SUM($E94:AW94)/$O$82))*$O$82*'Fixed Data'!AU$52)),0)</f>
        <v>0</v>
      </c>
      <c r="AY94" s="21">
        <f>IF($O$82&lt;0,(IF(2050-AX$80&lt;=0,0,(2/(2050-AX$80+1))*(1-(SUM($E94:AX94)/$O$82))*$O$82*'Fixed Data'!AV$52)),0)</f>
        <v>0</v>
      </c>
      <c r="AZ94" s="21">
        <f>IF($O$82&lt;0,(IF(2050-AY$80&lt;=0,0,(2/(2050-AY$80+1))*(1-(SUM($E94:AY94)/$O$82))*$O$82*'Fixed Data'!AW$52)),0)</f>
        <v>0</v>
      </c>
      <c r="BA94" s="21">
        <f>IF($O$82&lt;0,(IF(2050-AZ$80&lt;=0,0,(2/(2050-AZ$80+1))*(1-(SUM($E94:AZ94)/$O$82))*$O$82*'Fixed Data'!AX$52)),0)</f>
        <v>0</v>
      </c>
      <c r="BB94" s="21">
        <f>IF($O$82&lt;0,(IF(2050-BA$80&lt;=0,0,(2/(2050-BA$80+1))*(1-(SUM($E94:BA94)/$O$82))*$O$82*'Fixed Data'!AY$52)),0)</f>
        <v>0</v>
      </c>
    </row>
    <row r="95" spans="1:54" ht="15" hidden="1" customHeight="1" outlineLevel="3">
      <c r="A95" s="8"/>
      <c r="B95" t="s">
        <v>417</v>
      </c>
      <c r="C95" t="s">
        <v>418</v>
      </c>
      <c r="D95" t="s">
        <v>379</v>
      </c>
      <c r="E95" s="18"/>
      <c r="F95" s="18"/>
      <c r="G95" s="18"/>
      <c r="H95" s="18"/>
      <c r="I95" s="18"/>
      <c r="J95" s="18"/>
      <c r="K95" s="18"/>
      <c r="L95" s="18"/>
      <c r="M95" s="18"/>
      <c r="N95" s="18"/>
      <c r="O95" s="18"/>
      <c r="P95" s="18"/>
      <c r="Q95" s="21">
        <f>IF($P$82&lt;0,(IF(2050-P$80&lt;=0,0,(2/(2050-P$80+1))*(1-(SUM($E95:P95)/$P$82))*$P$82*'Fixed Data'!N$52)),0)</f>
        <v>0</v>
      </c>
      <c r="R95" s="21">
        <f>IF($P$82&lt;0,(IF(2050-Q$80&lt;=0,0,(2/(2050-Q$80+1))*(1-(SUM($E95:Q95)/$P$82))*$P$82*'Fixed Data'!O$52)),0)</f>
        <v>0</v>
      </c>
      <c r="S95" s="21">
        <f>IF($P$82&lt;0,(IF(2050-R$80&lt;=0,0,(2/(2050-R$80+1))*(1-(SUM($E95:R95)/$P$82))*$P$82*'Fixed Data'!P$52)),0)</f>
        <v>0</v>
      </c>
      <c r="T95" s="21">
        <f>IF($P$82&lt;0,(IF(2050-S$80&lt;=0,0,(2/(2050-S$80+1))*(1-(SUM($E95:S95)/$P$82))*$P$82*'Fixed Data'!Q$52)),0)</f>
        <v>0</v>
      </c>
      <c r="U95" s="21">
        <f>IF($P$82&lt;0,(IF(2050-T$80&lt;=0,0,(2/(2050-T$80+1))*(1-(SUM($E95:T95)/$P$82))*$P$82*'Fixed Data'!R$52)),0)</f>
        <v>0</v>
      </c>
      <c r="V95" s="21">
        <f>IF($P$82&lt;0,(IF(2050-U$80&lt;=0,0,(2/(2050-U$80+1))*(1-(SUM($E95:U95)/$P$82))*$P$82*'Fixed Data'!S$52)),0)</f>
        <v>0</v>
      </c>
      <c r="W95" s="21">
        <f>IF($P$82&lt;0,(IF(2050-V$80&lt;=0,0,(2/(2050-V$80+1))*(1-(SUM($E95:V95)/$P$82))*$P$82*'Fixed Data'!T$52)),0)</f>
        <v>0</v>
      </c>
      <c r="X95" s="21">
        <f>IF($P$82&lt;0,(IF(2050-W$80&lt;=0,0,(2/(2050-W$80+1))*(1-(SUM($E95:W95)/$P$82))*$P$82*'Fixed Data'!U$52)),0)</f>
        <v>0</v>
      </c>
      <c r="Y95" s="21">
        <f>IF($P$82&lt;0,(IF(2050-X$80&lt;=0,0,(2/(2050-X$80+1))*(1-(SUM($E95:X95)/$P$82))*$P$82*'Fixed Data'!V$52)),0)</f>
        <v>0</v>
      </c>
      <c r="Z95" s="21">
        <f>IF($P$82&lt;0,(IF(2050-Y$80&lt;=0,0,(2/(2050-Y$80+1))*(1-(SUM($E95:Y95)/$P$82))*$P$82*'Fixed Data'!W$52)),0)</f>
        <v>0</v>
      </c>
      <c r="AA95" s="21">
        <f>IF($P$82&lt;0,(IF(2050-Z$80&lt;=0,0,(2/(2050-Z$80+1))*(1-(SUM($E95:Z95)/$P$82))*$P$82*'Fixed Data'!X$52)),0)</f>
        <v>0</v>
      </c>
      <c r="AB95" s="21">
        <f>IF($P$82&lt;0,(IF(2050-AA$80&lt;=0,0,(2/(2050-AA$80+1))*(1-(SUM($E95:AA95)/$P$82))*$P$82*'Fixed Data'!Y$52)),0)</f>
        <v>0</v>
      </c>
      <c r="AC95" s="21">
        <f>IF($P$82&lt;0,(IF(2050-AB$80&lt;=0,0,(2/(2050-AB$80+1))*(1-(SUM($E95:AB95)/$P$82))*$P$82*'Fixed Data'!Z$52)),0)</f>
        <v>0</v>
      </c>
      <c r="AD95" s="21">
        <f>IF($P$82&lt;0,(IF(2050-AC$80&lt;=0,0,(2/(2050-AC$80+1))*(1-(SUM($E95:AC95)/$P$82))*$P$82*'Fixed Data'!AA$52)),0)</f>
        <v>0</v>
      </c>
      <c r="AE95" s="21">
        <f>IF($P$82&lt;0,(IF(2050-AD$80&lt;=0,0,(2/(2050-AD$80+1))*(1-(SUM($E95:AD95)/$P$82))*$P$82*'Fixed Data'!AB$52)),0)</f>
        <v>0</v>
      </c>
      <c r="AF95" s="21">
        <f>IF($P$82&lt;0,(IF(2050-AE$80&lt;=0,0,(2/(2050-AE$80+1))*(1-(SUM($E95:AE95)/$P$82))*$P$82*'Fixed Data'!AC$52)),0)</f>
        <v>0</v>
      </c>
      <c r="AG95" s="21">
        <f>IF($P$82&lt;0,(IF(2050-AF$80&lt;=0,0,(2/(2050-AF$80+1))*(1-(SUM($E95:AF95)/$P$82))*$P$82*'Fixed Data'!AD$52)),0)</f>
        <v>0</v>
      </c>
      <c r="AH95" s="21">
        <f>IF($P$82&lt;0,(IF(2050-AG$80&lt;=0,0,(2/(2050-AG$80+1))*(1-(SUM($E95:AG95)/$P$82))*$P$82*'Fixed Data'!AE$52)),0)</f>
        <v>0</v>
      </c>
      <c r="AI95" s="21">
        <f>IF($P$82&lt;0,(IF(2050-AH$80&lt;=0,0,(2/(2050-AH$80+1))*(1-(SUM($E95:AH95)/$P$82))*$P$82*'Fixed Data'!AF$52)),0)</f>
        <v>0</v>
      </c>
      <c r="AJ95" s="21">
        <f>IF($P$82&lt;0,(IF(2050-AI$80&lt;=0,0,(2/(2050-AI$80+1))*(1-(SUM($E95:AI95)/$P$82))*$P$82*'Fixed Data'!AG$52)),0)</f>
        <v>0</v>
      </c>
      <c r="AK95" s="21">
        <f>IF($P$82&lt;0,(IF(2050-AJ$80&lt;=0,0,(2/(2050-AJ$80+1))*(1-(SUM($E95:AJ95)/$P$82))*$P$82*'Fixed Data'!AH$52)),0)</f>
        <v>0</v>
      </c>
      <c r="AL95" s="21">
        <f>IF($P$82&lt;0,(IF(2050-AK$80&lt;=0,0,(2/(2050-AK$80+1))*(1-(SUM($E95:AK95)/$P$82))*$P$82*'Fixed Data'!AI$52)),0)</f>
        <v>0</v>
      </c>
      <c r="AM95" s="21">
        <f>IF($P$82&lt;0,(IF(2050-AL$80&lt;=0,0,(2/(2050-AL$80+1))*(1-(SUM($E95:AL95)/$P$82))*$P$82*'Fixed Data'!AJ$52)),0)</f>
        <v>0</v>
      </c>
      <c r="AN95" s="21">
        <f>IF($P$82&lt;0,(IF(2050-AM$80&lt;=0,0,(2/(2050-AM$80+1))*(1-(SUM($E95:AM95)/$P$82))*$P$82*'Fixed Data'!AK$52)),0)</f>
        <v>0</v>
      </c>
      <c r="AO95" s="21">
        <f>IF($P$82&lt;0,(IF(2050-AN$80&lt;=0,0,(2/(2050-AN$80+1))*(1-(SUM($E95:AN95)/$P$82))*$P$82*'Fixed Data'!AL$52)),0)</f>
        <v>0</v>
      </c>
      <c r="AP95" s="21">
        <f>IF($P$82&lt;0,(IF(2050-AO$80&lt;=0,0,(2/(2050-AO$80+1))*(1-(SUM($E95:AO95)/$P$82))*$P$82*'Fixed Data'!AM$52)),0)</f>
        <v>0</v>
      </c>
      <c r="AQ95" s="21">
        <f>IF($P$82&lt;0,(IF(2050-AP$80&lt;=0,0,(2/(2050-AP$80+1))*(1-(SUM($E95:AP95)/$P$82))*$P$82*'Fixed Data'!AN$52)),0)</f>
        <v>0</v>
      </c>
      <c r="AR95" s="21">
        <f>IF($P$82&lt;0,(IF(2050-AQ$80&lt;=0,0,(2/(2050-AQ$80+1))*(1-(SUM($E95:AQ95)/$P$82))*$P$82*'Fixed Data'!AO$52)),0)</f>
        <v>0</v>
      </c>
      <c r="AS95" s="21">
        <f>IF($P$82&lt;0,(IF(2050-AR$80&lt;=0,0,(2/(2050-AR$80+1))*(1-(SUM($E95:AR95)/$P$82))*$P$82*'Fixed Data'!AP$52)),0)</f>
        <v>0</v>
      </c>
      <c r="AT95" s="21">
        <f>IF($P$82&lt;0,(IF(2050-AS$80&lt;=0,0,(2/(2050-AS$80+1))*(1-(SUM($E95:AS95)/$P$82))*$P$82*'Fixed Data'!AQ$52)),0)</f>
        <v>0</v>
      </c>
      <c r="AU95" s="21">
        <f>IF($P$82&lt;0,(IF(2050-AT$80&lt;=0,0,(2/(2050-AT$80+1))*(1-(SUM($E95:AT95)/$P$82))*$P$82*'Fixed Data'!AR$52)),0)</f>
        <v>0</v>
      </c>
      <c r="AV95" s="21">
        <f>IF($P$82&lt;0,(IF(2050-AU$80&lt;=0,0,(2/(2050-AU$80+1))*(1-(SUM($E95:AU95)/$P$82))*$P$82*'Fixed Data'!AS$52)),0)</f>
        <v>0</v>
      </c>
      <c r="AW95" s="21">
        <f>IF($P$82&lt;0,(IF(2050-AV$80&lt;=0,0,(2/(2050-AV$80+1))*(1-(SUM($E95:AV95)/$P$82))*$P$82*'Fixed Data'!AT$52)),0)</f>
        <v>0</v>
      </c>
      <c r="AX95" s="21">
        <f>IF($P$82&lt;0,(IF(2050-AW$80&lt;=0,0,(2/(2050-AW$80+1))*(1-(SUM($E95:AW95)/$P$82))*$P$82*'Fixed Data'!AU$52)),0)</f>
        <v>0</v>
      </c>
      <c r="AY95" s="21">
        <f>IF($P$82&lt;0,(IF(2050-AX$80&lt;=0,0,(2/(2050-AX$80+1))*(1-(SUM($E95:AX95)/$P$82))*$P$82*'Fixed Data'!AV$52)),0)</f>
        <v>0</v>
      </c>
      <c r="AZ95" s="21">
        <f>IF($P$82&lt;0,(IF(2050-AY$80&lt;=0,0,(2/(2050-AY$80+1))*(1-(SUM($E95:AY95)/$P$82))*$P$82*'Fixed Data'!AW$52)),0)</f>
        <v>0</v>
      </c>
      <c r="BA95" s="21">
        <f>IF($P$82&lt;0,(IF(2050-AZ$80&lt;=0,0,(2/(2050-AZ$80+1))*(1-(SUM($E95:AZ95)/$P$82))*$P$82*'Fixed Data'!AX$52)),0)</f>
        <v>0</v>
      </c>
      <c r="BB95" s="21">
        <f>IF($P$82&lt;0,(IF(2050-BA$80&lt;=0,0,(2/(2050-BA$80+1))*(1-(SUM($E95:BA95)/$P$82))*$P$82*'Fixed Data'!AY$52)),0)</f>
        <v>0</v>
      </c>
    </row>
    <row r="96" spans="1:54" ht="15" hidden="1" customHeight="1" outlineLevel="3">
      <c r="A96" s="8"/>
      <c r="B96" t="s">
        <v>419</v>
      </c>
      <c r="C96" t="s">
        <v>420</v>
      </c>
      <c r="D96" t="s">
        <v>379</v>
      </c>
      <c r="E96" s="18"/>
      <c r="F96" s="18"/>
      <c r="G96" s="18"/>
      <c r="H96" s="18"/>
      <c r="I96" s="18"/>
      <c r="J96" s="18"/>
      <c r="K96" s="18"/>
      <c r="L96" s="18"/>
      <c r="M96" s="18"/>
      <c r="N96" s="18"/>
      <c r="O96" s="18"/>
      <c r="P96" s="18"/>
      <c r="Q96" s="18"/>
      <c r="R96" s="21">
        <f>IF($Q$82&lt;0,(IF(2050-Q$80&lt;=0,0,(2/(2050-Q$80+1))*(1-(SUM($E96:Q96)/$Q$82))*$Q$82*'Fixed Data'!O$52)),0)</f>
        <v>0</v>
      </c>
      <c r="S96" s="21">
        <f>IF($Q$82&lt;0,(IF(2050-R$80&lt;=0,0,(2/(2050-R$80+1))*(1-(SUM($E96:R96)/$Q$82))*$Q$82*'Fixed Data'!P$52)),0)</f>
        <v>0</v>
      </c>
      <c r="T96" s="21">
        <f>IF($Q$82&lt;0,(IF(2050-S$80&lt;=0,0,(2/(2050-S$80+1))*(1-(SUM($E96:S96)/$Q$82))*$Q$82*'Fixed Data'!Q$52)),0)</f>
        <v>0</v>
      </c>
      <c r="U96" s="21">
        <f>IF($Q$82&lt;0,(IF(2050-T$80&lt;=0,0,(2/(2050-T$80+1))*(1-(SUM($E96:T96)/$Q$82))*$Q$82*'Fixed Data'!R$52)),0)</f>
        <v>0</v>
      </c>
      <c r="V96" s="21">
        <f>IF($Q$82&lt;0,(IF(2050-U$80&lt;=0,0,(2/(2050-U$80+1))*(1-(SUM($E96:U96)/$Q$82))*$Q$82*'Fixed Data'!S$52)),0)</f>
        <v>0</v>
      </c>
      <c r="W96" s="21">
        <f>IF($Q$82&lt;0,(IF(2050-V$80&lt;=0,0,(2/(2050-V$80+1))*(1-(SUM($E96:V96)/$Q$82))*$Q$82*'Fixed Data'!T$52)),0)</f>
        <v>0</v>
      </c>
      <c r="X96" s="21">
        <f>IF($Q$82&lt;0,(IF(2050-W$80&lt;=0,0,(2/(2050-W$80+1))*(1-(SUM($E96:W96)/$Q$82))*$Q$82*'Fixed Data'!U$52)),0)</f>
        <v>0</v>
      </c>
      <c r="Y96" s="21">
        <f>IF($Q$82&lt;0,(IF(2050-X$80&lt;=0,0,(2/(2050-X$80+1))*(1-(SUM($E96:X96)/$Q$82))*$Q$82*'Fixed Data'!V$52)),0)</f>
        <v>0</v>
      </c>
      <c r="Z96" s="21">
        <f>IF($Q$82&lt;0,(IF(2050-Y$80&lt;=0,0,(2/(2050-Y$80+1))*(1-(SUM($E96:Y96)/$Q$82))*$Q$82*'Fixed Data'!W$52)),0)</f>
        <v>0</v>
      </c>
      <c r="AA96" s="21">
        <f>IF($Q$82&lt;0,(IF(2050-Z$80&lt;=0,0,(2/(2050-Z$80+1))*(1-(SUM($E96:Z96)/$Q$82))*$Q$82*'Fixed Data'!X$52)),0)</f>
        <v>0</v>
      </c>
      <c r="AB96" s="21">
        <f>IF($Q$82&lt;0,(IF(2050-AA$80&lt;=0,0,(2/(2050-AA$80+1))*(1-(SUM($E96:AA96)/$Q$82))*$Q$82*'Fixed Data'!Y$52)),0)</f>
        <v>0</v>
      </c>
      <c r="AC96" s="21">
        <f>IF($Q$82&lt;0,(IF(2050-AB$80&lt;=0,0,(2/(2050-AB$80+1))*(1-(SUM($E96:AB96)/$Q$82))*$Q$82*'Fixed Data'!Z$52)),0)</f>
        <v>0</v>
      </c>
      <c r="AD96" s="21">
        <f>IF($Q$82&lt;0,(IF(2050-AC$80&lt;=0,0,(2/(2050-AC$80+1))*(1-(SUM($E96:AC96)/$Q$82))*$Q$82*'Fixed Data'!AA$52)),0)</f>
        <v>0</v>
      </c>
      <c r="AE96" s="21">
        <f>IF($Q$82&lt;0,(IF(2050-AD$80&lt;=0,0,(2/(2050-AD$80+1))*(1-(SUM($E96:AD96)/$Q$82))*$Q$82*'Fixed Data'!AB$52)),0)</f>
        <v>0</v>
      </c>
      <c r="AF96" s="21">
        <f>IF($Q$82&lt;0,(IF(2050-AE$80&lt;=0,0,(2/(2050-AE$80+1))*(1-(SUM($E96:AE96)/$Q$82))*$Q$82*'Fixed Data'!AC$52)),0)</f>
        <v>0</v>
      </c>
      <c r="AG96" s="21">
        <f>IF($Q$82&lt;0,(IF(2050-AF$80&lt;=0,0,(2/(2050-AF$80+1))*(1-(SUM($E96:AF96)/$Q$82))*$Q$82*'Fixed Data'!AD$52)),0)</f>
        <v>0</v>
      </c>
      <c r="AH96" s="21">
        <f>IF($Q$82&lt;0,(IF(2050-AG$80&lt;=0,0,(2/(2050-AG$80+1))*(1-(SUM($E96:AG96)/$Q$82))*$Q$82*'Fixed Data'!AE$52)),0)</f>
        <v>0</v>
      </c>
      <c r="AI96" s="21">
        <f>IF($Q$82&lt;0,(IF(2050-AH$80&lt;=0,0,(2/(2050-AH$80+1))*(1-(SUM($E96:AH96)/$Q$82))*$Q$82*'Fixed Data'!AF$52)),0)</f>
        <v>0</v>
      </c>
      <c r="AJ96" s="21">
        <f>IF($Q$82&lt;0,(IF(2050-AI$80&lt;=0,0,(2/(2050-AI$80+1))*(1-(SUM($E96:AI96)/$Q$82))*$Q$82*'Fixed Data'!AG$52)),0)</f>
        <v>0</v>
      </c>
      <c r="AK96" s="21">
        <f>IF($Q$82&lt;0,(IF(2050-AJ$80&lt;=0,0,(2/(2050-AJ$80+1))*(1-(SUM($E96:AJ96)/$Q$82))*$Q$82*'Fixed Data'!AH$52)),0)</f>
        <v>0</v>
      </c>
      <c r="AL96" s="21">
        <f>IF($Q$82&lt;0,(IF(2050-AK$80&lt;=0,0,(2/(2050-AK$80+1))*(1-(SUM($E96:AK96)/$Q$82))*$Q$82*'Fixed Data'!AI$52)),0)</f>
        <v>0</v>
      </c>
      <c r="AM96" s="21">
        <f>IF($Q$82&lt;0,(IF(2050-AL$80&lt;=0,0,(2/(2050-AL$80+1))*(1-(SUM($E96:AL96)/$Q$82))*$Q$82*'Fixed Data'!AJ$52)),0)</f>
        <v>0</v>
      </c>
      <c r="AN96" s="21">
        <f>IF($Q$82&lt;0,(IF(2050-AM$80&lt;=0,0,(2/(2050-AM$80+1))*(1-(SUM($E96:AM96)/$Q$82))*$Q$82*'Fixed Data'!AK$52)),0)</f>
        <v>0</v>
      </c>
      <c r="AO96" s="21">
        <f>IF($Q$82&lt;0,(IF(2050-AN$80&lt;=0,0,(2/(2050-AN$80+1))*(1-(SUM($E96:AN96)/$Q$82))*$Q$82*'Fixed Data'!AL$52)),0)</f>
        <v>0</v>
      </c>
      <c r="AP96" s="21">
        <f>IF($Q$82&lt;0,(IF(2050-AO$80&lt;=0,0,(2/(2050-AO$80+1))*(1-(SUM($E96:AO96)/$Q$82))*$Q$82*'Fixed Data'!AM$52)),0)</f>
        <v>0</v>
      </c>
      <c r="AQ96" s="21">
        <f>IF($Q$82&lt;0,(IF(2050-AP$80&lt;=0,0,(2/(2050-AP$80+1))*(1-(SUM($E96:AP96)/$Q$82))*$Q$82*'Fixed Data'!AN$52)),0)</f>
        <v>0</v>
      </c>
      <c r="AR96" s="21">
        <f>IF($Q$82&lt;0,(IF(2050-AQ$80&lt;=0,0,(2/(2050-AQ$80+1))*(1-(SUM($E96:AQ96)/$Q$82))*$Q$82*'Fixed Data'!AO$52)),0)</f>
        <v>0</v>
      </c>
      <c r="AS96" s="21">
        <f>IF($Q$82&lt;0,(IF(2050-AR$80&lt;=0,0,(2/(2050-AR$80+1))*(1-(SUM($E96:AR96)/$Q$82))*$Q$82*'Fixed Data'!AP$52)),0)</f>
        <v>0</v>
      </c>
      <c r="AT96" s="21">
        <f>IF($Q$82&lt;0,(IF(2050-AS$80&lt;=0,0,(2/(2050-AS$80+1))*(1-(SUM($E96:AS96)/$Q$82))*$Q$82*'Fixed Data'!AQ$52)),0)</f>
        <v>0</v>
      </c>
      <c r="AU96" s="21">
        <f>IF($Q$82&lt;0,(IF(2050-AT$80&lt;=0,0,(2/(2050-AT$80+1))*(1-(SUM($E96:AT96)/$Q$82))*$Q$82*'Fixed Data'!AR$52)),0)</f>
        <v>0</v>
      </c>
      <c r="AV96" s="21">
        <f>IF($Q$82&lt;0,(IF(2050-AU$80&lt;=0,0,(2/(2050-AU$80+1))*(1-(SUM($E96:AU96)/$Q$82))*$Q$82*'Fixed Data'!AS$52)),0)</f>
        <v>0</v>
      </c>
      <c r="AW96" s="21">
        <f>IF($Q$82&lt;0,(IF(2050-AV$80&lt;=0,0,(2/(2050-AV$80+1))*(1-(SUM($E96:AV96)/$Q$82))*$Q$82*'Fixed Data'!AT$52)),0)</f>
        <v>0</v>
      </c>
      <c r="AX96" s="21">
        <f>IF($Q$82&lt;0,(IF(2050-AW$80&lt;=0,0,(2/(2050-AW$80+1))*(1-(SUM($E96:AW96)/$Q$82))*$Q$82*'Fixed Data'!AU$52)),0)</f>
        <v>0</v>
      </c>
      <c r="AY96" s="21">
        <f>IF($Q$82&lt;0,(IF(2050-AX$80&lt;=0,0,(2/(2050-AX$80+1))*(1-(SUM($E96:AX96)/$Q$82))*$Q$82*'Fixed Data'!AV$52)),0)</f>
        <v>0</v>
      </c>
      <c r="AZ96" s="21">
        <f>IF($Q$82&lt;0,(IF(2050-AY$80&lt;=0,0,(2/(2050-AY$80+1))*(1-(SUM($E96:AY96)/$Q$82))*$Q$82*'Fixed Data'!AW$52)),0)</f>
        <v>0</v>
      </c>
      <c r="BA96" s="21">
        <f>IF($Q$82&lt;0,(IF(2050-AZ$80&lt;=0,0,(2/(2050-AZ$80+1))*(1-(SUM($E96:AZ96)/$Q$82))*$Q$82*'Fixed Data'!AX$52)),0)</f>
        <v>0</v>
      </c>
      <c r="BB96" s="21">
        <f>IF($Q$82&lt;0,(IF(2050-BA$80&lt;=0,0,(2/(2050-BA$80+1))*(1-(SUM($E96:BA96)/$Q$82))*$Q$82*'Fixed Data'!AY$52)),0)</f>
        <v>0</v>
      </c>
    </row>
    <row r="97" spans="1:54" ht="15" hidden="1" customHeight="1" outlineLevel="3">
      <c r="A97" s="8"/>
      <c r="B97" t="s">
        <v>421</v>
      </c>
      <c r="C97" t="s">
        <v>422</v>
      </c>
      <c r="D97" t="s">
        <v>379</v>
      </c>
      <c r="E97" s="18"/>
      <c r="F97" s="18"/>
      <c r="G97" s="18"/>
      <c r="H97" s="18"/>
      <c r="I97" s="18"/>
      <c r="J97" s="18"/>
      <c r="K97" s="18"/>
      <c r="L97" s="18"/>
      <c r="M97" s="18"/>
      <c r="N97" s="18"/>
      <c r="O97" s="18"/>
      <c r="P97" s="18"/>
      <c r="Q97" s="18"/>
      <c r="R97" s="18"/>
      <c r="S97" s="21">
        <f>IF($R$82&lt;0,(IF(2050-R$80&lt;=0,0,(2/(2050-R$80+1))*(1-(SUM($E97:R97)/$R$82))*$R$82*'Fixed Data'!P$52)),0)</f>
        <v>0</v>
      </c>
      <c r="T97" s="21">
        <f>IF($R$82&lt;0,(IF(2050-S$80&lt;=0,0,(2/(2050-S$80+1))*(1-(SUM($E97:S97)/$R$82))*$R$82*'Fixed Data'!Q$52)),0)</f>
        <v>0</v>
      </c>
      <c r="U97" s="21">
        <f>IF($R$82&lt;0,(IF(2050-T$80&lt;=0,0,(2/(2050-T$80+1))*(1-(SUM($E97:T97)/$R$82))*$R$82*'Fixed Data'!R$52)),0)</f>
        <v>0</v>
      </c>
      <c r="V97" s="21">
        <f>IF($R$82&lt;0,(IF(2050-U$80&lt;=0,0,(2/(2050-U$80+1))*(1-(SUM($E97:U97)/$R$82))*$R$82*'Fixed Data'!S$52)),0)</f>
        <v>0</v>
      </c>
      <c r="W97" s="21">
        <f>IF($R$82&lt;0,(IF(2050-V$80&lt;=0,0,(2/(2050-V$80+1))*(1-(SUM($E97:V97)/$R$82))*$R$82*'Fixed Data'!T$52)),0)</f>
        <v>0</v>
      </c>
      <c r="X97" s="21">
        <f>IF($R$82&lt;0,(IF(2050-W$80&lt;=0,0,(2/(2050-W$80+1))*(1-(SUM($E97:W97)/$R$82))*$R$82*'Fixed Data'!U$52)),0)</f>
        <v>0</v>
      </c>
      <c r="Y97" s="21">
        <f>IF($R$82&lt;0,(IF(2050-X$80&lt;=0,0,(2/(2050-X$80+1))*(1-(SUM($E97:X97)/$R$82))*$R$82*'Fixed Data'!V$52)),0)</f>
        <v>0</v>
      </c>
      <c r="Z97" s="21">
        <f>IF($R$82&lt;0,(IF(2050-Y$80&lt;=0,0,(2/(2050-Y$80+1))*(1-(SUM($E97:Y97)/$R$82))*$R$82*'Fixed Data'!W$52)),0)</f>
        <v>0</v>
      </c>
      <c r="AA97" s="21">
        <f>IF($R$82&lt;0,(IF(2050-Z$80&lt;=0,0,(2/(2050-Z$80+1))*(1-(SUM($E97:Z97)/$R$82))*$R$82*'Fixed Data'!X$52)),0)</f>
        <v>0</v>
      </c>
      <c r="AB97" s="21">
        <f>IF($R$82&lt;0,(IF(2050-AA$80&lt;=0,0,(2/(2050-AA$80+1))*(1-(SUM($E97:AA97)/$R$82))*$R$82*'Fixed Data'!Y$52)),0)</f>
        <v>0</v>
      </c>
      <c r="AC97" s="21">
        <f>IF($R$82&lt;0,(IF(2050-AB$80&lt;=0,0,(2/(2050-AB$80+1))*(1-(SUM($E97:AB97)/$R$82))*$R$82*'Fixed Data'!Z$52)),0)</f>
        <v>0</v>
      </c>
      <c r="AD97" s="21">
        <f>IF($R$82&lt;0,(IF(2050-AC$80&lt;=0,0,(2/(2050-AC$80+1))*(1-(SUM($E97:AC97)/$R$82))*$R$82*'Fixed Data'!AA$52)),0)</f>
        <v>0</v>
      </c>
      <c r="AE97" s="21">
        <f>IF($R$82&lt;0,(IF(2050-AD$80&lt;=0,0,(2/(2050-AD$80+1))*(1-(SUM($E97:AD97)/$R$82))*$R$82*'Fixed Data'!AB$52)),0)</f>
        <v>0</v>
      </c>
      <c r="AF97" s="21">
        <f>IF($R$82&lt;0,(IF(2050-AE$80&lt;=0,0,(2/(2050-AE$80+1))*(1-(SUM($E97:AE97)/$R$82))*$R$82*'Fixed Data'!AC$52)),0)</f>
        <v>0</v>
      </c>
      <c r="AG97" s="21">
        <f>IF($R$82&lt;0,(IF(2050-AF$80&lt;=0,0,(2/(2050-AF$80+1))*(1-(SUM($E97:AF97)/$R$82))*$R$82*'Fixed Data'!AD$52)),0)</f>
        <v>0</v>
      </c>
      <c r="AH97" s="21">
        <f>IF($R$82&lt;0,(IF(2050-AG$80&lt;=0,0,(2/(2050-AG$80+1))*(1-(SUM($E97:AG97)/$R$82))*$R$82*'Fixed Data'!AE$52)),0)</f>
        <v>0</v>
      </c>
      <c r="AI97" s="21">
        <f>IF($R$82&lt;0,(IF(2050-AH$80&lt;=0,0,(2/(2050-AH$80+1))*(1-(SUM($E97:AH97)/$R$82))*$R$82*'Fixed Data'!AF$52)),0)</f>
        <v>0</v>
      </c>
      <c r="AJ97" s="21">
        <f>IF($R$82&lt;0,(IF(2050-AI$80&lt;=0,0,(2/(2050-AI$80+1))*(1-(SUM($E97:AI97)/$R$82))*$R$82*'Fixed Data'!AG$52)),0)</f>
        <v>0</v>
      </c>
      <c r="AK97" s="21">
        <f>IF($R$82&lt;0,(IF(2050-AJ$80&lt;=0,0,(2/(2050-AJ$80+1))*(1-(SUM($E97:AJ97)/$R$82))*$R$82*'Fixed Data'!AH$52)),0)</f>
        <v>0</v>
      </c>
      <c r="AL97" s="21">
        <f>IF($R$82&lt;0,(IF(2050-AK$80&lt;=0,0,(2/(2050-AK$80+1))*(1-(SUM($E97:AK97)/$R$82))*$R$82*'Fixed Data'!AI$52)),0)</f>
        <v>0</v>
      </c>
      <c r="AM97" s="21">
        <f>IF($R$82&lt;0,(IF(2050-AL$80&lt;=0,0,(2/(2050-AL$80+1))*(1-(SUM($E97:AL97)/$R$82))*$R$82*'Fixed Data'!AJ$52)),0)</f>
        <v>0</v>
      </c>
      <c r="AN97" s="21">
        <f>IF($R$82&lt;0,(IF(2050-AM$80&lt;=0,0,(2/(2050-AM$80+1))*(1-(SUM($E97:AM97)/$R$82))*$R$82*'Fixed Data'!AK$52)),0)</f>
        <v>0</v>
      </c>
      <c r="AO97" s="21">
        <f>IF($R$82&lt;0,(IF(2050-AN$80&lt;=0,0,(2/(2050-AN$80+1))*(1-(SUM($E97:AN97)/$R$82))*$R$82*'Fixed Data'!AL$52)),0)</f>
        <v>0</v>
      </c>
      <c r="AP97" s="21">
        <f>IF($R$82&lt;0,(IF(2050-AO$80&lt;=0,0,(2/(2050-AO$80+1))*(1-(SUM($E97:AO97)/$R$82))*$R$82*'Fixed Data'!AM$52)),0)</f>
        <v>0</v>
      </c>
      <c r="AQ97" s="21">
        <f>IF($R$82&lt;0,(IF(2050-AP$80&lt;=0,0,(2/(2050-AP$80+1))*(1-(SUM($E97:AP97)/$R$82))*$R$82*'Fixed Data'!AN$52)),0)</f>
        <v>0</v>
      </c>
      <c r="AR97" s="21">
        <f>IF($R$82&lt;0,(IF(2050-AQ$80&lt;=0,0,(2/(2050-AQ$80+1))*(1-(SUM($E97:AQ97)/$R$82))*$R$82*'Fixed Data'!AO$52)),0)</f>
        <v>0</v>
      </c>
      <c r="AS97" s="21">
        <f>IF($R$82&lt;0,(IF(2050-AR$80&lt;=0,0,(2/(2050-AR$80+1))*(1-(SUM($E97:AR97)/$R$82))*$R$82*'Fixed Data'!AP$52)),0)</f>
        <v>0</v>
      </c>
      <c r="AT97" s="21">
        <f>IF($R$82&lt;0,(IF(2050-AS$80&lt;=0,0,(2/(2050-AS$80+1))*(1-(SUM($E97:AS97)/$R$82))*$R$82*'Fixed Data'!AQ$52)),0)</f>
        <v>0</v>
      </c>
      <c r="AU97" s="21">
        <f>IF($R$82&lt;0,(IF(2050-AT$80&lt;=0,0,(2/(2050-AT$80+1))*(1-(SUM($E97:AT97)/$R$82))*$R$82*'Fixed Data'!AR$52)),0)</f>
        <v>0</v>
      </c>
      <c r="AV97" s="21">
        <f>IF($R$82&lt;0,(IF(2050-AU$80&lt;=0,0,(2/(2050-AU$80+1))*(1-(SUM($E97:AU97)/$R$82))*$R$82*'Fixed Data'!AS$52)),0)</f>
        <v>0</v>
      </c>
      <c r="AW97" s="21">
        <f>IF($R$82&lt;0,(IF(2050-AV$80&lt;=0,0,(2/(2050-AV$80+1))*(1-(SUM($E97:AV97)/$R$82))*$R$82*'Fixed Data'!AT$52)),0)</f>
        <v>0</v>
      </c>
      <c r="AX97" s="21">
        <f>IF($R$82&lt;0,(IF(2050-AW$80&lt;=0,0,(2/(2050-AW$80+1))*(1-(SUM($E97:AW97)/$R$82))*$R$82*'Fixed Data'!AU$52)),0)</f>
        <v>0</v>
      </c>
      <c r="AY97" s="21">
        <f>IF($R$82&lt;0,(IF(2050-AX$80&lt;=0,0,(2/(2050-AX$80+1))*(1-(SUM($E97:AX97)/$R$82))*$R$82*'Fixed Data'!AV$52)),0)</f>
        <v>0</v>
      </c>
      <c r="AZ97" s="21">
        <f>IF($R$82&lt;0,(IF(2050-AY$80&lt;=0,0,(2/(2050-AY$80+1))*(1-(SUM($E97:AY97)/$R$82))*$R$82*'Fixed Data'!AW$52)),0)</f>
        <v>0</v>
      </c>
      <c r="BA97" s="21">
        <f>IF($R$82&lt;0,(IF(2050-AZ$80&lt;=0,0,(2/(2050-AZ$80+1))*(1-(SUM($E97:AZ97)/$R$82))*$R$82*'Fixed Data'!AX$52)),0)</f>
        <v>0</v>
      </c>
      <c r="BB97" s="21">
        <f>IF($R$82&lt;0,(IF(2050-BA$80&lt;=0,0,(2/(2050-BA$80+1))*(1-(SUM($E97:BA97)/$R$82))*$R$82*'Fixed Data'!AY$52)),0)</f>
        <v>0</v>
      </c>
    </row>
    <row r="98" spans="1:54" ht="15" hidden="1" customHeight="1" outlineLevel="3">
      <c r="A98" s="8"/>
      <c r="B98" t="s">
        <v>423</v>
      </c>
      <c r="C98" t="s">
        <v>424</v>
      </c>
      <c r="D98" t="s">
        <v>379</v>
      </c>
      <c r="E98" s="18"/>
      <c r="F98" s="18"/>
      <c r="G98" s="18"/>
      <c r="H98" s="18"/>
      <c r="I98" s="18"/>
      <c r="J98" s="18"/>
      <c r="K98" s="18"/>
      <c r="L98" s="18"/>
      <c r="M98" s="18"/>
      <c r="N98" s="18"/>
      <c r="O98" s="18"/>
      <c r="P98" s="18"/>
      <c r="Q98" s="18"/>
      <c r="R98" s="18"/>
      <c r="S98" s="18"/>
      <c r="T98" s="21">
        <f>IF($S$82&lt;0,(IF(2050-S$80&lt;=0,0,(2/(2050-S$80+1))*(1-(SUM($E98:S98)/$S$82))*$S$82*'Fixed Data'!Q$52)),0)</f>
        <v>0</v>
      </c>
      <c r="U98" s="21">
        <f>IF($S$82&lt;0,(IF(2050-T$80&lt;=0,0,(2/(2050-T$80+1))*(1-(SUM($E98:T98)/$S$82))*$S$82*'Fixed Data'!R$52)),0)</f>
        <v>0</v>
      </c>
      <c r="V98" s="21">
        <f>IF($S$82&lt;0,(IF(2050-U$80&lt;=0,0,(2/(2050-U$80+1))*(1-(SUM($E98:U98)/$S$82))*$S$82*'Fixed Data'!S$52)),0)</f>
        <v>0</v>
      </c>
      <c r="W98" s="21">
        <f>IF($S$82&lt;0,(IF(2050-V$80&lt;=0,0,(2/(2050-V$80+1))*(1-(SUM($E98:V98)/$S$82))*$S$82*'Fixed Data'!T$52)),0)</f>
        <v>0</v>
      </c>
      <c r="X98" s="21">
        <f>IF($S$82&lt;0,(IF(2050-W$80&lt;=0,0,(2/(2050-W$80+1))*(1-(SUM($E98:W98)/$S$82))*$S$82*'Fixed Data'!U$52)),0)</f>
        <v>0</v>
      </c>
      <c r="Y98" s="21">
        <f>IF($S$82&lt;0,(IF(2050-X$80&lt;=0,0,(2/(2050-X$80+1))*(1-(SUM($E98:X98)/$S$82))*$S$82*'Fixed Data'!V$52)),0)</f>
        <v>0</v>
      </c>
      <c r="Z98" s="21">
        <f>IF($S$82&lt;0,(IF(2050-Y$80&lt;=0,0,(2/(2050-Y$80+1))*(1-(SUM($E98:Y98)/$S$82))*$S$82*'Fixed Data'!W$52)),0)</f>
        <v>0</v>
      </c>
      <c r="AA98" s="21">
        <f>IF($S$82&lt;0,(IF(2050-Z$80&lt;=0,0,(2/(2050-Z$80+1))*(1-(SUM($E98:Z98)/$S$82))*$S$82*'Fixed Data'!X$52)),0)</f>
        <v>0</v>
      </c>
      <c r="AB98" s="21">
        <f>IF($S$82&lt;0,(IF(2050-AA$80&lt;=0,0,(2/(2050-AA$80+1))*(1-(SUM($E98:AA98)/$S$82))*$S$82*'Fixed Data'!Y$52)),0)</f>
        <v>0</v>
      </c>
      <c r="AC98" s="21">
        <f>IF($S$82&lt;0,(IF(2050-AB$80&lt;=0,0,(2/(2050-AB$80+1))*(1-(SUM($E98:AB98)/$S$82))*$S$82*'Fixed Data'!Z$52)),0)</f>
        <v>0</v>
      </c>
      <c r="AD98" s="21">
        <f>IF($S$82&lt;0,(IF(2050-AC$80&lt;=0,0,(2/(2050-AC$80+1))*(1-(SUM($E98:AC98)/$S$82))*$S$82*'Fixed Data'!AA$52)),0)</f>
        <v>0</v>
      </c>
      <c r="AE98" s="21">
        <f>IF($S$82&lt;0,(IF(2050-AD$80&lt;=0,0,(2/(2050-AD$80+1))*(1-(SUM($E98:AD98)/$S$82))*$S$82*'Fixed Data'!AB$52)),0)</f>
        <v>0</v>
      </c>
      <c r="AF98" s="21">
        <f>IF($S$82&lt;0,(IF(2050-AE$80&lt;=0,0,(2/(2050-AE$80+1))*(1-(SUM($E98:AE98)/$S$82))*$S$82*'Fixed Data'!AC$52)),0)</f>
        <v>0</v>
      </c>
      <c r="AG98" s="21">
        <f>IF($S$82&lt;0,(IF(2050-AF$80&lt;=0,0,(2/(2050-AF$80+1))*(1-(SUM($E98:AF98)/$S$82))*$S$82*'Fixed Data'!AD$52)),0)</f>
        <v>0</v>
      </c>
      <c r="AH98" s="21">
        <f>IF($S$82&lt;0,(IF(2050-AG$80&lt;=0,0,(2/(2050-AG$80+1))*(1-(SUM($E98:AG98)/$S$82))*$S$82*'Fixed Data'!AE$52)),0)</f>
        <v>0</v>
      </c>
      <c r="AI98" s="21">
        <f>IF($S$82&lt;0,(IF(2050-AH$80&lt;=0,0,(2/(2050-AH$80+1))*(1-(SUM($E98:AH98)/$S$82))*$S$82*'Fixed Data'!AF$52)),0)</f>
        <v>0</v>
      </c>
      <c r="AJ98" s="21">
        <f>IF($S$82&lt;0,(IF(2050-AI$80&lt;=0,0,(2/(2050-AI$80+1))*(1-(SUM($E98:AI98)/$S$82))*$S$82*'Fixed Data'!AG$52)),0)</f>
        <v>0</v>
      </c>
      <c r="AK98" s="21">
        <f>IF($S$82&lt;0,(IF(2050-AJ$80&lt;=0,0,(2/(2050-AJ$80+1))*(1-(SUM($E98:AJ98)/$S$82))*$S$82*'Fixed Data'!AH$52)),0)</f>
        <v>0</v>
      </c>
      <c r="AL98" s="21">
        <f>IF($S$82&lt;0,(IF(2050-AK$80&lt;=0,0,(2/(2050-AK$80+1))*(1-(SUM($E98:AK98)/$S$82))*$S$82*'Fixed Data'!AI$52)),0)</f>
        <v>0</v>
      </c>
      <c r="AM98" s="21">
        <f>IF($S$82&lt;0,(IF(2050-AL$80&lt;=0,0,(2/(2050-AL$80+1))*(1-(SUM($E98:AL98)/$S$82))*$S$82*'Fixed Data'!AJ$52)),0)</f>
        <v>0</v>
      </c>
      <c r="AN98" s="21">
        <f>IF($S$82&lt;0,(IF(2050-AM$80&lt;=0,0,(2/(2050-AM$80+1))*(1-(SUM($E98:AM98)/$S$82))*$S$82*'Fixed Data'!AK$52)),0)</f>
        <v>0</v>
      </c>
      <c r="AO98" s="21">
        <f>IF($S$82&lt;0,(IF(2050-AN$80&lt;=0,0,(2/(2050-AN$80+1))*(1-(SUM($E98:AN98)/$S$82))*$S$82*'Fixed Data'!AL$52)),0)</f>
        <v>0</v>
      </c>
      <c r="AP98" s="21">
        <f>IF($S$82&lt;0,(IF(2050-AO$80&lt;=0,0,(2/(2050-AO$80+1))*(1-(SUM($E98:AO98)/$S$82))*$S$82*'Fixed Data'!AM$52)),0)</f>
        <v>0</v>
      </c>
      <c r="AQ98" s="21">
        <f>IF($S$82&lt;0,(IF(2050-AP$80&lt;=0,0,(2/(2050-AP$80+1))*(1-(SUM($E98:AP98)/$S$82))*$S$82*'Fixed Data'!AN$52)),0)</f>
        <v>0</v>
      </c>
      <c r="AR98" s="21">
        <f>IF($S$82&lt;0,(IF(2050-AQ$80&lt;=0,0,(2/(2050-AQ$80+1))*(1-(SUM($E98:AQ98)/$S$82))*$S$82*'Fixed Data'!AO$52)),0)</f>
        <v>0</v>
      </c>
      <c r="AS98" s="21">
        <f>IF($S$82&lt;0,(IF(2050-AR$80&lt;=0,0,(2/(2050-AR$80+1))*(1-(SUM($E98:AR98)/$S$82))*$S$82*'Fixed Data'!AP$52)),0)</f>
        <v>0</v>
      </c>
      <c r="AT98" s="21">
        <f>IF($S$82&lt;0,(IF(2050-AS$80&lt;=0,0,(2/(2050-AS$80+1))*(1-(SUM($E98:AS98)/$S$82))*$S$82*'Fixed Data'!AQ$52)),0)</f>
        <v>0</v>
      </c>
      <c r="AU98" s="21">
        <f>IF($S$82&lt;0,(IF(2050-AT$80&lt;=0,0,(2/(2050-AT$80+1))*(1-(SUM($E98:AT98)/$S$82))*$S$82*'Fixed Data'!AR$52)),0)</f>
        <v>0</v>
      </c>
      <c r="AV98" s="21">
        <f>IF($S$82&lt;0,(IF(2050-AU$80&lt;=0,0,(2/(2050-AU$80+1))*(1-(SUM($E98:AU98)/$S$82))*$S$82*'Fixed Data'!AS$52)),0)</f>
        <v>0</v>
      </c>
      <c r="AW98" s="21">
        <f>IF($S$82&lt;0,(IF(2050-AV$80&lt;=0,0,(2/(2050-AV$80+1))*(1-(SUM($E98:AV98)/$S$82))*$S$82*'Fixed Data'!AT$52)),0)</f>
        <v>0</v>
      </c>
      <c r="AX98" s="21">
        <f>IF($S$82&lt;0,(IF(2050-AW$80&lt;=0,0,(2/(2050-AW$80+1))*(1-(SUM($E98:AW98)/$S$82))*$S$82*'Fixed Data'!AU$52)),0)</f>
        <v>0</v>
      </c>
      <c r="AY98" s="21">
        <f>IF($S$82&lt;0,(IF(2050-AX$80&lt;=0,0,(2/(2050-AX$80+1))*(1-(SUM($E98:AX98)/$S$82))*$S$82*'Fixed Data'!AV$52)),0)</f>
        <v>0</v>
      </c>
      <c r="AZ98" s="21">
        <f>IF($S$82&lt;0,(IF(2050-AY$80&lt;=0,0,(2/(2050-AY$80+1))*(1-(SUM($E98:AY98)/$S$82))*$S$82*'Fixed Data'!AW$52)),0)</f>
        <v>0</v>
      </c>
      <c r="BA98" s="21">
        <f>IF($S$82&lt;0,(IF(2050-AZ$80&lt;=0,0,(2/(2050-AZ$80+1))*(1-(SUM($E98:AZ98)/$S$82))*$S$82*'Fixed Data'!AX$52)),0)</f>
        <v>0</v>
      </c>
      <c r="BB98" s="21">
        <f>IF($S$82&lt;0,(IF(2050-BA$80&lt;=0,0,(2/(2050-BA$80+1))*(1-(SUM($E98:BA98)/$S$82))*$S$82*'Fixed Data'!AY$52)),0)</f>
        <v>0</v>
      </c>
    </row>
    <row r="99" spans="1:54" ht="15" hidden="1" customHeight="1" outlineLevel="3">
      <c r="A99" s="8"/>
      <c r="B99" t="s">
        <v>425</v>
      </c>
      <c r="C99" t="s">
        <v>426</v>
      </c>
      <c r="D99" t="s">
        <v>379</v>
      </c>
      <c r="E99" s="18"/>
      <c r="F99" s="18"/>
      <c r="G99" s="18"/>
      <c r="H99" s="18"/>
      <c r="I99" s="18"/>
      <c r="J99" s="18"/>
      <c r="K99" s="18"/>
      <c r="L99" s="18"/>
      <c r="M99" s="18"/>
      <c r="N99" s="18"/>
      <c r="O99" s="18"/>
      <c r="P99" s="18"/>
      <c r="Q99" s="18"/>
      <c r="R99" s="18"/>
      <c r="S99" s="18"/>
      <c r="T99" s="18"/>
      <c r="U99" s="21">
        <f>IF($T$82&lt;0,(IF(2050-T$80&lt;=0,0,(2/(2050-T$80+1))*(1-(SUM($E99:T99)/$T$82))*$T$82*'Fixed Data'!R$52)),0)</f>
        <v>0</v>
      </c>
      <c r="V99" s="21">
        <f>IF($T$82&lt;0,(IF(2050-U$80&lt;=0,0,(2/(2050-U$80+1))*(1-(SUM($E99:U99)/$T$82))*$T$82*'Fixed Data'!S$52)),0)</f>
        <v>0</v>
      </c>
      <c r="W99" s="21">
        <f>IF($T$82&lt;0,(IF(2050-V$80&lt;=0,0,(2/(2050-V$80+1))*(1-(SUM($E99:V99)/$T$82))*$T$82*'Fixed Data'!T$52)),0)</f>
        <v>0</v>
      </c>
      <c r="X99" s="21">
        <f>IF($T$82&lt;0,(IF(2050-W$80&lt;=0,0,(2/(2050-W$80+1))*(1-(SUM($E99:W99)/$T$82))*$T$82*'Fixed Data'!U$52)),0)</f>
        <v>0</v>
      </c>
      <c r="Y99" s="21">
        <f>IF($T$82&lt;0,(IF(2050-X$80&lt;=0,0,(2/(2050-X$80+1))*(1-(SUM($E99:X99)/$T$82))*$T$82*'Fixed Data'!V$52)),0)</f>
        <v>0</v>
      </c>
      <c r="Z99" s="21">
        <f>IF($T$82&lt;0,(IF(2050-Y$80&lt;=0,0,(2/(2050-Y$80+1))*(1-(SUM($E99:Y99)/$T$82))*$T$82*'Fixed Data'!W$52)),0)</f>
        <v>0</v>
      </c>
      <c r="AA99" s="21">
        <f>IF($T$82&lt;0,(IF(2050-Z$80&lt;=0,0,(2/(2050-Z$80+1))*(1-(SUM($E99:Z99)/$T$82))*$T$82*'Fixed Data'!X$52)),0)</f>
        <v>0</v>
      </c>
      <c r="AB99" s="21">
        <f>IF($T$82&lt;0,(IF(2050-AA$80&lt;=0,0,(2/(2050-AA$80+1))*(1-(SUM($E99:AA99)/$T$82))*$T$82*'Fixed Data'!Y$52)),0)</f>
        <v>0</v>
      </c>
      <c r="AC99" s="21">
        <f>IF($T$82&lt;0,(IF(2050-AB$80&lt;=0,0,(2/(2050-AB$80+1))*(1-(SUM($E99:AB99)/$T$82))*$T$82*'Fixed Data'!Z$52)),0)</f>
        <v>0</v>
      </c>
      <c r="AD99" s="21">
        <f>IF($T$82&lt;0,(IF(2050-AC$80&lt;=0,0,(2/(2050-AC$80+1))*(1-(SUM($E99:AC99)/$T$82))*$T$82*'Fixed Data'!AA$52)),0)</f>
        <v>0</v>
      </c>
      <c r="AE99" s="21">
        <f>IF($T$82&lt;0,(IF(2050-AD$80&lt;=0,0,(2/(2050-AD$80+1))*(1-(SUM($E99:AD99)/$T$82))*$T$82*'Fixed Data'!AB$52)),0)</f>
        <v>0</v>
      </c>
      <c r="AF99" s="21">
        <f>IF($T$82&lt;0,(IF(2050-AE$80&lt;=0,0,(2/(2050-AE$80+1))*(1-(SUM($E99:AE99)/$T$82))*$T$82*'Fixed Data'!AC$52)),0)</f>
        <v>0</v>
      </c>
      <c r="AG99" s="21">
        <f>IF($T$82&lt;0,(IF(2050-AF$80&lt;=0,0,(2/(2050-AF$80+1))*(1-(SUM($E99:AF99)/$T$82))*$T$82*'Fixed Data'!AD$52)),0)</f>
        <v>0</v>
      </c>
      <c r="AH99" s="21">
        <f>IF($T$82&lt;0,(IF(2050-AG$80&lt;=0,0,(2/(2050-AG$80+1))*(1-(SUM($E99:AG99)/$T$82))*$T$82*'Fixed Data'!AE$52)),0)</f>
        <v>0</v>
      </c>
      <c r="AI99" s="21">
        <f>IF($T$82&lt;0,(IF(2050-AH$80&lt;=0,0,(2/(2050-AH$80+1))*(1-(SUM($E99:AH99)/$T$82))*$T$82*'Fixed Data'!AF$52)),0)</f>
        <v>0</v>
      </c>
      <c r="AJ99" s="21">
        <f>IF($T$82&lt;0,(IF(2050-AI$80&lt;=0,0,(2/(2050-AI$80+1))*(1-(SUM($E99:AI99)/$T$82))*$T$82*'Fixed Data'!AG$52)),0)</f>
        <v>0</v>
      </c>
      <c r="AK99" s="21">
        <f>IF($T$82&lt;0,(IF(2050-AJ$80&lt;=0,0,(2/(2050-AJ$80+1))*(1-(SUM($E99:AJ99)/$T$82))*$T$82*'Fixed Data'!AH$52)),0)</f>
        <v>0</v>
      </c>
      <c r="AL99" s="21">
        <f>IF($T$82&lt;0,(IF(2050-AK$80&lt;=0,0,(2/(2050-AK$80+1))*(1-(SUM($E99:AK99)/$T$82))*$T$82*'Fixed Data'!AI$52)),0)</f>
        <v>0</v>
      </c>
      <c r="AM99" s="21">
        <f>IF($T$82&lt;0,(IF(2050-AL$80&lt;=0,0,(2/(2050-AL$80+1))*(1-(SUM($E99:AL99)/$T$82))*$T$82*'Fixed Data'!AJ$52)),0)</f>
        <v>0</v>
      </c>
      <c r="AN99" s="21">
        <f>IF($T$82&lt;0,(IF(2050-AM$80&lt;=0,0,(2/(2050-AM$80+1))*(1-(SUM($E99:AM99)/$T$82))*$T$82*'Fixed Data'!AK$52)),0)</f>
        <v>0</v>
      </c>
      <c r="AO99" s="21">
        <f>IF($T$82&lt;0,(IF(2050-AN$80&lt;=0,0,(2/(2050-AN$80+1))*(1-(SUM($E99:AN99)/$T$82))*$T$82*'Fixed Data'!AL$52)),0)</f>
        <v>0</v>
      </c>
      <c r="AP99" s="21">
        <f>IF($T$82&lt;0,(IF(2050-AO$80&lt;=0,0,(2/(2050-AO$80+1))*(1-(SUM($E99:AO99)/$T$82))*$T$82*'Fixed Data'!AM$52)),0)</f>
        <v>0</v>
      </c>
      <c r="AQ99" s="21">
        <f>IF($T$82&lt;0,(IF(2050-AP$80&lt;=0,0,(2/(2050-AP$80+1))*(1-(SUM($E99:AP99)/$T$82))*$T$82*'Fixed Data'!AN$52)),0)</f>
        <v>0</v>
      </c>
      <c r="AR99" s="21">
        <f>IF($T$82&lt;0,(IF(2050-AQ$80&lt;=0,0,(2/(2050-AQ$80+1))*(1-(SUM($E99:AQ99)/$T$82))*$T$82*'Fixed Data'!AO$52)),0)</f>
        <v>0</v>
      </c>
      <c r="AS99" s="21">
        <f>IF($T$82&lt;0,(IF(2050-AR$80&lt;=0,0,(2/(2050-AR$80+1))*(1-(SUM($E99:AR99)/$T$82))*$T$82*'Fixed Data'!AP$52)),0)</f>
        <v>0</v>
      </c>
      <c r="AT99" s="21">
        <f>IF($T$82&lt;0,(IF(2050-AS$80&lt;=0,0,(2/(2050-AS$80+1))*(1-(SUM($E99:AS99)/$T$82))*$T$82*'Fixed Data'!AQ$52)),0)</f>
        <v>0</v>
      </c>
      <c r="AU99" s="21">
        <f>IF($T$82&lt;0,(IF(2050-AT$80&lt;=0,0,(2/(2050-AT$80+1))*(1-(SUM($E99:AT99)/$T$82))*$T$82*'Fixed Data'!AR$52)),0)</f>
        <v>0</v>
      </c>
      <c r="AV99" s="21">
        <f>IF($T$82&lt;0,(IF(2050-AU$80&lt;=0,0,(2/(2050-AU$80+1))*(1-(SUM($E99:AU99)/$T$82))*$T$82*'Fixed Data'!AS$52)),0)</f>
        <v>0</v>
      </c>
      <c r="AW99" s="21">
        <f>IF($T$82&lt;0,(IF(2050-AV$80&lt;=0,0,(2/(2050-AV$80+1))*(1-(SUM($E99:AV99)/$T$82))*$T$82*'Fixed Data'!AT$52)),0)</f>
        <v>0</v>
      </c>
      <c r="AX99" s="21">
        <f>IF($T$82&lt;0,(IF(2050-AW$80&lt;=0,0,(2/(2050-AW$80+1))*(1-(SUM($E99:AW99)/$T$82))*$T$82*'Fixed Data'!AU$52)),0)</f>
        <v>0</v>
      </c>
      <c r="AY99" s="21">
        <f>IF($T$82&lt;0,(IF(2050-AX$80&lt;=0,0,(2/(2050-AX$80+1))*(1-(SUM($E99:AX99)/$T$82))*$T$82*'Fixed Data'!AV$52)),0)</f>
        <v>0</v>
      </c>
      <c r="AZ99" s="21">
        <f>IF($T$82&lt;0,(IF(2050-AY$80&lt;=0,0,(2/(2050-AY$80+1))*(1-(SUM($E99:AY99)/$T$82))*$T$82*'Fixed Data'!AW$52)),0)</f>
        <v>0</v>
      </c>
      <c r="BA99" s="21">
        <f>IF($T$82&lt;0,(IF(2050-AZ$80&lt;=0,0,(2/(2050-AZ$80+1))*(1-(SUM($E99:AZ99)/$T$82))*$T$82*'Fixed Data'!AX$52)),0)</f>
        <v>0</v>
      </c>
      <c r="BB99" s="21">
        <f>IF($T$82&lt;0,(IF(2050-BA$80&lt;=0,0,(2/(2050-BA$80+1))*(1-(SUM($E99:BA99)/$T$82))*$T$82*'Fixed Data'!AY$52)),0)</f>
        <v>0</v>
      </c>
    </row>
    <row r="100" spans="1:54" ht="15" hidden="1" customHeight="1" outlineLevel="3">
      <c r="A100" s="8"/>
      <c r="B100" t="s">
        <v>427</v>
      </c>
      <c r="C100" t="s">
        <v>428</v>
      </c>
      <c r="D100" t="s">
        <v>379</v>
      </c>
      <c r="E100" s="18"/>
      <c r="F100" s="18"/>
      <c r="G100" s="18"/>
      <c r="H100" s="18"/>
      <c r="I100" s="18"/>
      <c r="J100" s="18"/>
      <c r="K100" s="18"/>
      <c r="L100" s="18"/>
      <c r="M100" s="18"/>
      <c r="N100" s="18"/>
      <c r="O100" s="18"/>
      <c r="P100" s="18"/>
      <c r="Q100" s="18"/>
      <c r="R100" s="18"/>
      <c r="S100" s="18"/>
      <c r="T100" s="18"/>
      <c r="U100" s="18"/>
      <c r="V100" s="21">
        <f>IF($U$82&lt;0,(IF(2050-U$80&lt;=0,0,(2/(2050-U$80+1))*(1-(SUM($E100:U100)/$U$82))*$U$82*'Fixed Data'!S$52)),0)</f>
        <v>0</v>
      </c>
      <c r="W100" s="21">
        <f>IF($U$82&lt;0,(IF(2050-V$80&lt;=0,0,(2/(2050-V$80+1))*(1-(SUM($E100:V100)/$U$82))*$U$82*'Fixed Data'!T$52)),0)</f>
        <v>0</v>
      </c>
      <c r="X100" s="21">
        <f>IF($U$82&lt;0,(IF(2050-W$80&lt;=0,0,(2/(2050-W$80+1))*(1-(SUM($E100:W100)/$U$82))*$U$82*'Fixed Data'!U$52)),0)</f>
        <v>0</v>
      </c>
      <c r="Y100" s="21">
        <f>IF($U$82&lt;0,(IF(2050-X$80&lt;=0,0,(2/(2050-X$80+1))*(1-(SUM($E100:X100)/$U$82))*$U$82*'Fixed Data'!V$52)),0)</f>
        <v>0</v>
      </c>
      <c r="Z100" s="21">
        <f>IF($U$82&lt;0,(IF(2050-Y$80&lt;=0,0,(2/(2050-Y$80+1))*(1-(SUM($E100:Y100)/$U$82))*$U$82*'Fixed Data'!W$52)),0)</f>
        <v>0</v>
      </c>
      <c r="AA100" s="21">
        <f>IF($U$82&lt;0,(IF(2050-Z$80&lt;=0,0,(2/(2050-Z$80+1))*(1-(SUM($E100:Z100)/$U$82))*$U$82*'Fixed Data'!X$52)),0)</f>
        <v>0</v>
      </c>
      <c r="AB100" s="21">
        <f>IF($U$82&lt;0,(IF(2050-AA$80&lt;=0,0,(2/(2050-AA$80+1))*(1-(SUM($E100:AA100)/$U$82))*$U$82*'Fixed Data'!Y$52)),0)</f>
        <v>0</v>
      </c>
      <c r="AC100" s="21">
        <f>IF($U$82&lt;0,(IF(2050-AB$80&lt;=0,0,(2/(2050-AB$80+1))*(1-(SUM($E100:AB100)/$U$82))*$U$82*'Fixed Data'!Z$52)),0)</f>
        <v>0</v>
      </c>
      <c r="AD100" s="21">
        <f>IF($U$82&lt;0,(IF(2050-AC$80&lt;=0,0,(2/(2050-AC$80+1))*(1-(SUM($E100:AC100)/$U$82))*$U$82*'Fixed Data'!AA$52)),0)</f>
        <v>0</v>
      </c>
      <c r="AE100" s="21">
        <f>IF($U$82&lt;0,(IF(2050-AD$80&lt;=0,0,(2/(2050-AD$80+1))*(1-(SUM($E100:AD100)/$U$82))*$U$82*'Fixed Data'!AB$52)),0)</f>
        <v>0</v>
      </c>
      <c r="AF100" s="21">
        <f>IF($U$82&lt;0,(IF(2050-AE$80&lt;=0,0,(2/(2050-AE$80+1))*(1-(SUM($E100:AE100)/$U$82))*$U$82*'Fixed Data'!AC$52)),0)</f>
        <v>0</v>
      </c>
      <c r="AG100" s="21">
        <f>IF($U$82&lt;0,(IF(2050-AF$80&lt;=0,0,(2/(2050-AF$80+1))*(1-(SUM($E100:AF100)/$U$82))*$U$82*'Fixed Data'!AD$52)),0)</f>
        <v>0</v>
      </c>
      <c r="AH100" s="21">
        <f>IF($U$82&lt;0,(IF(2050-AG$80&lt;=0,0,(2/(2050-AG$80+1))*(1-(SUM($E100:AG100)/$U$82))*$U$82*'Fixed Data'!AE$52)),0)</f>
        <v>0</v>
      </c>
      <c r="AI100" s="21">
        <f>IF($U$82&lt;0,(IF(2050-AH$80&lt;=0,0,(2/(2050-AH$80+1))*(1-(SUM($E100:AH100)/$U$82))*$U$82*'Fixed Data'!AF$52)),0)</f>
        <v>0</v>
      </c>
      <c r="AJ100" s="21">
        <f>IF($U$82&lt;0,(IF(2050-AI$80&lt;=0,0,(2/(2050-AI$80+1))*(1-(SUM($E100:AI100)/$U$82))*$U$82*'Fixed Data'!AG$52)),0)</f>
        <v>0</v>
      </c>
      <c r="AK100" s="21">
        <f>IF($U$82&lt;0,(IF(2050-AJ$80&lt;=0,0,(2/(2050-AJ$80+1))*(1-(SUM($E100:AJ100)/$U$82))*$U$82*'Fixed Data'!AH$52)),0)</f>
        <v>0</v>
      </c>
      <c r="AL100" s="21">
        <f>IF($U$82&lt;0,(IF(2050-AK$80&lt;=0,0,(2/(2050-AK$80+1))*(1-(SUM($E100:AK100)/$U$82))*$U$82*'Fixed Data'!AI$52)),0)</f>
        <v>0</v>
      </c>
      <c r="AM100" s="21">
        <f>IF($U$82&lt;0,(IF(2050-AL$80&lt;=0,0,(2/(2050-AL$80+1))*(1-(SUM($E100:AL100)/$U$82))*$U$82*'Fixed Data'!AJ$52)),0)</f>
        <v>0</v>
      </c>
      <c r="AN100" s="21">
        <f>IF($U$82&lt;0,(IF(2050-AM$80&lt;=0,0,(2/(2050-AM$80+1))*(1-(SUM($E100:AM100)/$U$82))*$U$82*'Fixed Data'!AK$52)),0)</f>
        <v>0</v>
      </c>
      <c r="AO100" s="21">
        <f>IF($U$82&lt;0,(IF(2050-AN$80&lt;=0,0,(2/(2050-AN$80+1))*(1-(SUM($E100:AN100)/$U$82))*$U$82*'Fixed Data'!AL$52)),0)</f>
        <v>0</v>
      </c>
      <c r="AP100" s="21">
        <f>IF($U$82&lt;0,(IF(2050-AO$80&lt;=0,0,(2/(2050-AO$80+1))*(1-(SUM($E100:AO100)/$U$82))*$U$82*'Fixed Data'!AM$52)),0)</f>
        <v>0</v>
      </c>
      <c r="AQ100" s="21">
        <f>IF($U$82&lt;0,(IF(2050-AP$80&lt;=0,0,(2/(2050-AP$80+1))*(1-(SUM($E100:AP100)/$U$82))*$U$82*'Fixed Data'!AN$52)),0)</f>
        <v>0</v>
      </c>
      <c r="AR100" s="21">
        <f>IF($U$82&lt;0,(IF(2050-AQ$80&lt;=0,0,(2/(2050-AQ$80+1))*(1-(SUM($E100:AQ100)/$U$82))*$U$82*'Fixed Data'!AO$52)),0)</f>
        <v>0</v>
      </c>
      <c r="AS100" s="21">
        <f>IF($U$82&lt;0,(IF(2050-AR$80&lt;=0,0,(2/(2050-AR$80+1))*(1-(SUM($E100:AR100)/$U$82))*$U$82*'Fixed Data'!AP$52)),0)</f>
        <v>0</v>
      </c>
      <c r="AT100" s="21">
        <f>IF($U$82&lt;0,(IF(2050-AS$80&lt;=0,0,(2/(2050-AS$80+1))*(1-(SUM($E100:AS100)/$U$82))*$U$82*'Fixed Data'!AQ$52)),0)</f>
        <v>0</v>
      </c>
      <c r="AU100" s="21">
        <f>IF($U$82&lt;0,(IF(2050-AT$80&lt;=0,0,(2/(2050-AT$80+1))*(1-(SUM($E100:AT100)/$U$82))*$U$82*'Fixed Data'!AR$52)),0)</f>
        <v>0</v>
      </c>
      <c r="AV100" s="21">
        <f>IF($U$82&lt;0,(IF(2050-AU$80&lt;=0,0,(2/(2050-AU$80+1))*(1-(SUM($E100:AU100)/$U$82))*$U$82*'Fixed Data'!AS$52)),0)</f>
        <v>0</v>
      </c>
      <c r="AW100" s="21">
        <f>IF($U$82&lt;0,(IF(2050-AV$80&lt;=0,0,(2/(2050-AV$80+1))*(1-(SUM($E100:AV100)/$U$82))*$U$82*'Fixed Data'!AT$52)),0)</f>
        <v>0</v>
      </c>
      <c r="AX100" s="21">
        <f>IF($U$82&lt;0,(IF(2050-AW$80&lt;=0,0,(2/(2050-AW$80+1))*(1-(SUM($E100:AW100)/$U$82))*$U$82*'Fixed Data'!AU$52)),0)</f>
        <v>0</v>
      </c>
      <c r="AY100" s="21">
        <f>IF($U$82&lt;0,(IF(2050-AX$80&lt;=0,0,(2/(2050-AX$80+1))*(1-(SUM($E100:AX100)/$U$82))*$U$82*'Fixed Data'!AV$52)),0)</f>
        <v>0</v>
      </c>
      <c r="AZ100" s="21">
        <f>IF($U$82&lt;0,(IF(2050-AY$80&lt;=0,0,(2/(2050-AY$80+1))*(1-(SUM($E100:AY100)/$U$82))*$U$82*'Fixed Data'!AW$52)),0)</f>
        <v>0</v>
      </c>
      <c r="BA100" s="21">
        <f>IF($U$82&lt;0,(IF(2050-AZ$80&lt;=0,0,(2/(2050-AZ$80+1))*(1-(SUM($E100:AZ100)/$U$82))*$U$82*'Fixed Data'!AX$52)),0)</f>
        <v>0</v>
      </c>
      <c r="BB100" s="21">
        <f>IF($U$82&lt;0,(IF(2050-BA$80&lt;=0,0,(2/(2050-BA$80+1))*(1-(SUM($E100:BA100)/$U$82))*$U$82*'Fixed Data'!AY$52)),0)</f>
        <v>0</v>
      </c>
    </row>
    <row r="101" spans="1:54" ht="15" hidden="1" customHeight="1" outlineLevel="3">
      <c r="A101" s="8"/>
      <c r="B101" t="s">
        <v>429</v>
      </c>
      <c r="C101" t="s">
        <v>430</v>
      </c>
      <c r="D101" t="s">
        <v>379</v>
      </c>
      <c r="E101" s="18"/>
      <c r="F101" s="18"/>
      <c r="G101" s="18"/>
      <c r="H101" s="18"/>
      <c r="I101" s="18"/>
      <c r="J101" s="18"/>
      <c r="K101" s="18"/>
      <c r="L101" s="18"/>
      <c r="M101" s="18"/>
      <c r="N101" s="18"/>
      <c r="O101" s="18"/>
      <c r="P101" s="18"/>
      <c r="Q101" s="18"/>
      <c r="R101" s="18"/>
      <c r="S101" s="18"/>
      <c r="T101" s="18"/>
      <c r="U101" s="18"/>
      <c r="V101" s="18"/>
      <c r="W101" s="21">
        <f>IF($V$82&lt;0,(IF(2050-V$80&lt;=0,0,(2/(2050-V$80+1))*(1-(SUM($E101:V101)/$V$82))*$V$82*'Fixed Data'!T$52)),0)</f>
        <v>0</v>
      </c>
      <c r="X101" s="21">
        <f>IF($V$82&lt;0,(IF(2050-W$80&lt;=0,0,(2/(2050-W$80+1))*(1-(SUM($E101:W101)/$V$82))*$V$82*'Fixed Data'!U$52)),0)</f>
        <v>0</v>
      </c>
      <c r="Y101" s="21">
        <f>IF($V$82&lt;0,(IF(2050-X$80&lt;=0,0,(2/(2050-X$80+1))*(1-(SUM($E101:X101)/$V$82))*$V$82*'Fixed Data'!V$52)),0)</f>
        <v>0</v>
      </c>
      <c r="Z101" s="21">
        <f>IF($V$82&lt;0,(IF(2050-Y$80&lt;=0,0,(2/(2050-Y$80+1))*(1-(SUM($E101:Y101)/$V$82))*$V$82*'Fixed Data'!W$52)),0)</f>
        <v>0</v>
      </c>
      <c r="AA101" s="21">
        <f>IF($V$82&lt;0,(IF(2050-Z$80&lt;=0,0,(2/(2050-Z$80+1))*(1-(SUM($E101:Z101)/$V$82))*$V$82*'Fixed Data'!X$52)),0)</f>
        <v>0</v>
      </c>
      <c r="AB101" s="21">
        <f>IF($V$82&lt;0,(IF(2050-AA$80&lt;=0,0,(2/(2050-AA$80+1))*(1-(SUM($E101:AA101)/$V$82))*$V$82*'Fixed Data'!Y$52)),0)</f>
        <v>0</v>
      </c>
      <c r="AC101" s="21">
        <f>IF($V$82&lt;0,(IF(2050-AB$80&lt;=0,0,(2/(2050-AB$80+1))*(1-(SUM($E101:AB101)/$V$82))*$V$82*'Fixed Data'!Z$52)),0)</f>
        <v>0</v>
      </c>
      <c r="AD101" s="21">
        <f>IF($V$82&lt;0,(IF(2050-AC$80&lt;=0,0,(2/(2050-AC$80+1))*(1-(SUM($E101:AC101)/$V$82))*$V$82*'Fixed Data'!AA$52)),0)</f>
        <v>0</v>
      </c>
      <c r="AE101" s="21">
        <f>IF($V$82&lt;0,(IF(2050-AD$80&lt;=0,0,(2/(2050-AD$80+1))*(1-(SUM($E101:AD101)/$V$82))*$V$82*'Fixed Data'!AB$52)),0)</f>
        <v>0</v>
      </c>
      <c r="AF101" s="21">
        <f>IF($V$82&lt;0,(IF(2050-AE$80&lt;=0,0,(2/(2050-AE$80+1))*(1-(SUM($E101:AE101)/$V$82))*$V$82*'Fixed Data'!AC$52)),0)</f>
        <v>0</v>
      </c>
      <c r="AG101" s="21">
        <f>IF($V$82&lt;0,(IF(2050-AF$80&lt;=0,0,(2/(2050-AF$80+1))*(1-(SUM($E101:AF101)/$V$82))*$V$82*'Fixed Data'!AD$52)),0)</f>
        <v>0</v>
      </c>
      <c r="AH101" s="21">
        <f>IF($V$82&lt;0,(IF(2050-AG$80&lt;=0,0,(2/(2050-AG$80+1))*(1-(SUM($E101:AG101)/$V$82))*$V$82*'Fixed Data'!AE$52)),0)</f>
        <v>0</v>
      </c>
      <c r="AI101" s="21">
        <f>IF($V$82&lt;0,(IF(2050-AH$80&lt;=0,0,(2/(2050-AH$80+1))*(1-(SUM($E101:AH101)/$V$82))*$V$82*'Fixed Data'!AF$52)),0)</f>
        <v>0</v>
      </c>
      <c r="AJ101" s="21">
        <f>IF($V$82&lt;0,(IF(2050-AI$80&lt;=0,0,(2/(2050-AI$80+1))*(1-(SUM($E101:AI101)/$V$82))*$V$82*'Fixed Data'!AG$52)),0)</f>
        <v>0</v>
      </c>
      <c r="AK101" s="21">
        <f>IF($V$82&lt;0,(IF(2050-AJ$80&lt;=0,0,(2/(2050-AJ$80+1))*(1-(SUM($E101:AJ101)/$V$82))*$V$82*'Fixed Data'!AH$52)),0)</f>
        <v>0</v>
      </c>
      <c r="AL101" s="21">
        <f>IF($V$82&lt;0,(IF(2050-AK$80&lt;=0,0,(2/(2050-AK$80+1))*(1-(SUM($E101:AK101)/$V$82))*$V$82*'Fixed Data'!AI$52)),0)</f>
        <v>0</v>
      </c>
      <c r="AM101" s="21">
        <f>IF($V$82&lt;0,(IF(2050-AL$80&lt;=0,0,(2/(2050-AL$80+1))*(1-(SUM($E101:AL101)/$V$82))*$V$82*'Fixed Data'!AJ$52)),0)</f>
        <v>0</v>
      </c>
      <c r="AN101" s="21">
        <f>IF($V$82&lt;0,(IF(2050-AM$80&lt;=0,0,(2/(2050-AM$80+1))*(1-(SUM($E101:AM101)/$V$82))*$V$82*'Fixed Data'!AK$52)),0)</f>
        <v>0</v>
      </c>
      <c r="AO101" s="21">
        <f>IF($V$82&lt;0,(IF(2050-AN$80&lt;=0,0,(2/(2050-AN$80+1))*(1-(SUM($E101:AN101)/$V$82))*$V$82*'Fixed Data'!AL$52)),0)</f>
        <v>0</v>
      </c>
      <c r="AP101" s="21">
        <f>IF($V$82&lt;0,(IF(2050-AO$80&lt;=0,0,(2/(2050-AO$80+1))*(1-(SUM($E101:AO101)/$V$82))*$V$82*'Fixed Data'!AM$52)),0)</f>
        <v>0</v>
      </c>
      <c r="AQ101" s="21">
        <f>IF($V$82&lt;0,(IF(2050-AP$80&lt;=0,0,(2/(2050-AP$80+1))*(1-(SUM($E101:AP101)/$V$82))*$V$82*'Fixed Data'!AN$52)),0)</f>
        <v>0</v>
      </c>
      <c r="AR101" s="21">
        <f>IF($V$82&lt;0,(IF(2050-AQ$80&lt;=0,0,(2/(2050-AQ$80+1))*(1-(SUM($E101:AQ101)/$V$82))*$V$82*'Fixed Data'!AO$52)),0)</f>
        <v>0</v>
      </c>
      <c r="AS101" s="21">
        <f>IF($V$82&lt;0,(IF(2050-AR$80&lt;=0,0,(2/(2050-AR$80+1))*(1-(SUM($E101:AR101)/$V$82))*$V$82*'Fixed Data'!AP$52)),0)</f>
        <v>0</v>
      </c>
      <c r="AT101" s="21">
        <f>IF($V$82&lt;0,(IF(2050-AS$80&lt;=0,0,(2/(2050-AS$80+1))*(1-(SUM($E101:AS101)/$V$82))*$V$82*'Fixed Data'!AQ$52)),0)</f>
        <v>0</v>
      </c>
      <c r="AU101" s="21">
        <f>IF($V$82&lt;0,(IF(2050-AT$80&lt;=0,0,(2/(2050-AT$80+1))*(1-(SUM($E101:AT101)/$V$82))*$V$82*'Fixed Data'!AR$52)),0)</f>
        <v>0</v>
      </c>
      <c r="AV101" s="21">
        <f>IF($V$82&lt;0,(IF(2050-AU$80&lt;=0,0,(2/(2050-AU$80+1))*(1-(SUM($E101:AU101)/$V$82))*$V$82*'Fixed Data'!AS$52)),0)</f>
        <v>0</v>
      </c>
      <c r="AW101" s="21">
        <f>IF($V$82&lt;0,(IF(2050-AV$80&lt;=0,0,(2/(2050-AV$80+1))*(1-(SUM($E101:AV101)/$V$82))*$V$82*'Fixed Data'!AT$52)),0)</f>
        <v>0</v>
      </c>
      <c r="AX101" s="21">
        <f>IF($V$82&lt;0,(IF(2050-AW$80&lt;=0,0,(2/(2050-AW$80+1))*(1-(SUM($E101:AW101)/$V$82))*$V$82*'Fixed Data'!AU$52)),0)</f>
        <v>0</v>
      </c>
      <c r="AY101" s="21">
        <f>IF($V$82&lt;0,(IF(2050-AX$80&lt;=0,0,(2/(2050-AX$80+1))*(1-(SUM($E101:AX101)/$V$82))*$V$82*'Fixed Data'!AV$52)),0)</f>
        <v>0</v>
      </c>
      <c r="AZ101" s="21">
        <f>IF($V$82&lt;0,(IF(2050-AY$80&lt;=0,0,(2/(2050-AY$80+1))*(1-(SUM($E101:AY101)/$V$82))*$V$82*'Fixed Data'!AW$52)),0)</f>
        <v>0</v>
      </c>
      <c r="BA101" s="21">
        <f>IF($V$82&lt;0,(IF(2050-AZ$80&lt;=0,0,(2/(2050-AZ$80+1))*(1-(SUM($E101:AZ101)/$V$82))*$V$82*'Fixed Data'!AX$52)),0)</f>
        <v>0</v>
      </c>
      <c r="BB101" s="21">
        <f>IF($V$82&lt;0,(IF(2050-BA$80&lt;=0,0,(2/(2050-BA$80+1))*(1-(SUM($E101:BA101)/$V$82))*$V$82*'Fixed Data'!AY$52)),0)</f>
        <v>0</v>
      </c>
    </row>
    <row r="102" spans="1:54" ht="15" hidden="1" customHeight="1" outlineLevel="3">
      <c r="A102" s="8"/>
      <c r="B102" t="s">
        <v>431</v>
      </c>
      <c r="C102" t="s">
        <v>432</v>
      </c>
      <c r="D102" t="s">
        <v>379</v>
      </c>
      <c r="E102" s="18"/>
      <c r="F102" s="18"/>
      <c r="G102" s="18"/>
      <c r="H102" s="18"/>
      <c r="I102" s="18"/>
      <c r="J102" s="18"/>
      <c r="K102" s="18"/>
      <c r="L102" s="18"/>
      <c r="M102" s="18"/>
      <c r="N102" s="18"/>
      <c r="O102" s="18"/>
      <c r="P102" s="18"/>
      <c r="Q102" s="18"/>
      <c r="R102" s="18"/>
      <c r="S102" s="18"/>
      <c r="T102" s="18"/>
      <c r="U102" s="18"/>
      <c r="V102" s="18"/>
      <c r="W102" s="18"/>
      <c r="X102" s="21">
        <f>IF($W$82&lt;0,(IF(2050-W$80&lt;=0,0,(2/(2050-W$80+1))*(1-(SUM($E102:W102)/$W$82))*$W$82*'Fixed Data'!U$52)),0)</f>
        <v>0</v>
      </c>
      <c r="Y102" s="21">
        <f>IF($W$82&lt;0,(IF(2050-X$80&lt;=0,0,(2/(2050-X$80+1))*(1-(SUM($E102:X102)/$W$82))*$W$82*'Fixed Data'!V$52)),0)</f>
        <v>0</v>
      </c>
      <c r="Z102" s="21">
        <f>IF($W$82&lt;0,(IF(2050-Y$80&lt;=0,0,(2/(2050-Y$80+1))*(1-(SUM($E102:Y102)/$W$82))*$W$82*'Fixed Data'!W$52)),0)</f>
        <v>0</v>
      </c>
      <c r="AA102" s="21">
        <f>IF($W$82&lt;0,(IF(2050-Z$80&lt;=0,0,(2/(2050-Z$80+1))*(1-(SUM($E102:Z102)/$W$82))*$W$82*'Fixed Data'!X$52)),0)</f>
        <v>0</v>
      </c>
      <c r="AB102" s="21">
        <f>IF($W$82&lt;0,(IF(2050-AA$80&lt;=0,0,(2/(2050-AA$80+1))*(1-(SUM($E102:AA102)/$W$82))*$W$82*'Fixed Data'!Y$52)),0)</f>
        <v>0</v>
      </c>
      <c r="AC102" s="21">
        <f>IF($W$82&lt;0,(IF(2050-AB$80&lt;=0,0,(2/(2050-AB$80+1))*(1-(SUM($E102:AB102)/$W$82))*$W$82*'Fixed Data'!Z$52)),0)</f>
        <v>0</v>
      </c>
      <c r="AD102" s="21">
        <f>IF($W$82&lt;0,(IF(2050-AC$80&lt;=0,0,(2/(2050-AC$80+1))*(1-(SUM($E102:AC102)/$W$82))*$W$82*'Fixed Data'!AA$52)),0)</f>
        <v>0</v>
      </c>
      <c r="AE102" s="21">
        <f>IF($W$82&lt;0,(IF(2050-AD$80&lt;=0,0,(2/(2050-AD$80+1))*(1-(SUM($E102:AD102)/$W$82))*$W$82*'Fixed Data'!AB$52)),0)</f>
        <v>0</v>
      </c>
      <c r="AF102" s="21">
        <f>IF($W$82&lt;0,(IF(2050-AE$80&lt;=0,0,(2/(2050-AE$80+1))*(1-(SUM($E102:AE102)/$W$82))*$W$82*'Fixed Data'!AC$52)),0)</f>
        <v>0</v>
      </c>
      <c r="AG102" s="21">
        <f>IF($W$82&lt;0,(IF(2050-AF$80&lt;=0,0,(2/(2050-AF$80+1))*(1-(SUM($E102:AF102)/$W$82))*$W$82*'Fixed Data'!AD$52)),0)</f>
        <v>0</v>
      </c>
      <c r="AH102" s="21">
        <f>IF($W$82&lt;0,(IF(2050-AG$80&lt;=0,0,(2/(2050-AG$80+1))*(1-(SUM($E102:AG102)/$W$82))*$W$82*'Fixed Data'!AE$52)),0)</f>
        <v>0</v>
      </c>
      <c r="AI102" s="21">
        <f>IF($W$82&lt;0,(IF(2050-AH$80&lt;=0,0,(2/(2050-AH$80+1))*(1-(SUM($E102:AH102)/$W$82))*$W$82*'Fixed Data'!AF$52)),0)</f>
        <v>0</v>
      </c>
      <c r="AJ102" s="21">
        <f>IF($W$82&lt;0,(IF(2050-AI$80&lt;=0,0,(2/(2050-AI$80+1))*(1-(SUM($E102:AI102)/$W$82))*$W$82*'Fixed Data'!AG$52)),0)</f>
        <v>0</v>
      </c>
      <c r="AK102" s="21">
        <f>IF($W$82&lt;0,(IF(2050-AJ$80&lt;=0,0,(2/(2050-AJ$80+1))*(1-(SUM($E102:AJ102)/$W$82))*$W$82*'Fixed Data'!AH$52)),0)</f>
        <v>0</v>
      </c>
      <c r="AL102" s="21">
        <f>IF($W$82&lt;0,(IF(2050-AK$80&lt;=0,0,(2/(2050-AK$80+1))*(1-(SUM($E102:AK102)/$W$82))*$W$82*'Fixed Data'!AI$52)),0)</f>
        <v>0</v>
      </c>
      <c r="AM102" s="21">
        <f>IF($W$82&lt;0,(IF(2050-AL$80&lt;=0,0,(2/(2050-AL$80+1))*(1-(SUM($E102:AL102)/$W$82))*$W$82*'Fixed Data'!AJ$52)),0)</f>
        <v>0</v>
      </c>
      <c r="AN102" s="21">
        <f>IF($W$82&lt;0,(IF(2050-AM$80&lt;=0,0,(2/(2050-AM$80+1))*(1-(SUM($E102:AM102)/$W$82))*$W$82*'Fixed Data'!AK$52)),0)</f>
        <v>0</v>
      </c>
      <c r="AO102" s="21">
        <f>IF($W$82&lt;0,(IF(2050-AN$80&lt;=0,0,(2/(2050-AN$80+1))*(1-(SUM($E102:AN102)/$W$82))*$W$82*'Fixed Data'!AL$52)),0)</f>
        <v>0</v>
      </c>
      <c r="AP102" s="21">
        <f>IF($W$82&lt;0,(IF(2050-AO$80&lt;=0,0,(2/(2050-AO$80+1))*(1-(SUM($E102:AO102)/$W$82))*$W$82*'Fixed Data'!AM$52)),0)</f>
        <v>0</v>
      </c>
      <c r="AQ102" s="21">
        <f>IF($W$82&lt;0,(IF(2050-AP$80&lt;=0,0,(2/(2050-AP$80+1))*(1-(SUM($E102:AP102)/$W$82))*$W$82*'Fixed Data'!AN$52)),0)</f>
        <v>0</v>
      </c>
      <c r="AR102" s="21">
        <f>IF($W$82&lt;0,(IF(2050-AQ$80&lt;=0,0,(2/(2050-AQ$80+1))*(1-(SUM($E102:AQ102)/$W$82))*$W$82*'Fixed Data'!AO$52)),0)</f>
        <v>0</v>
      </c>
      <c r="AS102" s="21">
        <f>IF($W$82&lt;0,(IF(2050-AR$80&lt;=0,0,(2/(2050-AR$80+1))*(1-(SUM($E102:AR102)/$W$82))*$W$82*'Fixed Data'!AP$52)),0)</f>
        <v>0</v>
      </c>
      <c r="AT102" s="21">
        <f>IF($W$82&lt;0,(IF(2050-AS$80&lt;=0,0,(2/(2050-AS$80+1))*(1-(SUM($E102:AS102)/$W$82))*$W$82*'Fixed Data'!AQ$52)),0)</f>
        <v>0</v>
      </c>
      <c r="AU102" s="21">
        <f>IF($W$82&lt;0,(IF(2050-AT$80&lt;=0,0,(2/(2050-AT$80+1))*(1-(SUM($E102:AT102)/$W$82))*$W$82*'Fixed Data'!AR$52)),0)</f>
        <v>0</v>
      </c>
      <c r="AV102" s="21">
        <f>IF($W$82&lt;0,(IF(2050-AU$80&lt;=0,0,(2/(2050-AU$80+1))*(1-(SUM($E102:AU102)/$W$82))*$W$82*'Fixed Data'!AS$52)),0)</f>
        <v>0</v>
      </c>
      <c r="AW102" s="21">
        <f>IF($W$82&lt;0,(IF(2050-AV$80&lt;=0,0,(2/(2050-AV$80+1))*(1-(SUM($E102:AV102)/$W$82))*$W$82*'Fixed Data'!AT$52)),0)</f>
        <v>0</v>
      </c>
      <c r="AX102" s="21">
        <f>IF($W$82&lt;0,(IF(2050-AW$80&lt;=0,0,(2/(2050-AW$80+1))*(1-(SUM($E102:AW102)/$W$82))*$W$82*'Fixed Data'!AU$52)),0)</f>
        <v>0</v>
      </c>
      <c r="AY102" s="21">
        <f>IF($W$82&lt;0,(IF(2050-AX$80&lt;=0,0,(2/(2050-AX$80+1))*(1-(SUM($E102:AX102)/$W$82))*$W$82*'Fixed Data'!AV$52)),0)</f>
        <v>0</v>
      </c>
      <c r="AZ102" s="21">
        <f>IF($W$82&lt;0,(IF(2050-AY$80&lt;=0,0,(2/(2050-AY$80+1))*(1-(SUM($E102:AY102)/$W$82))*$W$82*'Fixed Data'!AW$52)),0)</f>
        <v>0</v>
      </c>
      <c r="BA102" s="21">
        <f>IF($W$82&lt;0,(IF(2050-AZ$80&lt;=0,0,(2/(2050-AZ$80+1))*(1-(SUM($E102:AZ102)/$W$82))*$W$82*'Fixed Data'!AX$52)),0)</f>
        <v>0</v>
      </c>
      <c r="BB102" s="21">
        <f>IF($W$82&lt;0,(IF(2050-BA$80&lt;=0,0,(2/(2050-BA$80+1))*(1-(SUM($E102:BA102)/$W$82))*$W$82*'Fixed Data'!AY$52)),0)</f>
        <v>0</v>
      </c>
    </row>
    <row r="103" spans="1:54" ht="15" hidden="1" customHeight="1" outlineLevel="3">
      <c r="A103" s="8"/>
      <c r="B103" t="s">
        <v>433</v>
      </c>
      <c r="C103" t="s">
        <v>434</v>
      </c>
      <c r="D103" t="s">
        <v>379</v>
      </c>
      <c r="E103" s="18"/>
      <c r="F103" s="18"/>
      <c r="G103" s="18"/>
      <c r="H103" s="18"/>
      <c r="I103" s="18"/>
      <c r="J103" s="18"/>
      <c r="K103" s="18"/>
      <c r="L103" s="18"/>
      <c r="M103" s="18"/>
      <c r="N103" s="18"/>
      <c r="O103" s="18"/>
      <c r="P103" s="18"/>
      <c r="Q103" s="18"/>
      <c r="R103" s="18"/>
      <c r="S103" s="18"/>
      <c r="T103" s="18"/>
      <c r="U103" s="18"/>
      <c r="V103" s="18"/>
      <c r="W103" s="18"/>
      <c r="X103" s="18"/>
      <c r="Y103" s="21">
        <f>IF($X$82&lt;0,(IF(2050-X$80&lt;=0,0,(2/(2050-X$80+1))*(1-(SUM($E103:X103)/$X$82))*$X$82*'Fixed Data'!V$52)),0)</f>
        <v>0</v>
      </c>
      <c r="Z103" s="21">
        <f>IF($X$82&lt;0,(IF(2050-Y$80&lt;=0,0,(2/(2050-Y$80+1))*(1-(SUM($E103:Y103)/$X$82))*$X$82*'Fixed Data'!W$52)),0)</f>
        <v>0</v>
      </c>
      <c r="AA103" s="21">
        <f>IF($X$82&lt;0,(IF(2050-Z$80&lt;=0,0,(2/(2050-Z$80+1))*(1-(SUM($E103:Z103)/$X$82))*$X$82*'Fixed Data'!X$52)),0)</f>
        <v>0</v>
      </c>
      <c r="AB103" s="21">
        <f>IF($X$82&lt;0,(IF(2050-AA$80&lt;=0,0,(2/(2050-AA$80+1))*(1-(SUM($E103:AA103)/$X$82))*$X$82*'Fixed Data'!Y$52)),0)</f>
        <v>0</v>
      </c>
      <c r="AC103" s="21">
        <f>IF($X$82&lt;0,(IF(2050-AB$80&lt;=0,0,(2/(2050-AB$80+1))*(1-(SUM($E103:AB103)/$X$82))*$X$82*'Fixed Data'!Z$52)),0)</f>
        <v>0</v>
      </c>
      <c r="AD103" s="21">
        <f>IF($X$82&lt;0,(IF(2050-AC$80&lt;=0,0,(2/(2050-AC$80+1))*(1-(SUM($E103:AC103)/$X$82))*$X$82*'Fixed Data'!AA$52)),0)</f>
        <v>0</v>
      </c>
      <c r="AE103" s="21">
        <f>IF($X$82&lt;0,(IF(2050-AD$80&lt;=0,0,(2/(2050-AD$80+1))*(1-(SUM($E103:AD103)/$X$82))*$X$82*'Fixed Data'!AB$52)),0)</f>
        <v>0</v>
      </c>
      <c r="AF103" s="21">
        <f>IF($X$82&lt;0,(IF(2050-AE$80&lt;=0,0,(2/(2050-AE$80+1))*(1-(SUM($E103:AE103)/$X$82))*$X$82*'Fixed Data'!AC$52)),0)</f>
        <v>0</v>
      </c>
      <c r="AG103" s="21">
        <f>IF($X$82&lt;0,(IF(2050-AF$80&lt;=0,0,(2/(2050-AF$80+1))*(1-(SUM($E103:AF103)/$X$82))*$X$82*'Fixed Data'!AD$52)),0)</f>
        <v>0</v>
      </c>
      <c r="AH103" s="21">
        <f>IF($X$82&lt;0,(IF(2050-AG$80&lt;=0,0,(2/(2050-AG$80+1))*(1-(SUM($E103:AG103)/$X$82))*$X$82*'Fixed Data'!AE$52)),0)</f>
        <v>0</v>
      </c>
      <c r="AI103" s="21">
        <f>IF($X$82&lt;0,(IF(2050-AH$80&lt;=0,0,(2/(2050-AH$80+1))*(1-(SUM($E103:AH103)/$X$82))*$X$82*'Fixed Data'!AF$52)),0)</f>
        <v>0</v>
      </c>
      <c r="AJ103" s="21">
        <f>IF($X$82&lt;0,(IF(2050-AI$80&lt;=0,0,(2/(2050-AI$80+1))*(1-(SUM($E103:AI103)/$X$82))*$X$82*'Fixed Data'!AG$52)),0)</f>
        <v>0</v>
      </c>
      <c r="AK103" s="21">
        <f>IF($X$82&lt;0,(IF(2050-AJ$80&lt;=0,0,(2/(2050-AJ$80+1))*(1-(SUM($E103:AJ103)/$X$82))*$X$82*'Fixed Data'!AH$52)),0)</f>
        <v>0</v>
      </c>
      <c r="AL103" s="21">
        <f>IF($X$82&lt;0,(IF(2050-AK$80&lt;=0,0,(2/(2050-AK$80+1))*(1-(SUM($E103:AK103)/$X$82))*$X$82*'Fixed Data'!AI$52)),0)</f>
        <v>0</v>
      </c>
      <c r="AM103" s="21">
        <f>IF($X$82&lt;0,(IF(2050-AL$80&lt;=0,0,(2/(2050-AL$80+1))*(1-(SUM($E103:AL103)/$X$82))*$X$82*'Fixed Data'!AJ$52)),0)</f>
        <v>0</v>
      </c>
      <c r="AN103" s="21">
        <f>IF($X$82&lt;0,(IF(2050-AM$80&lt;=0,0,(2/(2050-AM$80+1))*(1-(SUM($E103:AM103)/$X$82))*$X$82*'Fixed Data'!AK$52)),0)</f>
        <v>0</v>
      </c>
      <c r="AO103" s="21">
        <f>IF($X$82&lt;0,(IF(2050-AN$80&lt;=0,0,(2/(2050-AN$80+1))*(1-(SUM($E103:AN103)/$X$82))*$X$82*'Fixed Data'!AL$52)),0)</f>
        <v>0</v>
      </c>
      <c r="AP103" s="21">
        <f>IF($X$82&lt;0,(IF(2050-AO$80&lt;=0,0,(2/(2050-AO$80+1))*(1-(SUM($E103:AO103)/$X$82))*$X$82*'Fixed Data'!AM$52)),0)</f>
        <v>0</v>
      </c>
      <c r="AQ103" s="21">
        <f>IF($X$82&lt;0,(IF(2050-AP$80&lt;=0,0,(2/(2050-AP$80+1))*(1-(SUM($E103:AP103)/$X$82))*$X$82*'Fixed Data'!AN$52)),0)</f>
        <v>0</v>
      </c>
      <c r="AR103" s="21">
        <f>IF($X$82&lt;0,(IF(2050-AQ$80&lt;=0,0,(2/(2050-AQ$80+1))*(1-(SUM($E103:AQ103)/$X$82))*$X$82*'Fixed Data'!AO$52)),0)</f>
        <v>0</v>
      </c>
      <c r="AS103" s="21">
        <f>IF($X$82&lt;0,(IF(2050-AR$80&lt;=0,0,(2/(2050-AR$80+1))*(1-(SUM($E103:AR103)/$X$82))*$X$82*'Fixed Data'!AP$52)),0)</f>
        <v>0</v>
      </c>
      <c r="AT103" s="21">
        <f>IF($X$82&lt;0,(IF(2050-AS$80&lt;=0,0,(2/(2050-AS$80+1))*(1-(SUM($E103:AS103)/$X$82))*$X$82*'Fixed Data'!AQ$52)),0)</f>
        <v>0</v>
      </c>
      <c r="AU103" s="21">
        <f>IF($X$82&lt;0,(IF(2050-AT$80&lt;=0,0,(2/(2050-AT$80+1))*(1-(SUM($E103:AT103)/$X$82))*$X$82*'Fixed Data'!AR$52)),0)</f>
        <v>0</v>
      </c>
      <c r="AV103" s="21">
        <f>IF($X$82&lt;0,(IF(2050-AU$80&lt;=0,0,(2/(2050-AU$80+1))*(1-(SUM($E103:AU103)/$X$82))*$X$82*'Fixed Data'!AS$52)),0)</f>
        <v>0</v>
      </c>
      <c r="AW103" s="21">
        <f>IF($X$82&lt;0,(IF(2050-AV$80&lt;=0,0,(2/(2050-AV$80+1))*(1-(SUM($E103:AV103)/$X$82))*$X$82*'Fixed Data'!AT$52)),0)</f>
        <v>0</v>
      </c>
      <c r="AX103" s="21">
        <f>IF($X$82&lt;0,(IF(2050-AW$80&lt;=0,0,(2/(2050-AW$80+1))*(1-(SUM($E103:AW103)/$X$82))*$X$82*'Fixed Data'!AU$52)),0)</f>
        <v>0</v>
      </c>
      <c r="AY103" s="21">
        <f>IF($X$82&lt;0,(IF(2050-AX$80&lt;=0,0,(2/(2050-AX$80+1))*(1-(SUM($E103:AX103)/$X$82))*$X$82*'Fixed Data'!AV$52)),0)</f>
        <v>0</v>
      </c>
      <c r="AZ103" s="21">
        <f>IF($X$82&lt;0,(IF(2050-AY$80&lt;=0,0,(2/(2050-AY$80+1))*(1-(SUM($E103:AY103)/$X$82))*$X$82*'Fixed Data'!AW$52)),0)</f>
        <v>0</v>
      </c>
      <c r="BA103" s="21">
        <f>IF($X$82&lt;0,(IF(2050-AZ$80&lt;=0,0,(2/(2050-AZ$80+1))*(1-(SUM($E103:AZ103)/$X$82))*$X$82*'Fixed Data'!AX$52)),0)</f>
        <v>0</v>
      </c>
      <c r="BB103" s="21">
        <f>IF($X$82&lt;0,(IF(2050-BA$80&lt;=0,0,(2/(2050-BA$80+1))*(1-(SUM($E103:BA103)/$X$82))*$X$82*'Fixed Data'!AY$52)),0)</f>
        <v>0</v>
      </c>
    </row>
    <row r="104" spans="1:54" ht="15" hidden="1" customHeight="1" outlineLevel="3">
      <c r="A104" s="8"/>
      <c r="B104" t="s">
        <v>435</v>
      </c>
      <c r="C104" t="s">
        <v>436</v>
      </c>
      <c r="D104" t="s">
        <v>379</v>
      </c>
      <c r="E104" s="18"/>
      <c r="F104" s="18"/>
      <c r="G104" s="18"/>
      <c r="H104" s="18"/>
      <c r="I104" s="18"/>
      <c r="J104" s="18"/>
      <c r="K104" s="18"/>
      <c r="L104" s="18"/>
      <c r="M104" s="18"/>
      <c r="N104" s="18"/>
      <c r="O104" s="18"/>
      <c r="P104" s="18"/>
      <c r="Q104" s="18"/>
      <c r="R104" s="18"/>
      <c r="S104" s="18"/>
      <c r="T104" s="18"/>
      <c r="U104" s="18"/>
      <c r="V104" s="18"/>
      <c r="W104" s="18"/>
      <c r="X104" s="18"/>
      <c r="Y104" s="18"/>
      <c r="Z104" s="21">
        <f>IF($Y$82&lt;0,(IF(2050-Y$80&lt;=0,0,(2/(2050-Y$80+1))*(1-(SUM($E104:Y104)/$Y$82))*$Y$82*'Fixed Data'!W$52)),0)</f>
        <v>0</v>
      </c>
      <c r="AA104" s="21">
        <f>IF($Y$82&lt;0,(IF(2050-Z$80&lt;=0,0,(2/(2050-Z$80+1))*(1-(SUM($E104:Z104)/$Y$82))*$Y$82*'Fixed Data'!X$52)),0)</f>
        <v>0</v>
      </c>
      <c r="AB104" s="21">
        <f>IF($Y$82&lt;0,(IF(2050-AA$80&lt;=0,0,(2/(2050-AA$80+1))*(1-(SUM($E104:AA104)/$Y$82))*$Y$82*'Fixed Data'!Y$52)),0)</f>
        <v>0</v>
      </c>
      <c r="AC104" s="21">
        <f>IF($Y$82&lt;0,(IF(2050-AB$80&lt;=0,0,(2/(2050-AB$80+1))*(1-(SUM($E104:AB104)/$Y$82))*$Y$82*'Fixed Data'!Z$52)),0)</f>
        <v>0</v>
      </c>
      <c r="AD104" s="21">
        <f>IF($Y$82&lt;0,(IF(2050-AC$80&lt;=0,0,(2/(2050-AC$80+1))*(1-(SUM($E104:AC104)/$Y$82))*$Y$82*'Fixed Data'!AA$52)),0)</f>
        <v>0</v>
      </c>
      <c r="AE104" s="21">
        <f>IF($Y$82&lt;0,(IF(2050-AD$80&lt;=0,0,(2/(2050-AD$80+1))*(1-(SUM($E104:AD104)/$Y$82))*$Y$82*'Fixed Data'!AB$52)),0)</f>
        <v>0</v>
      </c>
      <c r="AF104" s="21">
        <f>IF($Y$82&lt;0,(IF(2050-AE$80&lt;=0,0,(2/(2050-AE$80+1))*(1-(SUM($E104:AE104)/$Y$82))*$Y$82*'Fixed Data'!AC$52)),0)</f>
        <v>0</v>
      </c>
      <c r="AG104" s="21">
        <f>IF($Y$82&lt;0,(IF(2050-AF$80&lt;=0,0,(2/(2050-AF$80+1))*(1-(SUM($E104:AF104)/$Y$82))*$Y$82*'Fixed Data'!AD$52)),0)</f>
        <v>0</v>
      </c>
      <c r="AH104" s="21">
        <f>IF($Y$82&lt;0,(IF(2050-AG$80&lt;=0,0,(2/(2050-AG$80+1))*(1-(SUM($E104:AG104)/$Y$82))*$Y$82*'Fixed Data'!AE$52)),0)</f>
        <v>0</v>
      </c>
      <c r="AI104" s="21">
        <f>IF($Y$82&lt;0,(IF(2050-AH$80&lt;=0,0,(2/(2050-AH$80+1))*(1-(SUM($E104:AH104)/$Y$82))*$Y$82*'Fixed Data'!AF$52)),0)</f>
        <v>0</v>
      </c>
      <c r="AJ104" s="21">
        <f>IF($Y$82&lt;0,(IF(2050-AI$80&lt;=0,0,(2/(2050-AI$80+1))*(1-(SUM($E104:AI104)/$Y$82))*$Y$82*'Fixed Data'!AG$52)),0)</f>
        <v>0</v>
      </c>
      <c r="AK104" s="21">
        <f>IF($Y$82&lt;0,(IF(2050-AJ$80&lt;=0,0,(2/(2050-AJ$80+1))*(1-(SUM($E104:AJ104)/$Y$82))*$Y$82*'Fixed Data'!AH$52)),0)</f>
        <v>0</v>
      </c>
      <c r="AL104" s="21">
        <f>IF($Y$82&lt;0,(IF(2050-AK$80&lt;=0,0,(2/(2050-AK$80+1))*(1-(SUM($E104:AK104)/$Y$82))*$Y$82*'Fixed Data'!AI$52)),0)</f>
        <v>0</v>
      </c>
      <c r="AM104" s="21">
        <f>IF($Y$82&lt;0,(IF(2050-AL$80&lt;=0,0,(2/(2050-AL$80+1))*(1-(SUM($E104:AL104)/$Y$82))*$Y$82*'Fixed Data'!AJ$52)),0)</f>
        <v>0</v>
      </c>
      <c r="AN104" s="21">
        <f>IF($Y$82&lt;0,(IF(2050-AM$80&lt;=0,0,(2/(2050-AM$80+1))*(1-(SUM($E104:AM104)/$Y$82))*$Y$82*'Fixed Data'!AK$52)),0)</f>
        <v>0</v>
      </c>
      <c r="AO104" s="21">
        <f>IF($Y$82&lt;0,(IF(2050-AN$80&lt;=0,0,(2/(2050-AN$80+1))*(1-(SUM($E104:AN104)/$Y$82))*$Y$82*'Fixed Data'!AL$52)),0)</f>
        <v>0</v>
      </c>
      <c r="AP104" s="21">
        <f>IF($Y$82&lt;0,(IF(2050-AO$80&lt;=0,0,(2/(2050-AO$80+1))*(1-(SUM($E104:AO104)/$Y$82))*$Y$82*'Fixed Data'!AM$52)),0)</f>
        <v>0</v>
      </c>
      <c r="AQ104" s="21">
        <f>IF($Y$82&lt;0,(IF(2050-AP$80&lt;=0,0,(2/(2050-AP$80+1))*(1-(SUM($E104:AP104)/$Y$82))*$Y$82*'Fixed Data'!AN$52)),0)</f>
        <v>0</v>
      </c>
      <c r="AR104" s="21">
        <f>IF($Y$82&lt;0,(IF(2050-AQ$80&lt;=0,0,(2/(2050-AQ$80+1))*(1-(SUM($E104:AQ104)/$Y$82))*$Y$82*'Fixed Data'!AO$52)),0)</f>
        <v>0</v>
      </c>
      <c r="AS104" s="21">
        <f>IF($Y$82&lt;0,(IF(2050-AR$80&lt;=0,0,(2/(2050-AR$80+1))*(1-(SUM($E104:AR104)/$Y$82))*$Y$82*'Fixed Data'!AP$52)),0)</f>
        <v>0</v>
      </c>
      <c r="AT104" s="21">
        <f>IF($Y$82&lt;0,(IF(2050-AS$80&lt;=0,0,(2/(2050-AS$80+1))*(1-(SUM($E104:AS104)/$Y$82))*$Y$82*'Fixed Data'!AQ$52)),0)</f>
        <v>0</v>
      </c>
      <c r="AU104" s="21">
        <f>IF($Y$82&lt;0,(IF(2050-AT$80&lt;=0,0,(2/(2050-AT$80+1))*(1-(SUM($E104:AT104)/$Y$82))*$Y$82*'Fixed Data'!AR$52)),0)</f>
        <v>0</v>
      </c>
      <c r="AV104" s="21">
        <f>IF($Y$82&lt;0,(IF(2050-AU$80&lt;=0,0,(2/(2050-AU$80+1))*(1-(SUM($E104:AU104)/$Y$82))*$Y$82*'Fixed Data'!AS$52)),0)</f>
        <v>0</v>
      </c>
      <c r="AW104" s="21">
        <f>IF($Y$82&lt;0,(IF(2050-AV$80&lt;=0,0,(2/(2050-AV$80+1))*(1-(SUM($E104:AV104)/$Y$82))*$Y$82*'Fixed Data'!AT$52)),0)</f>
        <v>0</v>
      </c>
      <c r="AX104" s="21">
        <f>IF($Y$82&lt;0,(IF(2050-AW$80&lt;=0,0,(2/(2050-AW$80+1))*(1-(SUM($E104:AW104)/$Y$82))*$Y$82*'Fixed Data'!AU$52)),0)</f>
        <v>0</v>
      </c>
      <c r="AY104" s="21">
        <f>IF($Y$82&lt;0,(IF(2050-AX$80&lt;=0,0,(2/(2050-AX$80+1))*(1-(SUM($E104:AX104)/$Y$82))*$Y$82*'Fixed Data'!AV$52)),0)</f>
        <v>0</v>
      </c>
      <c r="AZ104" s="21">
        <f>IF($Y$82&lt;0,(IF(2050-AY$80&lt;=0,0,(2/(2050-AY$80+1))*(1-(SUM($E104:AY104)/$Y$82))*$Y$82*'Fixed Data'!AW$52)),0)</f>
        <v>0</v>
      </c>
      <c r="BA104" s="21">
        <f>IF($Y$82&lt;0,(IF(2050-AZ$80&lt;=0,0,(2/(2050-AZ$80+1))*(1-(SUM($E104:AZ104)/$Y$82))*$Y$82*'Fixed Data'!AX$52)),0)</f>
        <v>0</v>
      </c>
      <c r="BB104" s="21">
        <f>IF($Y$82&lt;0,(IF(2050-BA$80&lt;=0,0,(2/(2050-BA$80+1))*(1-(SUM($E104:BA104)/$Y$82))*$Y$82*'Fixed Data'!AY$52)),0)</f>
        <v>0</v>
      </c>
    </row>
    <row r="105" spans="1:54" ht="15" hidden="1" customHeight="1" outlineLevel="3">
      <c r="A105" s="8"/>
      <c r="B105" t="s">
        <v>437</v>
      </c>
      <c r="C105" t="s">
        <v>438</v>
      </c>
      <c r="D105" t="s">
        <v>379</v>
      </c>
      <c r="E105" s="18"/>
      <c r="F105" s="18"/>
      <c r="G105" s="18"/>
      <c r="H105" s="18"/>
      <c r="I105" s="18"/>
      <c r="J105" s="18"/>
      <c r="K105" s="18"/>
      <c r="L105" s="18"/>
      <c r="M105" s="18"/>
      <c r="N105" s="18"/>
      <c r="O105" s="18"/>
      <c r="P105" s="18"/>
      <c r="Q105" s="18"/>
      <c r="R105" s="18"/>
      <c r="S105" s="18"/>
      <c r="T105" s="18"/>
      <c r="U105" s="18"/>
      <c r="V105" s="18"/>
      <c r="W105" s="18"/>
      <c r="X105" s="18"/>
      <c r="Y105" s="18"/>
      <c r="Z105" s="18"/>
      <c r="AA105" s="21">
        <f>IF($Z$82&lt;0,(IF(2050-Z$80&lt;=0,0,(2/(2050-Z$80+1))*(1-(SUM($E105:Z105)/$Z$82))*$Z$82*'Fixed Data'!X$52)),0)</f>
        <v>0</v>
      </c>
      <c r="AB105" s="21">
        <f>IF($Z$82&lt;0,(IF(2050-AA$80&lt;=0,0,(2/(2050-AA$80+1))*(1-(SUM($E105:AA105)/$Z$82))*$Z$82*'Fixed Data'!Y$52)),0)</f>
        <v>0</v>
      </c>
      <c r="AC105" s="21">
        <f>IF($Z$82&lt;0,(IF(2050-AB$80&lt;=0,0,(2/(2050-AB$80+1))*(1-(SUM($E105:AB105)/$Z$82))*$Z$82*'Fixed Data'!Z$52)),0)</f>
        <v>0</v>
      </c>
      <c r="AD105" s="21">
        <f>IF($Z$82&lt;0,(IF(2050-AC$80&lt;=0,0,(2/(2050-AC$80+1))*(1-(SUM($E105:AC105)/$Z$82))*$Z$82*'Fixed Data'!AA$52)),0)</f>
        <v>0</v>
      </c>
      <c r="AE105" s="21">
        <f>IF($Z$82&lt;0,(IF(2050-AD$80&lt;=0,0,(2/(2050-AD$80+1))*(1-(SUM($E105:AD105)/$Z$82))*$Z$82*'Fixed Data'!AB$52)),0)</f>
        <v>0</v>
      </c>
      <c r="AF105" s="21">
        <f>IF($Z$82&lt;0,(IF(2050-AE$80&lt;=0,0,(2/(2050-AE$80+1))*(1-(SUM($E105:AE105)/$Z$82))*$Z$82*'Fixed Data'!AC$52)),0)</f>
        <v>0</v>
      </c>
      <c r="AG105" s="21">
        <f>IF($Z$82&lt;0,(IF(2050-AF$80&lt;=0,0,(2/(2050-AF$80+1))*(1-(SUM($E105:AF105)/$Z$82))*$Z$82*'Fixed Data'!AD$52)),0)</f>
        <v>0</v>
      </c>
      <c r="AH105" s="21">
        <f>IF($Z$82&lt;0,(IF(2050-AG$80&lt;=0,0,(2/(2050-AG$80+1))*(1-(SUM($E105:AG105)/$Z$82))*$Z$82*'Fixed Data'!AE$52)),0)</f>
        <v>0</v>
      </c>
      <c r="AI105" s="21">
        <f>IF($Z$82&lt;0,(IF(2050-AH$80&lt;=0,0,(2/(2050-AH$80+1))*(1-(SUM($E105:AH105)/$Z$82))*$Z$82*'Fixed Data'!AF$52)),0)</f>
        <v>0</v>
      </c>
      <c r="AJ105" s="21">
        <f>IF($Z$82&lt;0,(IF(2050-AI$80&lt;=0,0,(2/(2050-AI$80+1))*(1-(SUM($E105:AI105)/$Z$82))*$Z$82*'Fixed Data'!AG$52)),0)</f>
        <v>0</v>
      </c>
      <c r="AK105" s="21">
        <f>IF($Z$82&lt;0,(IF(2050-AJ$80&lt;=0,0,(2/(2050-AJ$80+1))*(1-(SUM($E105:AJ105)/$Z$82))*$Z$82*'Fixed Data'!AH$52)),0)</f>
        <v>0</v>
      </c>
      <c r="AL105" s="21">
        <f>IF($Z$82&lt;0,(IF(2050-AK$80&lt;=0,0,(2/(2050-AK$80+1))*(1-(SUM($E105:AK105)/$Z$82))*$Z$82*'Fixed Data'!AI$52)),0)</f>
        <v>0</v>
      </c>
      <c r="AM105" s="21">
        <f>IF($Z$82&lt;0,(IF(2050-AL$80&lt;=0,0,(2/(2050-AL$80+1))*(1-(SUM($E105:AL105)/$Z$82))*$Z$82*'Fixed Data'!AJ$52)),0)</f>
        <v>0</v>
      </c>
      <c r="AN105" s="21">
        <f>IF($Z$82&lt;0,(IF(2050-AM$80&lt;=0,0,(2/(2050-AM$80+1))*(1-(SUM($E105:AM105)/$Z$82))*$Z$82*'Fixed Data'!AK$52)),0)</f>
        <v>0</v>
      </c>
      <c r="AO105" s="21">
        <f>IF($Z$82&lt;0,(IF(2050-AN$80&lt;=0,0,(2/(2050-AN$80+1))*(1-(SUM($E105:AN105)/$Z$82))*$Z$82*'Fixed Data'!AL$52)),0)</f>
        <v>0</v>
      </c>
      <c r="AP105" s="21">
        <f>IF($Z$82&lt;0,(IF(2050-AO$80&lt;=0,0,(2/(2050-AO$80+1))*(1-(SUM($E105:AO105)/$Z$82))*$Z$82*'Fixed Data'!AM$52)),0)</f>
        <v>0</v>
      </c>
      <c r="AQ105" s="21">
        <f>IF($Z$82&lt;0,(IF(2050-AP$80&lt;=0,0,(2/(2050-AP$80+1))*(1-(SUM($E105:AP105)/$Z$82))*$Z$82*'Fixed Data'!AN$52)),0)</f>
        <v>0</v>
      </c>
      <c r="AR105" s="21">
        <f>IF($Z$82&lt;0,(IF(2050-AQ$80&lt;=0,0,(2/(2050-AQ$80+1))*(1-(SUM($E105:AQ105)/$Z$82))*$Z$82*'Fixed Data'!AO$52)),0)</f>
        <v>0</v>
      </c>
      <c r="AS105" s="21">
        <f>IF($Z$82&lt;0,(IF(2050-AR$80&lt;=0,0,(2/(2050-AR$80+1))*(1-(SUM($E105:AR105)/$Z$82))*$Z$82*'Fixed Data'!AP$52)),0)</f>
        <v>0</v>
      </c>
      <c r="AT105" s="21">
        <f>IF($Z$82&lt;0,(IF(2050-AS$80&lt;=0,0,(2/(2050-AS$80+1))*(1-(SUM($E105:AS105)/$Z$82))*$Z$82*'Fixed Data'!AQ$52)),0)</f>
        <v>0</v>
      </c>
      <c r="AU105" s="21">
        <f>IF($Z$82&lt;0,(IF(2050-AT$80&lt;=0,0,(2/(2050-AT$80+1))*(1-(SUM($E105:AT105)/$Z$82))*$Z$82*'Fixed Data'!AR$52)),0)</f>
        <v>0</v>
      </c>
      <c r="AV105" s="21">
        <f>IF($Z$82&lt;0,(IF(2050-AU$80&lt;=0,0,(2/(2050-AU$80+1))*(1-(SUM($E105:AU105)/$Z$82))*$Z$82*'Fixed Data'!AS$52)),0)</f>
        <v>0</v>
      </c>
      <c r="AW105" s="21">
        <f>IF($Z$82&lt;0,(IF(2050-AV$80&lt;=0,0,(2/(2050-AV$80+1))*(1-(SUM($E105:AV105)/$Z$82))*$Z$82*'Fixed Data'!AT$52)),0)</f>
        <v>0</v>
      </c>
      <c r="AX105" s="21">
        <f>IF($Z$82&lt;0,(IF(2050-AW$80&lt;=0,0,(2/(2050-AW$80+1))*(1-(SUM($E105:AW105)/$Z$82))*$Z$82*'Fixed Data'!AU$52)),0)</f>
        <v>0</v>
      </c>
      <c r="AY105" s="21">
        <f>IF($Z$82&lt;0,(IF(2050-AX$80&lt;=0,0,(2/(2050-AX$80+1))*(1-(SUM($E105:AX105)/$Z$82))*$Z$82*'Fixed Data'!AV$52)),0)</f>
        <v>0</v>
      </c>
      <c r="AZ105" s="21">
        <f>IF($Z$82&lt;0,(IF(2050-AY$80&lt;=0,0,(2/(2050-AY$80+1))*(1-(SUM($E105:AY105)/$Z$82))*$Z$82*'Fixed Data'!AW$52)),0)</f>
        <v>0</v>
      </c>
      <c r="BA105" s="21">
        <f>IF($Z$82&lt;0,(IF(2050-AZ$80&lt;=0,0,(2/(2050-AZ$80+1))*(1-(SUM($E105:AZ105)/$Z$82))*$Z$82*'Fixed Data'!AX$52)),0)</f>
        <v>0</v>
      </c>
      <c r="BB105" s="21">
        <f>IF($Z$82&lt;0,(IF(2050-BA$80&lt;=0,0,(2/(2050-BA$80+1))*(1-(SUM($E105:BA105)/$Z$82))*$Z$82*'Fixed Data'!AY$52)),0)</f>
        <v>0</v>
      </c>
    </row>
    <row r="106" spans="1:54" ht="15" hidden="1" customHeight="1" outlineLevel="3">
      <c r="A106" s="8"/>
      <c r="B106" t="s">
        <v>439</v>
      </c>
      <c r="C106" t="s">
        <v>440</v>
      </c>
      <c r="D106" t="s">
        <v>379</v>
      </c>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21">
        <f>IF($AA$82&lt;0,(IF(2050-AA$80&lt;=0,0,(2/(2050-AA$80+1))*(1-(SUM($E106:AA106)/$AA$82))*$AA$82*'Fixed Data'!Y$52)),0)</f>
        <v>0</v>
      </c>
      <c r="AC106" s="21">
        <f>IF($AA$82&lt;0,(IF(2050-AB$80&lt;=0,0,(2/(2050-AB$80+1))*(1-(SUM($E106:AB106)/$AA$82))*$AA$82*'Fixed Data'!Z$52)),0)</f>
        <v>0</v>
      </c>
      <c r="AD106" s="21">
        <f>IF($AA$82&lt;0,(IF(2050-AC$80&lt;=0,0,(2/(2050-AC$80+1))*(1-(SUM($E106:AC106)/$AA$82))*$AA$82*'Fixed Data'!AA$52)),0)</f>
        <v>0</v>
      </c>
      <c r="AE106" s="21">
        <f>IF($AA$82&lt;0,(IF(2050-AD$80&lt;=0,0,(2/(2050-AD$80+1))*(1-(SUM($E106:AD106)/$AA$82))*$AA$82*'Fixed Data'!AB$52)),0)</f>
        <v>0</v>
      </c>
      <c r="AF106" s="21">
        <f>IF($AA$82&lt;0,(IF(2050-AE$80&lt;=0,0,(2/(2050-AE$80+1))*(1-(SUM($E106:AE106)/$AA$82))*$AA$82*'Fixed Data'!AC$52)),0)</f>
        <v>0</v>
      </c>
      <c r="AG106" s="21">
        <f>IF($AA$82&lt;0,(IF(2050-AF$80&lt;=0,0,(2/(2050-AF$80+1))*(1-(SUM($E106:AF106)/$AA$82))*$AA$82*'Fixed Data'!AD$52)),0)</f>
        <v>0</v>
      </c>
      <c r="AH106" s="21">
        <f>IF($AA$82&lt;0,(IF(2050-AG$80&lt;=0,0,(2/(2050-AG$80+1))*(1-(SUM($E106:AG106)/$AA$82))*$AA$82*'Fixed Data'!AE$52)),0)</f>
        <v>0</v>
      </c>
      <c r="AI106" s="21">
        <f>IF($AA$82&lt;0,(IF(2050-AH$80&lt;=0,0,(2/(2050-AH$80+1))*(1-(SUM($E106:AH106)/$AA$82))*$AA$82*'Fixed Data'!AF$52)),0)</f>
        <v>0</v>
      </c>
      <c r="AJ106" s="21">
        <f>IF($AA$82&lt;0,(IF(2050-AI$80&lt;=0,0,(2/(2050-AI$80+1))*(1-(SUM($E106:AI106)/$AA$82))*$AA$82*'Fixed Data'!AG$52)),0)</f>
        <v>0</v>
      </c>
      <c r="AK106" s="21">
        <f>IF($AA$82&lt;0,(IF(2050-AJ$80&lt;=0,0,(2/(2050-AJ$80+1))*(1-(SUM($E106:AJ106)/$AA$82))*$AA$82*'Fixed Data'!AH$52)),0)</f>
        <v>0</v>
      </c>
      <c r="AL106" s="21">
        <f>IF($AA$82&lt;0,(IF(2050-AK$80&lt;=0,0,(2/(2050-AK$80+1))*(1-(SUM($E106:AK106)/$AA$82))*$AA$82*'Fixed Data'!AI$52)),0)</f>
        <v>0</v>
      </c>
      <c r="AM106" s="21">
        <f>IF($AA$82&lt;0,(IF(2050-AL$80&lt;=0,0,(2/(2050-AL$80+1))*(1-(SUM($E106:AL106)/$AA$82))*$AA$82*'Fixed Data'!AJ$52)),0)</f>
        <v>0</v>
      </c>
      <c r="AN106" s="21">
        <f>IF($AA$82&lt;0,(IF(2050-AM$80&lt;=0,0,(2/(2050-AM$80+1))*(1-(SUM($E106:AM106)/$AA$82))*$AA$82*'Fixed Data'!AK$52)),0)</f>
        <v>0</v>
      </c>
      <c r="AO106" s="21">
        <f>IF($AA$82&lt;0,(IF(2050-AN$80&lt;=0,0,(2/(2050-AN$80+1))*(1-(SUM($E106:AN106)/$AA$82))*$AA$82*'Fixed Data'!AL$52)),0)</f>
        <v>0</v>
      </c>
      <c r="AP106" s="21">
        <f>IF($AA$82&lt;0,(IF(2050-AO$80&lt;=0,0,(2/(2050-AO$80+1))*(1-(SUM($E106:AO106)/$AA$82))*$AA$82*'Fixed Data'!AM$52)),0)</f>
        <v>0</v>
      </c>
      <c r="AQ106" s="21">
        <f>IF($AA$82&lt;0,(IF(2050-AP$80&lt;=0,0,(2/(2050-AP$80+1))*(1-(SUM($E106:AP106)/$AA$82))*$AA$82*'Fixed Data'!AN$52)),0)</f>
        <v>0</v>
      </c>
      <c r="AR106" s="21">
        <f>IF($AA$82&lt;0,(IF(2050-AQ$80&lt;=0,0,(2/(2050-AQ$80+1))*(1-(SUM($E106:AQ106)/$AA$82))*$AA$82*'Fixed Data'!AO$52)),0)</f>
        <v>0</v>
      </c>
      <c r="AS106" s="21">
        <f>IF($AA$82&lt;0,(IF(2050-AR$80&lt;=0,0,(2/(2050-AR$80+1))*(1-(SUM($E106:AR106)/$AA$82))*$AA$82*'Fixed Data'!AP$52)),0)</f>
        <v>0</v>
      </c>
      <c r="AT106" s="21">
        <f>IF($AA$82&lt;0,(IF(2050-AS$80&lt;=0,0,(2/(2050-AS$80+1))*(1-(SUM($E106:AS106)/$AA$82))*$AA$82*'Fixed Data'!AQ$52)),0)</f>
        <v>0</v>
      </c>
      <c r="AU106" s="21">
        <f>IF($AA$82&lt;0,(IF(2050-AT$80&lt;=0,0,(2/(2050-AT$80+1))*(1-(SUM($E106:AT106)/$AA$82))*$AA$82*'Fixed Data'!AR$52)),0)</f>
        <v>0</v>
      </c>
      <c r="AV106" s="21">
        <f>IF($AA$82&lt;0,(IF(2050-AU$80&lt;=0,0,(2/(2050-AU$80+1))*(1-(SUM($E106:AU106)/$AA$82))*$AA$82*'Fixed Data'!AS$52)),0)</f>
        <v>0</v>
      </c>
      <c r="AW106" s="21">
        <f>IF($AA$82&lt;0,(IF(2050-AV$80&lt;=0,0,(2/(2050-AV$80+1))*(1-(SUM($E106:AV106)/$AA$82))*$AA$82*'Fixed Data'!AT$52)),0)</f>
        <v>0</v>
      </c>
      <c r="AX106" s="21">
        <f>IF($AA$82&lt;0,(IF(2050-AW$80&lt;=0,0,(2/(2050-AW$80+1))*(1-(SUM($E106:AW106)/$AA$82))*$AA$82*'Fixed Data'!AU$52)),0)</f>
        <v>0</v>
      </c>
      <c r="AY106" s="21">
        <f>IF($AA$82&lt;0,(IF(2050-AX$80&lt;=0,0,(2/(2050-AX$80+1))*(1-(SUM($E106:AX106)/$AA$82))*$AA$82*'Fixed Data'!AV$52)),0)</f>
        <v>0</v>
      </c>
      <c r="AZ106" s="21">
        <f>IF($AA$82&lt;0,(IF(2050-AY$80&lt;=0,0,(2/(2050-AY$80+1))*(1-(SUM($E106:AY106)/$AA$82))*$AA$82*'Fixed Data'!AW$52)),0)</f>
        <v>0</v>
      </c>
      <c r="BA106" s="21">
        <f>IF($AA$82&lt;0,(IF(2050-AZ$80&lt;=0,0,(2/(2050-AZ$80+1))*(1-(SUM($E106:AZ106)/$AA$82))*$AA$82*'Fixed Data'!AX$52)),0)</f>
        <v>0</v>
      </c>
      <c r="BB106" s="21">
        <f>IF($AA$82&lt;0,(IF(2050-BA$80&lt;=0,0,(2/(2050-BA$80+1))*(1-(SUM($E106:BA106)/$AA$82))*$AA$82*'Fixed Data'!AY$52)),0)</f>
        <v>0</v>
      </c>
    </row>
    <row r="107" spans="1:54" ht="15" hidden="1" customHeight="1" outlineLevel="3">
      <c r="A107" s="8"/>
      <c r="B107" t="s">
        <v>441</v>
      </c>
      <c r="C107" t="s">
        <v>442</v>
      </c>
      <c r="D107" t="s">
        <v>379</v>
      </c>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row>
    <row r="108" spans="1:54" ht="15" hidden="1" customHeight="1" outlineLevel="3">
      <c r="A108" s="8"/>
      <c r="B108" t="s">
        <v>515</v>
      </c>
      <c r="C108" t="s">
        <v>516</v>
      </c>
      <c r="D108" t="s">
        <v>379</v>
      </c>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row>
    <row r="109" spans="1:54" ht="15" hidden="1" customHeight="1" outlineLevel="3">
      <c r="A109" s="8"/>
      <c r="B109" t="s">
        <v>517</v>
      </c>
      <c r="C109" t="s">
        <v>518</v>
      </c>
      <c r="D109" t="s">
        <v>379</v>
      </c>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row>
    <row r="110" spans="1:54" ht="15" hidden="1" customHeight="1" outlineLevel="3">
      <c r="A110" s="8"/>
      <c r="B110" t="s">
        <v>519</v>
      </c>
      <c r="C110" t="s">
        <v>520</v>
      </c>
      <c r="D110" t="s">
        <v>379</v>
      </c>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row>
    <row r="111" spans="1:54" ht="15" hidden="1" customHeight="1" outlineLevel="3">
      <c r="A111" s="8"/>
      <c r="B111" t="s">
        <v>521</v>
      </c>
      <c r="C111" t="s">
        <v>522</v>
      </c>
      <c r="D111" t="s">
        <v>379</v>
      </c>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row>
    <row r="112" spans="1:54" ht="15" hidden="1" customHeight="1" outlineLevel="3">
      <c r="A112" s="8"/>
      <c r="B112" t="s">
        <v>523</v>
      </c>
      <c r="C112" t="s">
        <v>524</v>
      </c>
      <c r="D112" t="s">
        <v>379</v>
      </c>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21"/>
      <c r="AI112" s="21"/>
      <c r="AJ112" s="21"/>
      <c r="AK112" s="21"/>
      <c r="AL112" s="21"/>
      <c r="AM112" s="21"/>
      <c r="AN112" s="21"/>
      <c r="AO112" s="21"/>
      <c r="AP112" s="21"/>
      <c r="AQ112" s="21"/>
      <c r="AR112" s="21"/>
      <c r="AS112" s="21"/>
      <c r="AT112" s="21"/>
      <c r="AU112" s="21"/>
      <c r="AV112" s="21"/>
      <c r="AW112" s="21"/>
      <c r="AX112" s="21"/>
      <c r="AY112" s="21"/>
      <c r="AZ112" s="21"/>
      <c r="BA112" s="21"/>
      <c r="BB112" s="21"/>
    </row>
    <row r="113" spans="1:54" ht="15" hidden="1" customHeight="1" outlineLevel="3">
      <c r="A113" s="8"/>
      <c r="B113" t="s">
        <v>525</v>
      </c>
      <c r="C113" t="s">
        <v>526</v>
      </c>
      <c r="D113" t="s">
        <v>379</v>
      </c>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21"/>
      <c r="AJ113" s="21"/>
      <c r="AK113" s="21"/>
      <c r="AL113" s="21"/>
      <c r="AM113" s="21"/>
      <c r="AN113" s="21"/>
      <c r="AO113" s="21"/>
      <c r="AP113" s="21"/>
      <c r="AQ113" s="21"/>
      <c r="AR113" s="21"/>
      <c r="AS113" s="21"/>
      <c r="AT113" s="21"/>
      <c r="AU113" s="21"/>
      <c r="AV113" s="21"/>
      <c r="AW113" s="21"/>
      <c r="AX113" s="21"/>
      <c r="AY113" s="21"/>
      <c r="AZ113" s="21"/>
      <c r="BA113" s="21"/>
      <c r="BB113" s="21"/>
    </row>
    <row r="114" spans="1:54" ht="15" hidden="1" customHeight="1" outlineLevel="3">
      <c r="A114" s="8"/>
      <c r="B114" t="s">
        <v>527</v>
      </c>
      <c r="C114" t="s">
        <v>528</v>
      </c>
      <c r="D114" t="s">
        <v>379</v>
      </c>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21"/>
      <c r="AK114" s="21"/>
      <c r="AL114" s="21"/>
      <c r="AM114" s="21"/>
      <c r="AN114" s="21"/>
      <c r="AO114" s="21"/>
      <c r="AP114" s="21"/>
      <c r="AQ114" s="21"/>
      <c r="AR114" s="21"/>
      <c r="AS114" s="21"/>
      <c r="AT114" s="21"/>
      <c r="AU114" s="21"/>
      <c r="AV114" s="21"/>
      <c r="AW114" s="21"/>
      <c r="AX114" s="21"/>
      <c r="AY114" s="21"/>
      <c r="AZ114" s="21"/>
      <c r="BA114" s="21"/>
      <c r="BB114" s="21"/>
    </row>
    <row r="115" spans="1:54" ht="15" hidden="1" customHeight="1" outlineLevel="3">
      <c r="A115" s="8"/>
      <c r="B115" t="s">
        <v>529</v>
      </c>
      <c r="C115" t="s">
        <v>530</v>
      </c>
      <c r="D115" t="s">
        <v>379</v>
      </c>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21"/>
      <c r="AL115" s="21"/>
      <c r="AM115" s="21"/>
      <c r="AN115" s="21"/>
      <c r="AO115" s="21"/>
      <c r="AP115" s="21"/>
      <c r="AQ115" s="21"/>
      <c r="AR115" s="21"/>
      <c r="AS115" s="21"/>
      <c r="AT115" s="21"/>
      <c r="AU115" s="21"/>
      <c r="AV115" s="21"/>
      <c r="AW115" s="21"/>
      <c r="AX115" s="21"/>
      <c r="AY115" s="21"/>
      <c r="AZ115" s="21"/>
      <c r="BA115" s="21"/>
      <c r="BB115" s="21"/>
    </row>
    <row r="116" spans="1:54" ht="15" hidden="1" customHeight="1" outlineLevel="3">
      <c r="A116" s="8"/>
      <c r="B116" t="s">
        <v>531</v>
      </c>
      <c r="C116" t="s">
        <v>532</v>
      </c>
      <c r="D116" t="s">
        <v>379</v>
      </c>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21"/>
      <c r="AM116" s="21"/>
      <c r="AN116" s="21"/>
      <c r="AO116" s="21"/>
      <c r="AP116" s="21"/>
      <c r="AQ116" s="21"/>
      <c r="AR116" s="21"/>
      <c r="AS116" s="21"/>
      <c r="AT116" s="21"/>
      <c r="AU116" s="21"/>
      <c r="AV116" s="21"/>
      <c r="AW116" s="21"/>
      <c r="AX116" s="21"/>
      <c r="AY116" s="21"/>
      <c r="AZ116" s="21"/>
      <c r="BA116" s="21"/>
      <c r="BB116" s="21"/>
    </row>
    <row r="117" spans="1:54" ht="15" hidden="1" customHeight="1" outlineLevel="3">
      <c r="A117" s="8"/>
      <c r="B117" t="s">
        <v>533</v>
      </c>
      <c r="C117" t="s">
        <v>534</v>
      </c>
      <c r="D117" t="s">
        <v>379</v>
      </c>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21"/>
      <c r="AN117" s="21"/>
      <c r="AO117" s="21"/>
      <c r="AP117" s="21"/>
      <c r="AQ117" s="21"/>
      <c r="AR117" s="21"/>
      <c r="AS117" s="21"/>
      <c r="AT117" s="21"/>
      <c r="AU117" s="21"/>
      <c r="AV117" s="21"/>
      <c r="AW117" s="21"/>
      <c r="AX117" s="21"/>
      <c r="AY117" s="21"/>
      <c r="AZ117" s="21"/>
      <c r="BA117" s="21"/>
      <c r="BB117" s="21"/>
    </row>
    <row r="118" spans="1:54" ht="15" hidden="1" customHeight="1" outlineLevel="3">
      <c r="A118" s="8"/>
      <c r="B118" t="s">
        <v>535</v>
      </c>
      <c r="C118" t="s">
        <v>536</v>
      </c>
      <c r="D118" t="s">
        <v>379</v>
      </c>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21"/>
      <c r="AO118" s="21"/>
      <c r="AP118" s="21"/>
      <c r="AQ118" s="21"/>
      <c r="AR118" s="21"/>
      <c r="AS118" s="21"/>
      <c r="AT118" s="21"/>
      <c r="AU118" s="21"/>
      <c r="AV118" s="21"/>
      <c r="AW118" s="21"/>
      <c r="AX118" s="21"/>
      <c r="AY118" s="21"/>
      <c r="AZ118" s="21"/>
      <c r="BA118" s="21"/>
      <c r="BB118" s="21"/>
    </row>
    <row r="119" spans="1:54" ht="15" hidden="1" customHeight="1" outlineLevel="3">
      <c r="A119" s="8"/>
      <c r="B119" t="s">
        <v>537</v>
      </c>
      <c r="C119" t="s">
        <v>538</v>
      </c>
      <c r="D119" t="s">
        <v>379</v>
      </c>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21"/>
      <c r="AP119" s="21"/>
      <c r="AQ119" s="21"/>
      <c r="AR119" s="21"/>
      <c r="AS119" s="21"/>
      <c r="AT119" s="21"/>
      <c r="AU119" s="21"/>
      <c r="AV119" s="21"/>
      <c r="AW119" s="21"/>
      <c r="AX119" s="21"/>
      <c r="AY119" s="21"/>
      <c r="AZ119" s="21"/>
      <c r="BA119" s="21"/>
      <c r="BB119" s="21"/>
    </row>
    <row r="120" spans="1:54" ht="15" hidden="1" customHeight="1" outlineLevel="3">
      <c r="A120" s="8"/>
      <c r="B120" t="s">
        <v>539</v>
      </c>
      <c r="C120" t="s">
        <v>540</v>
      </c>
      <c r="D120" t="s">
        <v>379</v>
      </c>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21"/>
      <c r="AQ120" s="21"/>
      <c r="AR120" s="21"/>
      <c r="AS120" s="21"/>
      <c r="AT120" s="21"/>
      <c r="AU120" s="21"/>
      <c r="AV120" s="21"/>
      <c r="AW120" s="21"/>
      <c r="AX120" s="21"/>
      <c r="AY120" s="21"/>
      <c r="AZ120" s="21"/>
      <c r="BA120" s="21"/>
      <c r="BB120" s="21"/>
    </row>
    <row r="121" spans="1:54" ht="15" hidden="1" customHeight="1" outlineLevel="3">
      <c r="A121" s="8"/>
      <c r="B121" t="s">
        <v>541</v>
      </c>
      <c r="C121" t="s">
        <v>542</v>
      </c>
      <c r="D121" t="s">
        <v>379</v>
      </c>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21"/>
      <c r="AR121" s="21"/>
      <c r="AS121" s="21"/>
      <c r="AT121" s="21"/>
      <c r="AU121" s="21"/>
      <c r="AV121" s="21"/>
      <c r="AW121" s="21"/>
      <c r="AX121" s="21"/>
      <c r="AY121" s="21"/>
      <c r="AZ121" s="21"/>
      <c r="BA121" s="21"/>
      <c r="BB121" s="21"/>
    </row>
    <row r="122" spans="1:54" ht="15" hidden="1" customHeight="1" outlineLevel="3">
      <c r="A122" s="8"/>
      <c r="B122" t="s">
        <v>543</v>
      </c>
      <c r="C122" t="s">
        <v>544</v>
      </c>
      <c r="D122" t="s">
        <v>379</v>
      </c>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21"/>
      <c r="AS122" s="21"/>
      <c r="AT122" s="21"/>
      <c r="AU122" s="21"/>
      <c r="AV122" s="21"/>
      <c r="AW122" s="21"/>
      <c r="AX122" s="21"/>
      <c r="AY122" s="21"/>
      <c r="AZ122" s="21"/>
      <c r="BA122" s="21"/>
      <c r="BB122" s="21"/>
    </row>
    <row r="123" spans="1:54" ht="15" hidden="1" customHeight="1" outlineLevel="3">
      <c r="A123" s="8"/>
      <c r="B123" t="s">
        <v>545</v>
      </c>
      <c r="C123" t="s">
        <v>546</v>
      </c>
      <c r="D123" t="s">
        <v>379</v>
      </c>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21"/>
      <c r="AT123" s="21"/>
      <c r="AU123" s="21"/>
      <c r="AV123" s="21"/>
      <c r="AW123" s="21"/>
      <c r="AX123" s="21"/>
      <c r="AY123" s="21"/>
      <c r="AZ123" s="21"/>
      <c r="BA123" s="21"/>
      <c r="BB123" s="21"/>
    </row>
    <row r="124" spans="1:54" ht="15" hidden="1" customHeight="1" outlineLevel="3">
      <c r="A124" s="8"/>
      <c r="B124" t="s">
        <v>547</v>
      </c>
      <c r="C124" t="s">
        <v>548</v>
      </c>
      <c r="D124" t="s">
        <v>379</v>
      </c>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21"/>
      <c r="AU124" s="21"/>
      <c r="AV124" s="21"/>
      <c r="AW124" s="21"/>
      <c r="AX124" s="21"/>
      <c r="AY124" s="21"/>
      <c r="AZ124" s="21"/>
      <c r="BA124" s="21"/>
      <c r="BB124" s="21"/>
    </row>
    <row r="125" spans="1:54" ht="15" hidden="1" customHeight="1" outlineLevel="3">
      <c r="A125" s="8"/>
      <c r="B125" t="s">
        <v>549</v>
      </c>
      <c r="C125" t="s">
        <v>550</v>
      </c>
      <c r="D125" t="s">
        <v>379</v>
      </c>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21"/>
      <c r="AV125" s="21"/>
      <c r="AW125" s="21"/>
      <c r="AX125" s="21"/>
      <c r="AY125" s="21"/>
      <c r="AZ125" s="21"/>
      <c r="BA125" s="21"/>
      <c r="BB125" s="21"/>
    </row>
    <row r="126" spans="1:54" ht="15" hidden="1" customHeight="1" outlineLevel="3">
      <c r="A126" s="8"/>
      <c r="B126" t="s">
        <v>551</v>
      </c>
      <c r="C126" t="s">
        <v>552</v>
      </c>
      <c r="D126" t="s">
        <v>379</v>
      </c>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21"/>
      <c r="AW126" s="21"/>
      <c r="AX126" s="21"/>
      <c r="AY126" s="21"/>
      <c r="AZ126" s="21"/>
      <c r="BA126" s="21"/>
      <c r="BB126" s="21"/>
    </row>
    <row r="127" spans="1:54" ht="15" hidden="1" customHeight="1" outlineLevel="3">
      <c r="A127" s="8"/>
      <c r="B127" t="s">
        <v>553</v>
      </c>
      <c r="C127" t="s">
        <v>554</v>
      </c>
      <c r="D127" t="s">
        <v>379</v>
      </c>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21"/>
      <c r="AX127" s="21"/>
      <c r="AY127" s="21"/>
      <c r="AZ127" s="21"/>
      <c r="BA127" s="21"/>
      <c r="BB127" s="21"/>
    </row>
    <row r="128" spans="1:54" ht="15.5" outlineLevel="2" collapsed="1">
      <c r="A128" s="8"/>
      <c r="B128" t="s">
        <v>443</v>
      </c>
      <c r="C128" t="s">
        <v>444</v>
      </c>
      <c r="D128" t="s">
        <v>379</v>
      </c>
      <c r="E128" s="21">
        <f>SUM(E84:E127)</f>
        <v>0</v>
      </c>
      <c r="F128" s="21">
        <f t="shared" ref="F128:AW128" si="10">SUM(F84:F127)</f>
        <v>0</v>
      </c>
      <c r="G128" s="21">
        <f t="shared" si="10"/>
        <v>0</v>
      </c>
      <c r="H128" s="21">
        <f t="shared" si="10"/>
        <v>0</v>
      </c>
      <c r="I128" s="21">
        <f t="shared" si="10"/>
        <v>0</v>
      </c>
      <c r="J128" s="21">
        <f t="shared" si="10"/>
        <v>0</v>
      </c>
      <c r="K128" s="21">
        <f t="shared" si="10"/>
        <v>0</v>
      </c>
      <c r="L128" s="21">
        <f t="shared" si="10"/>
        <v>0</v>
      </c>
      <c r="M128" s="21">
        <f t="shared" si="10"/>
        <v>0</v>
      </c>
      <c r="N128" s="21">
        <f t="shared" si="10"/>
        <v>0</v>
      </c>
      <c r="O128" s="21">
        <f t="shared" si="10"/>
        <v>0</v>
      </c>
      <c r="P128" s="21">
        <f t="shared" si="10"/>
        <v>0</v>
      </c>
      <c r="Q128" s="21">
        <f t="shared" si="10"/>
        <v>0</v>
      </c>
      <c r="R128" s="21">
        <f t="shared" si="10"/>
        <v>0</v>
      </c>
      <c r="S128" s="21">
        <f t="shared" si="10"/>
        <v>0</v>
      </c>
      <c r="T128" s="21">
        <f t="shared" si="10"/>
        <v>0</v>
      </c>
      <c r="U128" s="21">
        <f t="shared" si="10"/>
        <v>0</v>
      </c>
      <c r="V128" s="21">
        <f t="shared" si="10"/>
        <v>0</v>
      </c>
      <c r="W128" s="21">
        <f t="shared" si="10"/>
        <v>0</v>
      </c>
      <c r="X128" s="21">
        <f t="shared" si="10"/>
        <v>0</v>
      </c>
      <c r="Y128" s="21">
        <f t="shared" si="10"/>
        <v>0</v>
      </c>
      <c r="Z128" s="21">
        <f t="shared" si="10"/>
        <v>0</v>
      </c>
      <c r="AA128" s="21">
        <f t="shared" si="10"/>
        <v>0</v>
      </c>
      <c r="AB128" s="21">
        <f t="shared" si="10"/>
        <v>0</v>
      </c>
      <c r="AC128" s="21">
        <f t="shared" si="10"/>
        <v>0</v>
      </c>
      <c r="AD128" s="21">
        <f t="shared" si="10"/>
        <v>0</v>
      </c>
      <c r="AE128" s="21">
        <f t="shared" si="10"/>
        <v>0</v>
      </c>
      <c r="AF128" s="21">
        <f t="shared" si="10"/>
        <v>0</v>
      </c>
      <c r="AG128" s="21">
        <f t="shared" si="10"/>
        <v>0</v>
      </c>
      <c r="AH128" s="21">
        <f t="shared" si="10"/>
        <v>0</v>
      </c>
      <c r="AI128" s="21">
        <f t="shared" si="10"/>
        <v>0</v>
      </c>
      <c r="AJ128" s="21">
        <f t="shared" si="10"/>
        <v>0</v>
      </c>
      <c r="AK128" s="21">
        <f t="shared" si="10"/>
        <v>0</v>
      </c>
      <c r="AL128" s="21">
        <f t="shared" si="10"/>
        <v>0</v>
      </c>
      <c r="AM128" s="21">
        <f t="shared" si="10"/>
        <v>0</v>
      </c>
      <c r="AN128" s="21">
        <f t="shared" si="10"/>
        <v>0</v>
      </c>
      <c r="AO128" s="21">
        <f t="shared" si="10"/>
        <v>0</v>
      </c>
      <c r="AP128" s="21">
        <f t="shared" si="10"/>
        <v>0</v>
      </c>
      <c r="AQ128" s="21">
        <f t="shared" si="10"/>
        <v>0</v>
      </c>
      <c r="AR128" s="21">
        <f t="shared" si="10"/>
        <v>0</v>
      </c>
      <c r="AS128" s="21">
        <f t="shared" si="10"/>
        <v>0</v>
      </c>
      <c r="AT128" s="21">
        <f t="shared" si="10"/>
        <v>0</v>
      </c>
      <c r="AU128" s="21">
        <f t="shared" si="10"/>
        <v>0</v>
      </c>
      <c r="AV128" s="21">
        <f t="shared" si="10"/>
        <v>0</v>
      </c>
      <c r="AW128" s="21">
        <f t="shared" si="10"/>
        <v>0</v>
      </c>
      <c r="AX128" s="21">
        <f>SUM(AX84:AX127)</f>
        <v>0</v>
      </c>
      <c r="AY128" s="21">
        <f>SUM(AY84:AY127)</f>
        <v>0</v>
      </c>
      <c r="AZ128" s="21">
        <f>SUM(AZ84:AZ127)</f>
        <v>0</v>
      </c>
      <c r="BA128" s="21">
        <f>SUM(BA84:BA127)</f>
        <v>0</v>
      </c>
      <c r="BB128" s="21">
        <f>SUM(BB84:BB127)</f>
        <v>0</v>
      </c>
    </row>
    <row r="129" spans="1:54" ht="15" customHeight="1" outlineLevel="2">
      <c r="A129" s="8"/>
      <c r="B129" t="s">
        <v>445</v>
      </c>
      <c r="C129" t="s">
        <v>446</v>
      </c>
      <c r="D129" t="s">
        <v>379</v>
      </c>
      <c r="E129" s="21">
        <v>0</v>
      </c>
      <c r="F129" s="21">
        <f>E131</f>
        <v>0</v>
      </c>
      <c r="G129" s="21">
        <f t="shared" ref="G129:AW129" si="11">F131</f>
        <v>0</v>
      </c>
      <c r="H129" s="21">
        <f t="shared" si="11"/>
        <v>0</v>
      </c>
      <c r="I129" s="21">
        <f t="shared" si="11"/>
        <v>0</v>
      </c>
      <c r="J129" s="21">
        <f t="shared" si="11"/>
        <v>0</v>
      </c>
      <c r="K129" s="21">
        <f t="shared" si="11"/>
        <v>0</v>
      </c>
      <c r="L129" s="21">
        <f t="shared" si="11"/>
        <v>0</v>
      </c>
      <c r="M129" s="21">
        <f t="shared" si="11"/>
        <v>0</v>
      </c>
      <c r="N129" s="21">
        <f t="shared" si="11"/>
        <v>0</v>
      </c>
      <c r="O129" s="21">
        <f t="shared" si="11"/>
        <v>0</v>
      </c>
      <c r="P129" s="21">
        <f t="shared" si="11"/>
        <v>0</v>
      </c>
      <c r="Q129" s="21">
        <f t="shared" si="11"/>
        <v>0</v>
      </c>
      <c r="R129" s="21">
        <f t="shared" si="11"/>
        <v>0</v>
      </c>
      <c r="S129" s="21">
        <f t="shared" si="11"/>
        <v>0</v>
      </c>
      <c r="T129" s="21">
        <f t="shared" si="11"/>
        <v>0</v>
      </c>
      <c r="U129" s="21">
        <f t="shared" si="11"/>
        <v>0</v>
      </c>
      <c r="V129" s="21">
        <f t="shared" si="11"/>
        <v>0</v>
      </c>
      <c r="W129" s="21">
        <f t="shared" si="11"/>
        <v>0</v>
      </c>
      <c r="X129" s="21">
        <f t="shared" si="11"/>
        <v>0</v>
      </c>
      <c r="Y129" s="21">
        <f t="shared" si="11"/>
        <v>0</v>
      </c>
      <c r="Z129" s="21">
        <f t="shared" si="11"/>
        <v>0</v>
      </c>
      <c r="AA129" s="21">
        <f t="shared" si="11"/>
        <v>0</v>
      </c>
      <c r="AB129" s="21">
        <f t="shared" si="11"/>
        <v>0</v>
      </c>
      <c r="AC129" s="21">
        <f t="shared" si="11"/>
        <v>0</v>
      </c>
      <c r="AD129" s="21">
        <f t="shared" si="11"/>
        <v>0</v>
      </c>
      <c r="AE129" s="21">
        <f t="shared" si="11"/>
        <v>0</v>
      </c>
      <c r="AF129" s="21">
        <f t="shared" si="11"/>
        <v>0</v>
      </c>
      <c r="AG129" s="21">
        <f t="shared" si="11"/>
        <v>0</v>
      </c>
      <c r="AH129" s="21">
        <f t="shared" si="11"/>
        <v>0</v>
      </c>
      <c r="AI129" s="21">
        <f t="shared" si="11"/>
        <v>0</v>
      </c>
      <c r="AJ129" s="21">
        <f t="shared" si="11"/>
        <v>0</v>
      </c>
      <c r="AK129" s="21">
        <f t="shared" si="11"/>
        <v>0</v>
      </c>
      <c r="AL129" s="21">
        <f t="shared" si="11"/>
        <v>0</v>
      </c>
      <c r="AM129" s="21">
        <f t="shared" si="11"/>
        <v>0</v>
      </c>
      <c r="AN129" s="21">
        <f t="shared" si="11"/>
        <v>0</v>
      </c>
      <c r="AO129" s="21">
        <f t="shared" si="11"/>
        <v>0</v>
      </c>
      <c r="AP129" s="21">
        <f t="shared" si="11"/>
        <v>0</v>
      </c>
      <c r="AQ129" s="21">
        <f t="shared" si="11"/>
        <v>0</v>
      </c>
      <c r="AR129" s="21">
        <f t="shared" si="11"/>
        <v>0</v>
      </c>
      <c r="AS129" s="21">
        <f t="shared" si="11"/>
        <v>0</v>
      </c>
      <c r="AT129" s="21">
        <f t="shared" si="11"/>
        <v>0</v>
      </c>
      <c r="AU129" s="21">
        <f t="shared" si="11"/>
        <v>0</v>
      </c>
      <c r="AV129" s="21">
        <f t="shared" si="11"/>
        <v>0</v>
      </c>
      <c r="AW129" s="21">
        <f t="shared" si="11"/>
        <v>0</v>
      </c>
      <c r="AX129" s="21">
        <f>AW131</f>
        <v>0</v>
      </c>
      <c r="AY129" s="21">
        <f>AX131</f>
        <v>0</v>
      </c>
      <c r="AZ129" s="21">
        <f>AY131</f>
        <v>0</v>
      </c>
      <c r="BA129" s="21">
        <f>AZ131</f>
        <v>0</v>
      </c>
      <c r="BB129" s="21">
        <f>BA131</f>
        <v>0</v>
      </c>
    </row>
    <row r="130" spans="1:54" ht="15" customHeight="1" outlineLevel="2">
      <c r="A130" s="8"/>
      <c r="B130" t="s">
        <v>447</v>
      </c>
      <c r="C130" t="s">
        <v>448</v>
      </c>
      <c r="D130" t="s">
        <v>379</v>
      </c>
      <c r="E130" s="21">
        <f>E131*(1/(1+'Fixed Data'!$B$10))</f>
        <v>0</v>
      </c>
      <c r="F130" s="21">
        <f>F131*(1/(1+'Fixed Data'!$B$10))</f>
        <v>0</v>
      </c>
      <c r="G130" s="21">
        <f>G131*(1/(1+'Fixed Data'!$B$10))</f>
        <v>0</v>
      </c>
      <c r="H130" s="21">
        <f>H131*(1/(1+'Fixed Data'!$B$10))</f>
        <v>0</v>
      </c>
      <c r="I130" s="21">
        <f>I131*(1/(1+'Fixed Data'!$B$10))</f>
        <v>0</v>
      </c>
      <c r="J130" s="21">
        <f>J131*(1/(1+'Fixed Data'!$B$10))</f>
        <v>0</v>
      </c>
      <c r="K130" s="21">
        <f>K131*(1/(1+'Fixed Data'!$B$10))</f>
        <v>0</v>
      </c>
      <c r="L130" s="21">
        <f>L131*(1/(1+'Fixed Data'!$B$10))</f>
        <v>0</v>
      </c>
      <c r="M130" s="21">
        <f>M131*(1/(1+'Fixed Data'!$B$10))</f>
        <v>0</v>
      </c>
      <c r="N130" s="21">
        <f>N131*(1/(1+'Fixed Data'!$B$10))</f>
        <v>0</v>
      </c>
      <c r="O130" s="21">
        <f>O131*(1/(1+'Fixed Data'!$B$10))</f>
        <v>0</v>
      </c>
      <c r="P130" s="21">
        <f>P131*(1/(1+'Fixed Data'!$B$10))</f>
        <v>0</v>
      </c>
      <c r="Q130" s="21">
        <f>Q131*(1/(1+'Fixed Data'!$B$10))</f>
        <v>0</v>
      </c>
      <c r="R130" s="21">
        <f>R131*(1/(1+'Fixed Data'!$B$10))</f>
        <v>0</v>
      </c>
      <c r="S130" s="21">
        <f>S131*(1/(1+'Fixed Data'!$B$10))</f>
        <v>0</v>
      </c>
      <c r="T130" s="21">
        <f>T131*(1/(1+'Fixed Data'!$B$10))</f>
        <v>0</v>
      </c>
      <c r="U130" s="21">
        <f>U131*(1/(1+'Fixed Data'!$B$10))</f>
        <v>0</v>
      </c>
      <c r="V130" s="21">
        <f>V131*(1/(1+'Fixed Data'!$B$10))</f>
        <v>0</v>
      </c>
      <c r="W130" s="21">
        <f>W131*(1/(1+'Fixed Data'!$B$10))</f>
        <v>0</v>
      </c>
      <c r="X130" s="21">
        <f>X131*(1/(1+'Fixed Data'!$B$10))</f>
        <v>0</v>
      </c>
      <c r="Y130" s="21">
        <f>Y131*(1/(1+'Fixed Data'!$B$10))</f>
        <v>0</v>
      </c>
      <c r="Z130" s="21">
        <f>Z131*(1/(1+'Fixed Data'!$B$10))</f>
        <v>0</v>
      </c>
      <c r="AA130" s="21">
        <f>AA131*(1/(1+'Fixed Data'!$B$10))</f>
        <v>0</v>
      </c>
      <c r="AB130" s="21">
        <f>AB131*(1/(1+'Fixed Data'!$B$10))</f>
        <v>0</v>
      </c>
      <c r="AC130" s="21">
        <f>AC131*(1/(1+'Fixed Data'!$B$10))</f>
        <v>0</v>
      </c>
      <c r="AD130" s="21">
        <f>AD131*(1/(1+'Fixed Data'!$B$10))</f>
        <v>0</v>
      </c>
      <c r="AE130" s="21">
        <f>AE131*(1/(1+'Fixed Data'!$B$10))</f>
        <v>0</v>
      </c>
      <c r="AF130" s="21">
        <f>AF131*(1/(1+'Fixed Data'!$B$10))</f>
        <v>0</v>
      </c>
      <c r="AG130" s="21">
        <f>AG131*(1/(1+'Fixed Data'!$B$10))</f>
        <v>0</v>
      </c>
      <c r="AH130" s="21">
        <f>AH131*(1/(1+'Fixed Data'!$B$10))</f>
        <v>0</v>
      </c>
      <c r="AI130" s="21">
        <f>AI131*(1/(1+'Fixed Data'!$B$10))</f>
        <v>0</v>
      </c>
      <c r="AJ130" s="21">
        <f>AJ131*(1/(1+'Fixed Data'!$B$10))</f>
        <v>0</v>
      </c>
      <c r="AK130" s="21">
        <f>AK131*(1/(1+'Fixed Data'!$B$10))</f>
        <v>0</v>
      </c>
      <c r="AL130" s="21">
        <f>AL131*(1/(1+'Fixed Data'!$B$10))</f>
        <v>0</v>
      </c>
      <c r="AM130" s="21">
        <f>AM131*(1/(1+'Fixed Data'!$B$10))</f>
        <v>0</v>
      </c>
      <c r="AN130" s="21">
        <f>AN131*(1/(1+'Fixed Data'!$B$10))</f>
        <v>0</v>
      </c>
      <c r="AO130" s="21">
        <f>AO131*(1/(1+'Fixed Data'!$B$10))</f>
        <v>0</v>
      </c>
      <c r="AP130" s="21">
        <f>AP131*(1/(1+'Fixed Data'!$B$10))</f>
        <v>0</v>
      </c>
      <c r="AQ130" s="21">
        <f>AQ131*(1/(1+'Fixed Data'!$B$10))</f>
        <v>0</v>
      </c>
      <c r="AR130" s="21">
        <f>AR131*(1/(1+'Fixed Data'!$B$10))</f>
        <v>0</v>
      </c>
      <c r="AS130" s="21">
        <f>AS131*(1/(1+'Fixed Data'!$B$10))</f>
        <v>0</v>
      </c>
      <c r="AT130" s="21">
        <f>AT131*(1/(1+'Fixed Data'!$B$10))</f>
        <v>0</v>
      </c>
      <c r="AU130" s="21">
        <f>AU131*(1/(1+'Fixed Data'!$B$10))</f>
        <v>0</v>
      </c>
      <c r="AV130" s="21">
        <f>AV131*(1/(1+'Fixed Data'!$B$10))</f>
        <v>0</v>
      </c>
      <c r="AW130" s="21">
        <f>AW131*(1/(1+'Fixed Data'!$B$10))</f>
        <v>0</v>
      </c>
      <c r="AX130" s="21">
        <f>AX131*(1/(1+'Fixed Data'!$B$10))</f>
        <v>0</v>
      </c>
      <c r="AY130" s="21">
        <f>AY131*(1/(1+'Fixed Data'!$B$10))</f>
        <v>0</v>
      </c>
      <c r="AZ130" s="21">
        <f>AZ131*(1/(1+'Fixed Data'!$B$10))</f>
        <v>0</v>
      </c>
      <c r="BA130" s="21">
        <f>BA131*(1/(1+'Fixed Data'!$B$10))</f>
        <v>0</v>
      </c>
      <c r="BB130" s="21">
        <f>BB131*(1/(1+'Fixed Data'!$B$10))</f>
        <v>0</v>
      </c>
    </row>
    <row r="131" spans="1:54" ht="13.9" customHeight="1" outlineLevel="2">
      <c r="A131" s="8"/>
      <c r="B131" t="s">
        <v>449</v>
      </c>
      <c r="C131" t="s">
        <v>450</v>
      </c>
      <c r="D131" t="s">
        <v>379</v>
      </c>
      <c r="E131" s="21">
        <f t="shared" ref="E131:BB131" si="12">E82-E128+E129</f>
        <v>0</v>
      </c>
      <c r="F131" s="21">
        <f t="shared" si="12"/>
        <v>0</v>
      </c>
      <c r="G131" s="21">
        <f t="shared" si="12"/>
        <v>0</v>
      </c>
      <c r="H131" s="21">
        <f t="shared" si="12"/>
        <v>0</v>
      </c>
      <c r="I131" s="21">
        <f t="shared" si="12"/>
        <v>0</v>
      </c>
      <c r="J131" s="21">
        <f t="shared" si="12"/>
        <v>0</v>
      </c>
      <c r="K131" s="21">
        <f t="shared" si="12"/>
        <v>0</v>
      </c>
      <c r="L131" s="21">
        <f t="shared" si="12"/>
        <v>0</v>
      </c>
      <c r="M131" s="21">
        <f t="shared" si="12"/>
        <v>0</v>
      </c>
      <c r="N131" s="21">
        <f t="shared" si="12"/>
        <v>0</v>
      </c>
      <c r="O131" s="21">
        <f t="shared" si="12"/>
        <v>0</v>
      </c>
      <c r="P131" s="21">
        <f t="shared" si="12"/>
        <v>0</v>
      </c>
      <c r="Q131" s="21">
        <f t="shared" si="12"/>
        <v>0</v>
      </c>
      <c r="R131" s="21">
        <f t="shared" si="12"/>
        <v>0</v>
      </c>
      <c r="S131" s="21">
        <f t="shared" si="12"/>
        <v>0</v>
      </c>
      <c r="T131" s="21">
        <f t="shared" si="12"/>
        <v>0</v>
      </c>
      <c r="U131" s="21">
        <f t="shared" si="12"/>
        <v>0</v>
      </c>
      <c r="V131" s="21">
        <f t="shared" si="12"/>
        <v>0</v>
      </c>
      <c r="W131" s="21">
        <f t="shared" si="12"/>
        <v>0</v>
      </c>
      <c r="X131" s="21">
        <f t="shared" si="12"/>
        <v>0</v>
      </c>
      <c r="Y131" s="21">
        <f t="shared" si="12"/>
        <v>0</v>
      </c>
      <c r="Z131" s="21">
        <f t="shared" si="12"/>
        <v>0</v>
      </c>
      <c r="AA131" s="21">
        <f t="shared" si="12"/>
        <v>0</v>
      </c>
      <c r="AB131" s="21">
        <f t="shared" si="12"/>
        <v>0</v>
      </c>
      <c r="AC131" s="21">
        <f t="shared" si="12"/>
        <v>0</v>
      </c>
      <c r="AD131" s="21">
        <f t="shared" si="12"/>
        <v>0</v>
      </c>
      <c r="AE131" s="21">
        <f t="shared" si="12"/>
        <v>0</v>
      </c>
      <c r="AF131" s="21">
        <f t="shared" si="12"/>
        <v>0</v>
      </c>
      <c r="AG131" s="21">
        <f t="shared" si="12"/>
        <v>0</v>
      </c>
      <c r="AH131" s="21">
        <f t="shared" si="12"/>
        <v>0</v>
      </c>
      <c r="AI131" s="21">
        <f t="shared" si="12"/>
        <v>0</v>
      </c>
      <c r="AJ131" s="21">
        <f t="shared" si="12"/>
        <v>0</v>
      </c>
      <c r="AK131" s="21">
        <f t="shared" si="12"/>
        <v>0</v>
      </c>
      <c r="AL131" s="21">
        <f t="shared" si="12"/>
        <v>0</v>
      </c>
      <c r="AM131" s="21">
        <f t="shared" si="12"/>
        <v>0</v>
      </c>
      <c r="AN131" s="21">
        <f t="shared" si="12"/>
        <v>0</v>
      </c>
      <c r="AO131" s="21">
        <f t="shared" si="12"/>
        <v>0</v>
      </c>
      <c r="AP131" s="21">
        <f t="shared" si="12"/>
        <v>0</v>
      </c>
      <c r="AQ131" s="21">
        <f t="shared" si="12"/>
        <v>0</v>
      </c>
      <c r="AR131" s="21">
        <f t="shared" si="12"/>
        <v>0</v>
      </c>
      <c r="AS131" s="21">
        <f t="shared" si="12"/>
        <v>0</v>
      </c>
      <c r="AT131" s="21">
        <f t="shared" si="12"/>
        <v>0</v>
      </c>
      <c r="AU131" s="21">
        <f t="shared" si="12"/>
        <v>0</v>
      </c>
      <c r="AV131" s="21">
        <f t="shared" si="12"/>
        <v>0</v>
      </c>
      <c r="AW131" s="21">
        <f t="shared" si="12"/>
        <v>0</v>
      </c>
      <c r="AX131" s="21">
        <f t="shared" si="12"/>
        <v>0</v>
      </c>
      <c r="AY131" s="21">
        <f t="shared" si="12"/>
        <v>0</v>
      </c>
      <c r="AZ131" s="21">
        <f t="shared" si="12"/>
        <v>0</v>
      </c>
      <c r="BA131" s="21">
        <f t="shared" si="12"/>
        <v>0</v>
      </c>
      <c r="BB131" s="21">
        <f t="shared" si="12"/>
        <v>0</v>
      </c>
    </row>
    <row r="132" spans="1:54" ht="14.5" outlineLevel="2">
      <c r="A132" s="8"/>
      <c r="B132" t="s">
        <v>451</v>
      </c>
      <c r="C132" t="s">
        <v>452</v>
      </c>
      <c r="D132" t="s">
        <v>379</v>
      </c>
      <c r="E132" s="21">
        <f>AVERAGE(E129:E130)*'Fixed Data'!$B$10</f>
        <v>0</v>
      </c>
      <c r="F132" s="21">
        <f>AVERAGE(F129:F130)*'Fixed Data'!$B$10</f>
        <v>0</v>
      </c>
      <c r="G132" s="21">
        <f>AVERAGE(G129:G130)*'Fixed Data'!$B$10</f>
        <v>0</v>
      </c>
      <c r="H132" s="21">
        <f>AVERAGE(H129:H130)*'Fixed Data'!$B$10</f>
        <v>0</v>
      </c>
      <c r="I132" s="21">
        <f>AVERAGE(I129:I130)*'Fixed Data'!$B$10</f>
        <v>0</v>
      </c>
      <c r="J132" s="21">
        <f>AVERAGE(J129:J130)*'Fixed Data'!$B$10</f>
        <v>0</v>
      </c>
      <c r="K132" s="21">
        <f>AVERAGE(K129:K130)*'Fixed Data'!$B$10</f>
        <v>0</v>
      </c>
      <c r="L132" s="21">
        <f>AVERAGE(L129:L130)*'Fixed Data'!$B$10</f>
        <v>0</v>
      </c>
      <c r="M132" s="21">
        <f>AVERAGE(M129:M130)*'Fixed Data'!$B$10</f>
        <v>0</v>
      </c>
      <c r="N132" s="21">
        <f>AVERAGE(N129:N130)*'Fixed Data'!$B$10</f>
        <v>0</v>
      </c>
      <c r="O132" s="21">
        <f>AVERAGE(O129:O130)*'Fixed Data'!$B$10</f>
        <v>0</v>
      </c>
      <c r="P132" s="21">
        <f>AVERAGE(P129:P130)*'Fixed Data'!$B$10</f>
        <v>0</v>
      </c>
      <c r="Q132" s="21">
        <f>AVERAGE(Q129:Q130)*'Fixed Data'!$B$10</f>
        <v>0</v>
      </c>
      <c r="R132" s="21">
        <f>AVERAGE(R129:R130)*'Fixed Data'!$B$10</f>
        <v>0</v>
      </c>
      <c r="S132" s="21">
        <f>AVERAGE(S129:S130)*'Fixed Data'!$B$10</f>
        <v>0</v>
      </c>
      <c r="T132" s="21">
        <f>AVERAGE(T129:T130)*'Fixed Data'!$B$10</f>
        <v>0</v>
      </c>
      <c r="U132" s="21">
        <f>AVERAGE(U129:U130)*'Fixed Data'!$B$10</f>
        <v>0</v>
      </c>
      <c r="V132" s="21">
        <f>AVERAGE(V129:V130)*'Fixed Data'!$B$10</f>
        <v>0</v>
      </c>
      <c r="W132" s="21">
        <f>AVERAGE(W129:W130)*'Fixed Data'!$B$10</f>
        <v>0</v>
      </c>
      <c r="X132" s="21">
        <f>AVERAGE(X129:X130)*'Fixed Data'!$B$10</f>
        <v>0</v>
      </c>
      <c r="Y132" s="21">
        <f>AVERAGE(Y129:Y130)*'Fixed Data'!$B$10</f>
        <v>0</v>
      </c>
      <c r="Z132" s="21">
        <f>AVERAGE(Z129:Z130)*'Fixed Data'!$B$10</f>
        <v>0</v>
      </c>
      <c r="AA132" s="21">
        <f>AVERAGE(AA129:AA130)*'Fixed Data'!$B$10</f>
        <v>0</v>
      </c>
      <c r="AB132" s="21">
        <f>AVERAGE(AB129:AB130)*'Fixed Data'!$B$10</f>
        <v>0</v>
      </c>
      <c r="AC132" s="21">
        <f>AVERAGE(AC129:AC130)*'Fixed Data'!$B$10</f>
        <v>0</v>
      </c>
      <c r="AD132" s="21">
        <f>AVERAGE(AD129:AD130)*'Fixed Data'!$B$10</f>
        <v>0</v>
      </c>
      <c r="AE132" s="21">
        <f>AVERAGE(AE129:AE130)*'Fixed Data'!$B$10</f>
        <v>0</v>
      </c>
      <c r="AF132" s="21">
        <f>AVERAGE(AF129:AF130)*'Fixed Data'!$B$10</f>
        <v>0</v>
      </c>
      <c r="AG132" s="21">
        <f>AVERAGE(AG129:AG130)*'Fixed Data'!$B$10</f>
        <v>0</v>
      </c>
      <c r="AH132" s="21">
        <f>AVERAGE(AH129:AH130)*'Fixed Data'!$B$10</f>
        <v>0</v>
      </c>
      <c r="AI132" s="21">
        <f>AVERAGE(AI129:AI130)*'Fixed Data'!$B$10</f>
        <v>0</v>
      </c>
      <c r="AJ132" s="21">
        <f>AVERAGE(AJ129:AJ130)*'Fixed Data'!$B$10</f>
        <v>0</v>
      </c>
      <c r="AK132" s="21">
        <f>AVERAGE(AK129:AK130)*'Fixed Data'!$B$10</f>
        <v>0</v>
      </c>
      <c r="AL132" s="21">
        <f>AVERAGE(AL129:AL130)*'Fixed Data'!$B$10</f>
        <v>0</v>
      </c>
      <c r="AM132" s="21">
        <f>AVERAGE(AM129:AM130)*'Fixed Data'!$B$10</f>
        <v>0</v>
      </c>
      <c r="AN132" s="21">
        <f>AVERAGE(AN129:AN130)*'Fixed Data'!$B$10</f>
        <v>0</v>
      </c>
      <c r="AO132" s="21">
        <f>AVERAGE(AO129:AO130)*'Fixed Data'!$B$10</f>
        <v>0</v>
      </c>
      <c r="AP132" s="21">
        <f>AVERAGE(AP129:AP130)*'Fixed Data'!$B$10</f>
        <v>0</v>
      </c>
      <c r="AQ132" s="21">
        <f>AVERAGE(AQ129:AQ130)*'Fixed Data'!$B$10</f>
        <v>0</v>
      </c>
      <c r="AR132" s="21">
        <f>AVERAGE(AR129:AR130)*'Fixed Data'!$B$10</f>
        <v>0</v>
      </c>
      <c r="AS132" s="21">
        <f>AVERAGE(AS129:AS130)*'Fixed Data'!$B$10</f>
        <v>0</v>
      </c>
      <c r="AT132" s="21">
        <f>AVERAGE(AT129:AT130)*'Fixed Data'!$B$10</f>
        <v>0</v>
      </c>
      <c r="AU132" s="21">
        <f>AVERAGE(AU129:AU130)*'Fixed Data'!$B$10</f>
        <v>0</v>
      </c>
      <c r="AV132" s="21">
        <f>AVERAGE(AV129:AV130)*'Fixed Data'!$B$10</f>
        <v>0</v>
      </c>
      <c r="AW132" s="21">
        <f>AVERAGE(AW129:AW130)*'Fixed Data'!$B$10</f>
        <v>0</v>
      </c>
      <c r="AX132" s="21">
        <f>AVERAGE(AX129:AX130)*'Fixed Data'!$B$10</f>
        <v>0</v>
      </c>
      <c r="AY132" s="21">
        <f>AVERAGE(AY129:AY130)*'Fixed Data'!$B$10</f>
        <v>0</v>
      </c>
      <c r="AZ132" s="21">
        <f>AVERAGE(AZ129:AZ130)*'Fixed Data'!$B$10</f>
        <v>0</v>
      </c>
      <c r="BA132" s="21">
        <f>AVERAGE(BA129:BA130)*'Fixed Data'!$B$10</f>
        <v>0</v>
      </c>
      <c r="BB132" s="21">
        <f>AVERAGE(BB129:BB130)*'Fixed Data'!$B$10</f>
        <v>0</v>
      </c>
    </row>
    <row r="133" spans="1:54" ht="14" outlineLevel="2" thickBot="1">
      <c r="A133" s="9"/>
      <c r="B133" s="3" t="s">
        <v>453</v>
      </c>
      <c r="C133" s="7" t="s">
        <v>454</v>
      </c>
      <c r="D133" s="7" t="s">
        <v>379</v>
      </c>
      <c r="E133" s="21">
        <f>E128+E132</f>
        <v>0</v>
      </c>
      <c r="F133" s="21">
        <f t="shared" ref="F133:BB133" si="13">F128+F132</f>
        <v>0</v>
      </c>
      <c r="G133" s="21">
        <f t="shared" si="13"/>
        <v>0</v>
      </c>
      <c r="H133" s="21">
        <f t="shared" si="13"/>
        <v>0</v>
      </c>
      <c r="I133" s="21">
        <f t="shared" si="13"/>
        <v>0</v>
      </c>
      <c r="J133" s="21">
        <f t="shared" si="13"/>
        <v>0</v>
      </c>
      <c r="K133" s="21">
        <f t="shared" si="13"/>
        <v>0</v>
      </c>
      <c r="L133" s="21">
        <f t="shared" si="13"/>
        <v>0</v>
      </c>
      <c r="M133" s="21">
        <f t="shared" si="13"/>
        <v>0</v>
      </c>
      <c r="N133" s="21">
        <f t="shared" si="13"/>
        <v>0</v>
      </c>
      <c r="O133" s="21">
        <f t="shared" si="13"/>
        <v>0</v>
      </c>
      <c r="P133" s="21">
        <f t="shared" si="13"/>
        <v>0</v>
      </c>
      <c r="Q133" s="21">
        <f t="shared" si="13"/>
        <v>0</v>
      </c>
      <c r="R133" s="21">
        <f t="shared" si="13"/>
        <v>0</v>
      </c>
      <c r="S133" s="21">
        <f t="shared" si="13"/>
        <v>0</v>
      </c>
      <c r="T133" s="21">
        <f t="shared" si="13"/>
        <v>0</v>
      </c>
      <c r="U133" s="21">
        <f t="shared" si="13"/>
        <v>0</v>
      </c>
      <c r="V133" s="21">
        <f t="shared" si="13"/>
        <v>0</v>
      </c>
      <c r="W133" s="21">
        <f t="shared" si="13"/>
        <v>0</v>
      </c>
      <c r="X133" s="21">
        <f t="shared" si="13"/>
        <v>0</v>
      </c>
      <c r="Y133" s="21">
        <f t="shared" si="13"/>
        <v>0</v>
      </c>
      <c r="Z133" s="21">
        <f t="shared" si="13"/>
        <v>0</v>
      </c>
      <c r="AA133" s="21">
        <f t="shared" si="13"/>
        <v>0</v>
      </c>
      <c r="AB133" s="21">
        <f t="shared" si="13"/>
        <v>0</v>
      </c>
      <c r="AC133" s="21">
        <f t="shared" si="13"/>
        <v>0</v>
      </c>
      <c r="AD133" s="21">
        <f t="shared" si="13"/>
        <v>0</v>
      </c>
      <c r="AE133" s="21">
        <f t="shared" si="13"/>
        <v>0</v>
      </c>
      <c r="AF133" s="21">
        <f t="shared" si="13"/>
        <v>0</v>
      </c>
      <c r="AG133" s="21">
        <f t="shared" si="13"/>
        <v>0</v>
      </c>
      <c r="AH133" s="21">
        <f t="shared" si="13"/>
        <v>0</v>
      </c>
      <c r="AI133" s="21">
        <f t="shared" si="13"/>
        <v>0</v>
      </c>
      <c r="AJ133" s="21">
        <f t="shared" si="13"/>
        <v>0</v>
      </c>
      <c r="AK133" s="21">
        <f t="shared" si="13"/>
        <v>0</v>
      </c>
      <c r="AL133" s="21">
        <f t="shared" si="13"/>
        <v>0</v>
      </c>
      <c r="AM133" s="21">
        <f t="shared" si="13"/>
        <v>0</v>
      </c>
      <c r="AN133" s="21">
        <f t="shared" si="13"/>
        <v>0</v>
      </c>
      <c r="AO133" s="21">
        <f t="shared" si="13"/>
        <v>0</v>
      </c>
      <c r="AP133" s="21">
        <f t="shared" si="13"/>
        <v>0</v>
      </c>
      <c r="AQ133" s="21">
        <f t="shared" si="13"/>
        <v>0</v>
      </c>
      <c r="AR133" s="21">
        <f t="shared" si="13"/>
        <v>0</v>
      </c>
      <c r="AS133" s="21">
        <f t="shared" si="13"/>
        <v>0</v>
      </c>
      <c r="AT133" s="21">
        <f t="shared" si="13"/>
        <v>0</v>
      </c>
      <c r="AU133" s="21">
        <f t="shared" si="13"/>
        <v>0</v>
      </c>
      <c r="AV133" s="21">
        <f t="shared" si="13"/>
        <v>0</v>
      </c>
      <c r="AW133" s="21">
        <f t="shared" si="13"/>
        <v>0</v>
      </c>
      <c r="AX133" s="21">
        <f t="shared" si="13"/>
        <v>0</v>
      </c>
      <c r="AY133" s="21">
        <f t="shared" si="13"/>
        <v>0</v>
      </c>
      <c r="AZ133" s="21">
        <f t="shared" si="13"/>
        <v>0</v>
      </c>
      <c r="BA133" s="21">
        <f t="shared" si="13"/>
        <v>0</v>
      </c>
      <c r="BB133" s="21">
        <f t="shared" si="13"/>
        <v>0</v>
      </c>
    </row>
    <row r="134" spans="1:54" ht="14" outlineLevel="2" thickBot="1">
      <c r="A134" s="139"/>
      <c r="B134" s="142" t="s">
        <v>455</v>
      </c>
      <c r="C134" s="143"/>
      <c r="D134" s="243"/>
      <c r="E134" s="245">
        <f t="shared" ref="E134:AJ134" si="14">E83+E77+E71</f>
        <v>0</v>
      </c>
      <c r="F134" s="245">
        <f t="shared" si="14"/>
        <v>0</v>
      </c>
      <c r="G134" s="245">
        <f t="shared" si="14"/>
        <v>0</v>
      </c>
      <c r="H134" s="245">
        <f t="shared" si="14"/>
        <v>0</v>
      </c>
      <c r="I134" s="245">
        <f t="shared" si="14"/>
        <v>0</v>
      </c>
      <c r="J134" s="245">
        <f t="shared" si="14"/>
        <v>0</v>
      </c>
      <c r="K134" s="245">
        <f t="shared" si="14"/>
        <v>0</v>
      </c>
      <c r="L134" s="245">
        <f t="shared" si="14"/>
        <v>0</v>
      </c>
      <c r="M134" s="245">
        <f t="shared" si="14"/>
        <v>0</v>
      </c>
      <c r="N134" s="245">
        <f t="shared" si="14"/>
        <v>0</v>
      </c>
      <c r="O134" s="245">
        <f t="shared" si="14"/>
        <v>0</v>
      </c>
      <c r="P134" s="245">
        <f t="shared" si="14"/>
        <v>0</v>
      </c>
      <c r="Q134" s="245">
        <f t="shared" si="14"/>
        <v>0</v>
      </c>
      <c r="R134" s="245">
        <f t="shared" si="14"/>
        <v>0</v>
      </c>
      <c r="S134" s="245">
        <f t="shared" si="14"/>
        <v>0</v>
      </c>
      <c r="T134" s="245">
        <f t="shared" si="14"/>
        <v>0</v>
      </c>
      <c r="U134" s="245">
        <f t="shared" si="14"/>
        <v>0</v>
      </c>
      <c r="V134" s="245">
        <f t="shared" si="14"/>
        <v>0</v>
      </c>
      <c r="W134" s="245">
        <f t="shared" si="14"/>
        <v>0</v>
      </c>
      <c r="X134" s="245">
        <f t="shared" si="14"/>
        <v>0</v>
      </c>
      <c r="Y134" s="245">
        <f t="shared" si="14"/>
        <v>0</v>
      </c>
      <c r="Z134" s="245">
        <f t="shared" si="14"/>
        <v>0</v>
      </c>
      <c r="AA134" s="245">
        <f t="shared" si="14"/>
        <v>0</v>
      </c>
      <c r="AB134" s="245">
        <f t="shared" si="14"/>
        <v>0</v>
      </c>
      <c r="AC134" s="245">
        <f t="shared" si="14"/>
        <v>0</v>
      </c>
      <c r="AD134" s="245">
        <f t="shared" si="14"/>
        <v>0</v>
      </c>
      <c r="AE134" s="245">
        <f t="shared" si="14"/>
        <v>0</v>
      </c>
      <c r="AF134" s="245">
        <f t="shared" si="14"/>
        <v>0</v>
      </c>
      <c r="AG134" s="245">
        <f t="shared" si="14"/>
        <v>0</v>
      </c>
      <c r="AH134" s="245">
        <f t="shared" si="14"/>
        <v>0</v>
      </c>
      <c r="AI134" s="245">
        <f t="shared" si="14"/>
        <v>0</v>
      </c>
      <c r="AJ134" s="245">
        <f t="shared" si="14"/>
        <v>0</v>
      </c>
      <c r="AK134" s="245">
        <f t="shared" ref="AK134:BB134" si="15">AK83+AK77+AK71</f>
        <v>0</v>
      </c>
      <c r="AL134" s="245">
        <f t="shared" si="15"/>
        <v>0</v>
      </c>
      <c r="AM134" s="245">
        <f t="shared" si="15"/>
        <v>0</v>
      </c>
      <c r="AN134" s="245">
        <f t="shared" si="15"/>
        <v>0</v>
      </c>
      <c r="AO134" s="245">
        <f t="shared" si="15"/>
        <v>0</v>
      </c>
      <c r="AP134" s="245">
        <f t="shared" si="15"/>
        <v>0</v>
      </c>
      <c r="AQ134" s="245">
        <f t="shared" si="15"/>
        <v>0</v>
      </c>
      <c r="AR134" s="245">
        <f t="shared" si="15"/>
        <v>0</v>
      </c>
      <c r="AS134" s="245">
        <f t="shared" si="15"/>
        <v>0</v>
      </c>
      <c r="AT134" s="245">
        <f t="shared" si="15"/>
        <v>0</v>
      </c>
      <c r="AU134" s="245">
        <f t="shared" si="15"/>
        <v>0</v>
      </c>
      <c r="AV134" s="245">
        <f t="shared" si="15"/>
        <v>0</v>
      </c>
      <c r="AW134" s="245">
        <f t="shared" si="15"/>
        <v>0</v>
      </c>
      <c r="AX134" s="245">
        <f t="shared" si="15"/>
        <v>0</v>
      </c>
      <c r="AY134" s="245">
        <f t="shared" si="15"/>
        <v>0</v>
      </c>
      <c r="AZ134" s="245">
        <f t="shared" si="15"/>
        <v>0</v>
      </c>
      <c r="BA134" s="245">
        <f t="shared" si="15"/>
        <v>0</v>
      </c>
      <c r="BB134" s="245">
        <f t="shared" si="15"/>
        <v>0</v>
      </c>
    </row>
    <row r="135" spans="1:54" ht="14" outlineLevel="2" thickBot="1">
      <c r="A135" s="138"/>
      <c r="B135" s="140" t="s">
        <v>456</v>
      </c>
      <c r="C135" s="141"/>
      <c r="D135" s="244"/>
      <c r="E135" s="245">
        <f>E133+E134</f>
        <v>0</v>
      </c>
      <c r="F135" s="245">
        <f t="shared" ref="F135:AW135" si="16">F133+F134</f>
        <v>0</v>
      </c>
      <c r="G135" s="245">
        <f t="shared" si="16"/>
        <v>0</v>
      </c>
      <c r="H135" s="245">
        <f t="shared" si="16"/>
        <v>0</v>
      </c>
      <c r="I135" s="245">
        <f t="shared" si="16"/>
        <v>0</v>
      </c>
      <c r="J135" s="245">
        <f t="shared" si="16"/>
        <v>0</v>
      </c>
      <c r="K135" s="245">
        <f t="shared" si="16"/>
        <v>0</v>
      </c>
      <c r="L135" s="245">
        <f t="shared" si="16"/>
        <v>0</v>
      </c>
      <c r="M135" s="245">
        <f t="shared" si="16"/>
        <v>0</v>
      </c>
      <c r="N135" s="245">
        <f t="shared" si="16"/>
        <v>0</v>
      </c>
      <c r="O135" s="245">
        <f t="shared" si="16"/>
        <v>0</v>
      </c>
      <c r="P135" s="245">
        <f t="shared" si="16"/>
        <v>0</v>
      </c>
      <c r="Q135" s="245">
        <f t="shared" si="16"/>
        <v>0</v>
      </c>
      <c r="R135" s="245">
        <f t="shared" si="16"/>
        <v>0</v>
      </c>
      <c r="S135" s="245">
        <f t="shared" si="16"/>
        <v>0</v>
      </c>
      <c r="T135" s="245">
        <f t="shared" si="16"/>
        <v>0</v>
      </c>
      <c r="U135" s="245">
        <f t="shared" si="16"/>
        <v>0</v>
      </c>
      <c r="V135" s="245">
        <f t="shared" si="16"/>
        <v>0</v>
      </c>
      <c r="W135" s="245">
        <f t="shared" si="16"/>
        <v>0</v>
      </c>
      <c r="X135" s="245">
        <f t="shared" si="16"/>
        <v>0</v>
      </c>
      <c r="Y135" s="245">
        <f t="shared" si="16"/>
        <v>0</v>
      </c>
      <c r="Z135" s="245">
        <f t="shared" si="16"/>
        <v>0</v>
      </c>
      <c r="AA135" s="245">
        <f t="shared" si="16"/>
        <v>0</v>
      </c>
      <c r="AB135" s="245">
        <f t="shared" si="16"/>
        <v>0</v>
      </c>
      <c r="AC135" s="245">
        <f t="shared" si="16"/>
        <v>0</v>
      </c>
      <c r="AD135" s="245">
        <f t="shared" si="16"/>
        <v>0</v>
      </c>
      <c r="AE135" s="245">
        <f t="shared" si="16"/>
        <v>0</v>
      </c>
      <c r="AF135" s="245">
        <f t="shared" si="16"/>
        <v>0</v>
      </c>
      <c r="AG135" s="245">
        <f t="shared" si="16"/>
        <v>0</v>
      </c>
      <c r="AH135" s="245">
        <f t="shared" si="16"/>
        <v>0</v>
      </c>
      <c r="AI135" s="245">
        <f t="shared" si="16"/>
        <v>0</v>
      </c>
      <c r="AJ135" s="245">
        <f t="shared" si="16"/>
        <v>0</v>
      </c>
      <c r="AK135" s="245">
        <f t="shared" si="16"/>
        <v>0</v>
      </c>
      <c r="AL135" s="245">
        <f t="shared" si="16"/>
        <v>0</v>
      </c>
      <c r="AM135" s="245">
        <f t="shared" si="16"/>
        <v>0</v>
      </c>
      <c r="AN135" s="245">
        <f t="shared" si="16"/>
        <v>0</v>
      </c>
      <c r="AO135" s="245">
        <f t="shared" si="16"/>
        <v>0</v>
      </c>
      <c r="AP135" s="245">
        <f t="shared" si="16"/>
        <v>0</v>
      </c>
      <c r="AQ135" s="245">
        <f t="shared" si="16"/>
        <v>0</v>
      </c>
      <c r="AR135" s="245">
        <f t="shared" si="16"/>
        <v>0</v>
      </c>
      <c r="AS135" s="245">
        <f t="shared" si="16"/>
        <v>0</v>
      </c>
      <c r="AT135" s="245">
        <f t="shared" si="16"/>
        <v>0</v>
      </c>
      <c r="AU135" s="245">
        <f t="shared" si="16"/>
        <v>0</v>
      </c>
      <c r="AV135" s="245">
        <f t="shared" si="16"/>
        <v>0</v>
      </c>
      <c r="AW135" s="245">
        <f t="shared" si="16"/>
        <v>0</v>
      </c>
      <c r="AX135" s="245">
        <f>AX133+AX134</f>
        <v>0</v>
      </c>
      <c r="AY135" s="245">
        <f>AY133+AY134</f>
        <v>0</v>
      </c>
      <c r="AZ135" s="245">
        <f>AZ133+AZ134</f>
        <v>0</v>
      </c>
      <c r="BA135" s="245">
        <f>BA133+BA134</f>
        <v>0</v>
      </c>
      <c r="BB135" s="245">
        <f>BB133+BB134</f>
        <v>0</v>
      </c>
    </row>
    <row r="136" spans="1:54" outlineLevel="1">
      <c r="A136" s="133"/>
      <c r="B136" s="134"/>
      <c r="C136" s="135"/>
      <c r="D136" s="135"/>
      <c r="E136" s="136"/>
      <c r="F136" s="137"/>
      <c r="G136" s="137"/>
      <c r="H136" s="137"/>
      <c r="I136" s="137"/>
      <c r="J136" s="137"/>
      <c r="K136" s="137"/>
      <c r="L136" s="137"/>
      <c r="M136" s="137"/>
      <c r="N136" s="137"/>
      <c r="O136" s="137"/>
      <c r="P136" s="137"/>
      <c r="Q136" s="137"/>
      <c r="R136" s="137"/>
      <c r="S136" s="137"/>
      <c r="T136" s="137"/>
      <c r="U136" s="137"/>
      <c r="V136" s="137"/>
      <c r="W136" s="137"/>
      <c r="X136" s="137"/>
      <c r="Y136" s="137"/>
      <c r="Z136" s="137"/>
      <c r="AA136" s="137"/>
      <c r="AB136" s="137"/>
      <c r="AC136" s="137"/>
      <c r="AD136" s="137"/>
      <c r="AE136" s="137"/>
      <c r="AF136" s="137"/>
      <c r="AG136" s="137"/>
      <c r="AH136" s="137"/>
      <c r="AI136" s="137"/>
      <c r="AJ136" s="137"/>
      <c r="AK136" s="137"/>
      <c r="AL136" s="137"/>
      <c r="AM136" s="137"/>
      <c r="AN136" s="137"/>
      <c r="AO136" s="137"/>
      <c r="AP136" s="137"/>
      <c r="AQ136" s="137"/>
      <c r="AR136" s="137"/>
      <c r="AS136" s="137"/>
      <c r="AT136" s="137"/>
      <c r="AU136" s="137"/>
      <c r="AV136" s="137"/>
      <c r="AW136" s="137"/>
      <c r="AX136" s="137"/>
      <c r="AY136" s="137"/>
      <c r="AZ136" s="137"/>
      <c r="BA136" s="137"/>
      <c r="BB136" s="137"/>
    </row>
    <row r="137" spans="1:54" outlineLevel="1">
      <c r="A137" s="133"/>
      <c r="B137" s="134"/>
      <c r="C137" s="135"/>
      <c r="D137" s="135"/>
      <c r="E137" s="136"/>
      <c r="F137" s="137"/>
      <c r="G137" s="137"/>
      <c r="H137" s="137"/>
      <c r="I137" s="137"/>
      <c r="J137" s="137"/>
      <c r="K137" s="137"/>
      <c r="L137" s="137"/>
      <c r="M137" s="137"/>
      <c r="N137" s="137"/>
      <c r="O137" s="137"/>
      <c r="P137" s="137"/>
      <c r="Q137" s="137"/>
      <c r="R137" s="137"/>
      <c r="S137" s="137"/>
      <c r="T137" s="137"/>
      <c r="U137" s="137"/>
      <c r="V137" s="137"/>
      <c r="W137" s="137"/>
      <c r="X137" s="137"/>
      <c r="Y137" s="137"/>
      <c r="Z137" s="137"/>
      <c r="AA137" s="137"/>
      <c r="AB137" s="137"/>
      <c r="AC137" s="137"/>
      <c r="AD137" s="137"/>
      <c r="AE137" s="137"/>
      <c r="AF137" s="137"/>
      <c r="AG137" s="137"/>
      <c r="AH137" s="137"/>
      <c r="AI137" s="137"/>
      <c r="AJ137" s="137"/>
      <c r="AK137" s="137"/>
      <c r="AL137" s="137"/>
      <c r="AM137" s="137"/>
      <c r="AN137" s="137"/>
      <c r="AO137" s="137"/>
      <c r="AP137" s="137"/>
      <c r="AQ137" s="137"/>
      <c r="AR137" s="137"/>
      <c r="AS137" s="137"/>
      <c r="AT137" s="137"/>
      <c r="AU137" s="137"/>
      <c r="AV137" s="137"/>
      <c r="AW137" s="137"/>
      <c r="AX137" s="137"/>
      <c r="AY137" s="137"/>
      <c r="AZ137" s="137"/>
      <c r="BA137" s="137"/>
      <c r="BB137" s="137"/>
    </row>
    <row r="138" spans="1:54">
      <c r="A138" s="133"/>
      <c r="B138" s="134"/>
      <c r="C138" s="135"/>
      <c r="D138" s="135"/>
      <c r="E138" s="136"/>
      <c r="F138" s="137"/>
      <c r="G138" s="137"/>
      <c r="H138" s="137"/>
      <c r="I138" s="137"/>
      <c r="J138" s="137"/>
      <c r="K138" s="137"/>
      <c r="L138" s="137"/>
      <c r="M138" s="137"/>
      <c r="N138" s="137"/>
      <c r="O138" s="137"/>
      <c r="P138" s="137"/>
      <c r="Q138" s="137"/>
      <c r="R138" s="137"/>
      <c r="S138" s="137"/>
      <c r="T138" s="137"/>
      <c r="U138" s="137"/>
      <c r="V138" s="137"/>
      <c r="W138" s="137"/>
      <c r="X138" s="137"/>
      <c r="Y138" s="137"/>
      <c r="Z138" s="137"/>
      <c r="AA138" s="137"/>
      <c r="AB138" s="137"/>
      <c r="AC138" s="137"/>
      <c r="AD138" s="137"/>
      <c r="AE138" s="137"/>
      <c r="AF138" s="137"/>
      <c r="AG138" s="137"/>
      <c r="AH138" s="137"/>
      <c r="AI138" s="137"/>
      <c r="AJ138" s="137"/>
      <c r="AK138" s="137"/>
      <c r="AL138" s="137"/>
      <c r="AM138" s="137"/>
      <c r="AN138" s="137"/>
      <c r="AO138" s="137"/>
      <c r="AP138" s="137"/>
      <c r="AQ138" s="137"/>
      <c r="AR138" s="137"/>
      <c r="AS138" s="137"/>
      <c r="AT138" s="137"/>
      <c r="AU138" s="137"/>
      <c r="AV138" s="137"/>
      <c r="AW138" s="137"/>
      <c r="AX138" s="137"/>
      <c r="AY138" s="137"/>
      <c r="AZ138" s="137"/>
      <c r="BA138" s="137"/>
      <c r="BB138" s="137"/>
    </row>
    <row r="139" spans="1:54" ht="15">
      <c r="A139" s="240" t="s">
        <v>457</v>
      </c>
      <c r="B139" s="134"/>
      <c r="C139" s="135"/>
      <c r="D139" s="135"/>
      <c r="E139" s="136"/>
      <c r="F139" s="137"/>
      <c r="G139" s="137"/>
      <c r="H139" s="137"/>
      <c r="I139" s="137"/>
      <c r="J139" s="137"/>
      <c r="K139" s="137"/>
      <c r="L139" s="137"/>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c r="AH139" s="137"/>
      <c r="AI139" s="137"/>
      <c r="AJ139" s="137"/>
      <c r="AK139" s="137"/>
      <c r="AL139" s="137"/>
      <c r="AM139" s="137"/>
      <c r="AN139" s="137"/>
      <c r="AO139" s="137"/>
      <c r="AP139" s="137"/>
      <c r="AQ139" s="137"/>
      <c r="AR139" s="137"/>
      <c r="AS139" s="137"/>
      <c r="AT139" s="137"/>
      <c r="AU139" s="137"/>
      <c r="AV139" s="137"/>
      <c r="AW139" s="137"/>
      <c r="AX139" s="137"/>
      <c r="AY139" s="137"/>
      <c r="AZ139" s="137"/>
      <c r="BA139" s="137"/>
      <c r="BB139" s="137"/>
    </row>
    <row r="140" spans="1:54" outlineLevel="1">
      <c r="A140" s="239"/>
      <c r="B140" s="134"/>
      <c r="C140" s="135"/>
      <c r="D140" s="135"/>
      <c r="E140" s="136"/>
      <c r="F140" s="137"/>
      <c r="G140" s="137"/>
      <c r="H140" s="137"/>
      <c r="I140" s="137"/>
      <c r="J140" s="137"/>
      <c r="K140" s="137"/>
      <c r="L140" s="137"/>
      <c r="M140" s="137"/>
      <c r="N140" s="137"/>
      <c r="O140" s="137"/>
      <c r="P140" s="137"/>
      <c r="Q140" s="137"/>
      <c r="R140" s="137"/>
      <c r="S140" s="137"/>
      <c r="T140" s="137"/>
      <c r="U140" s="137"/>
      <c r="V140" s="137"/>
      <c r="W140" s="137"/>
      <c r="X140" s="137"/>
      <c r="Y140" s="137"/>
      <c r="Z140" s="137"/>
      <c r="AA140" s="137"/>
      <c r="AB140" s="137"/>
      <c r="AC140" s="137"/>
      <c r="AD140" s="137"/>
      <c r="AE140" s="137"/>
      <c r="AF140" s="137"/>
      <c r="AG140" s="137"/>
      <c r="AH140" s="137"/>
      <c r="AI140" s="137"/>
      <c r="AJ140" s="137"/>
      <c r="AK140" s="137"/>
      <c r="AL140" s="137"/>
      <c r="AM140" s="137"/>
      <c r="AN140" s="137"/>
      <c r="AO140" s="137"/>
      <c r="AP140" s="137"/>
      <c r="AQ140" s="137"/>
      <c r="AR140" s="137"/>
      <c r="AS140" s="137"/>
      <c r="AT140" s="137"/>
      <c r="AU140" s="137"/>
      <c r="AV140" s="137"/>
      <c r="AW140" s="137"/>
      <c r="AX140" s="137"/>
      <c r="AY140" s="137"/>
      <c r="AZ140" s="137"/>
      <c r="BA140" s="137"/>
      <c r="BB140" s="137"/>
    </row>
    <row r="141" spans="1:54" outlineLevel="1">
      <c r="A141" s="239" t="s">
        <v>458</v>
      </c>
      <c r="B141" s="134"/>
      <c r="C141" s="135"/>
      <c r="D141" s="135"/>
      <c r="E141" s="136"/>
      <c r="F141" s="137"/>
      <c r="G141" s="137"/>
      <c r="H141" s="137"/>
      <c r="I141" s="137"/>
      <c r="J141" s="137"/>
      <c r="K141" s="137"/>
      <c r="L141" s="137"/>
      <c r="M141" s="137"/>
      <c r="N141" s="137"/>
      <c r="O141" s="137"/>
      <c r="P141" s="137"/>
      <c r="Q141" s="137"/>
      <c r="R141" s="137"/>
      <c r="S141" s="137"/>
      <c r="T141" s="137"/>
      <c r="U141" s="137"/>
      <c r="V141" s="137"/>
      <c r="W141" s="137"/>
      <c r="X141" s="137"/>
      <c r="Y141" s="137"/>
      <c r="Z141" s="137"/>
      <c r="AA141" s="137"/>
      <c r="AB141" s="137"/>
      <c r="AC141" s="137"/>
      <c r="AD141" s="137"/>
      <c r="AE141" s="137"/>
      <c r="AF141" s="137"/>
      <c r="AG141" s="137"/>
      <c r="AH141" s="137"/>
      <c r="AI141" s="137"/>
      <c r="AJ141" s="137"/>
      <c r="AK141" s="137"/>
      <c r="AL141" s="137"/>
      <c r="AM141" s="137"/>
      <c r="AN141" s="137"/>
      <c r="AO141" s="137"/>
      <c r="AP141" s="137"/>
      <c r="AQ141" s="137"/>
      <c r="AR141" s="137"/>
      <c r="AS141" s="137"/>
      <c r="AT141" s="137"/>
      <c r="AU141" s="137"/>
      <c r="AV141" s="137"/>
      <c r="AW141" s="137"/>
      <c r="AX141" s="137"/>
      <c r="AY141" s="137"/>
      <c r="AZ141" s="137"/>
      <c r="BA141" s="137"/>
      <c r="BB141" s="137"/>
    </row>
    <row r="142" spans="1:54" outlineLevel="2">
      <c r="A142" s="133"/>
      <c r="B142" s="134" t="s">
        <v>459</v>
      </c>
      <c r="C142" s="134" t="s">
        <v>158</v>
      </c>
      <c r="D142" s="135"/>
      <c r="E142" s="130">
        <v>2027</v>
      </c>
      <c r="F142" s="130">
        <v>2028</v>
      </c>
      <c r="G142" s="130">
        <v>2029</v>
      </c>
      <c r="H142" s="130">
        <v>2030</v>
      </c>
      <c r="I142" s="130">
        <v>2031</v>
      </c>
      <c r="J142" s="130">
        <v>2032</v>
      </c>
      <c r="K142" s="130">
        <v>2033</v>
      </c>
      <c r="L142" s="130">
        <v>2034</v>
      </c>
      <c r="M142" s="130">
        <v>2035</v>
      </c>
      <c r="N142" s="130">
        <v>2036</v>
      </c>
      <c r="O142" s="130">
        <v>2037</v>
      </c>
      <c r="P142" s="130">
        <v>2038</v>
      </c>
      <c r="Q142" s="130">
        <v>2039</v>
      </c>
      <c r="R142" s="130">
        <v>2040</v>
      </c>
      <c r="S142" s="130">
        <v>2041</v>
      </c>
      <c r="T142" s="130">
        <v>2042</v>
      </c>
      <c r="U142" s="130">
        <v>2043</v>
      </c>
      <c r="V142" s="130">
        <v>2044</v>
      </c>
      <c r="W142" s="130">
        <v>2045</v>
      </c>
      <c r="X142" s="130">
        <v>2046</v>
      </c>
      <c r="Y142" s="130">
        <v>2047</v>
      </c>
      <c r="Z142" s="130">
        <v>2048</v>
      </c>
      <c r="AA142" s="130">
        <v>2049</v>
      </c>
      <c r="AB142" s="130">
        <v>2050</v>
      </c>
      <c r="AC142" s="130">
        <v>2051</v>
      </c>
      <c r="AD142" s="130">
        <v>2052</v>
      </c>
      <c r="AE142" s="130">
        <v>2053</v>
      </c>
      <c r="AF142" s="130">
        <v>2054</v>
      </c>
      <c r="AG142" s="130">
        <v>2055</v>
      </c>
      <c r="AH142" s="130">
        <v>2056</v>
      </c>
      <c r="AI142" s="130">
        <v>2057</v>
      </c>
      <c r="AJ142" s="130">
        <v>2058</v>
      </c>
      <c r="AK142" s="130">
        <v>2059</v>
      </c>
      <c r="AL142" s="130">
        <v>2060</v>
      </c>
      <c r="AM142" s="130">
        <v>2061</v>
      </c>
      <c r="AN142" s="130">
        <v>2062</v>
      </c>
      <c r="AO142" s="130">
        <v>2063</v>
      </c>
      <c r="AP142" s="130">
        <v>2064</v>
      </c>
      <c r="AQ142" s="130">
        <v>2065</v>
      </c>
      <c r="AR142" s="130">
        <v>2066</v>
      </c>
      <c r="AS142" s="130">
        <v>2067</v>
      </c>
      <c r="AT142" s="130">
        <v>2068</v>
      </c>
      <c r="AU142" s="130">
        <v>2069</v>
      </c>
      <c r="AV142" s="130">
        <v>2070</v>
      </c>
      <c r="AW142" s="130">
        <v>2071</v>
      </c>
      <c r="AX142" s="130">
        <v>2072</v>
      </c>
      <c r="AY142" s="130">
        <v>2073</v>
      </c>
      <c r="AZ142" s="130">
        <v>2074</v>
      </c>
      <c r="BA142" s="130">
        <v>2075</v>
      </c>
      <c r="BB142" s="130">
        <v>2076</v>
      </c>
    </row>
    <row r="143" spans="1:54" ht="12.75" customHeight="1" outlineLevel="2">
      <c r="A143" s="423" t="s">
        <v>460</v>
      </c>
      <c r="B143" s="135" t="s">
        <v>282</v>
      </c>
      <c r="C143" s="135" t="s">
        <v>385</v>
      </c>
      <c r="D143" s="135" t="s">
        <v>379</v>
      </c>
      <c r="E143" s="21">
        <f>-(E$158*'Fixed Data'!$B$25*'Fixed Data'!E$47*'Fixed Data'!$B$24*'Fixed Data'!$B$23+E$158*'Fixed Data'!$B$26)*'Fixed Data'!L42/10^6</f>
        <v>0</v>
      </c>
      <c r="F143" s="21">
        <f>-(F$158*'Fixed Data'!$B$25*'Fixed Data'!F$47*'Fixed Data'!$B$24*'Fixed Data'!$B$23+F$158*'Fixed Data'!$B$26)*'Fixed Data'!M42/10^6</f>
        <v>0</v>
      </c>
      <c r="G143" s="21">
        <f>-(G$158*'Fixed Data'!$B$25*'Fixed Data'!G$47*'Fixed Data'!$B$24*'Fixed Data'!$B$23+G$158*'Fixed Data'!$B$26)*'Fixed Data'!N42/10^6</f>
        <v>0</v>
      </c>
      <c r="H143" s="21">
        <f>-(H$158*'Fixed Data'!$B$25*'Fixed Data'!H$47*'Fixed Data'!$B$24*'Fixed Data'!$B$23+H$158*'Fixed Data'!$B$26)*'Fixed Data'!O42/10^6</f>
        <v>0</v>
      </c>
      <c r="I143" s="21">
        <f>-(I$158*'Fixed Data'!$B$25*'Fixed Data'!I$47*'Fixed Data'!$B$24*'Fixed Data'!$B$23+I$158*'Fixed Data'!$B$26)*'Fixed Data'!P42/10^6</f>
        <v>0</v>
      </c>
      <c r="J143" s="21">
        <f>-(J$158*'Fixed Data'!$B$25*'Fixed Data'!J$47*'Fixed Data'!$B$24*'Fixed Data'!$B$23+J$158*'Fixed Data'!$B$26)*'Fixed Data'!Q42/10^6</f>
        <v>0</v>
      </c>
      <c r="K143" s="21">
        <f>-(K$158*'Fixed Data'!$B$25*'Fixed Data'!K$47*'Fixed Data'!$B$24*'Fixed Data'!$B$23+K$158*'Fixed Data'!$B$26)*'Fixed Data'!R42/10^6</f>
        <v>0</v>
      </c>
      <c r="L143" s="21">
        <f>-(L$158*'Fixed Data'!$B$25*'Fixed Data'!L$47*'Fixed Data'!$B$24*'Fixed Data'!$B$23+L$158*'Fixed Data'!$B$26)*'Fixed Data'!S42/10^6</f>
        <v>0</v>
      </c>
      <c r="M143" s="21">
        <f>-(M$158*'Fixed Data'!$B$25*'Fixed Data'!M$47*'Fixed Data'!$B$24*'Fixed Data'!$B$23+M$158*'Fixed Data'!$B$26)*'Fixed Data'!T42/10^6</f>
        <v>0</v>
      </c>
      <c r="N143" s="21">
        <f>-(N$158*'Fixed Data'!$B$25*'Fixed Data'!N$47*'Fixed Data'!$B$24*'Fixed Data'!$B$23+N$158*'Fixed Data'!$B$26)*'Fixed Data'!U42/10^6</f>
        <v>0</v>
      </c>
      <c r="O143" s="21">
        <f>-(O$158*'Fixed Data'!$B$25*'Fixed Data'!O$47*'Fixed Data'!$B$24*'Fixed Data'!$B$23+O$158*'Fixed Data'!$B$26)*'Fixed Data'!V42/10^6</f>
        <v>0</v>
      </c>
      <c r="P143" s="21">
        <f>-(P$158*'Fixed Data'!$B$25*'Fixed Data'!P$47*'Fixed Data'!$B$24*'Fixed Data'!$B$23+P$158*'Fixed Data'!$B$26)*'Fixed Data'!W42/10^6</f>
        <v>0</v>
      </c>
      <c r="Q143" s="21">
        <f>-(Q$158*'Fixed Data'!$B$25*'Fixed Data'!Q$47*'Fixed Data'!$B$24*'Fixed Data'!$B$23+Q$158*'Fixed Data'!$B$26)*'Fixed Data'!X42/10^6</f>
        <v>0</v>
      </c>
      <c r="R143" s="21">
        <f>-(R$158*'Fixed Data'!$B$25*'Fixed Data'!R$47*'Fixed Data'!$B$24*'Fixed Data'!$B$23+R$158*'Fixed Data'!$B$26)*'Fixed Data'!Y42/10^6</f>
        <v>0</v>
      </c>
      <c r="S143" s="21">
        <f>-(S$158*'Fixed Data'!$B$25*'Fixed Data'!S$47*'Fixed Data'!$B$24*'Fixed Data'!$B$23+S$158*'Fixed Data'!$B$26)*'Fixed Data'!Z42/10^6</f>
        <v>0</v>
      </c>
      <c r="T143" s="21">
        <f>-(T$158*'Fixed Data'!$B$25*'Fixed Data'!T$47*'Fixed Data'!$B$24*'Fixed Data'!$B$23+T$158*'Fixed Data'!$B$26)*'Fixed Data'!AA42/10^6</f>
        <v>0</v>
      </c>
      <c r="U143" s="21">
        <f>-(U$158*'Fixed Data'!$B$25*'Fixed Data'!U$47*'Fixed Data'!$B$24*'Fixed Data'!$B$23+U$158*'Fixed Data'!$B$26)*'Fixed Data'!AB42/10^6</f>
        <v>0</v>
      </c>
      <c r="V143" s="21">
        <f>-(V$158*'Fixed Data'!$B$25*'Fixed Data'!V$47*'Fixed Data'!$B$24*'Fixed Data'!$B$23+V$158*'Fixed Data'!$B$26)*'Fixed Data'!AC42/10^6</f>
        <v>0</v>
      </c>
      <c r="W143" s="21">
        <f>-(W$158*'Fixed Data'!$B$25*'Fixed Data'!W$47*'Fixed Data'!$B$24*'Fixed Data'!$B$23+W$158*'Fixed Data'!$B$26)*'Fixed Data'!AD42/10^6</f>
        <v>0</v>
      </c>
      <c r="X143" s="21">
        <f>-(X$158*'Fixed Data'!$B$25*'Fixed Data'!X$47*'Fixed Data'!$B$24*'Fixed Data'!$B$23+X$158*'Fixed Data'!$B$26)*'Fixed Data'!AE42/10^6</f>
        <v>0</v>
      </c>
      <c r="Y143" s="21">
        <f>-(Y$158*'Fixed Data'!$B$25*'Fixed Data'!Y$47*'Fixed Data'!$B$24*'Fixed Data'!$B$23+Y$158*'Fixed Data'!$B$26)*'Fixed Data'!AF42/10^6</f>
        <v>0</v>
      </c>
      <c r="Z143" s="21">
        <f>-(Z$158*'Fixed Data'!$B$25*'Fixed Data'!Z$47*'Fixed Data'!$B$24*'Fixed Data'!$B$23+Z$158*'Fixed Data'!$B$26)*'Fixed Data'!AG42/10^6</f>
        <v>0</v>
      </c>
      <c r="AA143" s="21">
        <f>-(AA$158*'Fixed Data'!$B$25*'Fixed Data'!AA$47*'Fixed Data'!$B$24*'Fixed Data'!$B$23+AA$158*'Fixed Data'!$B$26)*'Fixed Data'!AH42/10^6</f>
        <v>0</v>
      </c>
      <c r="AB143" s="21">
        <f>-(AB$158*'Fixed Data'!$B$25*'Fixed Data'!AB$47*'Fixed Data'!$B$24*'Fixed Data'!$B$23+AB$158*'Fixed Data'!$B$26)*'Fixed Data'!AI42/10^6</f>
        <v>0</v>
      </c>
      <c r="AC143" s="21">
        <f>-(AC$158*'Fixed Data'!$B$25*'Fixed Data'!AC$47*'Fixed Data'!$B$24*'Fixed Data'!$B$23+AC$158*'Fixed Data'!$B$26)*'Fixed Data'!AJ42/10^6</f>
        <v>0</v>
      </c>
      <c r="AD143" s="21">
        <f>-(AD$158*'Fixed Data'!$B$25*'Fixed Data'!AD$47*'Fixed Data'!$B$24*'Fixed Data'!$B$23+AD$158*'Fixed Data'!$B$26)*'Fixed Data'!AK42/10^6</f>
        <v>0</v>
      </c>
      <c r="AE143" s="21">
        <f>-(AE$158*'Fixed Data'!$B$25*'Fixed Data'!AE$47*'Fixed Data'!$B$24*'Fixed Data'!$B$23+AE$158*'Fixed Data'!$B$26)*'Fixed Data'!AL42/10^6</f>
        <v>0</v>
      </c>
      <c r="AF143" s="21">
        <f>-(AF$158*'Fixed Data'!$B$25*'Fixed Data'!AF$47*'Fixed Data'!$B$24*'Fixed Data'!$B$23+AF$158*'Fixed Data'!$B$26)*'Fixed Data'!AM42/10^6</f>
        <v>0</v>
      </c>
      <c r="AG143" s="21">
        <f>-(AG$158*'Fixed Data'!$B$25*'Fixed Data'!AG$47*'Fixed Data'!$B$24*'Fixed Data'!$B$23+AG$158*'Fixed Data'!$B$26)*'Fixed Data'!AN42/10^6</f>
        <v>0</v>
      </c>
      <c r="AH143" s="21">
        <f>-(AH$158*'Fixed Data'!$B$25*'Fixed Data'!AH$47*'Fixed Data'!$B$24*'Fixed Data'!$B$23+AH$158*'Fixed Data'!$B$26)*'Fixed Data'!AO42/10^6</f>
        <v>0</v>
      </c>
      <c r="AI143" s="21">
        <f>-(AI$158*'Fixed Data'!$B$25*'Fixed Data'!AI$47*'Fixed Data'!$B$24*'Fixed Data'!$B$23+AI$158*'Fixed Data'!$B$26)*'Fixed Data'!AP42/10^6</f>
        <v>0</v>
      </c>
      <c r="AJ143" s="21">
        <f>-(AJ$158*'Fixed Data'!$B$25*'Fixed Data'!AJ$47*'Fixed Data'!$B$24*'Fixed Data'!$B$23+AJ$158*'Fixed Data'!$B$26)*'Fixed Data'!AQ42/10^6</f>
        <v>0</v>
      </c>
      <c r="AK143" s="21">
        <f>-(AK$158*'Fixed Data'!$B$25*'Fixed Data'!AK$47*'Fixed Data'!$B$24*'Fixed Data'!$B$23+AK$158*'Fixed Data'!$B$26)*'Fixed Data'!AR42/10^6</f>
        <v>0</v>
      </c>
      <c r="AL143" s="21">
        <f>-(AL$158*'Fixed Data'!$B$25*'Fixed Data'!AL$47*'Fixed Data'!$B$24*'Fixed Data'!$B$23+AL$158*'Fixed Data'!$B$26)*'Fixed Data'!AS42/10^6</f>
        <v>0</v>
      </c>
      <c r="AM143" s="21">
        <f>-(AM$158*'Fixed Data'!$B$25*'Fixed Data'!AM$47*'Fixed Data'!$B$24*'Fixed Data'!$B$23+AM$158*'Fixed Data'!$B$26)*'Fixed Data'!AT42/10^6</f>
        <v>0</v>
      </c>
      <c r="AN143" s="21">
        <f>-(AN$158*'Fixed Data'!$B$25*'Fixed Data'!AN$47*'Fixed Data'!$B$24*'Fixed Data'!$B$23+AN$158*'Fixed Data'!$B$26)*'Fixed Data'!AU42/10^6</f>
        <v>0</v>
      </c>
      <c r="AO143" s="21">
        <f>-(AO$158*'Fixed Data'!$B$25*'Fixed Data'!AO$47*'Fixed Data'!$B$24*'Fixed Data'!$B$23+AO$158*'Fixed Data'!$B$26)*'Fixed Data'!AV42/10^6</f>
        <v>0</v>
      </c>
      <c r="AP143" s="21">
        <f>-(AP$158*'Fixed Data'!$B$25*'Fixed Data'!AP$47*'Fixed Data'!$B$24*'Fixed Data'!$B$23+AP$158*'Fixed Data'!$B$26)*'Fixed Data'!AW42/10^6</f>
        <v>0</v>
      </c>
      <c r="AQ143" s="21">
        <f>-(AQ$158*'Fixed Data'!$B$25*'Fixed Data'!AQ$47*'Fixed Data'!$B$24*'Fixed Data'!$B$23+AQ$158*'Fixed Data'!$B$26)*'Fixed Data'!AX42/10^6</f>
        <v>0</v>
      </c>
      <c r="AR143" s="21">
        <f>-(AR$158*'Fixed Data'!$B$25*'Fixed Data'!AR$47*'Fixed Data'!$B$24*'Fixed Data'!$B$23+AR$158*'Fixed Data'!$B$26)*'Fixed Data'!AY42/10^6</f>
        <v>0</v>
      </c>
      <c r="AS143" s="21">
        <f>-(AS$158*'Fixed Data'!$B$25*'Fixed Data'!AS$47*'Fixed Data'!$B$24*'Fixed Data'!$B$23+AS$158*'Fixed Data'!$B$26)*'Fixed Data'!AZ42/10^6</f>
        <v>0</v>
      </c>
      <c r="AT143" s="21">
        <f>-(AT$158*'Fixed Data'!$B$25*'Fixed Data'!AT$47*'Fixed Data'!$B$24*'Fixed Data'!$B$23+AT$158*'Fixed Data'!$B$26)*'Fixed Data'!BA42/10^6</f>
        <v>0</v>
      </c>
      <c r="AU143" s="21">
        <f>-(AU$158*'Fixed Data'!$B$25*'Fixed Data'!AU$47*'Fixed Data'!$B$24*'Fixed Data'!$B$23+AU$158*'Fixed Data'!$B$26)*'Fixed Data'!BB42/10^6</f>
        <v>0</v>
      </c>
      <c r="AV143" s="21">
        <f>-(AV$158*'Fixed Data'!$B$25*'Fixed Data'!AV$47*'Fixed Data'!$B$24*'Fixed Data'!$B$23+AV$158*'Fixed Data'!$B$26)*'Fixed Data'!BC42/10^6</f>
        <v>0</v>
      </c>
      <c r="AW143" s="21">
        <f>-(AW$158*'Fixed Data'!$B$25*'Fixed Data'!AW$47*'Fixed Data'!$B$24*'Fixed Data'!$B$23+AW$158*'Fixed Data'!$B$26)*'Fixed Data'!BD42/10^6</f>
        <v>0</v>
      </c>
      <c r="AX143" s="21">
        <f>-(AX$158*'Fixed Data'!$B$25*'Fixed Data'!AX$47*'Fixed Data'!$B$24*'Fixed Data'!$B$23+AX$158*'Fixed Data'!$B$26)*'Fixed Data'!BE42/10^6</f>
        <v>0</v>
      </c>
      <c r="AY143" s="21">
        <f>-(AY$158*'Fixed Data'!$B$25*'Fixed Data'!AY$47*'Fixed Data'!$B$24*'Fixed Data'!$B$23+AY$158*'Fixed Data'!$B$26)*'Fixed Data'!BF42/10^6</f>
        <v>0</v>
      </c>
      <c r="AZ143" s="21">
        <f>-(AZ$158*'Fixed Data'!$B$25*'Fixed Data'!AZ$47*'Fixed Data'!$B$24*'Fixed Data'!$B$23+AZ$158*'Fixed Data'!$B$26)*'Fixed Data'!BG42/10^6</f>
        <v>0</v>
      </c>
      <c r="BA143" s="21">
        <f>-(BA$158*'Fixed Data'!$B$25*'Fixed Data'!BA$47*'Fixed Data'!$B$24*'Fixed Data'!$B$23+BA$158*'Fixed Data'!$B$26)*'Fixed Data'!BH42/10^6</f>
        <v>0</v>
      </c>
      <c r="BB143" s="21">
        <f>-(BB$158*'Fixed Data'!$B$25*'Fixed Data'!BB$47*'Fixed Data'!$B$24*'Fixed Data'!$B$23+BB$158*'Fixed Data'!$B$26)*'Fixed Data'!BI42/10^6</f>
        <v>0</v>
      </c>
    </row>
    <row r="144" spans="1:54" outlineLevel="2">
      <c r="A144" s="424"/>
      <c r="B144" s="135" t="s">
        <v>282</v>
      </c>
      <c r="C144" s="135"/>
      <c r="D144" s="135" t="s">
        <v>379</v>
      </c>
      <c r="E144" s="279"/>
      <c r="F144" s="279"/>
      <c r="G144" s="279"/>
      <c r="H144" s="279"/>
      <c r="I144" s="279"/>
      <c r="J144" s="279"/>
      <c r="K144" s="279"/>
      <c r="L144" s="279"/>
      <c r="M144" s="279"/>
      <c r="N144" s="279"/>
      <c r="O144" s="279"/>
      <c r="P144" s="279"/>
      <c r="Q144" s="279"/>
      <c r="R144" s="279"/>
      <c r="S144" s="279"/>
      <c r="T144" s="279"/>
      <c r="U144" s="279"/>
      <c r="V144" s="279"/>
      <c r="W144" s="279"/>
      <c r="X144" s="279"/>
      <c r="Y144" s="279"/>
      <c r="Z144" s="279"/>
      <c r="AA144" s="279"/>
      <c r="AB144" s="279"/>
      <c r="AC144" s="279"/>
      <c r="AD144" s="279"/>
      <c r="AE144" s="279"/>
      <c r="AF144" s="279"/>
      <c r="AG144" s="279"/>
      <c r="AH144" s="279"/>
      <c r="AI144" s="279"/>
      <c r="AJ144" s="279"/>
      <c r="AK144" s="279"/>
      <c r="AL144" s="279"/>
      <c r="AM144" s="279"/>
      <c r="AN144" s="279"/>
      <c r="AO144" s="279"/>
      <c r="AP144" s="279"/>
      <c r="AQ144" s="279"/>
      <c r="AR144" s="279"/>
      <c r="AS144" s="279"/>
      <c r="AT144" s="279"/>
      <c r="AU144" s="279"/>
      <c r="AV144" s="279"/>
      <c r="AW144" s="279"/>
      <c r="AX144" s="279"/>
      <c r="AY144" s="279"/>
      <c r="AZ144" s="279"/>
      <c r="BA144" s="279"/>
      <c r="BB144" s="279"/>
    </row>
    <row r="145" spans="1:54" outlineLevel="2">
      <c r="A145" s="424"/>
      <c r="B145" s="135" t="s">
        <v>282</v>
      </c>
      <c r="C145" s="135"/>
      <c r="D145" s="135" t="s">
        <v>379</v>
      </c>
      <c r="E145" s="279"/>
      <c r="F145" s="279"/>
      <c r="G145" s="279"/>
      <c r="H145" s="279"/>
      <c r="I145" s="279"/>
      <c r="J145" s="279"/>
      <c r="K145" s="279"/>
      <c r="L145" s="279"/>
      <c r="M145" s="279"/>
      <c r="N145" s="279"/>
      <c r="O145" s="279"/>
      <c r="P145" s="279"/>
      <c r="Q145" s="279"/>
      <c r="R145" s="279"/>
      <c r="S145" s="279"/>
      <c r="T145" s="279"/>
      <c r="U145" s="279"/>
      <c r="V145" s="279"/>
      <c r="W145" s="279"/>
      <c r="X145" s="279"/>
      <c r="Y145" s="279"/>
      <c r="Z145" s="279"/>
      <c r="AA145" s="279"/>
      <c r="AB145" s="279"/>
      <c r="AC145" s="279"/>
      <c r="AD145" s="279"/>
      <c r="AE145" s="279"/>
      <c r="AF145" s="279"/>
      <c r="AG145" s="279"/>
      <c r="AH145" s="279"/>
      <c r="AI145" s="279"/>
      <c r="AJ145" s="279"/>
      <c r="AK145" s="279"/>
      <c r="AL145" s="279"/>
      <c r="AM145" s="279"/>
      <c r="AN145" s="279"/>
      <c r="AO145" s="279"/>
      <c r="AP145" s="279"/>
      <c r="AQ145" s="279"/>
      <c r="AR145" s="279"/>
      <c r="AS145" s="279"/>
      <c r="AT145" s="279"/>
      <c r="AU145" s="279"/>
      <c r="AV145" s="279"/>
      <c r="AW145" s="279"/>
      <c r="AX145" s="279"/>
      <c r="AY145" s="279"/>
      <c r="AZ145" s="279"/>
      <c r="BA145" s="279"/>
      <c r="BB145" s="279"/>
    </row>
    <row r="146" spans="1:54" outlineLevel="2">
      <c r="A146" s="424"/>
      <c r="B146" s="135" t="s">
        <v>285</v>
      </c>
      <c r="C146" s="135" t="s">
        <v>461</v>
      </c>
      <c r="D146" s="135" t="s">
        <v>379</v>
      </c>
      <c r="E146" s="21">
        <f>-E$161*'Fixed Data'!$B$20*'Fixed Data'!$B$22</f>
        <v>0</v>
      </c>
      <c r="F146" s="21">
        <f>-F$161*'Fixed Data'!$B$20*'Fixed Data'!$B$22</f>
        <v>0</v>
      </c>
      <c r="G146" s="21">
        <f>-G$161*'Fixed Data'!$B$20*'Fixed Data'!$B$22</f>
        <v>0</v>
      </c>
      <c r="H146" s="21">
        <f>-H$161*'Fixed Data'!$B$20*'Fixed Data'!$B$22</f>
        <v>0</v>
      </c>
      <c r="I146" s="21">
        <f>-I$161*'Fixed Data'!$B$20*'Fixed Data'!$B$22</f>
        <v>0</v>
      </c>
      <c r="J146" s="21">
        <f>-J$161*'Fixed Data'!$B$20*'Fixed Data'!$B$22</f>
        <v>0</v>
      </c>
      <c r="K146" s="21">
        <f>-K$161*'Fixed Data'!$B$20*'Fixed Data'!$B$22</f>
        <v>0</v>
      </c>
      <c r="L146" s="21">
        <f>-L$161*'Fixed Data'!$B$20*'Fixed Data'!$B$22</f>
        <v>0</v>
      </c>
      <c r="M146" s="21">
        <f>-M$161*'Fixed Data'!$B$20*'Fixed Data'!$B$22</f>
        <v>0</v>
      </c>
      <c r="N146" s="21">
        <f>-N$161*'Fixed Data'!$B$20*'Fixed Data'!$B$22</f>
        <v>0</v>
      </c>
      <c r="O146" s="21">
        <f>-O$161*'Fixed Data'!$B$20*'Fixed Data'!$B$22</f>
        <v>0</v>
      </c>
      <c r="P146" s="21">
        <f>-P$161*'Fixed Data'!$B$20*'Fixed Data'!$B$22</f>
        <v>0</v>
      </c>
      <c r="Q146" s="21">
        <f>-Q$161*'Fixed Data'!$B$20*'Fixed Data'!$B$22</f>
        <v>0</v>
      </c>
      <c r="R146" s="21">
        <f>-R$161*'Fixed Data'!$B$20*'Fixed Data'!$B$22</f>
        <v>0</v>
      </c>
      <c r="S146" s="21">
        <f>-S$161*'Fixed Data'!$B$20*'Fixed Data'!$B$22</f>
        <v>0</v>
      </c>
      <c r="T146" s="21">
        <f>-T$161*'Fixed Data'!$B$20*'Fixed Data'!$B$22</f>
        <v>0</v>
      </c>
      <c r="U146" s="21">
        <f>-U$161*'Fixed Data'!$B$20*'Fixed Data'!$B$22</f>
        <v>0</v>
      </c>
      <c r="V146" s="21">
        <f>-V$161*'Fixed Data'!$B$20*'Fixed Data'!$B$22</f>
        <v>0</v>
      </c>
      <c r="W146" s="21">
        <f>-W$161*'Fixed Data'!$B$20*'Fixed Data'!$B$22</f>
        <v>0</v>
      </c>
      <c r="X146" s="21">
        <f>-X$161*'Fixed Data'!$B$20*'Fixed Data'!$B$22</f>
        <v>0</v>
      </c>
      <c r="Y146" s="21">
        <f>-Y$161*'Fixed Data'!$B$20*'Fixed Data'!$B$22</f>
        <v>0</v>
      </c>
      <c r="Z146" s="21">
        <f>-Z$161*'Fixed Data'!$B$20*'Fixed Data'!$B$22</f>
        <v>0</v>
      </c>
      <c r="AA146" s="21">
        <f>-AA$161*'Fixed Data'!$B$20*'Fixed Data'!$B$22</f>
        <v>0</v>
      </c>
      <c r="AB146" s="21">
        <f>-AB$161*'Fixed Data'!$B$20*'Fixed Data'!$B$22</f>
        <v>0</v>
      </c>
      <c r="AC146" s="21">
        <f>-AC$161*'Fixed Data'!$B$20*'Fixed Data'!$B$22</f>
        <v>0</v>
      </c>
      <c r="AD146" s="21">
        <f>-AD$161*'Fixed Data'!$B$20*'Fixed Data'!$B$22</f>
        <v>0</v>
      </c>
      <c r="AE146" s="21">
        <f>-AE$161*'Fixed Data'!$B$20*'Fixed Data'!$B$22</f>
        <v>0</v>
      </c>
      <c r="AF146" s="21">
        <f>-AF$161*'Fixed Data'!$B$20*'Fixed Data'!$B$22</f>
        <v>0</v>
      </c>
      <c r="AG146" s="21">
        <f>-AG$161*'Fixed Data'!$B$20*'Fixed Data'!$B$22</f>
        <v>0</v>
      </c>
      <c r="AH146" s="21">
        <f>-AH$161*'Fixed Data'!$B$20*'Fixed Data'!$B$22</f>
        <v>0</v>
      </c>
      <c r="AI146" s="21">
        <f>-AI$161*'Fixed Data'!$B$20*'Fixed Data'!$B$22</f>
        <v>0</v>
      </c>
      <c r="AJ146" s="21">
        <f>-AJ$161*'Fixed Data'!$B$20*'Fixed Data'!$B$22</f>
        <v>0</v>
      </c>
      <c r="AK146" s="21">
        <f>-AK$161*'Fixed Data'!$B$20*'Fixed Data'!$B$22</f>
        <v>0</v>
      </c>
      <c r="AL146" s="21">
        <f>-AL$161*'Fixed Data'!$B$20*'Fixed Data'!$B$22</f>
        <v>0</v>
      </c>
      <c r="AM146" s="21">
        <f>-AM$161*'Fixed Data'!$B$20*'Fixed Data'!$B$22</f>
        <v>0</v>
      </c>
      <c r="AN146" s="21">
        <f>-AN$161*'Fixed Data'!$B$20*'Fixed Data'!$B$22</f>
        <v>0</v>
      </c>
      <c r="AO146" s="21">
        <f>-AO$161*'Fixed Data'!$B$20*'Fixed Data'!$B$22</f>
        <v>0</v>
      </c>
      <c r="AP146" s="21">
        <f>-AP$161*'Fixed Data'!$B$20*'Fixed Data'!$B$22</f>
        <v>0</v>
      </c>
      <c r="AQ146" s="21">
        <f>-AQ$161*'Fixed Data'!$B$20*'Fixed Data'!$B$22</f>
        <v>0</v>
      </c>
      <c r="AR146" s="21">
        <f>-AR$161*'Fixed Data'!$B$20*'Fixed Data'!$B$22</f>
        <v>0</v>
      </c>
      <c r="AS146" s="21">
        <f>-AS$161*'Fixed Data'!$B$20*'Fixed Data'!$B$22</f>
        <v>0</v>
      </c>
      <c r="AT146" s="21">
        <f>-AT$161*'Fixed Data'!$B$20*'Fixed Data'!$B$22</f>
        <v>0</v>
      </c>
      <c r="AU146" s="21">
        <f>-AU$161*'Fixed Data'!$B$20*'Fixed Data'!$B$22</f>
        <v>0</v>
      </c>
      <c r="AV146" s="21">
        <f>-AV$161*'Fixed Data'!$B$20*'Fixed Data'!$B$22</f>
        <v>0</v>
      </c>
      <c r="AW146" s="21">
        <f>-AW$161*'Fixed Data'!$B$20*'Fixed Data'!$B$22</f>
        <v>0</v>
      </c>
      <c r="AX146" s="21">
        <f>-AX$161*'Fixed Data'!$B$20*'Fixed Data'!$B$22</f>
        <v>0</v>
      </c>
      <c r="AY146" s="21">
        <f>-AY$161*'Fixed Data'!$B$20*'Fixed Data'!$B$22</f>
        <v>0</v>
      </c>
      <c r="AZ146" s="21">
        <f>-AZ$161*'Fixed Data'!$B$20*'Fixed Data'!$B$22</f>
        <v>0</v>
      </c>
      <c r="BA146" s="21">
        <f>-BA$161*'Fixed Data'!$B$20*'Fixed Data'!$B$22</f>
        <v>0</v>
      </c>
      <c r="BB146" s="21">
        <f>-BB$161*'Fixed Data'!$B$20*'Fixed Data'!$B$22</f>
        <v>0</v>
      </c>
    </row>
    <row r="147" spans="1:54" outlineLevel="2">
      <c r="A147" s="424"/>
      <c r="B147" s="135" t="s">
        <v>285</v>
      </c>
      <c r="C147" s="135" t="s">
        <v>462</v>
      </c>
      <c r="D147" s="135" t="s">
        <v>379</v>
      </c>
      <c r="E147" s="21">
        <f>-E$162*'Fixed Data'!$B$21*'Fixed Data'!$B$22</f>
        <v>0</v>
      </c>
      <c r="F147" s="21">
        <f>-F$162*'Fixed Data'!$B$21*'Fixed Data'!$B$22</f>
        <v>0</v>
      </c>
      <c r="G147" s="21">
        <f>-G$162*'Fixed Data'!$B$21*'Fixed Data'!$B$22</f>
        <v>0</v>
      </c>
      <c r="H147" s="21">
        <f>-H$162*'Fixed Data'!$B$21*'Fixed Data'!$B$22</f>
        <v>0</v>
      </c>
      <c r="I147" s="21">
        <f>-I$162*'Fixed Data'!$B$21*'Fixed Data'!$B$22</f>
        <v>0</v>
      </c>
      <c r="J147" s="21">
        <f>-J$162*'Fixed Data'!$B$21*'Fixed Data'!$B$22</f>
        <v>0</v>
      </c>
      <c r="K147" s="21">
        <f>-K$162*'Fixed Data'!$B$21*'Fixed Data'!$B$22</f>
        <v>0</v>
      </c>
      <c r="L147" s="21">
        <f>-L$162*'Fixed Data'!$B$21*'Fixed Data'!$B$22</f>
        <v>0</v>
      </c>
      <c r="M147" s="21">
        <f>-M$162*'Fixed Data'!$B$21*'Fixed Data'!$B$22</f>
        <v>0</v>
      </c>
      <c r="N147" s="21">
        <f>-N$162*'Fixed Data'!$B$21*'Fixed Data'!$B$22</f>
        <v>0</v>
      </c>
      <c r="O147" s="21">
        <f>-O$162*'Fixed Data'!$B$21*'Fixed Data'!$B$22</f>
        <v>0</v>
      </c>
      <c r="P147" s="21">
        <f>-P$162*'Fixed Data'!$B$21*'Fixed Data'!$B$22</f>
        <v>0</v>
      </c>
      <c r="Q147" s="21">
        <f>-Q$162*'Fixed Data'!$B$21*'Fixed Data'!$B$22</f>
        <v>0</v>
      </c>
      <c r="R147" s="21">
        <f>-R$162*'Fixed Data'!$B$21*'Fixed Data'!$B$22</f>
        <v>0</v>
      </c>
      <c r="S147" s="21">
        <f>-S$162*'Fixed Data'!$B$21*'Fixed Data'!$B$22</f>
        <v>0</v>
      </c>
      <c r="T147" s="21">
        <f>-T$162*'Fixed Data'!$B$21*'Fixed Data'!$B$22</f>
        <v>0</v>
      </c>
      <c r="U147" s="21">
        <f>-U$162*'Fixed Data'!$B$21*'Fixed Data'!$B$22</f>
        <v>0</v>
      </c>
      <c r="V147" s="21">
        <f>-V$162*'Fixed Data'!$B$21*'Fixed Data'!$B$22</f>
        <v>0</v>
      </c>
      <c r="W147" s="21">
        <f>-W$162*'Fixed Data'!$B$21*'Fixed Data'!$B$22</f>
        <v>0</v>
      </c>
      <c r="X147" s="21">
        <f>-X$162*'Fixed Data'!$B$21*'Fixed Data'!$B$22</f>
        <v>0</v>
      </c>
      <c r="Y147" s="21">
        <f>-Y$162*'Fixed Data'!$B$21*'Fixed Data'!$B$22</f>
        <v>0</v>
      </c>
      <c r="Z147" s="21">
        <f>-Z$162*'Fixed Data'!$B$21*'Fixed Data'!$B$22</f>
        <v>0</v>
      </c>
      <c r="AA147" s="21">
        <f>-AA$162*'Fixed Data'!$B$21*'Fixed Data'!$B$22</f>
        <v>0</v>
      </c>
      <c r="AB147" s="21">
        <f>-AB$162*'Fixed Data'!$B$21*'Fixed Data'!$B$22</f>
        <v>0</v>
      </c>
      <c r="AC147" s="21">
        <f>-AC$162*'Fixed Data'!$B$21*'Fixed Data'!$B$22</f>
        <v>0</v>
      </c>
      <c r="AD147" s="21">
        <f>-AD$162*'Fixed Data'!$B$21*'Fixed Data'!$B$22</f>
        <v>0</v>
      </c>
      <c r="AE147" s="21">
        <f>-AE$162*'Fixed Data'!$B$21*'Fixed Data'!$B$22</f>
        <v>0</v>
      </c>
      <c r="AF147" s="21">
        <f>-AF$162*'Fixed Data'!$B$21*'Fixed Data'!$B$22</f>
        <v>0</v>
      </c>
      <c r="AG147" s="21">
        <f>-AG$162*'Fixed Data'!$B$21*'Fixed Data'!$B$22</f>
        <v>0</v>
      </c>
      <c r="AH147" s="21">
        <f>-AH$162*'Fixed Data'!$B$21*'Fixed Data'!$B$22</f>
        <v>0</v>
      </c>
      <c r="AI147" s="21">
        <f>-AI$162*'Fixed Data'!$B$21*'Fixed Data'!$B$22</f>
        <v>0</v>
      </c>
      <c r="AJ147" s="21">
        <f>-AJ$162*'Fixed Data'!$B$21*'Fixed Data'!$B$22</f>
        <v>0</v>
      </c>
      <c r="AK147" s="21">
        <f>-AK$162*'Fixed Data'!$B$21*'Fixed Data'!$B$22</f>
        <v>0</v>
      </c>
      <c r="AL147" s="21">
        <f>-AL$162*'Fixed Data'!$B$21*'Fixed Data'!$B$22</f>
        <v>0</v>
      </c>
      <c r="AM147" s="21">
        <f>-AM$162*'Fixed Data'!$B$21*'Fixed Data'!$B$22</f>
        <v>0</v>
      </c>
      <c r="AN147" s="21">
        <f>-AN$162*'Fixed Data'!$B$21*'Fixed Data'!$B$22</f>
        <v>0</v>
      </c>
      <c r="AO147" s="21">
        <f>-AO$162*'Fixed Data'!$B$21*'Fixed Data'!$B$22</f>
        <v>0</v>
      </c>
      <c r="AP147" s="21">
        <f>-AP$162*'Fixed Data'!$B$21*'Fixed Data'!$B$22</f>
        <v>0</v>
      </c>
      <c r="AQ147" s="21">
        <f>-AQ$162*'Fixed Data'!$B$21*'Fixed Data'!$B$22</f>
        <v>0</v>
      </c>
      <c r="AR147" s="21">
        <f>-AR$162*'Fixed Data'!$B$21*'Fixed Data'!$B$22</f>
        <v>0</v>
      </c>
      <c r="AS147" s="21">
        <f>-AS$162*'Fixed Data'!$B$21*'Fixed Data'!$B$22</f>
        <v>0</v>
      </c>
      <c r="AT147" s="21">
        <f>-AT$162*'Fixed Data'!$B$21*'Fixed Data'!$B$22</f>
        <v>0</v>
      </c>
      <c r="AU147" s="21">
        <f>-AU$162*'Fixed Data'!$B$21*'Fixed Data'!$B$22</f>
        <v>0</v>
      </c>
      <c r="AV147" s="21">
        <f>-AV$162*'Fixed Data'!$B$21*'Fixed Data'!$B$22</f>
        <v>0</v>
      </c>
      <c r="AW147" s="21">
        <f>-AW$162*'Fixed Data'!$B$21*'Fixed Data'!$B$22</f>
        <v>0</v>
      </c>
      <c r="AX147" s="21">
        <f>-AX$162*'Fixed Data'!$B$21*'Fixed Data'!$B$22</f>
        <v>0</v>
      </c>
      <c r="AY147" s="21">
        <f>-AY$162*'Fixed Data'!$B$21*'Fixed Data'!$B$22</f>
        <v>0</v>
      </c>
      <c r="AZ147" s="21">
        <f>-AZ$162*'Fixed Data'!$B$21*'Fixed Data'!$B$22</f>
        <v>0</v>
      </c>
      <c r="BA147" s="21">
        <f>-BA$162*'Fixed Data'!$B$21*'Fixed Data'!$B$22</f>
        <v>0</v>
      </c>
      <c r="BB147" s="21">
        <f>-BB$162*'Fixed Data'!$B$21*'Fixed Data'!$B$22</f>
        <v>0</v>
      </c>
    </row>
    <row r="148" spans="1:54" outlineLevel="2">
      <c r="A148" s="424"/>
      <c r="B148" s="135" t="s">
        <v>285</v>
      </c>
      <c r="C148" s="135"/>
      <c r="D148" s="135" t="s">
        <v>379</v>
      </c>
      <c r="E148" s="279"/>
      <c r="F148" s="279"/>
      <c r="G148" s="279"/>
      <c r="H148" s="279"/>
      <c r="I148" s="279"/>
      <c r="J148" s="279"/>
      <c r="K148" s="279"/>
      <c r="L148" s="279"/>
      <c r="M148" s="279"/>
      <c r="N148" s="279"/>
      <c r="O148" s="279"/>
      <c r="P148" s="279"/>
      <c r="Q148" s="279"/>
      <c r="R148" s="279"/>
      <c r="S148" s="279"/>
      <c r="T148" s="279"/>
      <c r="U148" s="279"/>
      <c r="V148" s="279"/>
      <c r="W148" s="279"/>
      <c r="X148" s="279"/>
      <c r="Y148" s="279"/>
      <c r="Z148" s="279"/>
      <c r="AA148" s="279"/>
      <c r="AB148" s="279"/>
      <c r="AC148" s="279"/>
      <c r="AD148" s="279"/>
      <c r="AE148" s="279"/>
      <c r="AF148" s="279"/>
      <c r="AG148" s="279"/>
      <c r="AH148" s="279"/>
      <c r="AI148" s="279"/>
      <c r="AJ148" s="279"/>
      <c r="AK148" s="279"/>
      <c r="AL148" s="279"/>
      <c r="AM148" s="279"/>
      <c r="AN148" s="279"/>
      <c r="AO148" s="279"/>
      <c r="AP148" s="279"/>
      <c r="AQ148" s="279"/>
      <c r="AR148" s="279"/>
      <c r="AS148" s="279"/>
      <c r="AT148" s="279"/>
      <c r="AU148" s="279"/>
      <c r="AV148" s="279"/>
      <c r="AW148" s="279"/>
      <c r="AX148" s="279"/>
      <c r="AY148" s="279"/>
      <c r="AZ148" s="279"/>
      <c r="BA148" s="279"/>
      <c r="BB148" s="279"/>
    </row>
    <row r="149" spans="1:54" outlineLevel="2">
      <c r="A149" s="424"/>
      <c r="B149" s="135" t="s">
        <v>285</v>
      </c>
      <c r="C149" s="135"/>
      <c r="D149" s="135" t="s">
        <v>379</v>
      </c>
      <c r="E149" s="279"/>
      <c r="F149" s="279"/>
      <c r="G149" s="279"/>
      <c r="H149" s="279"/>
      <c r="I149" s="279"/>
      <c r="J149" s="279"/>
      <c r="K149" s="279"/>
      <c r="L149" s="279"/>
      <c r="M149" s="279"/>
      <c r="N149" s="279"/>
      <c r="O149" s="279"/>
      <c r="P149" s="279"/>
      <c r="Q149" s="279"/>
      <c r="R149" s="279"/>
      <c r="S149" s="279"/>
      <c r="T149" s="279"/>
      <c r="U149" s="279"/>
      <c r="V149" s="279"/>
      <c r="W149" s="279"/>
      <c r="X149" s="279"/>
      <c r="Y149" s="279"/>
      <c r="Z149" s="279"/>
      <c r="AA149" s="279"/>
      <c r="AB149" s="279"/>
      <c r="AC149" s="279"/>
      <c r="AD149" s="279"/>
      <c r="AE149" s="279"/>
      <c r="AF149" s="279"/>
      <c r="AG149" s="279"/>
      <c r="AH149" s="279"/>
      <c r="AI149" s="279"/>
      <c r="AJ149" s="279"/>
      <c r="AK149" s="279"/>
      <c r="AL149" s="279"/>
      <c r="AM149" s="279"/>
      <c r="AN149" s="279"/>
      <c r="AO149" s="279"/>
      <c r="AP149" s="279"/>
      <c r="AQ149" s="279"/>
      <c r="AR149" s="279"/>
      <c r="AS149" s="279"/>
      <c r="AT149" s="279"/>
      <c r="AU149" s="279"/>
      <c r="AV149" s="279"/>
      <c r="AW149" s="279"/>
      <c r="AX149" s="279"/>
      <c r="AY149" s="279"/>
      <c r="AZ149" s="279"/>
      <c r="BA149" s="279"/>
      <c r="BB149" s="279"/>
    </row>
    <row r="150" spans="1:54" outlineLevel="2">
      <c r="A150" s="424"/>
      <c r="B150" s="135" t="s">
        <v>288</v>
      </c>
      <c r="C150" s="315" t="s">
        <v>463</v>
      </c>
      <c r="D150" s="135" t="s">
        <v>379</v>
      </c>
      <c r="E150" s="279"/>
      <c r="F150" s="279"/>
      <c r="G150" s="279"/>
      <c r="H150" s="279"/>
      <c r="I150" s="279"/>
      <c r="J150" s="279"/>
      <c r="K150" s="279"/>
      <c r="L150" s="279"/>
      <c r="M150" s="279"/>
      <c r="N150" s="279"/>
      <c r="O150" s="279"/>
      <c r="P150" s="279"/>
      <c r="Q150" s="279"/>
      <c r="R150" s="279"/>
      <c r="S150" s="279"/>
      <c r="T150" s="279"/>
      <c r="U150" s="279"/>
      <c r="V150" s="279"/>
      <c r="W150" s="279"/>
      <c r="X150" s="279"/>
      <c r="Y150" s="279"/>
      <c r="Z150" s="279"/>
      <c r="AA150" s="279"/>
      <c r="AB150" s="279"/>
      <c r="AC150" s="279"/>
      <c r="AD150" s="279"/>
      <c r="AE150" s="279"/>
      <c r="AF150" s="279"/>
      <c r="AG150" s="279"/>
      <c r="AH150" s="279"/>
      <c r="AI150" s="279"/>
      <c r="AJ150" s="279"/>
      <c r="AK150" s="279"/>
      <c r="AL150" s="279"/>
      <c r="AM150" s="279"/>
      <c r="AN150" s="279"/>
      <c r="AO150" s="279"/>
      <c r="AP150" s="279"/>
      <c r="AQ150" s="279"/>
      <c r="AR150" s="279"/>
      <c r="AS150" s="279"/>
      <c r="AT150" s="279"/>
      <c r="AU150" s="279"/>
      <c r="AV150" s="279"/>
      <c r="AW150" s="279"/>
      <c r="AX150" s="279"/>
      <c r="AY150" s="279"/>
      <c r="AZ150" s="279"/>
      <c r="BA150" s="279"/>
      <c r="BB150" s="279"/>
    </row>
    <row r="151" spans="1:54" outlineLevel="2">
      <c r="A151" s="424"/>
      <c r="B151" s="135" t="s">
        <v>288</v>
      </c>
      <c r="C151" s="315" t="s">
        <v>464</v>
      </c>
      <c r="D151" s="135" t="s">
        <v>379</v>
      </c>
      <c r="E151" s="279"/>
      <c r="F151" s="279"/>
      <c r="G151" s="279"/>
      <c r="H151" s="279"/>
      <c r="I151" s="279"/>
      <c r="J151" s="279"/>
      <c r="K151" s="279"/>
      <c r="L151" s="279"/>
      <c r="M151" s="279"/>
      <c r="N151" s="279"/>
      <c r="O151" s="279"/>
      <c r="P151" s="279"/>
      <c r="Q151" s="279"/>
      <c r="R151" s="279"/>
      <c r="S151" s="279"/>
      <c r="T151" s="279"/>
      <c r="U151" s="279"/>
      <c r="V151" s="279"/>
      <c r="W151" s="279"/>
      <c r="X151" s="279"/>
      <c r="Y151" s="279"/>
      <c r="Z151" s="279"/>
      <c r="AA151" s="279"/>
      <c r="AB151" s="279"/>
      <c r="AC151" s="279"/>
      <c r="AD151" s="279"/>
      <c r="AE151" s="279"/>
      <c r="AF151" s="279"/>
      <c r="AG151" s="279"/>
      <c r="AH151" s="279"/>
      <c r="AI151" s="279"/>
      <c r="AJ151" s="279"/>
      <c r="AK151" s="279"/>
      <c r="AL151" s="279"/>
      <c r="AM151" s="279"/>
      <c r="AN151" s="279"/>
      <c r="AO151" s="279"/>
      <c r="AP151" s="279"/>
      <c r="AQ151" s="279"/>
      <c r="AR151" s="279"/>
      <c r="AS151" s="279"/>
      <c r="AT151" s="279"/>
      <c r="AU151" s="279"/>
      <c r="AV151" s="279"/>
      <c r="AW151" s="279"/>
      <c r="AX151" s="279"/>
      <c r="AY151" s="279"/>
      <c r="AZ151" s="279"/>
      <c r="BA151" s="279"/>
      <c r="BB151" s="279"/>
    </row>
    <row r="152" spans="1:54" outlineLevel="2">
      <c r="A152" s="424"/>
      <c r="B152" s="135" t="s">
        <v>288</v>
      </c>
      <c r="C152" s="315" t="s">
        <v>465</v>
      </c>
      <c r="D152" s="135" t="s">
        <v>379</v>
      </c>
      <c r="E152" s="279"/>
      <c r="F152" s="279"/>
      <c r="G152" s="279"/>
      <c r="H152" s="279"/>
      <c r="I152" s="279"/>
      <c r="J152" s="279"/>
      <c r="K152" s="279"/>
      <c r="L152" s="279"/>
      <c r="M152" s="279"/>
      <c r="N152" s="279"/>
      <c r="O152" s="279"/>
      <c r="P152" s="279"/>
      <c r="Q152" s="279"/>
      <c r="R152" s="279"/>
      <c r="S152" s="279"/>
      <c r="T152" s="279"/>
      <c r="U152" s="279"/>
      <c r="V152" s="279"/>
      <c r="W152" s="279"/>
      <c r="X152" s="279"/>
      <c r="Y152" s="279"/>
      <c r="Z152" s="279"/>
      <c r="AA152" s="279"/>
      <c r="AB152" s="279"/>
      <c r="AC152" s="279"/>
      <c r="AD152" s="279"/>
      <c r="AE152" s="279"/>
      <c r="AF152" s="279"/>
      <c r="AG152" s="279"/>
      <c r="AH152" s="279"/>
      <c r="AI152" s="279"/>
      <c r="AJ152" s="279"/>
      <c r="AK152" s="279"/>
      <c r="AL152" s="279"/>
      <c r="AM152" s="279"/>
      <c r="AN152" s="279"/>
      <c r="AO152" s="279"/>
      <c r="AP152" s="279"/>
      <c r="AQ152" s="279"/>
      <c r="AR152" s="279"/>
      <c r="AS152" s="279"/>
      <c r="AT152" s="279"/>
      <c r="AU152" s="279"/>
      <c r="AV152" s="279"/>
      <c r="AW152" s="279"/>
      <c r="AX152" s="279"/>
      <c r="AY152" s="279"/>
      <c r="AZ152" s="279"/>
      <c r="BA152" s="279"/>
      <c r="BB152" s="279"/>
    </row>
    <row r="153" spans="1:54" outlineLevel="2">
      <c r="A153" s="424"/>
      <c r="B153" s="135" t="s">
        <v>466</v>
      </c>
      <c r="C153" s="135"/>
      <c r="D153" s="135" t="s">
        <v>379</v>
      </c>
      <c r="E153" s="279"/>
      <c r="F153" s="279"/>
      <c r="G153" s="279"/>
      <c r="H153" s="279"/>
      <c r="I153" s="279"/>
      <c r="J153" s="279"/>
      <c r="K153" s="279"/>
      <c r="L153" s="279"/>
      <c r="M153" s="279"/>
      <c r="N153" s="279"/>
      <c r="O153" s="279"/>
      <c r="P153" s="279"/>
      <c r="Q153" s="279"/>
      <c r="R153" s="279"/>
      <c r="S153" s="279"/>
      <c r="T153" s="279"/>
      <c r="U153" s="279"/>
      <c r="V153" s="279"/>
      <c r="W153" s="279"/>
      <c r="X153" s="279"/>
      <c r="Y153" s="279"/>
      <c r="Z153" s="279"/>
      <c r="AA153" s="279"/>
      <c r="AB153" s="279"/>
      <c r="AC153" s="279"/>
      <c r="AD153" s="279"/>
      <c r="AE153" s="279"/>
      <c r="AF153" s="279"/>
      <c r="AG153" s="279"/>
      <c r="AH153" s="279"/>
      <c r="AI153" s="279"/>
      <c r="AJ153" s="279"/>
      <c r="AK153" s="279"/>
      <c r="AL153" s="279"/>
      <c r="AM153" s="279"/>
      <c r="AN153" s="279"/>
      <c r="AO153" s="279"/>
      <c r="AP153" s="279"/>
      <c r="AQ153" s="279"/>
      <c r="AR153" s="279"/>
      <c r="AS153" s="279"/>
      <c r="AT153" s="279"/>
      <c r="AU153" s="279"/>
      <c r="AV153" s="279"/>
      <c r="AW153" s="279"/>
      <c r="AX153" s="279"/>
      <c r="AY153" s="279"/>
      <c r="AZ153" s="279"/>
      <c r="BA153" s="279"/>
      <c r="BB153" s="279"/>
    </row>
    <row r="154" spans="1:54" outlineLevel="2">
      <c r="A154" s="425"/>
      <c r="B154" s="135" t="s">
        <v>466</v>
      </c>
      <c r="C154" s="135"/>
      <c r="D154" s="135" t="s">
        <v>379</v>
      </c>
      <c r="E154" s="279"/>
      <c r="F154" s="279"/>
      <c r="G154" s="279"/>
      <c r="H154" s="279"/>
      <c r="I154" s="279"/>
      <c r="J154" s="279"/>
      <c r="K154" s="279"/>
      <c r="L154" s="279"/>
      <c r="M154" s="279"/>
      <c r="N154" s="279"/>
      <c r="O154" s="279"/>
      <c r="P154" s="279"/>
      <c r="Q154" s="279"/>
      <c r="R154" s="279"/>
      <c r="S154" s="279"/>
      <c r="T154" s="279"/>
      <c r="U154" s="279"/>
      <c r="V154" s="279"/>
      <c r="W154" s="279"/>
      <c r="X154" s="279"/>
      <c r="Y154" s="279"/>
      <c r="Z154" s="279"/>
      <c r="AA154" s="279"/>
      <c r="AB154" s="279"/>
      <c r="AC154" s="279"/>
      <c r="AD154" s="279"/>
      <c r="AE154" s="279"/>
      <c r="AF154" s="279"/>
      <c r="AG154" s="279"/>
      <c r="AH154" s="279"/>
      <c r="AI154" s="279"/>
      <c r="AJ154" s="279"/>
      <c r="AK154" s="279"/>
      <c r="AL154" s="279"/>
      <c r="AM154" s="279"/>
      <c r="AN154" s="279"/>
      <c r="AO154" s="279"/>
      <c r="AP154" s="279"/>
      <c r="AQ154" s="279"/>
      <c r="AR154" s="279"/>
      <c r="AS154" s="279"/>
      <c r="AT154" s="279"/>
      <c r="AU154" s="279"/>
      <c r="AV154" s="279"/>
      <c r="AW154" s="279"/>
      <c r="AX154" s="279"/>
      <c r="AY154" s="279"/>
      <c r="AZ154" s="279"/>
      <c r="BA154" s="279"/>
      <c r="BB154" s="279"/>
    </row>
    <row r="155" spans="1:54" outlineLevel="1">
      <c r="A155" s="133"/>
      <c r="B155" s="134"/>
      <c r="C155" s="135"/>
      <c r="D155" s="135"/>
      <c r="E155" s="136"/>
      <c r="F155" s="137"/>
      <c r="G155" s="137"/>
      <c r="H155" s="137"/>
      <c r="I155" s="137"/>
      <c r="J155" s="137"/>
      <c r="K155" s="137"/>
      <c r="L155" s="137"/>
      <c r="M155" s="137"/>
      <c r="N155" s="137"/>
      <c r="O155" s="137"/>
      <c r="P155" s="137"/>
      <c r="Q155" s="137"/>
      <c r="R155" s="137"/>
      <c r="S155" s="137"/>
      <c r="T155" s="137"/>
      <c r="U155" s="137"/>
      <c r="V155" s="137"/>
      <c r="W155" s="137"/>
      <c r="X155" s="137"/>
      <c r="Y155" s="137"/>
      <c r="Z155" s="137"/>
      <c r="AA155" s="137"/>
      <c r="AB155" s="137"/>
      <c r="AC155" s="137"/>
      <c r="AD155" s="137"/>
      <c r="AE155" s="137"/>
      <c r="AF155" s="137"/>
      <c r="AG155" s="137"/>
      <c r="AH155" s="137"/>
      <c r="AI155" s="137"/>
      <c r="AJ155" s="137"/>
      <c r="AK155" s="137"/>
      <c r="AL155" s="137"/>
      <c r="AM155" s="137"/>
      <c r="AN155" s="137"/>
      <c r="AO155" s="137"/>
      <c r="AP155" s="137"/>
      <c r="AQ155" s="137"/>
      <c r="AR155" s="137"/>
      <c r="AS155" s="137"/>
      <c r="AT155" s="137"/>
      <c r="AU155" s="137"/>
      <c r="AV155" s="137"/>
      <c r="AW155" s="137"/>
      <c r="AX155" s="137"/>
      <c r="AY155" s="137"/>
      <c r="AZ155" s="137"/>
      <c r="BA155" s="137"/>
      <c r="BB155" s="137"/>
    </row>
    <row r="156" spans="1:54" outlineLevel="1">
      <c r="A156" s="134" t="s">
        <v>370</v>
      </c>
      <c r="B156" s="134"/>
      <c r="C156" s="135"/>
      <c r="D156" s="135"/>
      <c r="E156" s="136"/>
      <c r="F156" s="137"/>
      <c r="G156" s="137"/>
      <c r="H156" s="137"/>
      <c r="I156" s="137"/>
      <c r="J156" s="137"/>
      <c r="K156" s="137"/>
      <c r="L156" s="137"/>
      <c r="M156" s="137"/>
      <c r="N156" s="137"/>
      <c r="O156" s="137"/>
      <c r="P156" s="137"/>
      <c r="Q156" s="137"/>
      <c r="R156" s="137"/>
      <c r="S156" s="137"/>
      <c r="T156" s="137"/>
      <c r="U156" s="137"/>
      <c r="V156" s="137"/>
      <c r="W156" s="137"/>
      <c r="X156" s="137"/>
      <c r="Y156" s="137"/>
      <c r="Z156" s="137"/>
      <c r="AA156" s="137"/>
      <c r="AB156" s="137"/>
      <c r="AC156" s="137"/>
      <c r="AD156" s="137"/>
      <c r="AE156" s="137"/>
      <c r="AF156" s="137"/>
      <c r="AG156" s="137"/>
      <c r="AH156" s="137"/>
      <c r="AI156" s="137"/>
      <c r="AJ156" s="137"/>
      <c r="AK156" s="137"/>
      <c r="AL156" s="137"/>
      <c r="AM156" s="137"/>
      <c r="AN156" s="137"/>
      <c r="AO156" s="137"/>
      <c r="AP156" s="137"/>
      <c r="AQ156" s="137"/>
      <c r="AR156" s="137"/>
      <c r="AS156" s="137"/>
      <c r="AT156" s="137"/>
      <c r="AU156" s="137"/>
      <c r="AV156" s="137"/>
      <c r="AW156" s="137"/>
      <c r="AX156" s="137"/>
      <c r="AY156" s="137"/>
      <c r="AZ156" s="137"/>
      <c r="BA156" s="137"/>
      <c r="BB156" s="137"/>
    </row>
    <row r="157" spans="1:54" outlineLevel="2">
      <c r="A157" s="133"/>
      <c r="B157" s="134" t="s">
        <v>459</v>
      </c>
      <c r="C157" s="134" t="s">
        <v>158</v>
      </c>
      <c r="D157" s="135"/>
      <c r="E157" s="130">
        <v>2027</v>
      </c>
      <c r="F157" s="130">
        <v>2028</v>
      </c>
      <c r="G157" s="130">
        <v>2029</v>
      </c>
      <c r="H157" s="130">
        <v>2030</v>
      </c>
      <c r="I157" s="130">
        <v>2031</v>
      </c>
      <c r="J157" s="130">
        <v>2032</v>
      </c>
      <c r="K157" s="130">
        <v>2033</v>
      </c>
      <c r="L157" s="130">
        <v>2034</v>
      </c>
      <c r="M157" s="130">
        <v>2035</v>
      </c>
      <c r="N157" s="130">
        <v>2036</v>
      </c>
      <c r="O157" s="130">
        <v>2037</v>
      </c>
      <c r="P157" s="130">
        <v>2038</v>
      </c>
      <c r="Q157" s="130">
        <v>2039</v>
      </c>
      <c r="R157" s="130">
        <v>2040</v>
      </c>
      <c r="S157" s="130">
        <v>2041</v>
      </c>
      <c r="T157" s="130">
        <v>2042</v>
      </c>
      <c r="U157" s="130">
        <v>2043</v>
      </c>
      <c r="V157" s="130">
        <v>2044</v>
      </c>
      <c r="W157" s="130">
        <v>2045</v>
      </c>
      <c r="X157" s="130">
        <v>2046</v>
      </c>
      <c r="Y157" s="130">
        <v>2047</v>
      </c>
      <c r="Z157" s="130">
        <v>2048</v>
      </c>
      <c r="AA157" s="130">
        <v>2049</v>
      </c>
      <c r="AB157" s="130">
        <v>2050</v>
      </c>
      <c r="AC157" s="130">
        <v>2051</v>
      </c>
      <c r="AD157" s="130">
        <v>2052</v>
      </c>
      <c r="AE157" s="130">
        <v>2053</v>
      </c>
      <c r="AF157" s="130">
        <v>2054</v>
      </c>
      <c r="AG157" s="130">
        <v>2055</v>
      </c>
      <c r="AH157" s="130">
        <v>2056</v>
      </c>
      <c r="AI157" s="130">
        <v>2057</v>
      </c>
      <c r="AJ157" s="130">
        <v>2058</v>
      </c>
      <c r="AK157" s="130">
        <v>2059</v>
      </c>
      <c r="AL157" s="130">
        <v>2060</v>
      </c>
      <c r="AM157" s="130">
        <v>2061</v>
      </c>
      <c r="AN157" s="130">
        <v>2062</v>
      </c>
      <c r="AO157" s="130">
        <v>2063</v>
      </c>
      <c r="AP157" s="130">
        <v>2064</v>
      </c>
      <c r="AQ157" s="130">
        <v>2065</v>
      </c>
      <c r="AR157" s="130">
        <v>2066</v>
      </c>
      <c r="AS157" s="130">
        <v>2067</v>
      </c>
      <c r="AT157" s="130">
        <v>2068</v>
      </c>
      <c r="AU157" s="130">
        <v>2069</v>
      </c>
      <c r="AV157" s="130">
        <v>2070</v>
      </c>
      <c r="AW157" s="130">
        <v>2071</v>
      </c>
      <c r="AX157" s="130">
        <v>2072</v>
      </c>
      <c r="AY157" s="130">
        <v>2073</v>
      </c>
      <c r="AZ157" s="130">
        <v>2074</v>
      </c>
      <c r="BA157" s="130">
        <v>2075</v>
      </c>
      <c r="BB157" s="130">
        <v>2076</v>
      </c>
    </row>
    <row r="158" spans="1:54" ht="12.75" customHeight="1" outlineLevel="2">
      <c r="A158" s="423" t="s">
        <v>467</v>
      </c>
      <c r="B158" s="135" t="s">
        <v>282</v>
      </c>
      <c r="C158" s="315" t="s">
        <v>385</v>
      </c>
      <c r="D158" s="135" t="s">
        <v>468</v>
      </c>
      <c r="E158" s="238"/>
      <c r="F158" s="36"/>
      <c r="G158" s="36"/>
      <c r="H158" s="36"/>
      <c r="I158" s="36"/>
      <c r="J158" s="36"/>
      <c r="K158" s="36"/>
      <c r="L158" s="36"/>
      <c r="M158" s="36"/>
      <c r="N158" s="36"/>
      <c r="O158" s="36"/>
      <c r="P158" s="36"/>
      <c r="Q158" s="36"/>
      <c r="R158" s="36"/>
      <c r="S158" s="36"/>
      <c r="T158" s="36"/>
      <c r="U158" s="36"/>
      <c r="V158" s="36"/>
      <c r="W158" s="36"/>
      <c r="X158" s="36"/>
      <c r="Y158" s="36"/>
      <c r="Z158" s="36"/>
      <c r="AA158" s="36"/>
      <c r="AB158" s="36"/>
      <c r="AC158" s="36"/>
      <c r="AD158" s="36"/>
      <c r="AE158" s="36"/>
      <c r="AF158" s="36"/>
      <c r="AG158" s="36"/>
      <c r="AH158" s="36"/>
      <c r="AI158" s="36"/>
      <c r="AJ158" s="36"/>
      <c r="AK158" s="36"/>
      <c r="AL158" s="36"/>
      <c r="AM158" s="36"/>
      <c r="AN158" s="36"/>
      <c r="AO158" s="36"/>
      <c r="AP158" s="36"/>
      <c r="AQ158" s="36"/>
      <c r="AR158" s="36"/>
      <c r="AS158" s="36"/>
      <c r="AT158" s="36"/>
      <c r="AU158" s="36"/>
      <c r="AV158" s="36"/>
      <c r="AW158" s="36"/>
      <c r="AX158" s="36"/>
      <c r="AY158" s="36"/>
      <c r="AZ158" s="36"/>
      <c r="BA158" s="36"/>
      <c r="BB158" s="36"/>
    </row>
    <row r="159" spans="1:54" outlineLevel="2">
      <c r="A159" s="424"/>
      <c r="B159" s="135" t="s">
        <v>282</v>
      </c>
      <c r="C159" s="135"/>
      <c r="D159" s="135"/>
      <c r="E159" s="238"/>
      <c r="F159" s="36"/>
      <c r="G159" s="36"/>
      <c r="H159" s="36"/>
      <c r="I159" s="36"/>
      <c r="J159" s="36"/>
      <c r="K159" s="36"/>
      <c r="L159" s="36"/>
      <c r="M159" s="36"/>
      <c r="N159" s="36"/>
      <c r="O159" s="36"/>
      <c r="P159" s="36"/>
      <c r="Q159" s="36"/>
      <c r="R159" s="36"/>
      <c r="S159" s="36"/>
      <c r="T159" s="36"/>
      <c r="U159" s="36"/>
      <c r="V159" s="36"/>
      <c r="W159" s="36"/>
      <c r="X159" s="36"/>
      <c r="Y159" s="36"/>
      <c r="Z159" s="36"/>
      <c r="AA159" s="36"/>
      <c r="AB159" s="36"/>
      <c r="AC159" s="36"/>
      <c r="AD159" s="36"/>
      <c r="AE159" s="36"/>
      <c r="AF159" s="36"/>
      <c r="AG159" s="36"/>
      <c r="AH159" s="36"/>
      <c r="AI159" s="36"/>
      <c r="AJ159" s="36"/>
      <c r="AK159" s="36"/>
      <c r="AL159" s="36"/>
      <c r="AM159" s="36"/>
      <c r="AN159" s="36"/>
      <c r="AO159" s="36"/>
      <c r="AP159" s="36"/>
      <c r="AQ159" s="36"/>
      <c r="AR159" s="36"/>
      <c r="AS159" s="36"/>
      <c r="AT159" s="36"/>
      <c r="AU159" s="36"/>
      <c r="AV159" s="36"/>
      <c r="AW159" s="36"/>
      <c r="AX159" s="36"/>
      <c r="AY159" s="36"/>
      <c r="AZ159" s="36"/>
      <c r="BA159" s="36"/>
      <c r="BB159" s="36"/>
    </row>
    <row r="160" spans="1:54" outlineLevel="2">
      <c r="A160" s="424"/>
      <c r="B160" s="135" t="s">
        <v>282</v>
      </c>
      <c r="C160" s="135"/>
      <c r="D160" s="135"/>
      <c r="E160" s="238"/>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36"/>
      <c r="AQ160" s="36"/>
      <c r="AR160" s="36"/>
      <c r="AS160" s="36"/>
      <c r="AT160" s="36"/>
      <c r="AU160" s="36"/>
      <c r="AV160" s="36"/>
      <c r="AW160" s="36"/>
      <c r="AX160" s="36"/>
      <c r="AY160" s="36"/>
      <c r="AZ160" s="36"/>
      <c r="BA160" s="36"/>
      <c r="BB160" s="36"/>
    </row>
    <row r="161" spans="1:54" outlineLevel="2">
      <c r="A161" s="424"/>
      <c r="B161" s="135" t="s">
        <v>285</v>
      </c>
      <c r="C161" s="315" t="s">
        <v>461</v>
      </c>
      <c r="D161" s="135"/>
      <c r="E161" s="238"/>
      <c r="F161" s="36"/>
      <c r="G161" s="36"/>
      <c r="H161" s="36"/>
      <c r="I161" s="36"/>
      <c r="J161" s="36"/>
      <c r="K161" s="36"/>
      <c r="L161" s="36"/>
      <c r="M161" s="36"/>
      <c r="N161" s="36"/>
      <c r="O161" s="36"/>
      <c r="P161" s="36"/>
      <c r="Q161" s="36"/>
      <c r="R161" s="36"/>
      <c r="S161" s="36"/>
      <c r="T161" s="36"/>
      <c r="U161" s="36"/>
      <c r="V161" s="36"/>
      <c r="W161" s="36"/>
      <c r="X161" s="36"/>
      <c r="Y161" s="36"/>
      <c r="Z161" s="36"/>
      <c r="AA161" s="36"/>
      <c r="AB161" s="36"/>
      <c r="AC161" s="36"/>
      <c r="AD161" s="36"/>
      <c r="AE161" s="36"/>
      <c r="AF161" s="36"/>
      <c r="AG161" s="36"/>
      <c r="AH161" s="36"/>
      <c r="AI161" s="36"/>
      <c r="AJ161" s="36"/>
      <c r="AK161" s="36"/>
      <c r="AL161" s="36"/>
      <c r="AM161" s="36"/>
      <c r="AN161" s="36"/>
      <c r="AO161" s="36"/>
      <c r="AP161" s="36"/>
      <c r="AQ161" s="36"/>
      <c r="AR161" s="36"/>
      <c r="AS161" s="36"/>
      <c r="AT161" s="36"/>
      <c r="AU161" s="36"/>
      <c r="AV161" s="36"/>
      <c r="AW161" s="36"/>
      <c r="AX161" s="36"/>
      <c r="AY161" s="36"/>
      <c r="AZ161" s="36"/>
      <c r="BA161" s="36"/>
      <c r="BB161" s="36"/>
    </row>
    <row r="162" spans="1:54" outlineLevel="2">
      <c r="A162" s="424"/>
      <c r="B162" s="135" t="s">
        <v>285</v>
      </c>
      <c r="C162" s="315" t="s">
        <v>462</v>
      </c>
      <c r="D162" s="135"/>
      <c r="E162" s="238"/>
      <c r="F162" s="36"/>
      <c r="G162" s="36"/>
      <c r="H162" s="36"/>
      <c r="I162" s="36"/>
      <c r="J162" s="36"/>
      <c r="K162" s="36"/>
      <c r="L162" s="36"/>
      <c r="M162" s="36"/>
      <c r="N162" s="36"/>
      <c r="O162" s="36"/>
      <c r="P162" s="36"/>
      <c r="Q162" s="36"/>
      <c r="R162" s="36"/>
      <c r="S162" s="36"/>
      <c r="T162" s="36"/>
      <c r="U162" s="36"/>
      <c r="V162" s="36"/>
      <c r="W162" s="36"/>
      <c r="X162" s="36"/>
      <c r="Y162" s="36"/>
      <c r="Z162" s="36"/>
      <c r="AA162" s="36"/>
      <c r="AB162" s="36"/>
      <c r="AC162" s="36"/>
      <c r="AD162" s="36"/>
      <c r="AE162" s="36"/>
      <c r="AF162" s="36"/>
      <c r="AG162" s="36"/>
      <c r="AH162" s="36"/>
      <c r="AI162" s="36"/>
      <c r="AJ162" s="36"/>
      <c r="AK162" s="36"/>
      <c r="AL162" s="36"/>
      <c r="AM162" s="36"/>
      <c r="AN162" s="36"/>
      <c r="AO162" s="36"/>
      <c r="AP162" s="36"/>
      <c r="AQ162" s="36"/>
      <c r="AR162" s="36"/>
      <c r="AS162" s="36"/>
      <c r="AT162" s="36"/>
      <c r="AU162" s="36"/>
      <c r="AV162" s="36"/>
      <c r="AW162" s="36"/>
      <c r="AX162" s="36"/>
      <c r="AY162" s="36"/>
      <c r="AZ162" s="36"/>
      <c r="BA162" s="36"/>
      <c r="BB162" s="36"/>
    </row>
    <row r="163" spans="1:54" outlineLevel="2">
      <c r="A163" s="424"/>
      <c r="B163" s="135" t="s">
        <v>285</v>
      </c>
      <c r="C163" s="135"/>
      <c r="D163" s="135"/>
      <c r="E163" s="238"/>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row>
    <row r="164" spans="1:54" outlineLevel="2">
      <c r="A164" s="424"/>
      <c r="B164" s="135" t="s">
        <v>285</v>
      </c>
      <c r="C164" s="135"/>
      <c r="D164" s="135"/>
      <c r="E164" s="238"/>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row>
    <row r="165" spans="1:54" outlineLevel="2">
      <c r="A165" s="424"/>
      <c r="B165" s="135" t="s">
        <v>466</v>
      </c>
      <c r="C165" s="135"/>
      <c r="D165" s="135"/>
      <c r="E165" s="238"/>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row>
    <row r="166" spans="1:54" outlineLevel="2">
      <c r="A166" s="424"/>
      <c r="B166" s="135" t="s">
        <v>466</v>
      </c>
      <c r="C166" s="135"/>
      <c r="D166" s="135"/>
      <c r="E166" s="238"/>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row>
    <row r="167" spans="1:54" outlineLevel="2">
      <c r="A167" s="424"/>
      <c r="B167" s="135" t="s">
        <v>466</v>
      </c>
      <c r="C167" s="135"/>
      <c r="D167" s="135"/>
      <c r="E167" s="238"/>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row>
    <row r="168" spans="1:54" outlineLevel="2">
      <c r="A168" s="424"/>
      <c r="B168" s="135" t="s">
        <v>466</v>
      </c>
      <c r="C168" s="135"/>
      <c r="D168" s="135"/>
      <c r="E168" s="238"/>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row>
    <row r="169" spans="1:54" outlineLevel="2">
      <c r="A169" s="425"/>
      <c r="B169" s="135" t="s">
        <v>466</v>
      </c>
      <c r="C169" s="135"/>
      <c r="D169" s="135"/>
      <c r="E169" s="238"/>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row>
    <row r="170" spans="1:54" outlineLevel="1">
      <c r="B170" s="19"/>
      <c r="C170" s="19"/>
      <c r="D170" s="19"/>
      <c r="E170" s="15"/>
    </row>
    <row r="171" spans="1:54" outlineLevel="1">
      <c r="A171" s="4" t="s">
        <v>471</v>
      </c>
      <c r="B171" s="19"/>
      <c r="C171" s="19"/>
      <c r="D171" s="19"/>
      <c r="E171" s="130">
        <v>2027</v>
      </c>
      <c r="F171" s="130">
        <v>2028</v>
      </c>
      <c r="G171" s="130">
        <v>2029</v>
      </c>
      <c r="H171" s="130">
        <v>2030</v>
      </c>
      <c r="I171" s="130">
        <v>2031</v>
      </c>
      <c r="J171" s="130">
        <v>2032</v>
      </c>
      <c r="K171" s="130">
        <v>2033</v>
      </c>
      <c r="L171" s="130">
        <v>2034</v>
      </c>
      <c r="M171" s="130">
        <v>2035</v>
      </c>
      <c r="N171" s="130">
        <v>2036</v>
      </c>
      <c r="O171" s="130">
        <v>2037</v>
      </c>
      <c r="P171" s="130">
        <v>2038</v>
      </c>
      <c r="Q171" s="130">
        <v>2039</v>
      </c>
      <c r="R171" s="130">
        <v>2040</v>
      </c>
      <c r="S171" s="130">
        <v>2041</v>
      </c>
      <c r="T171" s="130">
        <v>2042</v>
      </c>
      <c r="U171" s="130">
        <v>2043</v>
      </c>
      <c r="V171" s="130">
        <v>2044</v>
      </c>
      <c r="W171" s="130">
        <v>2045</v>
      </c>
      <c r="X171" s="130">
        <v>2046</v>
      </c>
      <c r="Y171" s="130">
        <v>2047</v>
      </c>
      <c r="Z171" s="130">
        <v>2048</v>
      </c>
      <c r="AA171" s="130">
        <v>2049</v>
      </c>
      <c r="AB171" s="130">
        <v>2050</v>
      </c>
      <c r="AC171" s="130">
        <v>2051</v>
      </c>
      <c r="AD171" s="130">
        <v>2052</v>
      </c>
      <c r="AE171" s="130">
        <v>2053</v>
      </c>
      <c r="AF171" s="130">
        <v>2054</v>
      </c>
      <c r="AG171" s="130">
        <v>2055</v>
      </c>
      <c r="AH171" s="130">
        <v>2056</v>
      </c>
      <c r="AI171" s="130">
        <v>2057</v>
      </c>
      <c r="AJ171" s="130">
        <v>2058</v>
      </c>
      <c r="AK171" s="130">
        <v>2059</v>
      </c>
      <c r="AL171" s="130">
        <v>2060</v>
      </c>
      <c r="AM171" s="130">
        <v>2061</v>
      </c>
      <c r="AN171" s="130">
        <v>2062</v>
      </c>
      <c r="AO171" s="130">
        <v>2063</v>
      </c>
      <c r="AP171" s="130">
        <v>2064</v>
      </c>
      <c r="AQ171" s="130">
        <v>2065</v>
      </c>
      <c r="AR171" s="130">
        <v>2066</v>
      </c>
      <c r="AS171" s="130">
        <v>2067</v>
      </c>
      <c r="AT171" s="130">
        <v>2068</v>
      </c>
      <c r="AU171" s="130">
        <v>2069</v>
      </c>
      <c r="AV171" s="130">
        <v>2070</v>
      </c>
      <c r="AW171" s="130">
        <v>2071</v>
      </c>
      <c r="AX171" s="130">
        <v>2072</v>
      </c>
      <c r="AY171" s="130">
        <v>2073</v>
      </c>
      <c r="AZ171" s="130">
        <v>2074</v>
      </c>
      <c r="BA171" s="130">
        <v>2075</v>
      </c>
      <c r="BB171" s="130">
        <v>2076</v>
      </c>
    </row>
    <row r="172" spans="1:54" ht="12.75" customHeight="1" outlineLevel="2">
      <c r="A172" s="423" t="s">
        <v>472</v>
      </c>
      <c r="B172" s="135" t="s">
        <v>282</v>
      </c>
      <c r="C172" s="135" t="s">
        <v>385</v>
      </c>
      <c r="D172" s="135" t="s">
        <v>379</v>
      </c>
      <c r="E172" s="262">
        <f>-(E$158*'Fixed Data'!$B$25*'Fixed Data'!E$47*'Fixed Data'!$B$24*'Fixed Data'!$B$23+E$158*'Fixed Data'!$B$26)*'Fixed Data'!L44/10^6</f>
        <v>0</v>
      </c>
      <c r="F172" s="262">
        <f>-(F$158*'Fixed Data'!$B$25*'Fixed Data'!F$47*'Fixed Data'!$B$24*'Fixed Data'!$B$23+F$158*'Fixed Data'!$B$26)*'Fixed Data'!M44/10^6</f>
        <v>0</v>
      </c>
      <c r="G172" s="262">
        <f>-(G$158*'Fixed Data'!$B$25*'Fixed Data'!G$47*'Fixed Data'!$B$24*'Fixed Data'!$B$23+G$158*'Fixed Data'!$B$26)*'Fixed Data'!N44/10^6</f>
        <v>0</v>
      </c>
      <c r="H172" s="262">
        <f>-(H$158*'Fixed Data'!$B$25*'Fixed Data'!H$47*'Fixed Data'!$B$24*'Fixed Data'!$B$23+H$158*'Fixed Data'!$B$26)*'Fixed Data'!O44/10^6</f>
        <v>0</v>
      </c>
      <c r="I172" s="262">
        <f>-(I$158*'Fixed Data'!$B$25*'Fixed Data'!I$47*'Fixed Data'!$B$24*'Fixed Data'!$B$23+I$158*'Fixed Data'!$B$26)*'Fixed Data'!P44/10^6</f>
        <v>0</v>
      </c>
      <c r="J172" s="262">
        <f>-(J$158*'Fixed Data'!$B$25*'Fixed Data'!J$47*'Fixed Data'!$B$24*'Fixed Data'!$B$23+J$158*'Fixed Data'!$B$26)*'Fixed Data'!Q44/10^6</f>
        <v>0</v>
      </c>
      <c r="K172" s="262">
        <f>-(K$158*'Fixed Data'!$B$25*'Fixed Data'!K$47*'Fixed Data'!$B$24*'Fixed Data'!$B$23+K$158*'Fixed Data'!$B$26)*'Fixed Data'!R44/10^6</f>
        <v>0</v>
      </c>
      <c r="L172" s="262">
        <f>-(L$158*'Fixed Data'!$B$25*'Fixed Data'!L$47*'Fixed Data'!$B$24*'Fixed Data'!$B$23+L$158*'Fixed Data'!$B$26)*'Fixed Data'!S44/10^6</f>
        <v>0</v>
      </c>
      <c r="M172" s="262">
        <f>-(M$158*'Fixed Data'!$B$25*'Fixed Data'!M$47*'Fixed Data'!$B$24*'Fixed Data'!$B$23+M$158*'Fixed Data'!$B$26)*'Fixed Data'!T44/10^6</f>
        <v>0</v>
      </c>
      <c r="N172" s="262">
        <f>-(N$158*'Fixed Data'!$B$25*'Fixed Data'!N$47*'Fixed Data'!$B$24*'Fixed Data'!$B$23+N$158*'Fixed Data'!$B$26)*'Fixed Data'!U44/10^6</f>
        <v>0</v>
      </c>
      <c r="O172" s="262">
        <f>-(O$158*'Fixed Data'!$B$25*'Fixed Data'!O$47*'Fixed Data'!$B$24*'Fixed Data'!$B$23+O$158*'Fixed Data'!$B$26)*'Fixed Data'!V44/10^6</f>
        <v>0</v>
      </c>
      <c r="P172" s="262">
        <f>-(P$158*'Fixed Data'!$B$25*'Fixed Data'!P$47*'Fixed Data'!$B$24*'Fixed Data'!$B$23+P$158*'Fixed Data'!$B$26)*'Fixed Data'!W44/10^6</f>
        <v>0</v>
      </c>
      <c r="Q172" s="262">
        <f>-(Q$158*'Fixed Data'!$B$25*'Fixed Data'!Q$47*'Fixed Data'!$B$24*'Fixed Data'!$B$23+Q$158*'Fixed Data'!$B$26)*'Fixed Data'!X44/10^6</f>
        <v>0</v>
      </c>
      <c r="R172" s="262">
        <f>-(R$158*'Fixed Data'!$B$25*'Fixed Data'!R$47*'Fixed Data'!$B$24*'Fixed Data'!$B$23+R$158*'Fixed Data'!$B$26)*'Fixed Data'!Y44/10^6</f>
        <v>0</v>
      </c>
      <c r="S172" s="262">
        <f>-(S$158*'Fixed Data'!$B$25*'Fixed Data'!S$47*'Fixed Data'!$B$24*'Fixed Data'!$B$23+S$158*'Fixed Data'!$B$26)*'Fixed Data'!Z44/10^6</f>
        <v>0</v>
      </c>
      <c r="T172" s="262">
        <f>-(T$158*'Fixed Data'!$B$25*'Fixed Data'!T$47*'Fixed Data'!$B$24*'Fixed Data'!$B$23+T$158*'Fixed Data'!$B$26)*'Fixed Data'!AA44/10^6</f>
        <v>0</v>
      </c>
      <c r="U172" s="262">
        <f>-(U$158*'Fixed Data'!$B$25*'Fixed Data'!U$47*'Fixed Data'!$B$24*'Fixed Data'!$B$23+U$158*'Fixed Data'!$B$26)*'Fixed Data'!AB44/10^6</f>
        <v>0</v>
      </c>
      <c r="V172" s="262">
        <f>-(V$158*'Fixed Data'!$B$25*'Fixed Data'!V$47*'Fixed Data'!$B$24*'Fixed Data'!$B$23+V$158*'Fixed Data'!$B$26)*'Fixed Data'!AC44/10^6</f>
        <v>0</v>
      </c>
      <c r="W172" s="262">
        <f>-(W$158*'Fixed Data'!$B$25*'Fixed Data'!W$47*'Fixed Data'!$B$24*'Fixed Data'!$B$23+W$158*'Fixed Data'!$B$26)*'Fixed Data'!AD44/10^6</f>
        <v>0</v>
      </c>
      <c r="X172" s="262">
        <f>-(X$158*'Fixed Data'!$B$25*'Fixed Data'!X$47*'Fixed Data'!$B$24*'Fixed Data'!$B$23+X$158*'Fixed Data'!$B$26)*'Fixed Data'!AE44/10^6</f>
        <v>0</v>
      </c>
      <c r="Y172" s="262">
        <f>-(Y$158*'Fixed Data'!$B$25*'Fixed Data'!Y$47*'Fixed Data'!$B$24*'Fixed Data'!$B$23+Y$158*'Fixed Data'!$B$26)*'Fixed Data'!AF44/10^6</f>
        <v>0</v>
      </c>
      <c r="Z172" s="262">
        <f>-(Z$158*'Fixed Data'!$B$25*'Fixed Data'!Z$47*'Fixed Data'!$B$24*'Fixed Data'!$B$23+Z$158*'Fixed Data'!$B$26)*'Fixed Data'!AG44/10^6</f>
        <v>0</v>
      </c>
      <c r="AA172" s="262">
        <f>-(AA$158*'Fixed Data'!$B$25*'Fixed Data'!AA$47*'Fixed Data'!$B$24*'Fixed Data'!$B$23+AA$158*'Fixed Data'!$B$26)*'Fixed Data'!AH44/10^6</f>
        <v>0</v>
      </c>
      <c r="AB172" s="262">
        <f>-(AB$158*'Fixed Data'!$B$25*'Fixed Data'!AB$47*'Fixed Data'!$B$24*'Fixed Data'!$B$23+AB$158*'Fixed Data'!$B$26)*'Fixed Data'!AI44/10^6</f>
        <v>0</v>
      </c>
      <c r="AC172" s="262">
        <f>-(AC$158*'Fixed Data'!$B$25*'Fixed Data'!AC$47*'Fixed Data'!$B$24*'Fixed Data'!$B$23+AC$158*'Fixed Data'!$B$26)*'Fixed Data'!AJ44/10^6</f>
        <v>0</v>
      </c>
      <c r="AD172" s="262">
        <f>-(AD$158*'Fixed Data'!$B$25*'Fixed Data'!AD$47*'Fixed Data'!$B$24*'Fixed Data'!$B$23+AD$158*'Fixed Data'!$B$26)*'Fixed Data'!AK44/10^6</f>
        <v>0</v>
      </c>
      <c r="AE172" s="262">
        <f>-(AE$158*'Fixed Data'!$B$25*'Fixed Data'!AE$47*'Fixed Data'!$B$24*'Fixed Data'!$B$23+AE$158*'Fixed Data'!$B$26)*'Fixed Data'!AL44/10^6</f>
        <v>0</v>
      </c>
      <c r="AF172" s="262">
        <f>-(AF$158*'Fixed Data'!$B$25*'Fixed Data'!AF$47*'Fixed Data'!$B$24*'Fixed Data'!$B$23+AF$158*'Fixed Data'!$B$26)*'Fixed Data'!AM44/10^6</f>
        <v>0</v>
      </c>
      <c r="AG172" s="262">
        <f>-(AG$158*'Fixed Data'!$B$25*'Fixed Data'!AG$47*'Fixed Data'!$B$24*'Fixed Data'!$B$23+AG$158*'Fixed Data'!$B$26)*'Fixed Data'!AN44/10^6</f>
        <v>0</v>
      </c>
      <c r="AH172" s="262">
        <f>-(AH$158*'Fixed Data'!$B$25*'Fixed Data'!AH$47*'Fixed Data'!$B$24*'Fixed Data'!$B$23+AH$158*'Fixed Data'!$B$26)*'Fixed Data'!AO44/10^6</f>
        <v>0</v>
      </c>
      <c r="AI172" s="262">
        <f>-(AI$158*'Fixed Data'!$B$25*'Fixed Data'!AI$47*'Fixed Data'!$B$24*'Fixed Data'!$B$23+AI$158*'Fixed Data'!$B$26)*'Fixed Data'!AP44/10^6</f>
        <v>0</v>
      </c>
      <c r="AJ172" s="262">
        <f>-(AJ$158*'Fixed Data'!$B$25*'Fixed Data'!AJ$47*'Fixed Data'!$B$24*'Fixed Data'!$B$23+AJ$158*'Fixed Data'!$B$26)*'Fixed Data'!AQ44/10^6</f>
        <v>0</v>
      </c>
      <c r="AK172" s="262">
        <f>-(AK$158*'Fixed Data'!$B$25*'Fixed Data'!AK$47*'Fixed Data'!$B$24*'Fixed Data'!$B$23+AK$158*'Fixed Data'!$B$26)*'Fixed Data'!AR44/10^6</f>
        <v>0</v>
      </c>
      <c r="AL172" s="262">
        <f>-(AL$158*'Fixed Data'!$B$25*'Fixed Data'!AL$47*'Fixed Data'!$B$24*'Fixed Data'!$B$23+AL$158*'Fixed Data'!$B$26)*'Fixed Data'!AS44/10^6</f>
        <v>0</v>
      </c>
      <c r="AM172" s="262">
        <f>-(AM$158*'Fixed Data'!$B$25*'Fixed Data'!AM$47*'Fixed Data'!$B$24*'Fixed Data'!$B$23+AM$158*'Fixed Data'!$B$26)*'Fixed Data'!AT44/10^6</f>
        <v>0</v>
      </c>
      <c r="AN172" s="262">
        <f>-(AN$158*'Fixed Data'!$B$25*'Fixed Data'!AN$47*'Fixed Data'!$B$24*'Fixed Data'!$B$23+AN$158*'Fixed Data'!$B$26)*'Fixed Data'!AU44/10^6</f>
        <v>0</v>
      </c>
      <c r="AO172" s="262">
        <f>-(AO$158*'Fixed Data'!$B$25*'Fixed Data'!AO$47*'Fixed Data'!$B$24*'Fixed Data'!$B$23+AO$158*'Fixed Data'!$B$26)*'Fixed Data'!AV44/10^6</f>
        <v>0</v>
      </c>
      <c r="AP172" s="262">
        <f>-(AP$158*'Fixed Data'!$B$25*'Fixed Data'!AP$47*'Fixed Data'!$B$24*'Fixed Data'!$B$23+AP$158*'Fixed Data'!$B$26)*'Fixed Data'!AW44/10^6</f>
        <v>0</v>
      </c>
      <c r="AQ172" s="262">
        <f>-(AQ$158*'Fixed Data'!$B$25*'Fixed Data'!AQ$47*'Fixed Data'!$B$24*'Fixed Data'!$B$23+AQ$158*'Fixed Data'!$B$26)*'Fixed Data'!AX44/10^6</f>
        <v>0</v>
      </c>
      <c r="AR172" s="262">
        <f>-(AR$158*'Fixed Data'!$B$25*'Fixed Data'!AR$47*'Fixed Data'!$B$24*'Fixed Data'!$B$23+AR$158*'Fixed Data'!$B$26)*'Fixed Data'!AY44/10^6</f>
        <v>0</v>
      </c>
      <c r="AS172" s="262">
        <f>-(AS$158*'Fixed Data'!$B$25*'Fixed Data'!AS$47*'Fixed Data'!$B$24*'Fixed Data'!$B$23+AS$158*'Fixed Data'!$B$26)*'Fixed Data'!AZ44/10^6</f>
        <v>0</v>
      </c>
      <c r="AT172" s="262">
        <f>-(AT$158*'Fixed Data'!$B$25*'Fixed Data'!AT$47*'Fixed Data'!$B$24*'Fixed Data'!$B$23+AT$158*'Fixed Data'!$B$26)*'Fixed Data'!BA44/10^6</f>
        <v>0</v>
      </c>
      <c r="AU172" s="262">
        <f>-(AU$158*'Fixed Data'!$B$25*'Fixed Data'!AU$47*'Fixed Data'!$B$24*'Fixed Data'!$B$23+AU$158*'Fixed Data'!$B$26)*'Fixed Data'!BB44/10^6</f>
        <v>0</v>
      </c>
      <c r="AV172" s="262">
        <f>-(AV$158*'Fixed Data'!$B$25*'Fixed Data'!AV$47*'Fixed Data'!$B$24*'Fixed Data'!$B$23+AV$158*'Fixed Data'!$B$26)*'Fixed Data'!BC44/10^6</f>
        <v>0</v>
      </c>
      <c r="AW172" s="262">
        <f>-(AW$158*'Fixed Data'!$B$25*'Fixed Data'!AW$47*'Fixed Data'!$B$24*'Fixed Data'!$B$23+AW$158*'Fixed Data'!$B$26)*'Fixed Data'!BD44/10^6</f>
        <v>0</v>
      </c>
      <c r="AX172" s="262">
        <f>-(AX$158*'Fixed Data'!$B$25*'Fixed Data'!AX$47*'Fixed Data'!$B$24*'Fixed Data'!$B$23+AX$158*'Fixed Data'!$B$26)*'Fixed Data'!BE44/10^6</f>
        <v>0</v>
      </c>
      <c r="AY172" s="262">
        <f>-(AY$158*'Fixed Data'!$B$25*'Fixed Data'!AY$47*'Fixed Data'!$B$24*'Fixed Data'!$B$23+AY$158*'Fixed Data'!$B$26)*'Fixed Data'!BF44/10^6</f>
        <v>0</v>
      </c>
      <c r="AZ172" s="262">
        <f>-(AZ$158*'Fixed Data'!$B$25*'Fixed Data'!AZ$47*'Fixed Data'!$B$24*'Fixed Data'!$B$23+AZ$158*'Fixed Data'!$B$26)*'Fixed Data'!BG44/10^6</f>
        <v>0</v>
      </c>
      <c r="BA172" s="262">
        <f>-(BA$158*'Fixed Data'!$B$25*'Fixed Data'!BA$47*'Fixed Data'!$B$24*'Fixed Data'!$B$23+BA$158*'Fixed Data'!$B$26)*'Fixed Data'!BH44/10^6</f>
        <v>0</v>
      </c>
      <c r="BB172" s="262">
        <f>-(BB$158*'Fixed Data'!$B$25*'Fixed Data'!BB$47*'Fixed Data'!$B$24*'Fixed Data'!$B$23+BB$158*'Fixed Data'!$B$26)*'Fixed Data'!BI44/10^6</f>
        <v>0</v>
      </c>
    </row>
    <row r="173" spans="1:54" outlineLevel="2">
      <c r="A173" s="424"/>
      <c r="B173" s="135" t="s">
        <v>282</v>
      </c>
      <c r="C173" s="135"/>
      <c r="D173" s="135" t="s">
        <v>379</v>
      </c>
      <c r="E173" s="282"/>
      <c r="F173" s="279"/>
      <c r="G173" s="279"/>
      <c r="H173" s="279"/>
      <c r="I173" s="279"/>
      <c r="J173" s="279"/>
      <c r="K173" s="279"/>
      <c r="L173" s="279"/>
      <c r="M173" s="279"/>
      <c r="N173" s="279"/>
      <c r="O173" s="279"/>
      <c r="P173" s="279"/>
      <c r="Q173" s="279"/>
      <c r="R173" s="279"/>
      <c r="S173" s="279"/>
      <c r="T173" s="279"/>
      <c r="U173" s="279"/>
      <c r="V173" s="279"/>
      <c r="W173" s="279"/>
      <c r="X173" s="279"/>
      <c r="Y173" s="279"/>
      <c r="Z173" s="279"/>
      <c r="AA173" s="279"/>
      <c r="AB173" s="279"/>
      <c r="AC173" s="279"/>
      <c r="AD173" s="279"/>
      <c r="AE173" s="279"/>
      <c r="AF173" s="279"/>
      <c r="AG173" s="279"/>
      <c r="AH173" s="279"/>
      <c r="AI173" s="279"/>
      <c r="AJ173" s="279"/>
      <c r="AK173" s="279"/>
      <c r="AL173" s="279"/>
      <c r="AM173" s="279"/>
      <c r="AN173" s="279"/>
      <c r="AO173" s="279"/>
      <c r="AP173" s="279"/>
      <c r="AQ173" s="279"/>
      <c r="AR173" s="279"/>
      <c r="AS173" s="279"/>
      <c r="AT173" s="279"/>
      <c r="AU173" s="279"/>
      <c r="AV173" s="279"/>
      <c r="AW173" s="279"/>
      <c r="AX173" s="279"/>
      <c r="AY173" s="279"/>
      <c r="AZ173" s="279"/>
      <c r="BA173" s="279"/>
      <c r="BB173" s="279"/>
    </row>
    <row r="174" spans="1:54" outlineLevel="2">
      <c r="A174" s="425"/>
      <c r="B174" s="135" t="s">
        <v>282</v>
      </c>
      <c r="C174" s="135"/>
      <c r="D174" s="135" t="s">
        <v>379</v>
      </c>
      <c r="E174" s="282"/>
      <c r="F174" s="279"/>
      <c r="G174" s="279"/>
      <c r="H174" s="279"/>
      <c r="I174" s="279"/>
      <c r="J174" s="279"/>
      <c r="K174" s="279"/>
      <c r="L174" s="279"/>
      <c r="M174" s="279"/>
      <c r="N174" s="279"/>
      <c r="O174" s="279"/>
      <c r="P174" s="279"/>
      <c r="Q174" s="279"/>
      <c r="R174" s="279"/>
      <c r="S174" s="279"/>
      <c r="T174" s="279"/>
      <c r="U174" s="279"/>
      <c r="V174" s="279"/>
      <c r="W174" s="279"/>
      <c r="X174" s="279"/>
      <c r="Y174" s="279"/>
      <c r="Z174" s="279"/>
      <c r="AA174" s="279"/>
      <c r="AB174" s="279"/>
      <c r="AC174" s="279"/>
      <c r="AD174" s="279"/>
      <c r="AE174" s="279"/>
      <c r="AF174" s="279"/>
      <c r="AG174" s="279"/>
      <c r="AH174" s="279"/>
      <c r="AI174" s="279"/>
      <c r="AJ174" s="279"/>
      <c r="AK174" s="279"/>
      <c r="AL174" s="279"/>
      <c r="AM174" s="279"/>
      <c r="AN174" s="279"/>
      <c r="AO174" s="279"/>
      <c r="AP174" s="279"/>
      <c r="AQ174" s="279"/>
      <c r="AR174" s="279"/>
      <c r="AS174" s="279"/>
      <c r="AT174" s="279"/>
      <c r="AU174" s="279"/>
      <c r="AV174" s="279"/>
      <c r="AW174" s="279"/>
      <c r="AX174" s="279"/>
      <c r="AY174" s="279"/>
      <c r="AZ174" s="279"/>
      <c r="BA174" s="279"/>
      <c r="BB174" s="279"/>
    </row>
    <row r="175" spans="1:54" outlineLevel="2">
      <c r="B175" s="135"/>
      <c r="C175" s="135"/>
      <c r="D175" s="135"/>
      <c r="E175" s="263"/>
      <c r="F175" s="137"/>
      <c r="G175" s="137"/>
      <c r="H175" s="137"/>
      <c r="I175" s="137"/>
      <c r="J175" s="137"/>
      <c r="K175" s="137"/>
      <c r="L175" s="137"/>
      <c r="M175" s="137"/>
      <c r="N175" s="137"/>
      <c r="O175" s="137"/>
      <c r="P175" s="137"/>
      <c r="Q175" s="137"/>
      <c r="R175" s="137"/>
      <c r="S175" s="137"/>
      <c r="T175" s="137"/>
      <c r="U175" s="137"/>
      <c r="V175" s="137"/>
      <c r="W175" s="137"/>
      <c r="X175" s="137"/>
      <c r="Y175" s="137"/>
      <c r="Z175" s="137"/>
      <c r="AA175" s="137"/>
      <c r="AB175" s="137"/>
      <c r="AC175" s="137"/>
      <c r="AD175" s="137"/>
      <c r="AE175" s="137"/>
      <c r="AF175" s="137"/>
      <c r="AG175" s="137"/>
      <c r="AH175" s="137"/>
      <c r="AI175" s="137"/>
      <c r="AJ175" s="137"/>
      <c r="AK175" s="137"/>
      <c r="AL175" s="137"/>
      <c r="AM175" s="137"/>
      <c r="AN175" s="137"/>
      <c r="AO175" s="137"/>
      <c r="AP175" s="137"/>
      <c r="AQ175" s="137"/>
      <c r="AR175" s="137"/>
      <c r="AS175" s="137"/>
      <c r="AT175" s="137"/>
      <c r="AU175" s="137"/>
      <c r="AV175" s="137"/>
      <c r="AW175" s="137"/>
      <c r="AX175" s="137"/>
      <c r="AY175" s="137"/>
      <c r="AZ175" s="137"/>
      <c r="BA175" s="137"/>
      <c r="BB175" s="137"/>
    </row>
    <row r="176" spans="1:54" ht="12.75" customHeight="1" outlineLevel="2">
      <c r="A176" s="423" t="s">
        <v>473</v>
      </c>
      <c r="B176" s="135" t="s">
        <v>282</v>
      </c>
      <c r="C176" s="135" t="s">
        <v>385</v>
      </c>
      <c r="D176" s="135" t="s">
        <v>379</v>
      </c>
      <c r="E176" s="262">
        <f>-(E$158*'Fixed Data'!$B$25*'Fixed Data'!E$47*'Fixed Data'!$B$24*'Fixed Data'!$B$23+E$158*'Fixed Data'!$B$26)*'Fixed Data'!L46/10^6</f>
        <v>0</v>
      </c>
      <c r="F176" s="262">
        <f>-(F$158*'Fixed Data'!$B$25*'Fixed Data'!F$47*'Fixed Data'!$B$24*'Fixed Data'!$B$23+F$158*'Fixed Data'!$B$26)*'Fixed Data'!M46/10^6</f>
        <v>0</v>
      </c>
      <c r="G176" s="262">
        <f>-(G$158*'Fixed Data'!$B$25*'Fixed Data'!G$47*'Fixed Data'!$B$24*'Fixed Data'!$B$23+G$158*'Fixed Data'!$B$26)*'Fixed Data'!N46/10^6</f>
        <v>0</v>
      </c>
      <c r="H176" s="262">
        <f>-(H$158*'Fixed Data'!$B$25*'Fixed Data'!H$47*'Fixed Data'!$B$24*'Fixed Data'!$B$23+H$158*'Fixed Data'!$B$26)*'Fixed Data'!O46/10^6</f>
        <v>0</v>
      </c>
      <c r="I176" s="262">
        <f>-(I$158*'Fixed Data'!$B$25*'Fixed Data'!I$47*'Fixed Data'!$B$24*'Fixed Data'!$B$23+I$158*'Fixed Data'!$B$26)*'Fixed Data'!P46/10^6</f>
        <v>0</v>
      </c>
      <c r="J176" s="262">
        <f>-(J$158*'Fixed Data'!$B$25*'Fixed Data'!J$47*'Fixed Data'!$B$24*'Fixed Data'!$B$23+J$158*'Fixed Data'!$B$26)*'Fixed Data'!Q46/10^6</f>
        <v>0</v>
      </c>
      <c r="K176" s="262">
        <f>-(K$158*'Fixed Data'!$B$25*'Fixed Data'!K$47*'Fixed Data'!$B$24*'Fixed Data'!$B$23+K$158*'Fixed Data'!$B$26)*'Fixed Data'!R46/10^6</f>
        <v>0</v>
      </c>
      <c r="L176" s="262">
        <f>-(L$158*'Fixed Data'!$B$25*'Fixed Data'!L$47*'Fixed Data'!$B$24*'Fixed Data'!$B$23+L$158*'Fixed Data'!$B$26)*'Fixed Data'!S46/10^6</f>
        <v>0</v>
      </c>
      <c r="M176" s="262">
        <f>-(M$158*'Fixed Data'!$B$25*'Fixed Data'!M$47*'Fixed Data'!$B$24*'Fixed Data'!$B$23+M$158*'Fixed Data'!$B$26)*'Fixed Data'!T46/10^6</f>
        <v>0</v>
      </c>
      <c r="N176" s="262">
        <f>-(N$158*'Fixed Data'!$B$25*'Fixed Data'!N$47*'Fixed Data'!$B$24*'Fixed Data'!$B$23+N$158*'Fixed Data'!$B$26)*'Fixed Data'!U46/10^6</f>
        <v>0</v>
      </c>
      <c r="O176" s="262">
        <f>-(O$158*'Fixed Data'!$B$25*'Fixed Data'!O$47*'Fixed Data'!$B$24*'Fixed Data'!$B$23+O$158*'Fixed Data'!$B$26)*'Fixed Data'!V46/10^6</f>
        <v>0</v>
      </c>
      <c r="P176" s="262">
        <f>-(P$158*'Fixed Data'!$B$25*'Fixed Data'!P$47*'Fixed Data'!$B$24*'Fixed Data'!$B$23+P$158*'Fixed Data'!$B$26)*'Fixed Data'!W46/10^6</f>
        <v>0</v>
      </c>
      <c r="Q176" s="262">
        <f>-(Q$158*'Fixed Data'!$B$25*'Fixed Data'!Q$47*'Fixed Data'!$B$24*'Fixed Data'!$B$23+Q$158*'Fixed Data'!$B$26)*'Fixed Data'!X46/10^6</f>
        <v>0</v>
      </c>
      <c r="R176" s="262">
        <f>-(R$158*'Fixed Data'!$B$25*'Fixed Data'!R$47*'Fixed Data'!$B$24*'Fixed Data'!$B$23+R$158*'Fixed Data'!$B$26)*'Fixed Data'!Y46/10^6</f>
        <v>0</v>
      </c>
      <c r="S176" s="262">
        <f>-(S$158*'Fixed Data'!$B$25*'Fixed Data'!S$47*'Fixed Data'!$B$24*'Fixed Data'!$B$23+S$158*'Fixed Data'!$B$26)*'Fixed Data'!Z46/10^6</f>
        <v>0</v>
      </c>
      <c r="T176" s="262">
        <f>-(T$158*'Fixed Data'!$B$25*'Fixed Data'!T$47*'Fixed Data'!$B$24*'Fixed Data'!$B$23+T$158*'Fixed Data'!$B$26)*'Fixed Data'!AA46/10^6</f>
        <v>0</v>
      </c>
      <c r="U176" s="262">
        <f>-(U$158*'Fixed Data'!$B$25*'Fixed Data'!U$47*'Fixed Data'!$B$24*'Fixed Data'!$B$23+U$158*'Fixed Data'!$B$26)*'Fixed Data'!AB46/10^6</f>
        <v>0</v>
      </c>
      <c r="V176" s="262">
        <f>-(V$158*'Fixed Data'!$B$25*'Fixed Data'!V$47*'Fixed Data'!$B$24*'Fixed Data'!$B$23+V$158*'Fixed Data'!$B$26)*'Fixed Data'!AC46/10^6</f>
        <v>0</v>
      </c>
      <c r="W176" s="262">
        <f>-(W$158*'Fixed Data'!$B$25*'Fixed Data'!W$47*'Fixed Data'!$B$24*'Fixed Data'!$B$23+W$158*'Fixed Data'!$B$26)*'Fixed Data'!AD46/10^6</f>
        <v>0</v>
      </c>
      <c r="X176" s="262">
        <f>-(X$158*'Fixed Data'!$B$25*'Fixed Data'!X$47*'Fixed Data'!$B$24*'Fixed Data'!$B$23+X$158*'Fixed Data'!$B$26)*'Fixed Data'!AE46/10^6</f>
        <v>0</v>
      </c>
      <c r="Y176" s="262">
        <f>-(Y$158*'Fixed Data'!$B$25*'Fixed Data'!Y$47*'Fixed Data'!$B$24*'Fixed Data'!$B$23+Y$158*'Fixed Data'!$B$26)*'Fixed Data'!AF46/10^6</f>
        <v>0</v>
      </c>
      <c r="Z176" s="262">
        <f>-(Z$158*'Fixed Data'!$B$25*'Fixed Data'!Z$47*'Fixed Data'!$B$24*'Fixed Data'!$B$23+Z$158*'Fixed Data'!$B$26)*'Fixed Data'!AG46/10^6</f>
        <v>0</v>
      </c>
      <c r="AA176" s="262">
        <f>-(AA$158*'Fixed Data'!$B$25*'Fixed Data'!AA$47*'Fixed Data'!$B$24*'Fixed Data'!$B$23+AA$158*'Fixed Data'!$B$26)*'Fixed Data'!AH46/10^6</f>
        <v>0</v>
      </c>
      <c r="AB176" s="262">
        <f>-(AB$158*'Fixed Data'!$B$25*'Fixed Data'!AB$47*'Fixed Data'!$B$24*'Fixed Data'!$B$23+AB$158*'Fixed Data'!$B$26)*'Fixed Data'!AI46/10^6</f>
        <v>0</v>
      </c>
      <c r="AC176" s="262">
        <f>-(AC$158*'Fixed Data'!$B$25*'Fixed Data'!AC$47*'Fixed Data'!$B$24*'Fixed Data'!$B$23+AC$158*'Fixed Data'!$B$26)*'Fixed Data'!AJ46/10^6</f>
        <v>0</v>
      </c>
      <c r="AD176" s="262">
        <f>-(AD$158*'Fixed Data'!$B$25*'Fixed Data'!AD$47*'Fixed Data'!$B$24*'Fixed Data'!$B$23+AD$158*'Fixed Data'!$B$26)*'Fixed Data'!AK46/10^6</f>
        <v>0</v>
      </c>
      <c r="AE176" s="262">
        <f>-(AE$158*'Fixed Data'!$B$25*'Fixed Data'!AE$47*'Fixed Data'!$B$24*'Fixed Data'!$B$23+AE$158*'Fixed Data'!$B$26)*'Fixed Data'!AL46/10^6</f>
        <v>0</v>
      </c>
      <c r="AF176" s="262">
        <f>-(AF$158*'Fixed Data'!$B$25*'Fixed Data'!AF$47*'Fixed Data'!$B$24*'Fixed Data'!$B$23+AF$158*'Fixed Data'!$B$26)*'Fixed Data'!AM46/10^6</f>
        <v>0</v>
      </c>
      <c r="AG176" s="262">
        <f>-(AG$158*'Fixed Data'!$B$25*'Fixed Data'!AG$47*'Fixed Data'!$B$24*'Fixed Data'!$B$23+AG$158*'Fixed Data'!$B$26)*'Fixed Data'!AN46/10^6</f>
        <v>0</v>
      </c>
      <c r="AH176" s="262">
        <f>-(AH$158*'Fixed Data'!$B$25*'Fixed Data'!AH$47*'Fixed Data'!$B$24*'Fixed Data'!$B$23+AH$158*'Fixed Data'!$B$26)*'Fixed Data'!AO46/10^6</f>
        <v>0</v>
      </c>
      <c r="AI176" s="262">
        <f>-(AI$158*'Fixed Data'!$B$25*'Fixed Data'!AI$47*'Fixed Data'!$B$24*'Fixed Data'!$B$23+AI$158*'Fixed Data'!$B$26)*'Fixed Data'!AP46/10^6</f>
        <v>0</v>
      </c>
      <c r="AJ176" s="262">
        <f>-(AJ$158*'Fixed Data'!$B$25*'Fixed Data'!AJ$47*'Fixed Data'!$B$24*'Fixed Data'!$B$23+AJ$158*'Fixed Data'!$B$26)*'Fixed Data'!AQ46/10^6</f>
        <v>0</v>
      </c>
      <c r="AK176" s="262">
        <f>-(AK$158*'Fixed Data'!$B$25*'Fixed Data'!AK$47*'Fixed Data'!$B$24*'Fixed Data'!$B$23+AK$158*'Fixed Data'!$B$26)*'Fixed Data'!AR46/10^6</f>
        <v>0</v>
      </c>
      <c r="AL176" s="262">
        <f>-(AL$158*'Fixed Data'!$B$25*'Fixed Data'!AL$47*'Fixed Data'!$B$24*'Fixed Data'!$B$23+AL$158*'Fixed Data'!$B$26)*'Fixed Data'!AS46/10^6</f>
        <v>0</v>
      </c>
      <c r="AM176" s="262">
        <f>-(AM$158*'Fixed Data'!$B$25*'Fixed Data'!AM$47*'Fixed Data'!$B$24*'Fixed Data'!$B$23+AM$158*'Fixed Data'!$B$26)*'Fixed Data'!AT46/10^6</f>
        <v>0</v>
      </c>
      <c r="AN176" s="262">
        <f>-(AN$158*'Fixed Data'!$B$25*'Fixed Data'!AN$47*'Fixed Data'!$B$24*'Fixed Data'!$B$23+AN$158*'Fixed Data'!$B$26)*'Fixed Data'!AU46/10^6</f>
        <v>0</v>
      </c>
      <c r="AO176" s="262">
        <f>-(AO$158*'Fixed Data'!$B$25*'Fixed Data'!AO$47*'Fixed Data'!$B$24*'Fixed Data'!$B$23+AO$158*'Fixed Data'!$B$26)*'Fixed Data'!AV46/10^6</f>
        <v>0</v>
      </c>
      <c r="AP176" s="262">
        <f>-(AP$158*'Fixed Data'!$B$25*'Fixed Data'!AP$47*'Fixed Data'!$B$24*'Fixed Data'!$B$23+AP$158*'Fixed Data'!$B$26)*'Fixed Data'!AW46/10^6</f>
        <v>0</v>
      </c>
      <c r="AQ176" s="262">
        <f>-(AQ$158*'Fixed Data'!$B$25*'Fixed Data'!AQ$47*'Fixed Data'!$B$24*'Fixed Data'!$B$23+AQ$158*'Fixed Data'!$B$26)*'Fixed Data'!AX46/10^6</f>
        <v>0</v>
      </c>
      <c r="AR176" s="262">
        <f>-(AR$158*'Fixed Data'!$B$25*'Fixed Data'!AR$47*'Fixed Data'!$B$24*'Fixed Data'!$B$23+AR$158*'Fixed Data'!$B$26)*'Fixed Data'!AY46/10^6</f>
        <v>0</v>
      </c>
      <c r="AS176" s="262">
        <f>-(AS$158*'Fixed Data'!$B$25*'Fixed Data'!AS$47*'Fixed Data'!$B$24*'Fixed Data'!$B$23+AS$158*'Fixed Data'!$B$26)*'Fixed Data'!AZ46/10^6</f>
        <v>0</v>
      </c>
      <c r="AT176" s="262">
        <f>-(AT$158*'Fixed Data'!$B$25*'Fixed Data'!AT$47*'Fixed Data'!$B$24*'Fixed Data'!$B$23+AT$158*'Fixed Data'!$B$26)*'Fixed Data'!BA46/10^6</f>
        <v>0</v>
      </c>
      <c r="AU176" s="262">
        <f>-(AU$158*'Fixed Data'!$B$25*'Fixed Data'!AU$47*'Fixed Data'!$B$24*'Fixed Data'!$B$23+AU$158*'Fixed Data'!$B$26)*'Fixed Data'!BB46/10^6</f>
        <v>0</v>
      </c>
      <c r="AV176" s="262">
        <f>-(AV$158*'Fixed Data'!$B$25*'Fixed Data'!AV$47*'Fixed Data'!$B$24*'Fixed Data'!$B$23+AV$158*'Fixed Data'!$B$26)*'Fixed Data'!BC46/10^6</f>
        <v>0</v>
      </c>
      <c r="AW176" s="262">
        <f>-(AW$158*'Fixed Data'!$B$25*'Fixed Data'!AW$47*'Fixed Data'!$B$24*'Fixed Data'!$B$23+AW$158*'Fixed Data'!$B$26)*'Fixed Data'!BD46/10^6</f>
        <v>0</v>
      </c>
      <c r="AX176" s="262">
        <f>-(AX$158*'Fixed Data'!$B$25*'Fixed Data'!AX$47*'Fixed Data'!$B$24*'Fixed Data'!$B$23+AX$158*'Fixed Data'!$B$26)*'Fixed Data'!BE46/10^6</f>
        <v>0</v>
      </c>
      <c r="AY176" s="262">
        <f>-(AY$158*'Fixed Data'!$B$25*'Fixed Data'!AY$47*'Fixed Data'!$B$24*'Fixed Data'!$B$23+AY$158*'Fixed Data'!$B$26)*'Fixed Data'!BF46/10^6</f>
        <v>0</v>
      </c>
      <c r="AZ176" s="262">
        <f>-(AZ$158*'Fixed Data'!$B$25*'Fixed Data'!AZ$47*'Fixed Data'!$B$24*'Fixed Data'!$B$23+AZ$158*'Fixed Data'!$B$26)*'Fixed Data'!BG46/10^6</f>
        <v>0</v>
      </c>
      <c r="BA176" s="262">
        <f>-(BA$158*'Fixed Data'!$B$25*'Fixed Data'!BA$47*'Fixed Data'!$B$24*'Fixed Data'!$B$23+BA$158*'Fixed Data'!$B$26)*'Fixed Data'!BH46/10^6</f>
        <v>0</v>
      </c>
      <c r="BB176" s="262">
        <f>-(BB$158*'Fixed Data'!$B$25*'Fixed Data'!BB$47*'Fixed Data'!$B$24*'Fixed Data'!$B$23+BB$158*'Fixed Data'!$B$26)*'Fixed Data'!BI46/10^6</f>
        <v>0</v>
      </c>
    </row>
    <row r="177" spans="1:54" outlineLevel="2">
      <c r="A177" s="424"/>
      <c r="B177" s="135" t="s">
        <v>282</v>
      </c>
      <c r="C177" s="135"/>
      <c r="D177" s="135" t="s">
        <v>379</v>
      </c>
      <c r="E177" s="282"/>
      <c r="F177" s="279"/>
      <c r="G177" s="279"/>
      <c r="H177" s="279"/>
      <c r="I177" s="279"/>
      <c r="J177" s="279"/>
      <c r="K177" s="279"/>
      <c r="L177" s="279"/>
      <c r="M177" s="279"/>
      <c r="N177" s="279"/>
      <c r="O177" s="279"/>
      <c r="P177" s="279"/>
      <c r="Q177" s="279"/>
      <c r="R177" s="279"/>
      <c r="S177" s="279"/>
      <c r="T177" s="279"/>
      <c r="U177" s="279"/>
      <c r="V177" s="279"/>
      <c r="W177" s="279"/>
      <c r="X177" s="279"/>
      <c r="Y177" s="279"/>
      <c r="Z177" s="279"/>
      <c r="AA177" s="279"/>
      <c r="AB177" s="279"/>
      <c r="AC177" s="279"/>
      <c r="AD177" s="279"/>
      <c r="AE177" s="279"/>
      <c r="AF177" s="279"/>
      <c r="AG177" s="279"/>
      <c r="AH177" s="279"/>
      <c r="AI177" s="279"/>
      <c r="AJ177" s="279"/>
      <c r="AK177" s="279"/>
      <c r="AL177" s="279"/>
      <c r="AM177" s="279"/>
      <c r="AN177" s="279"/>
      <c r="AO177" s="279"/>
      <c r="AP177" s="279"/>
      <c r="AQ177" s="279"/>
      <c r="AR177" s="279"/>
      <c r="AS177" s="279"/>
      <c r="AT177" s="279"/>
      <c r="AU177" s="279"/>
      <c r="AV177" s="279"/>
      <c r="AW177" s="279"/>
      <c r="AX177" s="279"/>
      <c r="AY177" s="279"/>
      <c r="AZ177" s="279"/>
      <c r="BA177" s="279"/>
      <c r="BB177" s="279"/>
    </row>
    <row r="178" spans="1:54" outlineLevel="2">
      <c r="A178" s="425"/>
      <c r="B178" s="135" t="s">
        <v>282</v>
      </c>
      <c r="C178" s="135"/>
      <c r="D178" s="135" t="s">
        <v>379</v>
      </c>
      <c r="E178" s="282"/>
      <c r="F178" s="279"/>
      <c r="G178" s="279"/>
      <c r="H178" s="279"/>
      <c r="I178" s="279"/>
      <c r="J178" s="279"/>
      <c r="K178" s="279"/>
      <c r="L178" s="279"/>
      <c r="M178" s="279"/>
      <c r="N178" s="279"/>
      <c r="O178" s="279"/>
      <c r="P178" s="279"/>
      <c r="Q178" s="279"/>
      <c r="R178" s="279"/>
      <c r="S178" s="279"/>
      <c r="T178" s="279"/>
      <c r="U178" s="279"/>
      <c r="V178" s="279"/>
      <c r="W178" s="279"/>
      <c r="X178" s="279"/>
      <c r="Y178" s="279"/>
      <c r="Z178" s="279"/>
      <c r="AA178" s="279"/>
      <c r="AB178" s="279"/>
      <c r="AC178" s="279"/>
      <c r="AD178" s="279"/>
      <c r="AE178" s="279"/>
      <c r="AF178" s="279"/>
      <c r="AG178" s="279"/>
      <c r="AH178" s="279"/>
      <c r="AI178" s="279"/>
      <c r="AJ178" s="279"/>
      <c r="AK178" s="279"/>
      <c r="AL178" s="279"/>
      <c r="AM178" s="279"/>
      <c r="AN178" s="279"/>
      <c r="AO178" s="279"/>
      <c r="AP178" s="279"/>
      <c r="AQ178" s="279"/>
      <c r="AR178" s="279"/>
      <c r="AS178" s="279"/>
      <c r="AT178" s="279"/>
      <c r="AU178" s="279"/>
      <c r="AV178" s="279"/>
      <c r="AW178" s="279"/>
      <c r="AX178" s="279"/>
      <c r="AY178" s="279"/>
      <c r="AZ178" s="279"/>
      <c r="BA178" s="279"/>
      <c r="BB178" s="279"/>
    </row>
    <row r="179" spans="1:54" outlineLevel="1">
      <c r="B179" s="19"/>
      <c r="C179" s="19"/>
      <c r="D179" s="19"/>
      <c r="E179" s="15"/>
    </row>
    <row r="180" spans="1:54" outlineLevel="1">
      <c r="B180" s="19"/>
      <c r="C180" s="19"/>
      <c r="D180" s="19"/>
      <c r="E180" s="15"/>
    </row>
    <row r="181" spans="1:54">
      <c r="B181" s="19"/>
      <c r="C181" s="19"/>
      <c r="D181" s="19"/>
      <c r="E181" s="15"/>
    </row>
    <row r="182" spans="1:54" ht="15">
      <c r="A182" s="12" t="s">
        <v>474</v>
      </c>
      <c r="B182" s="19"/>
      <c r="C182" s="19"/>
      <c r="D182" s="19"/>
      <c r="E182" s="15"/>
    </row>
    <row r="183" spans="1:54" ht="15" outlineLevel="1">
      <c r="A183" s="12"/>
      <c r="B183" s="19"/>
      <c r="C183" s="19"/>
      <c r="D183" s="19"/>
      <c r="E183" s="15"/>
    </row>
    <row r="184" spans="1:54" s="4" customFormat="1" outlineLevel="1">
      <c r="A184" s="4" t="s">
        <v>475</v>
      </c>
      <c r="B184" s="151"/>
      <c r="C184" s="151"/>
      <c r="D184" s="151"/>
      <c r="E184" s="152"/>
    </row>
    <row r="185" spans="1:54" s="4" customFormat="1" outlineLevel="2">
      <c r="B185" s="151"/>
      <c r="C185" s="151"/>
      <c r="D185" s="151"/>
      <c r="E185" s="130">
        <v>2027</v>
      </c>
      <c r="F185" s="130">
        <v>2028</v>
      </c>
      <c r="G185" s="130">
        <v>2029</v>
      </c>
      <c r="H185" s="130">
        <v>2030</v>
      </c>
      <c r="I185" s="130">
        <v>2031</v>
      </c>
      <c r="J185" s="130">
        <v>2032</v>
      </c>
      <c r="K185" s="130">
        <v>2033</v>
      </c>
      <c r="L185" s="130">
        <v>2034</v>
      </c>
      <c r="M185" s="130">
        <v>2035</v>
      </c>
      <c r="N185" s="130">
        <v>2036</v>
      </c>
      <c r="O185" s="130">
        <v>2037</v>
      </c>
      <c r="P185" s="130">
        <v>2038</v>
      </c>
      <c r="Q185" s="130">
        <v>2039</v>
      </c>
      <c r="R185" s="130">
        <v>2040</v>
      </c>
      <c r="S185" s="130">
        <v>2041</v>
      </c>
      <c r="T185" s="130">
        <v>2042</v>
      </c>
      <c r="U185" s="130">
        <v>2043</v>
      </c>
      <c r="V185" s="130">
        <v>2044</v>
      </c>
      <c r="W185" s="130">
        <v>2045</v>
      </c>
      <c r="X185" s="130">
        <v>2046</v>
      </c>
      <c r="Y185" s="130">
        <v>2047</v>
      </c>
      <c r="Z185" s="130">
        <v>2048</v>
      </c>
      <c r="AA185" s="130">
        <v>2049</v>
      </c>
      <c r="AB185" s="130">
        <v>2050</v>
      </c>
      <c r="AC185" s="130">
        <v>2051</v>
      </c>
      <c r="AD185" s="130">
        <v>2052</v>
      </c>
      <c r="AE185" s="130">
        <v>2053</v>
      </c>
      <c r="AF185" s="130">
        <v>2054</v>
      </c>
      <c r="AG185" s="130">
        <v>2055</v>
      </c>
      <c r="AH185" s="130">
        <v>2056</v>
      </c>
      <c r="AI185" s="130">
        <v>2057</v>
      </c>
      <c r="AJ185" s="130">
        <v>2058</v>
      </c>
      <c r="AK185" s="130">
        <v>2059</v>
      </c>
      <c r="AL185" s="130">
        <v>2060</v>
      </c>
      <c r="AM185" s="130">
        <v>2061</v>
      </c>
      <c r="AN185" s="130">
        <v>2062</v>
      </c>
      <c r="AO185" s="130">
        <v>2063</v>
      </c>
      <c r="AP185" s="130">
        <v>2064</v>
      </c>
      <c r="AQ185" s="130">
        <v>2065</v>
      </c>
      <c r="AR185" s="130">
        <v>2066</v>
      </c>
      <c r="AS185" s="130">
        <v>2067</v>
      </c>
      <c r="AT185" s="130">
        <v>2068</v>
      </c>
      <c r="AU185" s="130">
        <v>2069</v>
      </c>
      <c r="AV185" s="130">
        <v>2070</v>
      </c>
      <c r="AW185" s="130">
        <v>2071</v>
      </c>
      <c r="AX185" s="130">
        <v>2072</v>
      </c>
      <c r="AY185" s="130">
        <v>2073</v>
      </c>
      <c r="AZ185" s="130">
        <v>2074</v>
      </c>
      <c r="BA185" s="130">
        <v>2075</v>
      </c>
      <c r="BB185" s="130">
        <v>2076</v>
      </c>
    </row>
    <row r="186" spans="1:54" outlineLevel="2">
      <c r="A186" s="430" t="s">
        <v>476</v>
      </c>
      <c r="B186" s="150" t="s">
        <v>477</v>
      </c>
      <c r="C186" s="6" t="s">
        <v>478</v>
      </c>
      <c r="D186" s="10" t="s">
        <v>390</v>
      </c>
      <c r="E186" s="129">
        <f>IF(E52&lt;($E$52),1,IF((E52-1)&gt;30,(D$186/(1+'Fixed Data'!$B$14)),(1/(1+'Fixed Data'!$B$13)^(E$52-$E$52))))</f>
        <v>1</v>
      </c>
      <c r="F186" s="129">
        <f>IF(F52&lt;($E$52),1,IF((F52-1)&gt;30,(E$186/(1+'Fixed Data'!$B$14)),(1/(1+'Fixed Data'!$B$13)^(F$52-$E$52))))</f>
        <v>0.96618357487922713</v>
      </c>
      <c r="G186" s="129">
        <f>IF(G52&lt;($E$52),1,IF((G52-1)&gt;30,(F$186/(1+'Fixed Data'!$B$14)),(1/(1+'Fixed Data'!$B$13)^(G$52-$E$52))))</f>
        <v>0.93351070036640305</v>
      </c>
      <c r="H186" s="129">
        <f>IF(H52&lt;($E$52),1,IF((H52-1)&gt;30,(G$186/(1+'Fixed Data'!$B$14)),(1/(1+'Fixed Data'!$B$13)^(H$52-$E$52))))</f>
        <v>0.90194270566802237</v>
      </c>
      <c r="I186" s="129">
        <f>IF(I52&lt;($E$52),1,IF((I52-1)&gt;30,(H$186/(1+'Fixed Data'!$B$14)),(1/(1+'Fixed Data'!$B$13)^(I$52-$E$52))))</f>
        <v>0.87144222769857238</v>
      </c>
      <c r="J186" s="129">
        <f>IF(J52&lt;($E$52),1,IF((J52-1)&gt;30,(I$186/(1+'Fixed Data'!$B$14)),(1/(1+'Fixed Data'!$B$13)^(J$52-$E$52))))</f>
        <v>0.84197316685852419</v>
      </c>
      <c r="K186" s="129">
        <f>IF(K52&lt;($E$52),1,IF((K52-1)&gt;30,(J$186/(1+'Fixed Data'!$B$14)),(1/(1+'Fixed Data'!$B$13)^(K$52-$E$52))))</f>
        <v>0.81350064430775282</v>
      </c>
      <c r="L186" s="129">
        <f>IF(L52&lt;($E$52),1,IF((L52-1)&gt;30,(K$186/(1+'Fixed Data'!$B$14)),(1/(1+'Fixed Data'!$B$13)^(L$52-$E$52))))</f>
        <v>0.78599096068381913</v>
      </c>
      <c r="M186" s="129">
        <f>IF(M52&lt;($E$52),1,IF((M52-1)&gt;30,(L$186/(1+'Fixed Data'!$B$14)),(1/(1+'Fixed Data'!$B$13)^(M$52-$E$52))))</f>
        <v>0.75941155621625056</v>
      </c>
      <c r="N186" s="129">
        <f>IF(N52&lt;($E$52),1,IF((N52-1)&gt;30,(M$186/(1+'Fixed Data'!$B$14)),(1/(1+'Fixed Data'!$B$13)^(N$52-$E$52))))</f>
        <v>0.73373097218961414</v>
      </c>
      <c r="O186" s="129">
        <f>IF(O52&lt;($E$52),1,IF((O52-1)&gt;30,(N$186/(1+'Fixed Data'!$B$14)),(1/(1+'Fixed Data'!$B$13)^(O$52-$E$52))))</f>
        <v>0.70891881370977217</v>
      </c>
      <c r="P186" s="129">
        <f>IF(P52&lt;($E$52),1,IF((P52-1)&gt;30,(O$186/(1+'Fixed Data'!$B$14)),(1/(1+'Fixed Data'!$B$13)^(P$52-$E$52))))</f>
        <v>0.68494571372924851</v>
      </c>
      <c r="Q186" s="129">
        <f>IF(Q52&lt;($E$52),1,IF((Q52-1)&gt;30,(P$186/(1+'Fixed Data'!$B$14)),(1/(1+'Fixed Data'!$B$13)^(Q$52-$E$52))))</f>
        <v>0.66178329828912896</v>
      </c>
      <c r="R186" s="129">
        <f>IF(R52&lt;($E$52),1,IF((R52-1)&gt;30,(Q$186/(1+'Fixed Data'!$B$14)),(1/(1+'Fixed Data'!$B$13)^(R$52-$E$52))))</f>
        <v>0.63940415293635666</v>
      </c>
      <c r="S186" s="129">
        <f>IF(S52&lt;($E$52),1,IF((S52-1)&gt;30,(R$186/(1+'Fixed Data'!$B$14)),(1/(1+'Fixed Data'!$B$13)^(S$52-$E$52))))</f>
        <v>0.61778179027667302</v>
      </c>
      <c r="T186" s="129">
        <f>IF(T52&lt;($E$52),1,IF((T52-1)&gt;30,(S$186/(1+'Fixed Data'!$B$14)),(1/(1+'Fixed Data'!$B$13)^(T$52-$E$52))))</f>
        <v>0.59689061862480497</v>
      </c>
      <c r="U186" s="129">
        <f>IF(U52&lt;($E$52),1,IF((U52-1)&gt;30,(T$186/(1+'Fixed Data'!$B$14)),(1/(1+'Fixed Data'!$B$13)^(U$52-$E$52))))</f>
        <v>0.57670591171478747</v>
      </c>
      <c r="V186" s="129">
        <f>IF(V52&lt;($E$52),1,IF((V52-1)&gt;30,(U$186/(1+'Fixed Data'!$B$14)),(1/(1+'Fixed Data'!$B$13)^(V$52-$E$52))))</f>
        <v>0.55720377943457733</v>
      </c>
      <c r="W186" s="129">
        <f>IF(W52&lt;($E$52),1,IF((W52-1)&gt;30,(V$186/(1+'Fixed Data'!$B$14)),(1/(1+'Fixed Data'!$B$13)^(W$52-$E$52))))</f>
        <v>0.53836113955031628</v>
      </c>
      <c r="X186" s="129">
        <f>IF(X52&lt;($E$52),1,IF((X52-1)&gt;30,(W$186/(1+'Fixed Data'!$B$14)),(1/(1+'Fixed Data'!$B$13)^(X$52-$E$52))))</f>
        <v>0.52015569038677911</v>
      </c>
      <c r="Y186" s="129">
        <f>IF(Y52&lt;($E$52),1,IF((Y52-1)&gt;30,(X$186/(1+'Fixed Data'!$B$14)),(1/(1+'Fixed Data'!$B$13)^(Y$52-$E$52))))</f>
        <v>0.50256588443167061</v>
      </c>
      <c r="Z186" s="129">
        <f>IF(Z52&lt;($E$52),1,IF((Z52-1)&gt;30,(Y$186/(1+'Fixed Data'!$B$14)),(1/(1+'Fixed Data'!$B$13)^(Z$52-$E$52))))</f>
        <v>0.48557090283253213</v>
      </c>
      <c r="AA186" s="129">
        <f>IF(AA52&lt;($E$52),1,IF((AA52-1)&gt;30,(Z$186/(1+'Fixed Data'!$B$14)),(1/(1+'Fixed Data'!$B$13)^(AA$52-$E$52))))</f>
        <v>0.46915063075606966</v>
      </c>
      <c r="AB186" s="129">
        <f>IF(AB52&lt;($E$52),1,IF((AB52-1)&gt;30,(AA$186/(1+'Fixed Data'!$B$14)),(1/(1+'Fixed Data'!$B$13)^(AB$52-$E$52))))</f>
        <v>0.45328563358074364</v>
      </c>
      <c r="AC186" s="129">
        <f>IF(AC52&lt;($E$52),1,IF((AC52-1)&gt;30,(AB$186/(1+'Fixed Data'!$B$14)),(1/(1+'Fixed Data'!$B$13)^(AC$52-$E$52))))</f>
        <v>0.43795713389443841</v>
      </c>
      <c r="AD186" s="129">
        <f>IF(AD52&lt;($E$52),1,IF((AD52-1)&gt;30,(AC$186/(1+'Fixed Data'!$B$14)),(1/(1+'Fixed Data'!$B$13)^(AD$52-$E$52))))</f>
        <v>0.42314698926998884</v>
      </c>
      <c r="AE186" s="129">
        <f>IF(AE52&lt;($E$52),1,IF((AE52-1)&gt;30,(AD$186/(1+'Fixed Data'!$B$14)),(1/(1+'Fixed Data'!$B$13)^(AE$52-$E$52))))</f>
        <v>0.40883767079225974</v>
      </c>
      <c r="AF186" s="129">
        <f>IF(AF52&lt;($E$52),1,IF((AF52-1)&gt;30,(AE$186/(1+'Fixed Data'!$B$14)),(1/(1+'Fixed Data'!$B$13)^(AF$52-$E$52))))</f>
        <v>0.39501224231136206</v>
      </c>
      <c r="AG186" s="129">
        <f>IF(AG52&lt;($E$52),1,IF((AG52-1)&gt;30,(AF$186/(1+'Fixed Data'!$B$14)),(1/(1+'Fixed Data'!$B$13)^(AG$52-$E$52))))</f>
        <v>0.38165434039745127</v>
      </c>
      <c r="AH186" s="129">
        <f>IF(AH52&lt;($E$52),1,IF((AH52-1)&gt;30,(AG$186/(1+'Fixed Data'!$B$14)),(1/(1+'Fixed Data'!$B$13)^(AH$52-$E$52))))</f>
        <v>0.36874815497338298</v>
      </c>
      <c r="AI186" s="129">
        <f>IF(AI52&lt;($E$52),1,IF((AI52-1)&gt;30,(AH$186/(1+'Fixed Data'!$B$14)),(1/(1+'Fixed Data'!$B$13)^(AI$52-$E$52))))</f>
        <v>0.35627841060230236</v>
      </c>
      <c r="AJ186" s="129">
        <f>IF(AJ52&lt;($E$52),1,IF((AJ52-1)&gt;30,(AI$186/(1+'Fixed Data'!$B$14)),(1/(1+'Fixed Data'!$B$13)^(AJ$52-$E$52))))</f>
        <v>0.3459013695167984</v>
      </c>
      <c r="AK186" s="129">
        <f>IF(AK52&lt;($E$52),1,IF((AK52-1)&gt;30,(AJ$186/(1+'Fixed Data'!$B$14)),(1/(1+'Fixed Data'!$B$13)^(AK$52-$E$52))))</f>
        <v>0.33582657234640623</v>
      </c>
      <c r="AL186" s="129">
        <f>IF(AL52&lt;($E$52),1,IF((AL52-1)&gt;30,(AK$186/(1+'Fixed Data'!$B$14)),(1/(1+'Fixed Data'!$B$13)^(AL$52-$E$52))))</f>
        <v>0.32604521587029728</v>
      </c>
      <c r="AM186" s="129">
        <f>IF(AM52&lt;($E$52),1,IF((AM52-1)&gt;30,(AL$186/(1+'Fixed Data'!$B$14)),(1/(1+'Fixed Data'!$B$13)^(AM$52-$E$52))))</f>
        <v>0.31654875327213328</v>
      </c>
      <c r="AN186" s="129">
        <f>IF(AN52&lt;($E$52),1,IF((AN52-1)&gt;30,(AM$186/(1+'Fixed Data'!$B$14)),(1/(1+'Fixed Data'!$B$13)^(AN$52-$E$52))))</f>
        <v>0.30732888667197406</v>
      </c>
      <c r="AO186" s="129">
        <f>IF(AO52&lt;($E$52),1,IF((AO52-1)&gt;30,(AN$186/(1+'Fixed Data'!$B$14)),(1/(1+'Fixed Data'!$B$13)^(AO$52-$E$52))))</f>
        <v>0.29837755987570297</v>
      </c>
      <c r="AP186" s="129">
        <f>IF(AP52&lt;($E$52),1,IF((AP52-1)&gt;30,(AO$186/(1+'Fixed Data'!$B$14)),(1/(1+'Fixed Data'!$B$13)^(AP$52-$E$52))))</f>
        <v>0.28968695133563394</v>
      </c>
      <c r="AQ186" s="129">
        <f>IF(AQ52&lt;($E$52),1,IF((AQ52-1)&gt;30,(AP$186/(1+'Fixed Data'!$B$14)),(1/(1+'Fixed Data'!$B$13)^(AQ$52-$E$52))))</f>
        <v>0.28124946731614947</v>
      </c>
      <c r="AR186" s="129">
        <f>IF(AR52&lt;($E$52),1,IF((AR52-1)&gt;30,(AQ$186/(1+'Fixed Data'!$B$14)),(1/(1+'Fixed Data'!$B$13)^(AR$52-$E$52))))</f>
        <v>0.27305773525839755</v>
      </c>
      <c r="AS186" s="129">
        <f>IF(AS52&lt;($E$52),1,IF((AS52-1)&gt;30,(AR$186/(1+'Fixed Data'!$B$14)),(1/(1+'Fixed Data'!$B$13)^(AS$52-$E$52))))</f>
        <v>0.26510459733825004</v>
      </c>
      <c r="AT186" s="129">
        <f>IF(AT52&lt;($E$52),1,IF((AT52-1)&gt;30,(AS$186/(1+'Fixed Data'!$B$14)),(1/(1+'Fixed Data'!$B$13)^(AT$52-$E$52))))</f>
        <v>0.25738310421189325</v>
      </c>
      <c r="AU186" s="129">
        <f>IF(AU52&lt;($E$52),1,IF((AU52-1)&gt;30,(AT$186/(1+'Fixed Data'!$B$14)),(1/(1+'Fixed Data'!$B$13)^(AU$52-$E$52))))</f>
        <v>0.24988650894358569</v>
      </c>
      <c r="AV186" s="129">
        <f>IF(AV52&lt;($E$52),1,IF((AV52-1)&gt;30,(AU$186/(1+'Fixed Data'!$B$14)),(1/(1+'Fixed Data'!$B$13)^(AV$52-$E$52))))</f>
        <v>0.24260826111027736</v>
      </c>
      <c r="AW186" s="129">
        <f>IF(AW52&lt;($E$52),1,IF((AW52-1)&gt;30,(AV$186/(1+'Fixed Data'!$B$14)),(1/(1+'Fixed Data'!$B$13)^(AW$52-$E$52))))</f>
        <v>0.23554200107793918</v>
      </c>
      <c r="AX186" s="129">
        <f>IF(AX52&lt;($E$52),1,IF((AX52-1)&gt;30,(AW$186/(1+'Fixed Data'!$B$14)),(1/(1+'Fixed Data'!$B$13)^(AX$52-$E$52))))</f>
        <v>0.22868155444460114</v>
      </c>
      <c r="AY186" s="129">
        <f>IF(AY52&lt;($E$52),1,IF((AY52-1)&gt;30,(AX$186/(1+'Fixed Data'!$B$14)),(1/(1+'Fixed Data'!$B$13)^(AY$52-$E$52))))</f>
        <v>0.22202092664524381</v>
      </c>
      <c r="AZ186" s="129">
        <f>IF(AZ52&lt;($E$52),1,IF((AZ52-1)&gt;30,(AY$186/(1+'Fixed Data'!$B$14)),(1/(1+'Fixed Data'!$B$13)^(AZ$52-$E$52))))</f>
        <v>0.21555429771382895</v>
      </c>
      <c r="BA186" s="129">
        <f>IF(BA52&lt;($E$52),1,IF((BA52-1)&gt;30,(AZ$186/(1+'Fixed Data'!$B$14)),(1/(1+'Fixed Data'!$B$13)^(BA$52-$E$52))))</f>
        <v>0.20927601719789218</v>
      </c>
      <c r="BB186" s="129">
        <f>IF(BB52&lt;($E$52),1,IF((BB52-1)&gt;30,(BA$186/(1+'Fixed Data'!$B$14)),(1/(1+'Fixed Data'!$B$13)^(BB$52-$E$52))))</f>
        <v>0.20318059922125453</v>
      </c>
    </row>
    <row r="187" spans="1:54" outlineLevel="2">
      <c r="A187" s="431"/>
      <c r="B187" s="150" t="s">
        <v>479</v>
      </c>
      <c r="C187" s="6" t="s">
        <v>480</v>
      </c>
      <c r="D187" s="10" t="s">
        <v>390</v>
      </c>
      <c r="E187" s="33">
        <f>IF(E52&lt;($E$52),1,IF((E52-1)&gt;30,(D$187/(1+'Fixed Data'!$B$16)),(1/(1+'Fixed Data'!$B$15)^(E$52-$E$52))))</f>
        <v>1</v>
      </c>
      <c r="F187" s="33">
        <f>IF(F52&lt;($E$52),1,IF((F52-1)&gt;30,(E$187/(1+'Fixed Data'!$B$16)),(1/(1+'Fixed Data'!$B$15)^(F$52-$E$52))))</f>
        <v>0.98522167487684742</v>
      </c>
      <c r="G187" s="33">
        <f>IF(G52&lt;($E$52),1,IF((G52-1)&gt;30,(F$187/(1+'Fixed Data'!$B$16)),(1/(1+'Fixed Data'!$B$15)^(G$52-$E$52))))</f>
        <v>0.9706617486471405</v>
      </c>
      <c r="H187" s="33">
        <f>IF(H52&lt;($E$52),1,IF((H52-1)&gt;30,(G$187/(1+'Fixed Data'!$B$16)),(1/(1+'Fixed Data'!$B$15)^(H$52-$E$52))))</f>
        <v>0.95631699374102519</v>
      </c>
      <c r="I187" s="33">
        <f>IF(I52&lt;($E$52),1,IF((I52-1)&gt;30,(H$187/(1+'Fixed Data'!$B$16)),(1/(1+'Fixed Data'!$B$15)^(I$52-$E$52))))</f>
        <v>0.94218423028672449</v>
      </c>
      <c r="J187" s="33">
        <f>IF(J52&lt;($E$52),1,IF((J52-1)&gt;30,(I$187/(1+'Fixed Data'!$B$16)),(1/(1+'Fixed Data'!$B$15)^(J$52-$E$52))))</f>
        <v>0.92826032540563996</v>
      </c>
      <c r="K187" s="33">
        <f>IF(K52&lt;($E$52),1,IF((K52-1)&gt;30,(J$187/(1+'Fixed Data'!$B$16)),(1/(1+'Fixed Data'!$B$15)^(K$52-$E$52))))</f>
        <v>0.91454219251787205</v>
      </c>
      <c r="L187" s="33">
        <f>IF(L52&lt;($E$52),1,IF((L52-1)&gt;30,(K$187/(1+'Fixed Data'!$B$16)),(1/(1+'Fixed Data'!$B$15)^(L$52-$E$52))))</f>
        <v>0.90102679065800217</v>
      </c>
      <c r="M187" s="33">
        <f>IF(M52&lt;($E$52),1,IF((M52-1)&gt;30,(L$187/(1+'Fixed Data'!$B$16)),(1/(1+'Fixed Data'!$B$15)^(M$52-$E$52))))</f>
        <v>0.88771112380098749</v>
      </c>
      <c r="N187" s="33">
        <f>IF(N52&lt;($E$52),1,IF((N52-1)&gt;30,(M$187/(1+'Fixed Data'!$B$16)),(1/(1+'Fixed Data'!$B$15)^(N$52-$E$52))))</f>
        <v>0.87459224019801729</v>
      </c>
      <c r="O187" s="33">
        <f>IF(O52&lt;($E$52),1,IF((O52-1)&gt;30,(N$187/(1+'Fixed Data'!$B$16)),(1/(1+'Fixed Data'!$B$15)^(O$52-$E$52))))</f>
        <v>0.86166723172218462</v>
      </c>
      <c r="P187" s="33">
        <f>IF(P52&lt;($E$52),1,IF((P52-1)&gt;30,(O$187/(1+'Fixed Data'!$B$16)),(1/(1+'Fixed Data'!$B$15)^(P$52-$E$52))))</f>
        <v>0.8489332332238273</v>
      </c>
      <c r="Q187" s="33">
        <f>IF(Q52&lt;($E$52),1,IF((Q52-1)&gt;30,(P$187/(1+'Fixed Data'!$B$16)),(1/(1+'Fixed Data'!$B$15)^(Q$52-$E$52))))</f>
        <v>0.83638742189539661</v>
      </c>
      <c r="R187" s="33">
        <f>IF(R52&lt;($E$52),1,IF((R52-1)&gt;30,(Q$187/(1+'Fixed Data'!$B$16)),(1/(1+'Fixed Data'!$B$15)^(R$52-$E$52))))</f>
        <v>0.82402701664571099</v>
      </c>
      <c r="S187" s="33">
        <f>IF(S52&lt;($E$52),1,IF((S52-1)&gt;30,(R$187/(1+'Fixed Data'!$B$16)),(1/(1+'Fixed Data'!$B$15)^(S$52-$E$52))))</f>
        <v>0.81184927748345925</v>
      </c>
      <c r="T187" s="33">
        <f>IF(T52&lt;($E$52),1,IF((T52-1)&gt;30,(S$187/(1+'Fixed Data'!$B$16)),(1/(1+'Fixed Data'!$B$15)^(T$52-$E$52))))</f>
        <v>0.79985150490981216</v>
      </c>
      <c r="U187" s="33">
        <f>IF(U52&lt;($E$52),1,IF((U52-1)&gt;30,(T$187/(1+'Fixed Data'!$B$16)),(1/(1+'Fixed Data'!$B$15)^(U$52-$E$52))))</f>
        <v>0.78803103932001206</v>
      </c>
      <c r="V187" s="33">
        <f>IF(V52&lt;($E$52),1,IF((V52-1)&gt;30,(U$187/(1+'Fixed Data'!$B$16)),(1/(1+'Fixed Data'!$B$15)^(V$52-$E$52))))</f>
        <v>0.77638526041380518</v>
      </c>
      <c r="W187" s="33">
        <f>IF(W52&lt;($E$52),1,IF((W52-1)&gt;30,(V$187/(1+'Fixed Data'!$B$16)),(1/(1+'Fixed Data'!$B$15)^(W$52-$E$52))))</f>
        <v>0.76491158661458636</v>
      </c>
      <c r="X187" s="33">
        <f>IF(X52&lt;($E$52),1,IF((X52-1)&gt;30,(W$187/(1+'Fixed Data'!$B$16)),(1/(1+'Fixed Data'!$B$15)^(X$52-$E$52))))</f>
        <v>0.7536074744971295</v>
      </c>
      <c r="Y187" s="33">
        <f>IF(Y52&lt;($E$52),1,IF((Y52-1)&gt;30,(X$187/(1+'Fixed Data'!$B$16)),(1/(1+'Fixed Data'!$B$15)^(Y$52-$E$52))))</f>
        <v>0.74247041822377313</v>
      </c>
      <c r="Z187" s="33">
        <f>IF(Z52&lt;($E$52),1,IF((Z52-1)&gt;30,(Y$187/(1+'Fixed Data'!$B$16)),(1/(1+'Fixed Data'!$B$15)^(Z$52-$E$52))))</f>
        <v>0.73149794898893916</v>
      </c>
      <c r="AA187" s="33">
        <f>IF(AA52&lt;($E$52),1,IF((AA52-1)&gt;30,(Z$187/(1+'Fixed Data'!$B$16)),(1/(1+'Fixed Data'!$B$15)^(AA$52-$E$52))))</f>
        <v>0.72068763447186135</v>
      </c>
      <c r="AB187" s="33">
        <f>IF(AB52&lt;($E$52),1,IF((AB52-1)&gt;30,(AA$187/(1+'Fixed Data'!$B$16)),(1/(1+'Fixed Data'!$B$15)^(AB$52-$E$52))))</f>
        <v>0.71003707829740037</v>
      </c>
      <c r="AC187" s="33">
        <f>IF(AC52&lt;($E$52),1,IF((AC52-1)&gt;30,(AB$187/(1+'Fixed Data'!$B$16)),(1/(1+'Fixed Data'!$B$15)^(AC$52-$E$52))))</f>
        <v>0.69954391950482808</v>
      </c>
      <c r="AD187" s="33">
        <f>IF(AD52&lt;($E$52),1,IF((AD52-1)&gt;30,(AC$187/(1+'Fixed Data'!$B$16)),(1/(1+'Fixed Data'!$B$15)^(AD$52-$E$52))))</f>
        <v>0.68920583202446117</v>
      </c>
      <c r="AE187" s="33">
        <f>IF(AE52&lt;($E$52),1,IF((AE52-1)&gt;30,(AD$187/(1+'Fixed Data'!$B$16)),(1/(1+'Fixed Data'!$B$15)^(AE$52-$E$52))))</f>
        <v>0.67902052416203085</v>
      </c>
      <c r="AF187" s="33">
        <f>IF(AF52&lt;($E$52),1,IF((AF52-1)&gt;30,(AE$187/(1+'Fixed Data'!$B$16)),(1/(1+'Fixed Data'!$B$15)^(AF$52-$E$52))))</f>
        <v>0.66898573809067086</v>
      </c>
      <c r="AG187" s="33">
        <f>IF(AG52&lt;($E$52),1,IF((AG52-1)&gt;30,(AF$187/(1+'Fixed Data'!$B$16)),(1/(1+'Fixed Data'!$B$15)^(AG$52-$E$52))))</f>
        <v>0.65909924935041486</v>
      </c>
      <c r="AH187" s="33">
        <f>IF(AH52&lt;($E$52),1,IF((AH52-1)&gt;30,(AG$187/(1+'Fixed Data'!$B$16)),(1/(1+'Fixed Data'!$B$15)^(AH$52-$E$52))))</f>
        <v>0.64935886635508844</v>
      </c>
      <c r="AI187" s="33">
        <f>IF(AI52&lt;($E$52),1,IF((AI52-1)&gt;30,(AH$187/(1+'Fixed Data'!$B$16)),(1/(1+'Fixed Data'!$B$15)^(AI$52-$E$52))))</f>
        <v>0.63976242990649135</v>
      </c>
      <c r="AJ187" s="33">
        <f>IF(AJ52&lt;($E$52),1,IF((AJ52-1)&gt;30,(AI$187/(1+'Fixed Data'!$B$16)),(1/(1+'Fixed Data'!$B$15)^(AJ$52-$E$52))))</f>
        <v>0.63163954535324851</v>
      </c>
      <c r="AK187" s="33">
        <f>IF(AK52&lt;($E$52),1,IF((AK52-1)&gt;30,(AJ$187/(1+'Fixed Data'!$B$16)),(1/(1+'Fixed Data'!$B$15)^(AK$52-$E$52))))</f>
        <v>0.62361979479222052</v>
      </c>
      <c r="AL187" s="33">
        <f>IF(AL52&lt;($E$52),1,IF((AL52-1)&gt;30,(AK$187/(1+'Fixed Data'!$B$16)),(1/(1+'Fixed Data'!$B$15)^(AL$52-$E$52))))</f>
        <v>0.61570186875996724</v>
      </c>
      <c r="AM187" s="33">
        <f>IF(AM52&lt;($E$52),1,IF((AM52-1)&gt;30,(AL$187/(1+'Fixed Data'!$B$16)),(1/(1+'Fixed Data'!$B$15)^(AM$52-$E$52))))</f>
        <v>0.60788447441893967</v>
      </c>
      <c r="AN187" s="33">
        <f>IF(AN52&lt;($E$52),1,IF((AN52-1)&gt;30,(AM$187/(1+'Fixed Data'!$B$16)),(1/(1+'Fixed Data'!$B$15)^(AN$52-$E$52))))</f>
        <v>0.60016633534638508</v>
      </c>
      <c r="AO187" s="33">
        <f>IF(AO52&lt;($E$52),1,IF((AO52-1)&gt;30,(AN$187/(1+'Fixed Data'!$B$16)),(1/(1+'Fixed Data'!$B$15)^(AO$52-$E$52))))</f>
        <v>0.59254619132593356</v>
      </c>
      <c r="AP187" s="33">
        <f>IF(AP52&lt;($E$52),1,IF((AP52-1)&gt;30,(AO$187/(1+'Fixed Data'!$B$16)),(1/(1+'Fixed Data'!$B$15)^(AP$52-$E$52))))</f>
        <v>0.58502279814182956</v>
      </c>
      <c r="AQ187" s="33">
        <f>IF(AQ52&lt;($E$52),1,IF((AQ52-1)&gt;30,(AP$187/(1+'Fixed Data'!$B$16)),(1/(1+'Fixed Data'!$B$15)^(AQ$52-$E$52))))</f>
        <v>0.577594927375777</v>
      </c>
      <c r="AR187" s="33">
        <f>IF(AR52&lt;($E$52),1,IF((AR52-1)&gt;30,(AQ$187/(1+'Fixed Data'!$B$16)),(1/(1+'Fixed Data'!$B$15)^(AR$52-$E$52))))</f>
        <v>0.57026136620636314</v>
      </c>
      <c r="AS187" s="33">
        <f>IF(AS52&lt;($E$52),1,IF((AS52-1)&gt;30,(AR$187/(1+'Fixed Data'!$B$16)),(1/(1+'Fixed Data'!$B$15)^(AS$52-$E$52))))</f>
        <v>0.5630209172110292</v>
      </c>
      <c r="AT187" s="33">
        <f>IF(AT52&lt;($E$52),1,IF((AT52-1)&gt;30,(AS$187/(1+'Fixed Data'!$B$16)),(1/(1+'Fixed Data'!$B$15)^(AT$52-$E$52))))</f>
        <v>0.55587239817055578</v>
      </c>
      <c r="AU187" s="33">
        <f>IF(AU52&lt;($E$52),1,IF((AU52-1)&gt;30,(AT$187/(1+'Fixed Data'!$B$16)),(1/(1+'Fixed Data'!$B$15)^(AU$52-$E$52))))</f>
        <v>0.54881464187603002</v>
      </c>
      <c r="AV187" s="33">
        <f>IF(AV52&lt;($E$52),1,IF((AV52-1)&gt;30,(AU$187/(1+'Fixed Data'!$B$16)),(1/(1+'Fixed Data'!$B$15)^(AV$52-$E$52))))</f>
        <v>0.54184649593826384</v>
      </c>
      <c r="AW187" s="33">
        <f>IF(AW52&lt;($E$52),1,IF((AW52-1)&gt;30,(AV$187/(1+'Fixed Data'!$B$16)),(1/(1+'Fixed Data'!$B$15)^(AW$52-$E$52))))</f>
        <v>0.53496682259963246</v>
      </c>
      <c r="AX187" s="33">
        <f>IF(AX52&lt;($E$52),1,IF((AX52-1)&gt;30,(AW$187/(1+'Fixed Data'!$B$16)),(1/(1+'Fixed Data'!$B$15)^(AX$52-$E$52))))</f>
        <v>0.52817449854830123</v>
      </c>
      <c r="AY187" s="33">
        <f>IF(AY52&lt;($E$52),1,IF((AY52-1)&gt;30,(AX$187/(1+'Fixed Data'!$B$16)),(1/(1+'Fixed Data'!$B$15)^(AY$52-$E$52))))</f>
        <v>0.52146841473481154</v>
      </c>
      <c r="AZ187" s="33">
        <f>IF(AZ52&lt;($E$52),1,IF((AZ52-1)&gt;30,(AY$187/(1+'Fixed Data'!$B$16)),(1/(1+'Fixed Data'!$B$15)^(AZ$52-$E$52))))</f>
        <v>0.51484747619099525</v>
      </c>
      <c r="BA187" s="33">
        <f>IF(BA52&lt;($E$52),1,IF((BA52-1)&gt;30,(AZ$187/(1+'Fixed Data'!$B$16)),(1/(1+'Fixed Data'!$B$15)^(BA$52-$E$52))))</f>
        <v>0.50831060185118893</v>
      </c>
      <c r="BB187" s="33">
        <f>IF(BB52&lt;($E$52),1,IF((BB52-1)&gt;30,(BA$187/(1+'Fixed Data'!$B$16)),(1/(1+'Fixed Data'!$B$15)^(BB$52-$E$52))))</f>
        <v>0.50185672437571716</v>
      </c>
    </row>
    <row r="188" spans="1:54" outlineLevel="2">
      <c r="B188" s="19"/>
      <c r="C188" s="19"/>
      <c r="D188" s="19"/>
      <c r="E188" s="15"/>
    </row>
    <row r="189" spans="1:54" outlineLevel="2">
      <c r="A189" s="10"/>
      <c r="B189" s="19"/>
      <c r="C189" s="19"/>
      <c r="D189" s="19"/>
      <c r="E189" s="15"/>
    </row>
    <row r="190" spans="1:54" ht="12.75" customHeight="1" outlineLevel="2">
      <c r="A190" s="423" t="s">
        <v>481</v>
      </c>
      <c r="B190" s="150" t="s">
        <v>340</v>
      </c>
      <c r="C190" s="19"/>
      <c r="D190" s="135" t="s">
        <v>379</v>
      </c>
      <c r="E190" s="21">
        <f>(E133+E83)*E186</f>
        <v>0</v>
      </c>
      <c r="F190" s="21">
        <f t="shared" ref="F190:BB190" si="17">(F133+F83)*F186</f>
        <v>0</v>
      </c>
      <c r="G190" s="21">
        <f t="shared" si="17"/>
        <v>0</v>
      </c>
      <c r="H190" s="21">
        <f t="shared" si="17"/>
        <v>0</v>
      </c>
      <c r="I190" s="21">
        <f t="shared" si="17"/>
        <v>0</v>
      </c>
      <c r="J190" s="21">
        <f t="shared" si="17"/>
        <v>0</v>
      </c>
      <c r="K190" s="21">
        <f t="shared" si="17"/>
        <v>0</v>
      </c>
      <c r="L190" s="21">
        <f t="shared" si="17"/>
        <v>0</v>
      </c>
      <c r="M190" s="21">
        <f t="shared" si="17"/>
        <v>0</v>
      </c>
      <c r="N190" s="21">
        <f t="shared" si="17"/>
        <v>0</v>
      </c>
      <c r="O190" s="21">
        <f t="shared" si="17"/>
        <v>0</v>
      </c>
      <c r="P190" s="21">
        <f t="shared" si="17"/>
        <v>0</v>
      </c>
      <c r="Q190" s="21">
        <f t="shared" si="17"/>
        <v>0</v>
      </c>
      <c r="R190" s="21">
        <f t="shared" si="17"/>
        <v>0</v>
      </c>
      <c r="S190" s="21">
        <f t="shared" si="17"/>
        <v>0</v>
      </c>
      <c r="T190" s="21">
        <f t="shared" si="17"/>
        <v>0</v>
      </c>
      <c r="U190" s="21">
        <f t="shared" si="17"/>
        <v>0</v>
      </c>
      <c r="V190" s="21">
        <f t="shared" si="17"/>
        <v>0</v>
      </c>
      <c r="W190" s="21">
        <f t="shared" si="17"/>
        <v>0</v>
      </c>
      <c r="X190" s="21">
        <f t="shared" si="17"/>
        <v>0</v>
      </c>
      <c r="Y190" s="21">
        <f t="shared" si="17"/>
        <v>0</v>
      </c>
      <c r="Z190" s="21">
        <f t="shared" si="17"/>
        <v>0</v>
      </c>
      <c r="AA190" s="21">
        <f t="shared" si="17"/>
        <v>0</v>
      </c>
      <c r="AB190" s="21">
        <f t="shared" si="17"/>
        <v>0</v>
      </c>
      <c r="AC190" s="21">
        <f t="shared" si="17"/>
        <v>0</v>
      </c>
      <c r="AD190" s="21">
        <f t="shared" si="17"/>
        <v>0</v>
      </c>
      <c r="AE190" s="21">
        <f t="shared" si="17"/>
        <v>0</v>
      </c>
      <c r="AF190" s="21">
        <f t="shared" si="17"/>
        <v>0</v>
      </c>
      <c r="AG190" s="21">
        <f t="shared" si="17"/>
        <v>0</v>
      </c>
      <c r="AH190" s="21">
        <f t="shared" si="17"/>
        <v>0</v>
      </c>
      <c r="AI190" s="21">
        <f t="shared" si="17"/>
        <v>0</v>
      </c>
      <c r="AJ190" s="21">
        <f t="shared" si="17"/>
        <v>0</v>
      </c>
      <c r="AK190" s="21">
        <f t="shared" si="17"/>
        <v>0</v>
      </c>
      <c r="AL190" s="21">
        <f t="shared" si="17"/>
        <v>0</v>
      </c>
      <c r="AM190" s="21">
        <f t="shared" si="17"/>
        <v>0</v>
      </c>
      <c r="AN190" s="21">
        <f t="shared" si="17"/>
        <v>0</v>
      </c>
      <c r="AO190" s="21">
        <f t="shared" si="17"/>
        <v>0</v>
      </c>
      <c r="AP190" s="21">
        <f t="shared" si="17"/>
        <v>0</v>
      </c>
      <c r="AQ190" s="21">
        <f t="shared" si="17"/>
        <v>0</v>
      </c>
      <c r="AR190" s="21">
        <f t="shared" si="17"/>
        <v>0</v>
      </c>
      <c r="AS190" s="21">
        <f t="shared" si="17"/>
        <v>0</v>
      </c>
      <c r="AT190" s="21">
        <f t="shared" si="17"/>
        <v>0</v>
      </c>
      <c r="AU190" s="21">
        <f t="shared" si="17"/>
        <v>0</v>
      </c>
      <c r="AV190" s="21">
        <f t="shared" si="17"/>
        <v>0</v>
      </c>
      <c r="AW190" s="21">
        <f t="shared" si="17"/>
        <v>0</v>
      </c>
      <c r="AX190" s="21">
        <f t="shared" si="17"/>
        <v>0</v>
      </c>
      <c r="AY190" s="21">
        <f t="shared" si="17"/>
        <v>0</v>
      </c>
      <c r="AZ190" s="21">
        <f t="shared" si="17"/>
        <v>0</v>
      </c>
      <c r="BA190" s="21">
        <f t="shared" si="17"/>
        <v>0</v>
      </c>
      <c r="BB190" s="21">
        <f t="shared" si="17"/>
        <v>0</v>
      </c>
    </row>
    <row r="191" spans="1:54" outlineLevel="2">
      <c r="A191" s="424"/>
      <c r="B191" s="150" t="s">
        <v>482</v>
      </c>
      <c r="C191" s="19"/>
      <c r="D191" s="135" t="s">
        <v>379</v>
      </c>
      <c r="E191" s="21">
        <f>E71*E186</f>
        <v>0</v>
      </c>
      <c r="F191" s="21">
        <f t="shared" ref="F191:BB191" si="18">F71*F186</f>
        <v>0</v>
      </c>
      <c r="G191" s="21">
        <f t="shared" si="18"/>
        <v>0</v>
      </c>
      <c r="H191" s="21">
        <f t="shared" si="18"/>
        <v>0</v>
      </c>
      <c r="I191" s="21">
        <f t="shared" si="18"/>
        <v>0</v>
      </c>
      <c r="J191" s="21">
        <f t="shared" si="18"/>
        <v>0</v>
      </c>
      <c r="K191" s="21">
        <f t="shared" si="18"/>
        <v>0</v>
      </c>
      <c r="L191" s="21">
        <f t="shared" si="18"/>
        <v>0</v>
      </c>
      <c r="M191" s="21">
        <f t="shared" si="18"/>
        <v>0</v>
      </c>
      <c r="N191" s="21">
        <f t="shared" si="18"/>
        <v>0</v>
      </c>
      <c r="O191" s="21">
        <f t="shared" si="18"/>
        <v>0</v>
      </c>
      <c r="P191" s="21">
        <f t="shared" si="18"/>
        <v>0</v>
      </c>
      <c r="Q191" s="21">
        <f t="shared" si="18"/>
        <v>0</v>
      </c>
      <c r="R191" s="21">
        <f t="shared" si="18"/>
        <v>0</v>
      </c>
      <c r="S191" s="21">
        <f t="shared" si="18"/>
        <v>0</v>
      </c>
      <c r="T191" s="21">
        <f t="shared" si="18"/>
        <v>0</v>
      </c>
      <c r="U191" s="21">
        <f t="shared" si="18"/>
        <v>0</v>
      </c>
      <c r="V191" s="21">
        <f t="shared" si="18"/>
        <v>0</v>
      </c>
      <c r="W191" s="21">
        <f t="shared" si="18"/>
        <v>0</v>
      </c>
      <c r="X191" s="21">
        <f t="shared" si="18"/>
        <v>0</v>
      </c>
      <c r="Y191" s="21">
        <f t="shared" si="18"/>
        <v>0</v>
      </c>
      <c r="Z191" s="21">
        <f t="shared" si="18"/>
        <v>0</v>
      </c>
      <c r="AA191" s="21">
        <f t="shared" si="18"/>
        <v>0</v>
      </c>
      <c r="AB191" s="21">
        <f t="shared" si="18"/>
        <v>0</v>
      </c>
      <c r="AC191" s="21">
        <f t="shared" si="18"/>
        <v>0</v>
      </c>
      <c r="AD191" s="21">
        <f t="shared" si="18"/>
        <v>0</v>
      </c>
      <c r="AE191" s="21">
        <f t="shared" si="18"/>
        <v>0</v>
      </c>
      <c r="AF191" s="21">
        <f t="shared" si="18"/>
        <v>0</v>
      </c>
      <c r="AG191" s="21">
        <f t="shared" si="18"/>
        <v>0</v>
      </c>
      <c r="AH191" s="21">
        <f t="shared" si="18"/>
        <v>0</v>
      </c>
      <c r="AI191" s="21">
        <f t="shared" si="18"/>
        <v>0</v>
      </c>
      <c r="AJ191" s="21">
        <f t="shared" si="18"/>
        <v>0</v>
      </c>
      <c r="AK191" s="21">
        <f t="shared" si="18"/>
        <v>0</v>
      </c>
      <c r="AL191" s="21">
        <f t="shared" si="18"/>
        <v>0</v>
      </c>
      <c r="AM191" s="21">
        <f t="shared" si="18"/>
        <v>0</v>
      </c>
      <c r="AN191" s="21">
        <f t="shared" si="18"/>
        <v>0</v>
      </c>
      <c r="AO191" s="21">
        <f t="shared" si="18"/>
        <v>0</v>
      </c>
      <c r="AP191" s="21">
        <f t="shared" si="18"/>
        <v>0</v>
      </c>
      <c r="AQ191" s="21">
        <f t="shared" si="18"/>
        <v>0</v>
      </c>
      <c r="AR191" s="21">
        <f t="shared" si="18"/>
        <v>0</v>
      </c>
      <c r="AS191" s="21">
        <f t="shared" si="18"/>
        <v>0</v>
      </c>
      <c r="AT191" s="21">
        <f t="shared" si="18"/>
        <v>0</v>
      </c>
      <c r="AU191" s="21">
        <f t="shared" si="18"/>
        <v>0</v>
      </c>
      <c r="AV191" s="21">
        <f t="shared" si="18"/>
        <v>0</v>
      </c>
      <c r="AW191" s="21">
        <f t="shared" si="18"/>
        <v>0</v>
      </c>
      <c r="AX191" s="21">
        <f t="shared" si="18"/>
        <v>0</v>
      </c>
      <c r="AY191" s="21">
        <f t="shared" si="18"/>
        <v>0</v>
      </c>
      <c r="AZ191" s="21">
        <f t="shared" si="18"/>
        <v>0</v>
      </c>
      <c r="BA191" s="21">
        <f t="shared" si="18"/>
        <v>0</v>
      </c>
      <c r="BB191" s="21">
        <f t="shared" si="18"/>
        <v>0</v>
      </c>
    </row>
    <row r="192" spans="1:54" outlineLevel="2">
      <c r="A192" s="424"/>
      <c r="B192" s="150" t="s">
        <v>557</v>
      </c>
      <c r="C192" s="19"/>
      <c r="D192" s="135" t="s">
        <v>379</v>
      </c>
      <c r="E192" s="21">
        <f>E77*E186</f>
        <v>0</v>
      </c>
      <c r="F192" s="21">
        <f t="shared" ref="F192:BB192" si="19">F77*F186</f>
        <v>0</v>
      </c>
      <c r="G192" s="21">
        <f t="shared" si="19"/>
        <v>0</v>
      </c>
      <c r="H192" s="21">
        <f t="shared" si="19"/>
        <v>0</v>
      </c>
      <c r="I192" s="21">
        <f t="shared" si="19"/>
        <v>0</v>
      </c>
      <c r="J192" s="21">
        <f t="shared" si="19"/>
        <v>0</v>
      </c>
      <c r="K192" s="21">
        <f t="shared" si="19"/>
        <v>0</v>
      </c>
      <c r="L192" s="21">
        <f t="shared" si="19"/>
        <v>0</v>
      </c>
      <c r="M192" s="21">
        <f t="shared" si="19"/>
        <v>0</v>
      </c>
      <c r="N192" s="21">
        <f t="shared" si="19"/>
        <v>0</v>
      </c>
      <c r="O192" s="21">
        <f t="shared" si="19"/>
        <v>0</v>
      </c>
      <c r="P192" s="21">
        <f t="shared" si="19"/>
        <v>0</v>
      </c>
      <c r="Q192" s="21">
        <f t="shared" si="19"/>
        <v>0</v>
      </c>
      <c r="R192" s="21">
        <f t="shared" si="19"/>
        <v>0</v>
      </c>
      <c r="S192" s="21">
        <f t="shared" si="19"/>
        <v>0</v>
      </c>
      <c r="T192" s="21">
        <f t="shared" si="19"/>
        <v>0</v>
      </c>
      <c r="U192" s="21">
        <f t="shared" si="19"/>
        <v>0</v>
      </c>
      <c r="V192" s="21">
        <f t="shared" si="19"/>
        <v>0</v>
      </c>
      <c r="W192" s="21">
        <f t="shared" si="19"/>
        <v>0</v>
      </c>
      <c r="X192" s="21">
        <f t="shared" si="19"/>
        <v>0</v>
      </c>
      <c r="Y192" s="21">
        <f t="shared" si="19"/>
        <v>0</v>
      </c>
      <c r="Z192" s="21">
        <f t="shared" si="19"/>
        <v>0</v>
      </c>
      <c r="AA192" s="21">
        <f t="shared" si="19"/>
        <v>0</v>
      </c>
      <c r="AB192" s="21">
        <f t="shared" si="19"/>
        <v>0</v>
      </c>
      <c r="AC192" s="21">
        <f t="shared" si="19"/>
        <v>0</v>
      </c>
      <c r="AD192" s="21">
        <f t="shared" si="19"/>
        <v>0</v>
      </c>
      <c r="AE192" s="21">
        <f t="shared" si="19"/>
        <v>0</v>
      </c>
      <c r="AF192" s="21">
        <f t="shared" si="19"/>
        <v>0</v>
      </c>
      <c r="AG192" s="21">
        <f t="shared" si="19"/>
        <v>0</v>
      </c>
      <c r="AH192" s="21">
        <f t="shared" si="19"/>
        <v>0</v>
      </c>
      <c r="AI192" s="21">
        <f t="shared" si="19"/>
        <v>0</v>
      </c>
      <c r="AJ192" s="21">
        <f t="shared" si="19"/>
        <v>0</v>
      </c>
      <c r="AK192" s="21">
        <f t="shared" si="19"/>
        <v>0</v>
      </c>
      <c r="AL192" s="21">
        <f t="shared" si="19"/>
        <v>0</v>
      </c>
      <c r="AM192" s="21">
        <f t="shared" si="19"/>
        <v>0</v>
      </c>
      <c r="AN192" s="21">
        <f t="shared" si="19"/>
        <v>0</v>
      </c>
      <c r="AO192" s="21">
        <f t="shared" si="19"/>
        <v>0</v>
      </c>
      <c r="AP192" s="21">
        <f t="shared" si="19"/>
        <v>0</v>
      </c>
      <c r="AQ192" s="21">
        <f t="shared" si="19"/>
        <v>0</v>
      </c>
      <c r="AR192" s="21">
        <f t="shared" si="19"/>
        <v>0</v>
      </c>
      <c r="AS192" s="21">
        <f t="shared" si="19"/>
        <v>0</v>
      </c>
      <c r="AT192" s="21">
        <f t="shared" si="19"/>
        <v>0</v>
      </c>
      <c r="AU192" s="21">
        <f t="shared" si="19"/>
        <v>0</v>
      </c>
      <c r="AV192" s="21">
        <f t="shared" si="19"/>
        <v>0</v>
      </c>
      <c r="AW192" s="21">
        <f t="shared" si="19"/>
        <v>0</v>
      </c>
      <c r="AX192" s="21">
        <f t="shared" si="19"/>
        <v>0</v>
      </c>
      <c r="AY192" s="21">
        <f t="shared" si="19"/>
        <v>0</v>
      </c>
      <c r="AZ192" s="21">
        <f t="shared" si="19"/>
        <v>0</v>
      </c>
      <c r="BA192" s="21">
        <f t="shared" si="19"/>
        <v>0</v>
      </c>
      <c r="BB192" s="21">
        <f t="shared" si="19"/>
        <v>0</v>
      </c>
    </row>
    <row r="193" spans="1:54" outlineLevel="2">
      <c r="A193" s="424"/>
      <c r="B193" s="150" t="s">
        <v>483</v>
      </c>
      <c r="C193" s="19"/>
      <c r="D193" s="135" t="s">
        <v>379</v>
      </c>
      <c r="E193" s="21">
        <f t="shared" ref="E193:BB193" si="20">SUMIF($B$143:$B$154,"Environmental",E$143:E$154)*E186</f>
        <v>0</v>
      </c>
      <c r="F193" s="21">
        <f t="shared" si="20"/>
        <v>0</v>
      </c>
      <c r="G193" s="21">
        <f t="shared" si="20"/>
        <v>0</v>
      </c>
      <c r="H193" s="21">
        <f t="shared" si="20"/>
        <v>0</v>
      </c>
      <c r="I193" s="21">
        <f t="shared" si="20"/>
        <v>0</v>
      </c>
      <c r="J193" s="21">
        <f t="shared" si="20"/>
        <v>0</v>
      </c>
      <c r="K193" s="21">
        <f t="shared" si="20"/>
        <v>0</v>
      </c>
      <c r="L193" s="21">
        <f t="shared" si="20"/>
        <v>0</v>
      </c>
      <c r="M193" s="21">
        <f t="shared" si="20"/>
        <v>0</v>
      </c>
      <c r="N193" s="21">
        <f t="shared" si="20"/>
        <v>0</v>
      </c>
      <c r="O193" s="21">
        <f t="shared" si="20"/>
        <v>0</v>
      </c>
      <c r="P193" s="21">
        <f t="shared" si="20"/>
        <v>0</v>
      </c>
      <c r="Q193" s="21">
        <f t="shared" si="20"/>
        <v>0</v>
      </c>
      <c r="R193" s="21">
        <f t="shared" si="20"/>
        <v>0</v>
      </c>
      <c r="S193" s="21">
        <f t="shared" si="20"/>
        <v>0</v>
      </c>
      <c r="T193" s="21">
        <f t="shared" si="20"/>
        <v>0</v>
      </c>
      <c r="U193" s="21">
        <f t="shared" si="20"/>
        <v>0</v>
      </c>
      <c r="V193" s="21">
        <f t="shared" si="20"/>
        <v>0</v>
      </c>
      <c r="W193" s="21">
        <f t="shared" si="20"/>
        <v>0</v>
      </c>
      <c r="X193" s="21">
        <f t="shared" si="20"/>
        <v>0</v>
      </c>
      <c r="Y193" s="21">
        <f t="shared" si="20"/>
        <v>0</v>
      </c>
      <c r="Z193" s="21">
        <f t="shared" si="20"/>
        <v>0</v>
      </c>
      <c r="AA193" s="21">
        <f t="shared" si="20"/>
        <v>0</v>
      </c>
      <c r="AB193" s="21">
        <f t="shared" si="20"/>
        <v>0</v>
      </c>
      <c r="AC193" s="21">
        <f t="shared" si="20"/>
        <v>0</v>
      </c>
      <c r="AD193" s="21">
        <f t="shared" si="20"/>
        <v>0</v>
      </c>
      <c r="AE193" s="21">
        <f t="shared" si="20"/>
        <v>0</v>
      </c>
      <c r="AF193" s="21">
        <f t="shared" si="20"/>
        <v>0</v>
      </c>
      <c r="AG193" s="21">
        <f t="shared" si="20"/>
        <v>0</v>
      </c>
      <c r="AH193" s="21">
        <f t="shared" si="20"/>
        <v>0</v>
      </c>
      <c r="AI193" s="21">
        <f t="shared" si="20"/>
        <v>0</v>
      </c>
      <c r="AJ193" s="21">
        <f t="shared" si="20"/>
        <v>0</v>
      </c>
      <c r="AK193" s="21">
        <f t="shared" si="20"/>
        <v>0</v>
      </c>
      <c r="AL193" s="21">
        <f t="shared" si="20"/>
        <v>0</v>
      </c>
      <c r="AM193" s="21">
        <f t="shared" si="20"/>
        <v>0</v>
      </c>
      <c r="AN193" s="21">
        <f t="shared" si="20"/>
        <v>0</v>
      </c>
      <c r="AO193" s="21">
        <f t="shared" si="20"/>
        <v>0</v>
      </c>
      <c r="AP193" s="21">
        <f t="shared" si="20"/>
        <v>0</v>
      </c>
      <c r="AQ193" s="21">
        <f t="shared" si="20"/>
        <v>0</v>
      </c>
      <c r="AR193" s="21">
        <f t="shared" si="20"/>
        <v>0</v>
      </c>
      <c r="AS193" s="21">
        <f t="shared" si="20"/>
        <v>0</v>
      </c>
      <c r="AT193" s="21">
        <f t="shared" si="20"/>
        <v>0</v>
      </c>
      <c r="AU193" s="21">
        <f t="shared" si="20"/>
        <v>0</v>
      </c>
      <c r="AV193" s="21">
        <f t="shared" si="20"/>
        <v>0</v>
      </c>
      <c r="AW193" s="21">
        <f t="shared" si="20"/>
        <v>0</v>
      </c>
      <c r="AX193" s="21">
        <f t="shared" si="20"/>
        <v>0</v>
      </c>
      <c r="AY193" s="21">
        <f t="shared" si="20"/>
        <v>0</v>
      </c>
      <c r="AZ193" s="21">
        <f t="shared" si="20"/>
        <v>0</v>
      </c>
      <c r="BA193" s="21">
        <f t="shared" si="20"/>
        <v>0</v>
      </c>
      <c r="BB193" s="21">
        <f t="shared" si="20"/>
        <v>0</v>
      </c>
    </row>
    <row r="194" spans="1:54" outlineLevel="2">
      <c r="A194" s="424"/>
      <c r="B194" s="150" t="s">
        <v>484</v>
      </c>
      <c r="C194" s="19"/>
      <c r="D194" s="135" t="s">
        <v>379</v>
      </c>
      <c r="E194" s="21">
        <f t="shared" ref="E194:BB194" si="21">SUM(E172:E174)*E186</f>
        <v>0</v>
      </c>
      <c r="F194" s="21">
        <f t="shared" si="21"/>
        <v>0</v>
      </c>
      <c r="G194" s="21">
        <f t="shared" si="21"/>
        <v>0</v>
      </c>
      <c r="H194" s="21">
        <f t="shared" si="21"/>
        <v>0</v>
      </c>
      <c r="I194" s="21">
        <f t="shared" si="21"/>
        <v>0</v>
      </c>
      <c r="J194" s="21">
        <f t="shared" si="21"/>
        <v>0</v>
      </c>
      <c r="K194" s="21">
        <f t="shared" si="21"/>
        <v>0</v>
      </c>
      <c r="L194" s="21">
        <f t="shared" si="21"/>
        <v>0</v>
      </c>
      <c r="M194" s="21">
        <f t="shared" si="21"/>
        <v>0</v>
      </c>
      <c r="N194" s="21">
        <f t="shared" si="21"/>
        <v>0</v>
      </c>
      <c r="O194" s="21">
        <f t="shared" si="21"/>
        <v>0</v>
      </c>
      <c r="P194" s="21">
        <f t="shared" si="21"/>
        <v>0</v>
      </c>
      <c r="Q194" s="21">
        <f t="shared" si="21"/>
        <v>0</v>
      </c>
      <c r="R194" s="21">
        <f t="shared" si="21"/>
        <v>0</v>
      </c>
      <c r="S194" s="21">
        <f t="shared" si="21"/>
        <v>0</v>
      </c>
      <c r="T194" s="21">
        <f t="shared" si="21"/>
        <v>0</v>
      </c>
      <c r="U194" s="21">
        <f t="shared" si="21"/>
        <v>0</v>
      </c>
      <c r="V194" s="21">
        <f t="shared" si="21"/>
        <v>0</v>
      </c>
      <c r="W194" s="21">
        <f t="shared" si="21"/>
        <v>0</v>
      </c>
      <c r="X194" s="21">
        <f t="shared" si="21"/>
        <v>0</v>
      </c>
      <c r="Y194" s="21">
        <f t="shared" si="21"/>
        <v>0</v>
      </c>
      <c r="Z194" s="21">
        <f t="shared" si="21"/>
        <v>0</v>
      </c>
      <c r="AA194" s="21">
        <f t="shared" si="21"/>
        <v>0</v>
      </c>
      <c r="AB194" s="21">
        <f t="shared" si="21"/>
        <v>0</v>
      </c>
      <c r="AC194" s="21">
        <f t="shared" si="21"/>
        <v>0</v>
      </c>
      <c r="AD194" s="21">
        <f t="shared" si="21"/>
        <v>0</v>
      </c>
      <c r="AE194" s="21">
        <f t="shared" si="21"/>
        <v>0</v>
      </c>
      <c r="AF194" s="21">
        <f t="shared" si="21"/>
        <v>0</v>
      </c>
      <c r="AG194" s="21">
        <f t="shared" si="21"/>
        <v>0</v>
      </c>
      <c r="AH194" s="21">
        <f t="shared" si="21"/>
        <v>0</v>
      </c>
      <c r="AI194" s="21">
        <f t="shared" si="21"/>
        <v>0</v>
      </c>
      <c r="AJ194" s="21">
        <f t="shared" si="21"/>
        <v>0</v>
      </c>
      <c r="AK194" s="21">
        <f t="shared" si="21"/>
        <v>0</v>
      </c>
      <c r="AL194" s="21">
        <f t="shared" si="21"/>
        <v>0</v>
      </c>
      <c r="AM194" s="21">
        <f t="shared" si="21"/>
        <v>0</v>
      </c>
      <c r="AN194" s="21">
        <f t="shared" si="21"/>
        <v>0</v>
      </c>
      <c r="AO194" s="21">
        <f t="shared" si="21"/>
        <v>0</v>
      </c>
      <c r="AP194" s="21">
        <f t="shared" si="21"/>
        <v>0</v>
      </c>
      <c r="AQ194" s="21">
        <f t="shared" si="21"/>
        <v>0</v>
      </c>
      <c r="AR194" s="21">
        <f t="shared" si="21"/>
        <v>0</v>
      </c>
      <c r="AS194" s="21">
        <f t="shared" si="21"/>
        <v>0</v>
      </c>
      <c r="AT194" s="21">
        <f t="shared" si="21"/>
        <v>0</v>
      </c>
      <c r="AU194" s="21">
        <f t="shared" si="21"/>
        <v>0</v>
      </c>
      <c r="AV194" s="21">
        <f t="shared" si="21"/>
        <v>0</v>
      </c>
      <c r="AW194" s="21">
        <f t="shared" si="21"/>
        <v>0</v>
      </c>
      <c r="AX194" s="21">
        <f t="shared" si="21"/>
        <v>0</v>
      </c>
      <c r="AY194" s="21">
        <f t="shared" si="21"/>
        <v>0</v>
      </c>
      <c r="AZ194" s="21">
        <f t="shared" si="21"/>
        <v>0</v>
      </c>
      <c r="BA194" s="21">
        <f t="shared" si="21"/>
        <v>0</v>
      </c>
      <c r="BB194" s="21">
        <f t="shared" si="21"/>
        <v>0</v>
      </c>
    </row>
    <row r="195" spans="1:54" outlineLevel="2">
      <c r="A195" s="424"/>
      <c r="B195" s="150" t="s">
        <v>485</v>
      </c>
      <c r="C195" s="19"/>
      <c r="D195" s="135" t="s">
        <v>379</v>
      </c>
      <c r="E195" s="21">
        <f>SUM(E176:E178)*E186</f>
        <v>0</v>
      </c>
      <c r="F195" s="21">
        <f t="shared" ref="F195:BB195" si="22">SUM(F176:F178)*F186</f>
        <v>0</v>
      </c>
      <c r="G195" s="21">
        <f t="shared" si="22"/>
        <v>0</v>
      </c>
      <c r="H195" s="21">
        <f t="shared" si="22"/>
        <v>0</v>
      </c>
      <c r="I195" s="21">
        <f t="shared" si="22"/>
        <v>0</v>
      </c>
      <c r="J195" s="21">
        <f t="shared" si="22"/>
        <v>0</v>
      </c>
      <c r="K195" s="21">
        <f t="shared" si="22"/>
        <v>0</v>
      </c>
      <c r="L195" s="21">
        <f t="shared" si="22"/>
        <v>0</v>
      </c>
      <c r="M195" s="21">
        <f t="shared" si="22"/>
        <v>0</v>
      </c>
      <c r="N195" s="21">
        <f t="shared" si="22"/>
        <v>0</v>
      </c>
      <c r="O195" s="21">
        <f t="shared" si="22"/>
        <v>0</v>
      </c>
      <c r="P195" s="21">
        <f t="shared" si="22"/>
        <v>0</v>
      </c>
      <c r="Q195" s="21">
        <f t="shared" si="22"/>
        <v>0</v>
      </c>
      <c r="R195" s="21">
        <f t="shared" si="22"/>
        <v>0</v>
      </c>
      <c r="S195" s="21">
        <f t="shared" si="22"/>
        <v>0</v>
      </c>
      <c r="T195" s="21">
        <f t="shared" si="22"/>
        <v>0</v>
      </c>
      <c r="U195" s="21">
        <f t="shared" si="22"/>
        <v>0</v>
      </c>
      <c r="V195" s="21">
        <f t="shared" si="22"/>
        <v>0</v>
      </c>
      <c r="W195" s="21">
        <f t="shared" si="22"/>
        <v>0</v>
      </c>
      <c r="X195" s="21">
        <f t="shared" si="22"/>
        <v>0</v>
      </c>
      <c r="Y195" s="21">
        <f t="shared" si="22"/>
        <v>0</v>
      </c>
      <c r="Z195" s="21">
        <f t="shared" si="22"/>
        <v>0</v>
      </c>
      <c r="AA195" s="21">
        <f t="shared" si="22"/>
        <v>0</v>
      </c>
      <c r="AB195" s="21">
        <f t="shared" si="22"/>
        <v>0</v>
      </c>
      <c r="AC195" s="21">
        <f t="shared" si="22"/>
        <v>0</v>
      </c>
      <c r="AD195" s="21">
        <f t="shared" si="22"/>
        <v>0</v>
      </c>
      <c r="AE195" s="21">
        <f t="shared" si="22"/>
        <v>0</v>
      </c>
      <c r="AF195" s="21">
        <f t="shared" si="22"/>
        <v>0</v>
      </c>
      <c r="AG195" s="21">
        <f t="shared" si="22"/>
        <v>0</v>
      </c>
      <c r="AH195" s="21">
        <f t="shared" si="22"/>
        <v>0</v>
      </c>
      <c r="AI195" s="21">
        <f t="shared" si="22"/>
        <v>0</v>
      </c>
      <c r="AJ195" s="21">
        <f t="shared" si="22"/>
        <v>0</v>
      </c>
      <c r="AK195" s="21">
        <f t="shared" si="22"/>
        <v>0</v>
      </c>
      <c r="AL195" s="21">
        <f t="shared" si="22"/>
        <v>0</v>
      </c>
      <c r="AM195" s="21">
        <f t="shared" si="22"/>
        <v>0</v>
      </c>
      <c r="AN195" s="21">
        <f t="shared" si="22"/>
        <v>0</v>
      </c>
      <c r="AO195" s="21">
        <f t="shared" si="22"/>
        <v>0</v>
      </c>
      <c r="AP195" s="21">
        <f t="shared" si="22"/>
        <v>0</v>
      </c>
      <c r="AQ195" s="21">
        <f t="shared" si="22"/>
        <v>0</v>
      </c>
      <c r="AR195" s="21">
        <f t="shared" si="22"/>
        <v>0</v>
      </c>
      <c r="AS195" s="21">
        <f t="shared" si="22"/>
        <v>0</v>
      </c>
      <c r="AT195" s="21">
        <f t="shared" si="22"/>
        <v>0</v>
      </c>
      <c r="AU195" s="21">
        <f t="shared" si="22"/>
        <v>0</v>
      </c>
      <c r="AV195" s="21">
        <f t="shared" si="22"/>
        <v>0</v>
      </c>
      <c r="AW195" s="21">
        <f t="shared" si="22"/>
        <v>0</v>
      </c>
      <c r="AX195" s="21">
        <f t="shared" si="22"/>
        <v>0</v>
      </c>
      <c r="AY195" s="21">
        <f t="shared" si="22"/>
        <v>0</v>
      </c>
      <c r="AZ195" s="21">
        <f t="shared" si="22"/>
        <v>0</v>
      </c>
      <c r="BA195" s="21">
        <f t="shared" si="22"/>
        <v>0</v>
      </c>
      <c r="BB195" s="21">
        <f t="shared" si="22"/>
        <v>0</v>
      </c>
    </row>
    <row r="196" spans="1:54" outlineLevel="2">
      <c r="A196" s="424"/>
      <c r="B196" s="150" t="s">
        <v>285</v>
      </c>
      <c r="C196" s="19"/>
      <c r="D196" s="135" t="s">
        <v>379</v>
      </c>
      <c r="E196" s="21">
        <f t="shared" ref="E196:BB196" si="23">SUMIF($B$143:$B$154,"Safety",E$143:E$154)*E187</f>
        <v>0</v>
      </c>
      <c r="F196" s="21">
        <f t="shared" si="23"/>
        <v>0</v>
      </c>
      <c r="G196" s="21">
        <f t="shared" si="23"/>
        <v>0</v>
      </c>
      <c r="H196" s="21">
        <f t="shared" si="23"/>
        <v>0</v>
      </c>
      <c r="I196" s="21">
        <f t="shared" si="23"/>
        <v>0</v>
      </c>
      <c r="J196" s="21">
        <f t="shared" si="23"/>
        <v>0</v>
      </c>
      <c r="K196" s="21">
        <f t="shared" si="23"/>
        <v>0</v>
      </c>
      <c r="L196" s="21">
        <f t="shared" si="23"/>
        <v>0</v>
      </c>
      <c r="M196" s="21">
        <f t="shared" si="23"/>
        <v>0</v>
      </c>
      <c r="N196" s="21">
        <f t="shared" si="23"/>
        <v>0</v>
      </c>
      <c r="O196" s="21">
        <f t="shared" si="23"/>
        <v>0</v>
      </c>
      <c r="P196" s="21">
        <f t="shared" si="23"/>
        <v>0</v>
      </c>
      <c r="Q196" s="21">
        <f t="shared" si="23"/>
        <v>0</v>
      </c>
      <c r="R196" s="21">
        <f t="shared" si="23"/>
        <v>0</v>
      </c>
      <c r="S196" s="21">
        <f t="shared" si="23"/>
        <v>0</v>
      </c>
      <c r="T196" s="21">
        <f t="shared" si="23"/>
        <v>0</v>
      </c>
      <c r="U196" s="21">
        <f t="shared" si="23"/>
        <v>0</v>
      </c>
      <c r="V196" s="21">
        <f t="shared" si="23"/>
        <v>0</v>
      </c>
      <c r="W196" s="21">
        <f t="shared" si="23"/>
        <v>0</v>
      </c>
      <c r="X196" s="21">
        <f t="shared" si="23"/>
        <v>0</v>
      </c>
      <c r="Y196" s="21">
        <f t="shared" si="23"/>
        <v>0</v>
      </c>
      <c r="Z196" s="21">
        <f t="shared" si="23"/>
        <v>0</v>
      </c>
      <c r="AA196" s="21">
        <f t="shared" si="23"/>
        <v>0</v>
      </c>
      <c r="AB196" s="21">
        <f t="shared" si="23"/>
        <v>0</v>
      </c>
      <c r="AC196" s="21">
        <f t="shared" si="23"/>
        <v>0</v>
      </c>
      <c r="AD196" s="21">
        <f t="shared" si="23"/>
        <v>0</v>
      </c>
      <c r="AE196" s="21">
        <f t="shared" si="23"/>
        <v>0</v>
      </c>
      <c r="AF196" s="21">
        <f t="shared" si="23"/>
        <v>0</v>
      </c>
      <c r="AG196" s="21">
        <f t="shared" si="23"/>
        <v>0</v>
      </c>
      <c r="AH196" s="21">
        <f t="shared" si="23"/>
        <v>0</v>
      </c>
      <c r="AI196" s="21">
        <f t="shared" si="23"/>
        <v>0</v>
      </c>
      <c r="AJ196" s="21">
        <f t="shared" si="23"/>
        <v>0</v>
      </c>
      <c r="AK196" s="21">
        <f t="shared" si="23"/>
        <v>0</v>
      </c>
      <c r="AL196" s="21">
        <f t="shared" si="23"/>
        <v>0</v>
      </c>
      <c r="AM196" s="21">
        <f t="shared" si="23"/>
        <v>0</v>
      </c>
      <c r="AN196" s="21">
        <f t="shared" si="23"/>
        <v>0</v>
      </c>
      <c r="AO196" s="21">
        <f t="shared" si="23"/>
        <v>0</v>
      </c>
      <c r="AP196" s="21">
        <f t="shared" si="23"/>
        <v>0</v>
      </c>
      <c r="AQ196" s="21">
        <f t="shared" si="23"/>
        <v>0</v>
      </c>
      <c r="AR196" s="21">
        <f t="shared" si="23"/>
        <v>0</v>
      </c>
      <c r="AS196" s="21">
        <f t="shared" si="23"/>
        <v>0</v>
      </c>
      <c r="AT196" s="21">
        <f t="shared" si="23"/>
        <v>0</v>
      </c>
      <c r="AU196" s="21">
        <f t="shared" si="23"/>
        <v>0</v>
      </c>
      <c r="AV196" s="21">
        <f t="shared" si="23"/>
        <v>0</v>
      </c>
      <c r="AW196" s="21">
        <f t="shared" si="23"/>
        <v>0</v>
      </c>
      <c r="AX196" s="21">
        <f t="shared" si="23"/>
        <v>0</v>
      </c>
      <c r="AY196" s="21">
        <f t="shared" si="23"/>
        <v>0</v>
      </c>
      <c r="AZ196" s="21">
        <f t="shared" si="23"/>
        <v>0</v>
      </c>
      <c r="BA196" s="21">
        <f t="shared" si="23"/>
        <v>0</v>
      </c>
      <c r="BB196" s="21">
        <f t="shared" si="23"/>
        <v>0</v>
      </c>
    </row>
    <row r="197" spans="1:54" outlineLevel="2">
      <c r="A197" s="424"/>
      <c r="B197" s="150" t="s">
        <v>288</v>
      </c>
      <c r="C197" s="19"/>
      <c r="D197" s="135" t="s">
        <v>379</v>
      </c>
      <c r="E197" s="21">
        <f>SUMIF($B$143:$B$154,"Financial",E$143:E$154)*E186</f>
        <v>0</v>
      </c>
      <c r="F197" s="21">
        <f t="shared" ref="F197:BB197" si="24">SUMIF($B$143:$B$154,"Financial",F$143:F$154)*F186</f>
        <v>0</v>
      </c>
      <c r="G197" s="21">
        <f t="shared" si="24"/>
        <v>0</v>
      </c>
      <c r="H197" s="21">
        <f t="shared" si="24"/>
        <v>0</v>
      </c>
      <c r="I197" s="21">
        <f t="shared" si="24"/>
        <v>0</v>
      </c>
      <c r="J197" s="21">
        <f t="shared" si="24"/>
        <v>0</v>
      </c>
      <c r="K197" s="21">
        <f t="shared" si="24"/>
        <v>0</v>
      </c>
      <c r="L197" s="21">
        <f t="shared" si="24"/>
        <v>0</v>
      </c>
      <c r="M197" s="21">
        <f t="shared" si="24"/>
        <v>0</v>
      </c>
      <c r="N197" s="21">
        <f t="shared" si="24"/>
        <v>0</v>
      </c>
      <c r="O197" s="21">
        <f t="shared" si="24"/>
        <v>0</v>
      </c>
      <c r="P197" s="21">
        <f t="shared" si="24"/>
        <v>0</v>
      </c>
      <c r="Q197" s="21">
        <f t="shared" si="24"/>
        <v>0</v>
      </c>
      <c r="R197" s="21">
        <f t="shared" si="24"/>
        <v>0</v>
      </c>
      <c r="S197" s="21">
        <f t="shared" si="24"/>
        <v>0</v>
      </c>
      <c r="T197" s="21">
        <f t="shared" si="24"/>
        <v>0</v>
      </c>
      <c r="U197" s="21">
        <f t="shared" si="24"/>
        <v>0</v>
      </c>
      <c r="V197" s="21">
        <f t="shared" si="24"/>
        <v>0</v>
      </c>
      <c r="W197" s="21">
        <f t="shared" si="24"/>
        <v>0</v>
      </c>
      <c r="X197" s="21">
        <f t="shared" si="24"/>
        <v>0</v>
      </c>
      <c r="Y197" s="21">
        <f t="shared" si="24"/>
        <v>0</v>
      </c>
      <c r="Z197" s="21">
        <f t="shared" si="24"/>
        <v>0</v>
      </c>
      <c r="AA197" s="21">
        <f t="shared" si="24"/>
        <v>0</v>
      </c>
      <c r="AB197" s="21">
        <f t="shared" si="24"/>
        <v>0</v>
      </c>
      <c r="AC197" s="21">
        <f t="shared" si="24"/>
        <v>0</v>
      </c>
      <c r="AD197" s="21">
        <f t="shared" si="24"/>
        <v>0</v>
      </c>
      <c r="AE197" s="21">
        <f t="shared" si="24"/>
        <v>0</v>
      </c>
      <c r="AF197" s="21">
        <f t="shared" si="24"/>
        <v>0</v>
      </c>
      <c r="AG197" s="21">
        <f t="shared" si="24"/>
        <v>0</v>
      </c>
      <c r="AH197" s="21">
        <f t="shared" si="24"/>
        <v>0</v>
      </c>
      <c r="AI197" s="21">
        <f t="shared" si="24"/>
        <v>0</v>
      </c>
      <c r="AJ197" s="21">
        <f t="shared" si="24"/>
        <v>0</v>
      </c>
      <c r="AK197" s="21">
        <f t="shared" si="24"/>
        <v>0</v>
      </c>
      <c r="AL197" s="21">
        <f t="shared" si="24"/>
        <v>0</v>
      </c>
      <c r="AM197" s="21">
        <f t="shared" si="24"/>
        <v>0</v>
      </c>
      <c r="AN197" s="21">
        <f t="shared" si="24"/>
        <v>0</v>
      </c>
      <c r="AO197" s="21">
        <f t="shared" si="24"/>
        <v>0</v>
      </c>
      <c r="AP197" s="21">
        <f t="shared" si="24"/>
        <v>0</v>
      </c>
      <c r="AQ197" s="21">
        <f t="shared" si="24"/>
        <v>0</v>
      </c>
      <c r="AR197" s="21">
        <f t="shared" si="24"/>
        <v>0</v>
      </c>
      <c r="AS197" s="21">
        <f t="shared" si="24"/>
        <v>0</v>
      </c>
      <c r="AT197" s="21">
        <f t="shared" si="24"/>
        <v>0</v>
      </c>
      <c r="AU197" s="21">
        <f t="shared" si="24"/>
        <v>0</v>
      </c>
      <c r="AV197" s="21">
        <f t="shared" si="24"/>
        <v>0</v>
      </c>
      <c r="AW197" s="21">
        <f t="shared" si="24"/>
        <v>0</v>
      </c>
      <c r="AX197" s="21">
        <f t="shared" si="24"/>
        <v>0</v>
      </c>
      <c r="AY197" s="21">
        <f t="shared" si="24"/>
        <v>0</v>
      </c>
      <c r="AZ197" s="21">
        <f t="shared" si="24"/>
        <v>0</v>
      </c>
      <c r="BA197" s="21">
        <f t="shared" si="24"/>
        <v>0</v>
      </c>
      <c r="BB197" s="21">
        <f t="shared" si="24"/>
        <v>0</v>
      </c>
    </row>
    <row r="198" spans="1:54" outlineLevel="2">
      <c r="A198" s="425"/>
      <c r="B198" s="150" t="s">
        <v>466</v>
      </c>
      <c r="C198" s="19"/>
      <c r="D198" s="135" t="s">
        <v>379</v>
      </c>
      <c r="E198" s="21">
        <f>SUMIF($B$143:$B$154,"Other",E$143:E$154)*E186</f>
        <v>0</v>
      </c>
      <c r="F198" s="21">
        <f t="shared" ref="F198:BB198" si="25">SUMIF($B$143:$B$154,"Other",F$143:F$154)*F186</f>
        <v>0</v>
      </c>
      <c r="G198" s="21">
        <f t="shared" si="25"/>
        <v>0</v>
      </c>
      <c r="H198" s="21">
        <f t="shared" si="25"/>
        <v>0</v>
      </c>
      <c r="I198" s="21">
        <f t="shared" si="25"/>
        <v>0</v>
      </c>
      <c r="J198" s="21">
        <f t="shared" si="25"/>
        <v>0</v>
      </c>
      <c r="K198" s="21">
        <f t="shared" si="25"/>
        <v>0</v>
      </c>
      <c r="L198" s="21">
        <f t="shared" si="25"/>
        <v>0</v>
      </c>
      <c r="M198" s="21">
        <f t="shared" si="25"/>
        <v>0</v>
      </c>
      <c r="N198" s="21">
        <f t="shared" si="25"/>
        <v>0</v>
      </c>
      <c r="O198" s="21">
        <f t="shared" si="25"/>
        <v>0</v>
      </c>
      <c r="P198" s="21">
        <f t="shared" si="25"/>
        <v>0</v>
      </c>
      <c r="Q198" s="21">
        <f t="shared" si="25"/>
        <v>0</v>
      </c>
      <c r="R198" s="21">
        <f t="shared" si="25"/>
        <v>0</v>
      </c>
      <c r="S198" s="21">
        <f t="shared" si="25"/>
        <v>0</v>
      </c>
      <c r="T198" s="21">
        <f t="shared" si="25"/>
        <v>0</v>
      </c>
      <c r="U198" s="21">
        <f t="shared" si="25"/>
        <v>0</v>
      </c>
      <c r="V198" s="21">
        <f t="shared" si="25"/>
        <v>0</v>
      </c>
      <c r="W198" s="21">
        <f t="shared" si="25"/>
        <v>0</v>
      </c>
      <c r="X198" s="21">
        <f t="shared" si="25"/>
        <v>0</v>
      </c>
      <c r="Y198" s="21">
        <f t="shared" si="25"/>
        <v>0</v>
      </c>
      <c r="Z198" s="21">
        <f t="shared" si="25"/>
        <v>0</v>
      </c>
      <c r="AA198" s="21">
        <f t="shared" si="25"/>
        <v>0</v>
      </c>
      <c r="AB198" s="21">
        <f t="shared" si="25"/>
        <v>0</v>
      </c>
      <c r="AC198" s="21">
        <f t="shared" si="25"/>
        <v>0</v>
      </c>
      <c r="AD198" s="21">
        <f t="shared" si="25"/>
        <v>0</v>
      </c>
      <c r="AE198" s="21">
        <f t="shared" si="25"/>
        <v>0</v>
      </c>
      <c r="AF198" s="21">
        <f t="shared" si="25"/>
        <v>0</v>
      </c>
      <c r="AG198" s="21">
        <f t="shared" si="25"/>
        <v>0</v>
      </c>
      <c r="AH198" s="21">
        <f t="shared" si="25"/>
        <v>0</v>
      </c>
      <c r="AI198" s="21">
        <f t="shared" si="25"/>
        <v>0</v>
      </c>
      <c r="AJ198" s="21">
        <f t="shared" si="25"/>
        <v>0</v>
      </c>
      <c r="AK198" s="21">
        <f t="shared" si="25"/>
        <v>0</v>
      </c>
      <c r="AL198" s="21">
        <f t="shared" si="25"/>
        <v>0</v>
      </c>
      <c r="AM198" s="21">
        <f t="shared" si="25"/>
        <v>0</v>
      </c>
      <c r="AN198" s="21">
        <f t="shared" si="25"/>
        <v>0</v>
      </c>
      <c r="AO198" s="21">
        <f t="shared" si="25"/>
        <v>0</v>
      </c>
      <c r="AP198" s="21">
        <f t="shared" si="25"/>
        <v>0</v>
      </c>
      <c r="AQ198" s="21">
        <f t="shared" si="25"/>
        <v>0</v>
      </c>
      <c r="AR198" s="21">
        <f t="shared" si="25"/>
        <v>0</v>
      </c>
      <c r="AS198" s="21">
        <f t="shared" si="25"/>
        <v>0</v>
      </c>
      <c r="AT198" s="21">
        <f t="shared" si="25"/>
        <v>0</v>
      </c>
      <c r="AU198" s="21">
        <f t="shared" si="25"/>
        <v>0</v>
      </c>
      <c r="AV198" s="21">
        <f t="shared" si="25"/>
        <v>0</v>
      </c>
      <c r="AW198" s="21">
        <f t="shared" si="25"/>
        <v>0</v>
      </c>
      <c r="AX198" s="21">
        <f t="shared" si="25"/>
        <v>0</v>
      </c>
      <c r="AY198" s="21">
        <f t="shared" si="25"/>
        <v>0</v>
      </c>
      <c r="AZ198" s="21">
        <f t="shared" si="25"/>
        <v>0</v>
      </c>
      <c r="BA198" s="21">
        <f t="shared" si="25"/>
        <v>0</v>
      </c>
      <c r="BB198" s="21">
        <f t="shared" si="25"/>
        <v>0</v>
      </c>
    </row>
    <row r="199" spans="1:54" outlineLevel="2">
      <c r="A199" s="230"/>
      <c r="B199" s="150"/>
      <c r="C199" s="19"/>
      <c r="D199" s="19"/>
      <c r="E199" s="231"/>
      <c r="F199" s="231"/>
      <c r="G199" s="231"/>
      <c r="H199" s="231"/>
      <c r="I199" s="231"/>
      <c r="J199" s="231"/>
      <c r="K199" s="231"/>
      <c r="L199" s="231"/>
      <c r="M199" s="231"/>
      <c r="N199" s="231"/>
      <c r="O199" s="231"/>
      <c r="P199" s="231"/>
      <c r="Q199" s="231"/>
      <c r="R199" s="231"/>
      <c r="S199" s="231"/>
      <c r="T199" s="231"/>
      <c r="U199" s="231"/>
      <c r="V199" s="231"/>
      <c r="W199" s="231"/>
      <c r="X199" s="231"/>
      <c r="Y199" s="231"/>
      <c r="Z199" s="231"/>
      <c r="AA199" s="231"/>
      <c r="AB199" s="231"/>
      <c r="AC199" s="231"/>
      <c r="AD199" s="231"/>
      <c r="AE199" s="231"/>
      <c r="AF199" s="231"/>
      <c r="AG199" s="231"/>
      <c r="AH199" s="231"/>
      <c r="AI199" s="231"/>
      <c r="AJ199" s="231"/>
      <c r="AK199" s="231"/>
      <c r="AL199" s="231"/>
      <c r="AM199" s="231"/>
      <c r="AN199" s="231"/>
      <c r="AO199" s="231"/>
      <c r="AP199" s="231"/>
      <c r="AQ199" s="231"/>
      <c r="AR199" s="231"/>
      <c r="AS199" s="231"/>
      <c r="AT199" s="231"/>
      <c r="AU199" s="231"/>
      <c r="AV199" s="231"/>
      <c r="AW199" s="231"/>
      <c r="AX199" s="231"/>
      <c r="AY199" s="231"/>
      <c r="AZ199" s="231"/>
      <c r="BA199" s="231"/>
      <c r="BB199" s="231"/>
    </row>
    <row r="200" spans="1:54" outlineLevel="2">
      <c r="A200" s="423" t="s">
        <v>486</v>
      </c>
      <c r="B200" s="150" t="s">
        <v>487</v>
      </c>
      <c r="C200" s="19"/>
      <c r="D200" s="135" t="s">
        <v>379</v>
      </c>
      <c r="E200" s="21">
        <f>SUM(E190:E193,E196:E198)</f>
        <v>0</v>
      </c>
      <c r="F200" s="21">
        <f t="shared" ref="F200:BB200" si="26">SUM(F190:F193,F196:F198)</f>
        <v>0</v>
      </c>
      <c r="G200" s="21">
        <f t="shared" si="26"/>
        <v>0</v>
      </c>
      <c r="H200" s="21">
        <f t="shared" si="26"/>
        <v>0</v>
      </c>
      <c r="I200" s="21">
        <f t="shared" si="26"/>
        <v>0</v>
      </c>
      <c r="J200" s="21">
        <f t="shared" si="26"/>
        <v>0</v>
      </c>
      <c r="K200" s="21">
        <f t="shared" si="26"/>
        <v>0</v>
      </c>
      <c r="L200" s="21">
        <f t="shared" si="26"/>
        <v>0</v>
      </c>
      <c r="M200" s="21">
        <f t="shared" si="26"/>
        <v>0</v>
      </c>
      <c r="N200" s="21">
        <f t="shared" si="26"/>
        <v>0</v>
      </c>
      <c r="O200" s="21">
        <f t="shared" si="26"/>
        <v>0</v>
      </c>
      <c r="P200" s="21">
        <f t="shared" si="26"/>
        <v>0</v>
      </c>
      <c r="Q200" s="21">
        <f t="shared" si="26"/>
        <v>0</v>
      </c>
      <c r="R200" s="21">
        <f t="shared" si="26"/>
        <v>0</v>
      </c>
      <c r="S200" s="21">
        <f t="shared" si="26"/>
        <v>0</v>
      </c>
      <c r="T200" s="21">
        <f t="shared" si="26"/>
        <v>0</v>
      </c>
      <c r="U200" s="21">
        <f t="shared" si="26"/>
        <v>0</v>
      </c>
      <c r="V200" s="21">
        <f t="shared" si="26"/>
        <v>0</v>
      </c>
      <c r="W200" s="21">
        <f t="shared" si="26"/>
        <v>0</v>
      </c>
      <c r="X200" s="21">
        <f t="shared" si="26"/>
        <v>0</v>
      </c>
      <c r="Y200" s="21">
        <f t="shared" si="26"/>
        <v>0</v>
      </c>
      <c r="Z200" s="21">
        <f t="shared" si="26"/>
        <v>0</v>
      </c>
      <c r="AA200" s="21">
        <f t="shared" si="26"/>
        <v>0</v>
      </c>
      <c r="AB200" s="21">
        <f t="shared" si="26"/>
        <v>0</v>
      </c>
      <c r="AC200" s="21">
        <f t="shared" si="26"/>
        <v>0</v>
      </c>
      <c r="AD200" s="21">
        <f t="shared" si="26"/>
        <v>0</v>
      </c>
      <c r="AE200" s="21">
        <f t="shared" si="26"/>
        <v>0</v>
      </c>
      <c r="AF200" s="21">
        <f t="shared" si="26"/>
        <v>0</v>
      </c>
      <c r="AG200" s="21">
        <f t="shared" si="26"/>
        <v>0</v>
      </c>
      <c r="AH200" s="21">
        <f t="shared" si="26"/>
        <v>0</v>
      </c>
      <c r="AI200" s="21">
        <f t="shared" si="26"/>
        <v>0</v>
      </c>
      <c r="AJ200" s="21">
        <f t="shared" si="26"/>
        <v>0</v>
      </c>
      <c r="AK200" s="21">
        <f t="shared" si="26"/>
        <v>0</v>
      </c>
      <c r="AL200" s="21">
        <f t="shared" si="26"/>
        <v>0</v>
      </c>
      <c r="AM200" s="21">
        <f t="shared" si="26"/>
        <v>0</v>
      </c>
      <c r="AN200" s="21">
        <f t="shared" si="26"/>
        <v>0</v>
      </c>
      <c r="AO200" s="21">
        <f t="shared" si="26"/>
        <v>0</v>
      </c>
      <c r="AP200" s="21">
        <f t="shared" si="26"/>
        <v>0</v>
      </c>
      <c r="AQ200" s="21">
        <f t="shared" si="26"/>
        <v>0</v>
      </c>
      <c r="AR200" s="21">
        <f t="shared" si="26"/>
        <v>0</v>
      </c>
      <c r="AS200" s="21">
        <f t="shared" si="26"/>
        <v>0</v>
      </c>
      <c r="AT200" s="21">
        <f t="shared" si="26"/>
        <v>0</v>
      </c>
      <c r="AU200" s="21">
        <f t="shared" si="26"/>
        <v>0</v>
      </c>
      <c r="AV200" s="21">
        <f t="shared" si="26"/>
        <v>0</v>
      </c>
      <c r="AW200" s="21">
        <f t="shared" si="26"/>
        <v>0</v>
      </c>
      <c r="AX200" s="21">
        <f t="shared" si="26"/>
        <v>0</v>
      </c>
      <c r="AY200" s="21">
        <f t="shared" si="26"/>
        <v>0</v>
      </c>
      <c r="AZ200" s="21">
        <f t="shared" si="26"/>
        <v>0</v>
      </c>
      <c r="BA200" s="21">
        <f t="shared" si="26"/>
        <v>0</v>
      </c>
      <c r="BB200" s="21">
        <f t="shared" si="26"/>
        <v>0</v>
      </c>
    </row>
    <row r="201" spans="1:54" outlineLevel="2">
      <c r="A201" s="424"/>
      <c r="B201" s="150" t="s">
        <v>488</v>
      </c>
      <c r="C201" s="19"/>
      <c r="D201" s="135" t="s">
        <v>379</v>
      </c>
      <c r="E201" s="21">
        <f>SUM(E190:E192,E194,E196:E198)</f>
        <v>0</v>
      </c>
      <c r="F201" s="21">
        <f t="shared" ref="F201:BB201" si="27">SUM(F190:F192,F194,F196:F198)</f>
        <v>0</v>
      </c>
      <c r="G201" s="21">
        <f t="shared" si="27"/>
        <v>0</v>
      </c>
      <c r="H201" s="21">
        <f t="shared" si="27"/>
        <v>0</v>
      </c>
      <c r="I201" s="21">
        <f t="shared" si="27"/>
        <v>0</v>
      </c>
      <c r="J201" s="21">
        <f t="shared" si="27"/>
        <v>0</v>
      </c>
      <c r="K201" s="21">
        <f t="shared" si="27"/>
        <v>0</v>
      </c>
      <c r="L201" s="21">
        <f t="shared" si="27"/>
        <v>0</v>
      </c>
      <c r="M201" s="21">
        <f t="shared" si="27"/>
        <v>0</v>
      </c>
      <c r="N201" s="21">
        <f t="shared" si="27"/>
        <v>0</v>
      </c>
      <c r="O201" s="21">
        <f t="shared" si="27"/>
        <v>0</v>
      </c>
      <c r="P201" s="21">
        <f t="shared" si="27"/>
        <v>0</v>
      </c>
      <c r="Q201" s="21">
        <f t="shared" si="27"/>
        <v>0</v>
      </c>
      <c r="R201" s="21">
        <f t="shared" si="27"/>
        <v>0</v>
      </c>
      <c r="S201" s="21">
        <f t="shared" si="27"/>
        <v>0</v>
      </c>
      <c r="T201" s="21">
        <f t="shared" si="27"/>
        <v>0</v>
      </c>
      <c r="U201" s="21">
        <f t="shared" si="27"/>
        <v>0</v>
      </c>
      <c r="V201" s="21">
        <f t="shared" si="27"/>
        <v>0</v>
      </c>
      <c r="W201" s="21">
        <f t="shared" si="27"/>
        <v>0</v>
      </c>
      <c r="X201" s="21">
        <f t="shared" si="27"/>
        <v>0</v>
      </c>
      <c r="Y201" s="21">
        <f t="shared" si="27"/>
        <v>0</v>
      </c>
      <c r="Z201" s="21">
        <f t="shared" si="27"/>
        <v>0</v>
      </c>
      <c r="AA201" s="21">
        <f t="shared" si="27"/>
        <v>0</v>
      </c>
      <c r="AB201" s="21">
        <f t="shared" si="27"/>
        <v>0</v>
      </c>
      <c r="AC201" s="21">
        <f t="shared" si="27"/>
        <v>0</v>
      </c>
      <c r="AD201" s="21">
        <f t="shared" si="27"/>
        <v>0</v>
      </c>
      <c r="AE201" s="21">
        <f t="shared" si="27"/>
        <v>0</v>
      </c>
      <c r="AF201" s="21">
        <f t="shared" si="27"/>
        <v>0</v>
      </c>
      <c r="AG201" s="21">
        <f t="shared" si="27"/>
        <v>0</v>
      </c>
      <c r="AH201" s="21">
        <f t="shared" si="27"/>
        <v>0</v>
      </c>
      <c r="AI201" s="21">
        <f t="shared" si="27"/>
        <v>0</v>
      </c>
      <c r="AJ201" s="21">
        <f t="shared" si="27"/>
        <v>0</v>
      </c>
      <c r="AK201" s="21">
        <f t="shared" si="27"/>
        <v>0</v>
      </c>
      <c r="AL201" s="21">
        <f t="shared" si="27"/>
        <v>0</v>
      </c>
      <c r="AM201" s="21">
        <f t="shared" si="27"/>
        <v>0</v>
      </c>
      <c r="AN201" s="21">
        <f t="shared" si="27"/>
        <v>0</v>
      </c>
      <c r="AO201" s="21">
        <f t="shared" si="27"/>
        <v>0</v>
      </c>
      <c r="AP201" s="21">
        <f t="shared" si="27"/>
        <v>0</v>
      </c>
      <c r="AQ201" s="21">
        <f t="shared" si="27"/>
        <v>0</v>
      </c>
      <c r="AR201" s="21">
        <f t="shared" si="27"/>
        <v>0</v>
      </c>
      <c r="AS201" s="21">
        <f t="shared" si="27"/>
        <v>0</v>
      </c>
      <c r="AT201" s="21">
        <f t="shared" si="27"/>
        <v>0</v>
      </c>
      <c r="AU201" s="21">
        <f t="shared" si="27"/>
        <v>0</v>
      </c>
      <c r="AV201" s="21">
        <f t="shared" si="27"/>
        <v>0</v>
      </c>
      <c r="AW201" s="21">
        <f t="shared" si="27"/>
        <v>0</v>
      </c>
      <c r="AX201" s="21">
        <f t="shared" si="27"/>
        <v>0</v>
      </c>
      <c r="AY201" s="21">
        <f t="shared" si="27"/>
        <v>0</v>
      </c>
      <c r="AZ201" s="21">
        <f t="shared" si="27"/>
        <v>0</v>
      </c>
      <c r="BA201" s="21">
        <f t="shared" si="27"/>
        <v>0</v>
      </c>
      <c r="BB201" s="21">
        <f t="shared" si="27"/>
        <v>0</v>
      </c>
    </row>
    <row r="202" spans="1:54" outlineLevel="2">
      <c r="A202" s="425"/>
      <c r="B202" s="150" t="s">
        <v>489</v>
      </c>
      <c r="C202" s="19"/>
      <c r="D202" s="135" t="s">
        <v>379</v>
      </c>
      <c r="E202" s="21">
        <f>SUM(E190:E192,E195:E198)</f>
        <v>0</v>
      </c>
      <c r="F202" s="21">
        <f t="shared" ref="F202:BB202" si="28">SUM(F190:F192,F195:F198)</f>
        <v>0</v>
      </c>
      <c r="G202" s="21">
        <f t="shared" si="28"/>
        <v>0</v>
      </c>
      <c r="H202" s="21">
        <f t="shared" si="28"/>
        <v>0</v>
      </c>
      <c r="I202" s="21">
        <f t="shared" si="28"/>
        <v>0</v>
      </c>
      <c r="J202" s="21">
        <f t="shared" si="28"/>
        <v>0</v>
      </c>
      <c r="K202" s="21">
        <f t="shared" si="28"/>
        <v>0</v>
      </c>
      <c r="L202" s="21">
        <f t="shared" si="28"/>
        <v>0</v>
      </c>
      <c r="M202" s="21">
        <f t="shared" si="28"/>
        <v>0</v>
      </c>
      <c r="N202" s="21">
        <f t="shared" si="28"/>
        <v>0</v>
      </c>
      <c r="O202" s="21">
        <f t="shared" si="28"/>
        <v>0</v>
      </c>
      <c r="P202" s="21">
        <f t="shared" si="28"/>
        <v>0</v>
      </c>
      <c r="Q202" s="21">
        <f t="shared" si="28"/>
        <v>0</v>
      </c>
      <c r="R202" s="21">
        <f t="shared" si="28"/>
        <v>0</v>
      </c>
      <c r="S202" s="21">
        <f t="shared" si="28"/>
        <v>0</v>
      </c>
      <c r="T202" s="21">
        <f t="shared" si="28"/>
        <v>0</v>
      </c>
      <c r="U202" s="21">
        <f t="shared" si="28"/>
        <v>0</v>
      </c>
      <c r="V202" s="21">
        <f t="shared" si="28"/>
        <v>0</v>
      </c>
      <c r="W202" s="21">
        <f t="shared" si="28"/>
        <v>0</v>
      </c>
      <c r="X202" s="21">
        <f t="shared" si="28"/>
        <v>0</v>
      </c>
      <c r="Y202" s="21">
        <f t="shared" si="28"/>
        <v>0</v>
      </c>
      <c r="Z202" s="21">
        <f t="shared" si="28"/>
        <v>0</v>
      </c>
      <c r="AA202" s="21">
        <f t="shared" si="28"/>
        <v>0</v>
      </c>
      <c r="AB202" s="21">
        <f t="shared" si="28"/>
        <v>0</v>
      </c>
      <c r="AC202" s="21">
        <f t="shared" si="28"/>
        <v>0</v>
      </c>
      <c r="AD202" s="21">
        <f t="shared" si="28"/>
        <v>0</v>
      </c>
      <c r="AE202" s="21">
        <f t="shared" si="28"/>
        <v>0</v>
      </c>
      <c r="AF202" s="21">
        <f t="shared" si="28"/>
        <v>0</v>
      </c>
      <c r="AG202" s="21">
        <f t="shared" si="28"/>
        <v>0</v>
      </c>
      <c r="AH202" s="21">
        <f t="shared" si="28"/>
        <v>0</v>
      </c>
      <c r="AI202" s="21">
        <f t="shared" si="28"/>
        <v>0</v>
      </c>
      <c r="AJ202" s="21">
        <f t="shared" si="28"/>
        <v>0</v>
      </c>
      <c r="AK202" s="21">
        <f t="shared" si="28"/>
        <v>0</v>
      </c>
      <c r="AL202" s="21">
        <f t="shared" si="28"/>
        <v>0</v>
      </c>
      <c r="AM202" s="21">
        <f t="shared" si="28"/>
        <v>0</v>
      </c>
      <c r="AN202" s="21">
        <f t="shared" si="28"/>
        <v>0</v>
      </c>
      <c r="AO202" s="21">
        <f t="shared" si="28"/>
        <v>0</v>
      </c>
      <c r="AP202" s="21">
        <f t="shared" si="28"/>
        <v>0</v>
      </c>
      <c r="AQ202" s="21">
        <f t="shared" si="28"/>
        <v>0</v>
      </c>
      <c r="AR202" s="21">
        <f t="shared" si="28"/>
        <v>0</v>
      </c>
      <c r="AS202" s="21">
        <f t="shared" si="28"/>
        <v>0</v>
      </c>
      <c r="AT202" s="21">
        <f t="shared" si="28"/>
        <v>0</v>
      </c>
      <c r="AU202" s="21">
        <f t="shared" si="28"/>
        <v>0</v>
      </c>
      <c r="AV202" s="21">
        <f t="shared" si="28"/>
        <v>0</v>
      </c>
      <c r="AW202" s="21">
        <f t="shared" si="28"/>
        <v>0</v>
      </c>
      <c r="AX202" s="21">
        <f t="shared" si="28"/>
        <v>0</v>
      </c>
      <c r="AY202" s="21">
        <f t="shared" si="28"/>
        <v>0</v>
      </c>
      <c r="AZ202" s="21">
        <f t="shared" si="28"/>
        <v>0</v>
      </c>
      <c r="BA202" s="21">
        <f t="shared" si="28"/>
        <v>0</v>
      </c>
      <c r="BB202" s="21">
        <f t="shared" si="28"/>
        <v>0</v>
      </c>
    </row>
    <row r="203" spans="1:54" outlineLevel="2">
      <c r="B203" s="150"/>
      <c r="C203" s="19"/>
      <c r="D203" s="19"/>
      <c r="E203" s="233"/>
      <c r="F203" s="234"/>
      <c r="G203" s="234"/>
      <c r="H203" s="234"/>
      <c r="I203" s="234"/>
      <c r="J203" s="234"/>
      <c r="K203" s="234"/>
      <c r="L203" s="234"/>
      <c r="M203" s="234"/>
      <c r="N203" s="234"/>
      <c r="O203" s="234"/>
      <c r="P203" s="234"/>
      <c r="Q203" s="234"/>
      <c r="R203" s="234"/>
      <c r="S203" s="234"/>
      <c r="T203" s="234"/>
      <c r="U203" s="234"/>
      <c r="V203" s="234"/>
      <c r="W203" s="234"/>
      <c r="X203" s="234"/>
      <c r="Y203" s="234"/>
      <c r="Z203" s="234"/>
      <c r="AA203" s="234"/>
      <c r="AB203" s="234"/>
      <c r="AC203" s="234"/>
      <c r="AD203" s="234"/>
      <c r="AE203" s="234"/>
      <c r="AF203" s="234"/>
      <c r="AG203" s="234"/>
      <c r="AH203" s="234"/>
      <c r="AI203" s="234"/>
      <c r="AJ203" s="234"/>
      <c r="AK203" s="234"/>
      <c r="AL203" s="234"/>
      <c r="AM203" s="234"/>
      <c r="AN203" s="234"/>
      <c r="AO203" s="234"/>
      <c r="AP203" s="234"/>
      <c r="AQ203" s="234"/>
      <c r="AR203" s="234"/>
      <c r="AS203" s="234"/>
      <c r="AT203" s="234"/>
      <c r="AU203" s="234"/>
      <c r="AV203" s="234"/>
      <c r="AW203" s="234"/>
      <c r="AX203" s="234"/>
      <c r="AY203" s="234"/>
      <c r="AZ203" s="234"/>
      <c r="BA203" s="234"/>
      <c r="BB203" s="234"/>
    </row>
    <row r="204" spans="1:54" outlineLevel="2">
      <c r="A204" s="423" t="s">
        <v>490</v>
      </c>
      <c r="B204" s="150" t="s">
        <v>491</v>
      </c>
      <c r="C204" s="19"/>
      <c r="D204" s="135" t="s">
        <v>379</v>
      </c>
      <c r="E204" s="21">
        <f>E200</f>
        <v>0</v>
      </c>
      <c r="F204" s="21">
        <f>F200+E204</f>
        <v>0</v>
      </c>
      <c r="G204" s="21">
        <f t="shared" ref="G204:BB206" si="29">G200+F204</f>
        <v>0</v>
      </c>
      <c r="H204" s="21">
        <f t="shared" si="29"/>
        <v>0</v>
      </c>
      <c r="I204" s="21">
        <f t="shared" si="29"/>
        <v>0</v>
      </c>
      <c r="J204" s="21">
        <f t="shared" si="29"/>
        <v>0</v>
      </c>
      <c r="K204" s="21">
        <f t="shared" si="29"/>
        <v>0</v>
      </c>
      <c r="L204" s="21">
        <f t="shared" si="29"/>
        <v>0</v>
      </c>
      <c r="M204" s="21">
        <f t="shared" si="29"/>
        <v>0</v>
      </c>
      <c r="N204" s="21">
        <f t="shared" si="29"/>
        <v>0</v>
      </c>
      <c r="O204" s="21">
        <f t="shared" si="29"/>
        <v>0</v>
      </c>
      <c r="P204" s="21">
        <f t="shared" si="29"/>
        <v>0</v>
      </c>
      <c r="Q204" s="21">
        <f t="shared" si="29"/>
        <v>0</v>
      </c>
      <c r="R204" s="21">
        <f t="shared" si="29"/>
        <v>0</v>
      </c>
      <c r="S204" s="21">
        <f t="shared" si="29"/>
        <v>0</v>
      </c>
      <c r="T204" s="21">
        <f t="shared" si="29"/>
        <v>0</v>
      </c>
      <c r="U204" s="21">
        <f t="shared" si="29"/>
        <v>0</v>
      </c>
      <c r="V204" s="21">
        <f t="shared" si="29"/>
        <v>0</v>
      </c>
      <c r="W204" s="21">
        <f t="shared" si="29"/>
        <v>0</v>
      </c>
      <c r="X204" s="21">
        <f t="shared" si="29"/>
        <v>0</v>
      </c>
      <c r="Y204" s="21">
        <f t="shared" si="29"/>
        <v>0</v>
      </c>
      <c r="Z204" s="21">
        <f t="shared" si="29"/>
        <v>0</v>
      </c>
      <c r="AA204" s="21">
        <f t="shared" si="29"/>
        <v>0</v>
      </c>
      <c r="AB204" s="21">
        <f t="shared" si="29"/>
        <v>0</v>
      </c>
      <c r="AC204" s="21">
        <f t="shared" si="29"/>
        <v>0</v>
      </c>
      <c r="AD204" s="21">
        <f t="shared" si="29"/>
        <v>0</v>
      </c>
      <c r="AE204" s="21">
        <f t="shared" si="29"/>
        <v>0</v>
      </c>
      <c r="AF204" s="21">
        <f t="shared" si="29"/>
        <v>0</v>
      </c>
      <c r="AG204" s="21">
        <f t="shared" si="29"/>
        <v>0</v>
      </c>
      <c r="AH204" s="21">
        <f t="shared" si="29"/>
        <v>0</v>
      </c>
      <c r="AI204" s="21">
        <f t="shared" si="29"/>
        <v>0</v>
      </c>
      <c r="AJ204" s="21">
        <f t="shared" si="29"/>
        <v>0</v>
      </c>
      <c r="AK204" s="21">
        <f t="shared" si="29"/>
        <v>0</v>
      </c>
      <c r="AL204" s="21">
        <f t="shared" si="29"/>
        <v>0</v>
      </c>
      <c r="AM204" s="21">
        <f t="shared" si="29"/>
        <v>0</v>
      </c>
      <c r="AN204" s="21">
        <f t="shared" si="29"/>
        <v>0</v>
      </c>
      <c r="AO204" s="21">
        <f t="shared" si="29"/>
        <v>0</v>
      </c>
      <c r="AP204" s="21">
        <f t="shared" si="29"/>
        <v>0</v>
      </c>
      <c r="AQ204" s="21">
        <f t="shared" si="29"/>
        <v>0</v>
      </c>
      <c r="AR204" s="21">
        <f t="shared" si="29"/>
        <v>0</v>
      </c>
      <c r="AS204" s="21">
        <f t="shared" si="29"/>
        <v>0</v>
      </c>
      <c r="AT204" s="21">
        <f t="shared" si="29"/>
        <v>0</v>
      </c>
      <c r="AU204" s="21">
        <f t="shared" si="29"/>
        <v>0</v>
      </c>
      <c r="AV204" s="21">
        <f t="shared" si="29"/>
        <v>0</v>
      </c>
      <c r="AW204" s="21">
        <f t="shared" si="29"/>
        <v>0</v>
      </c>
      <c r="AX204" s="21">
        <f t="shared" si="29"/>
        <v>0</v>
      </c>
      <c r="AY204" s="21">
        <f t="shared" si="29"/>
        <v>0</v>
      </c>
      <c r="AZ204" s="21">
        <f t="shared" si="29"/>
        <v>0</v>
      </c>
      <c r="BA204" s="21">
        <f t="shared" si="29"/>
        <v>0</v>
      </c>
      <c r="BB204" s="21">
        <f t="shared" si="29"/>
        <v>0</v>
      </c>
    </row>
    <row r="205" spans="1:54" outlineLevel="2">
      <c r="A205" s="424"/>
      <c r="B205" s="150" t="s">
        <v>492</v>
      </c>
      <c r="C205" s="19"/>
      <c r="D205" s="135" t="s">
        <v>379</v>
      </c>
      <c r="E205" s="21">
        <f>E201</f>
        <v>0</v>
      </c>
      <c r="F205" s="21">
        <f t="shared" ref="F205:U206" si="30">F201+E205</f>
        <v>0</v>
      </c>
      <c r="G205" s="21">
        <f t="shared" si="30"/>
        <v>0</v>
      </c>
      <c r="H205" s="21">
        <f t="shared" si="30"/>
        <v>0</v>
      </c>
      <c r="I205" s="21">
        <f t="shared" si="30"/>
        <v>0</v>
      </c>
      <c r="J205" s="21">
        <f t="shared" si="30"/>
        <v>0</v>
      </c>
      <c r="K205" s="21">
        <f t="shared" si="30"/>
        <v>0</v>
      </c>
      <c r="L205" s="21">
        <f t="shared" si="30"/>
        <v>0</v>
      </c>
      <c r="M205" s="21">
        <f t="shared" si="30"/>
        <v>0</v>
      </c>
      <c r="N205" s="21">
        <f t="shared" si="30"/>
        <v>0</v>
      </c>
      <c r="O205" s="21">
        <f t="shared" si="30"/>
        <v>0</v>
      </c>
      <c r="P205" s="21">
        <f t="shared" si="30"/>
        <v>0</v>
      </c>
      <c r="Q205" s="21">
        <f t="shared" si="30"/>
        <v>0</v>
      </c>
      <c r="R205" s="21">
        <f t="shared" si="30"/>
        <v>0</v>
      </c>
      <c r="S205" s="21">
        <f t="shared" si="30"/>
        <v>0</v>
      </c>
      <c r="T205" s="21">
        <f t="shared" si="30"/>
        <v>0</v>
      </c>
      <c r="U205" s="21">
        <f t="shared" si="30"/>
        <v>0</v>
      </c>
      <c r="V205" s="21">
        <f t="shared" si="29"/>
        <v>0</v>
      </c>
      <c r="W205" s="21">
        <f t="shared" si="29"/>
        <v>0</v>
      </c>
      <c r="X205" s="21">
        <f t="shared" si="29"/>
        <v>0</v>
      </c>
      <c r="Y205" s="21">
        <f t="shared" si="29"/>
        <v>0</v>
      </c>
      <c r="Z205" s="21">
        <f t="shared" si="29"/>
        <v>0</v>
      </c>
      <c r="AA205" s="21">
        <f t="shared" si="29"/>
        <v>0</v>
      </c>
      <c r="AB205" s="21">
        <f t="shared" si="29"/>
        <v>0</v>
      </c>
      <c r="AC205" s="21">
        <f t="shared" si="29"/>
        <v>0</v>
      </c>
      <c r="AD205" s="21">
        <f t="shared" si="29"/>
        <v>0</v>
      </c>
      <c r="AE205" s="21">
        <f t="shared" si="29"/>
        <v>0</v>
      </c>
      <c r="AF205" s="21">
        <f t="shared" si="29"/>
        <v>0</v>
      </c>
      <c r="AG205" s="21">
        <f t="shared" si="29"/>
        <v>0</v>
      </c>
      <c r="AH205" s="21">
        <f t="shared" si="29"/>
        <v>0</v>
      </c>
      <c r="AI205" s="21">
        <f t="shared" si="29"/>
        <v>0</v>
      </c>
      <c r="AJ205" s="21">
        <f t="shared" si="29"/>
        <v>0</v>
      </c>
      <c r="AK205" s="21">
        <f t="shared" si="29"/>
        <v>0</v>
      </c>
      <c r="AL205" s="21">
        <f t="shared" si="29"/>
        <v>0</v>
      </c>
      <c r="AM205" s="21">
        <f t="shared" si="29"/>
        <v>0</v>
      </c>
      <c r="AN205" s="21">
        <f t="shared" si="29"/>
        <v>0</v>
      </c>
      <c r="AO205" s="21">
        <f t="shared" si="29"/>
        <v>0</v>
      </c>
      <c r="AP205" s="21">
        <f t="shared" si="29"/>
        <v>0</v>
      </c>
      <c r="AQ205" s="21">
        <f t="shared" si="29"/>
        <v>0</v>
      </c>
      <c r="AR205" s="21">
        <f t="shared" si="29"/>
        <v>0</v>
      </c>
      <c r="AS205" s="21">
        <f t="shared" si="29"/>
        <v>0</v>
      </c>
      <c r="AT205" s="21">
        <f t="shared" si="29"/>
        <v>0</v>
      </c>
      <c r="AU205" s="21">
        <f t="shared" si="29"/>
        <v>0</v>
      </c>
      <c r="AV205" s="21">
        <f t="shared" si="29"/>
        <v>0</v>
      </c>
      <c r="AW205" s="21">
        <f t="shared" si="29"/>
        <v>0</v>
      </c>
      <c r="AX205" s="21">
        <f t="shared" si="29"/>
        <v>0</v>
      </c>
      <c r="AY205" s="21">
        <f t="shared" si="29"/>
        <v>0</v>
      </c>
      <c r="AZ205" s="21">
        <f t="shared" si="29"/>
        <v>0</v>
      </c>
      <c r="BA205" s="21">
        <f t="shared" si="29"/>
        <v>0</v>
      </c>
      <c r="BB205" s="21">
        <f t="shared" si="29"/>
        <v>0</v>
      </c>
    </row>
    <row r="206" spans="1:54" outlineLevel="2">
      <c r="A206" s="425"/>
      <c r="B206" s="150" t="s">
        <v>493</v>
      </c>
      <c r="C206" s="19"/>
      <c r="D206" s="135" t="s">
        <v>379</v>
      </c>
      <c r="E206" s="21">
        <f>E202</f>
        <v>0</v>
      </c>
      <c r="F206" s="21">
        <f t="shared" si="30"/>
        <v>0</v>
      </c>
      <c r="G206" s="21">
        <f t="shared" si="29"/>
        <v>0</v>
      </c>
      <c r="H206" s="21">
        <f t="shared" si="29"/>
        <v>0</v>
      </c>
      <c r="I206" s="21">
        <f t="shared" si="29"/>
        <v>0</v>
      </c>
      <c r="J206" s="21">
        <f t="shared" si="29"/>
        <v>0</v>
      </c>
      <c r="K206" s="21">
        <f t="shared" si="29"/>
        <v>0</v>
      </c>
      <c r="L206" s="21">
        <f t="shared" si="29"/>
        <v>0</v>
      </c>
      <c r="M206" s="21">
        <f t="shared" si="29"/>
        <v>0</v>
      </c>
      <c r="N206" s="21">
        <f t="shared" si="29"/>
        <v>0</v>
      </c>
      <c r="O206" s="21">
        <f t="shared" si="29"/>
        <v>0</v>
      </c>
      <c r="P206" s="21">
        <f t="shared" si="29"/>
        <v>0</v>
      </c>
      <c r="Q206" s="21">
        <f t="shared" si="29"/>
        <v>0</v>
      </c>
      <c r="R206" s="21">
        <f t="shared" si="29"/>
        <v>0</v>
      </c>
      <c r="S206" s="21">
        <f t="shared" si="29"/>
        <v>0</v>
      </c>
      <c r="T206" s="21">
        <f t="shared" si="29"/>
        <v>0</v>
      </c>
      <c r="U206" s="21">
        <f t="shared" si="29"/>
        <v>0</v>
      </c>
      <c r="V206" s="21">
        <f t="shared" si="29"/>
        <v>0</v>
      </c>
      <c r="W206" s="21">
        <f t="shared" si="29"/>
        <v>0</v>
      </c>
      <c r="X206" s="21">
        <f t="shared" si="29"/>
        <v>0</v>
      </c>
      <c r="Y206" s="21">
        <f t="shared" si="29"/>
        <v>0</v>
      </c>
      <c r="Z206" s="21">
        <f t="shared" si="29"/>
        <v>0</v>
      </c>
      <c r="AA206" s="21">
        <f t="shared" si="29"/>
        <v>0</v>
      </c>
      <c r="AB206" s="21">
        <f t="shared" si="29"/>
        <v>0</v>
      </c>
      <c r="AC206" s="21">
        <f t="shared" si="29"/>
        <v>0</v>
      </c>
      <c r="AD206" s="21">
        <f t="shared" si="29"/>
        <v>0</v>
      </c>
      <c r="AE206" s="21">
        <f t="shared" si="29"/>
        <v>0</v>
      </c>
      <c r="AF206" s="21">
        <f t="shared" si="29"/>
        <v>0</v>
      </c>
      <c r="AG206" s="21">
        <f t="shared" si="29"/>
        <v>0</v>
      </c>
      <c r="AH206" s="21">
        <f t="shared" si="29"/>
        <v>0</v>
      </c>
      <c r="AI206" s="21">
        <f t="shared" si="29"/>
        <v>0</v>
      </c>
      <c r="AJ206" s="21">
        <f t="shared" si="29"/>
        <v>0</v>
      </c>
      <c r="AK206" s="21">
        <f t="shared" si="29"/>
        <v>0</v>
      </c>
      <c r="AL206" s="21">
        <f t="shared" si="29"/>
        <v>0</v>
      </c>
      <c r="AM206" s="21">
        <f t="shared" si="29"/>
        <v>0</v>
      </c>
      <c r="AN206" s="21">
        <f t="shared" si="29"/>
        <v>0</v>
      </c>
      <c r="AO206" s="21">
        <f t="shared" si="29"/>
        <v>0</v>
      </c>
      <c r="AP206" s="21">
        <f t="shared" si="29"/>
        <v>0</v>
      </c>
      <c r="AQ206" s="21">
        <f t="shared" si="29"/>
        <v>0</v>
      </c>
      <c r="AR206" s="21">
        <f t="shared" si="29"/>
        <v>0</v>
      </c>
      <c r="AS206" s="21">
        <f t="shared" si="29"/>
        <v>0</v>
      </c>
      <c r="AT206" s="21">
        <f t="shared" si="29"/>
        <v>0</v>
      </c>
      <c r="AU206" s="21">
        <f t="shared" si="29"/>
        <v>0</v>
      </c>
      <c r="AV206" s="21">
        <f t="shared" si="29"/>
        <v>0</v>
      </c>
      <c r="AW206" s="21">
        <f t="shared" si="29"/>
        <v>0</v>
      </c>
      <c r="AX206" s="21">
        <f t="shared" si="29"/>
        <v>0</v>
      </c>
      <c r="AY206" s="21">
        <f t="shared" si="29"/>
        <v>0</v>
      </c>
      <c r="AZ206" s="21">
        <f t="shared" si="29"/>
        <v>0</v>
      </c>
      <c r="BA206" s="21">
        <f t="shared" si="29"/>
        <v>0</v>
      </c>
      <c r="BB206" s="21">
        <f t="shared" si="29"/>
        <v>0</v>
      </c>
    </row>
    <row r="207" spans="1:54" outlineLevel="1">
      <c r="B207" s="150"/>
      <c r="C207" s="19"/>
      <c r="D207" s="19"/>
      <c r="E207" s="15"/>
    </row>
    <row r="208" spans="1:54" outlineLevel="1">
      <c r="A208" s="4" t="s">
        <v>558</v>
      </c>
      <c r="B208" s="150"/>
      <c r="C208" s="19"/>
      <c r="D208" s="19"/>
      <c r="E208" s="235"/>
      <c r="F208" s="236"/>
      <c r="G208" s="236"/>
      <c r="H208" s="236"/>
      <c r="I208" s="236"/>
      <c r="J208" s="236"/>
      <c r="K208" s="236"/>
      <c r="L208" s="236"/>
      <c r="M208" s="236"/>
      <c r="N208" s="236"/>
      <c r="O208" s="236"/>
      <c r="P208" s="236"/>
      <c r="Q208" s="236"/>
      <c r="R208" s="236"/>
      <c r="S208" s="236"/>
      <c r="T208" s="236"/>
      <c r="U208" s="236"/>
      <c r="V208" s="236"/>
      <c r="W208" s="236"/>
      <c r="X208" s="236"/>
      <c r="Y208" s="236"/>
      <c r="Z208" s="236"/>
      <c r="AA208" s="236"/>
      <c r="AB208" s="236"/>
      <c r="AC208" s="236"/>
      <c r="AD208" s="236"/>
      <c r="AE208" s="236"/>
      <c r="AF208" s="236"/>
      <c r="AG208" s="236"/>
      <c r="AH208" s="236"/>
      <c r="AI208" s="236"/>
      <c r="AJ208" s="236"/>
      <c r="AK208" s="236"/>
      <c r="AL208" s="236"/>
      <c r="AM208" s="236"/>
      <c r="AN208" s="236"/>
      <c r="AO208" s="236"/>
      <c r="AP208" s="236"/>
      <c r="AQ208" s="236"/>
      <c r="AR208" s="236"/>
      <c r="AS208" s="236"/>
      <c r="AT208" s="236"/>
      <c r="AU208" s="236"/>
      <c r="AV208" s="236"/>
      <c r="AW208" s="236"/>
      <c r="AX208" s="236"/>
      <c r="AY208" s="236"/>
      <c r="AZ208" s="236"/>
      <c r="BA208" s="236"/>
      <c r="BB208" s="236"/>
    </row>
    <row r="209" spans="1:54" outlineLevel="2">
      <c r="A209" s="4"/>
      <c r="B209" s="150"/>
      <c r="C209" s="19"/>
      <c r="D209" s="19"/>
      <c r="E209" s="130">
        <v>2027</v>
      </c>
      <c r="F209" s="130">
        <v>2028</v>
      </c>
      <c r="G209" s="130">
        <v>2029</v>
      </c>
      <c r="H209" s="130">
        <v>2030</v>
      </c>
      <c r="I209" s="130">
        <v>2031</v>
      </c>
      <c r="J209" s="130">
        <v>2032</v>
      </c>
      <c r="K209" s="130">
        <v>2033</v>
      </c>
      <c r="L209" s="130">
        <v>2034</v>
      </c>
      <c r="M209" s="130">
        <v>2035</v>
      </c>
      <c r="N209" s="130">
        <v>2036</v>
      </c>
      <c r="O209" s="130">
        <v>2037</v>
      </c>
      <c r="P209" s="130">
        <v>2038</v>
      </c>
      <c r="Q209" s="130">
        <v>2039</v>
      </c>
      <c r="R209" s="130">
        <v>2040</v>
      </c>
      <c r="S209" s="130">
        <v>2041</v>
      </c>
      <c r="T209" s="130">
        <v>2042</v>
      </c>
      <c r="U209" s="130">
        <v>2043</v>
      </c>
      <c r="V209" s="130">
        <v>2044</v>
      </c>
      <c r="W209" s="130">
        <v>2045</v>
      </c>
      <c r="X209" s="130">
        <v>2046</v>
      </c>
      <c r="Y209" s="130">
        <v>2047</v>
      </c>
      <c r="Z209" s="130">
        <v>2048</v>
      </c>
      <c r="AA209" s="130">
        <v>2049</v>
      </c>
      <c r="AB209" s="130">
        <v>2050</v>
      </c>
      <c r="AC209" s="130">
        <v>2051</v>
      </c>
      <c r="AD209" s="130">
        <v>2052</v>
      </c>
      <c r="AE209" s="130">
        <v>2053</v>
      </c>
      <c r="AF209" s="130">
        <v>2054</v>
      </c>
      <c r="AG209" s="130">
        <v>2055</v>
      </c>
      <c r="AH209" s="130">
        <v>2056</v>
      </c>
      <c r="AI209" s="130">
        <v>2057</v>
      </c>
      <c r="AJ209" s="130">
        <v>2058</v>
      </c>
      <c r="AK209" s="130">
        <v>2059</v>
      </c>
      <c r="AL209" s="130">
        <v>2060</v>
      </c>
      <c r="AM209" s="130">
        <v>2061</v>
      </c>
      <c r="AN209" s="130">
        <v>2062</v>
      </c>
      <c r="AO209" s="130">
        <v>2063</v>
      </c>
      <c r="AP209" s="130">
        <v>2064</v>
      </c>
      <c r="AQ209" s="130">
        <v>2065</v>
      </c>
      <c r="AR209" s="130">
        <v>2066</v>
      </c>
      <c r="AS209" s="130">
        <v>2067</v>
      </c>
      <c r="AT209" s="130">
        <v>2068</v>
      </c>
      <c r="AU209" s="130">
        <v>2069</v>
      </c>
      <c r="AV209" s="130">
        <v>2070</v>
      </c>
      <c r="AW209" s="130">
        <v>2071</v>
      </c>
      <c r="AX209" s="130">
        <v>2072</v>
      </c>
      <c r="AY209" s="130">
        <v>2073</v>
      </c>
      <c r="AZ209" s="130">
        <v>2074</v>
      </c>
      <c r="BA209" s="130">
        <v>2075</v>
      </c>
      <c r="BB209" s="130">
        <v>2076</v>
      </c>
    </row>
    <row r="210" spans="1:54" outlineLevel="2">
      <c r="A210" s="473" t="s">
        <v>481</v>
      </c>
      <c r="B210" s="150" t="s">
        <v>559</v>
      </c>
      <c r="C210" s="19"/>
      <c r="D210" s="135" t="s">
        <v>379</v>
      </c>
      <c r="E210" s="21">
        <f>E190-Baseline!E190</f>
        <v>0</v>
      </c>
      <c r="F210" s="21">
        <f>F190-Baseline!F190</f>
        <v>0</v>
      </c>
      <c r="G210" s="21">
        <f>G190-Baseline!G190</f>
        <v>0</v>
      </c>
      <c r="H210" s="21">
        <f>H190-Baseline!H190</f>
        <v>0</v>
      </c>
      <c r="I210" s="21">
        <f>I190-Baseline!I190</f>
        <v>0</v>
      </c>
      <c r="J210" s="21">
        <f>J190-Baseline!J190</f>
        <v>0</v>
      </c>
      <c r="K210" s="21">
        <f>K190-Baseline!K190</f>
        <v>0</v>
      </c>
      <c r="L210" s="21">
        <f>L190-Baseline!L190</f>
        <v>0</v>
      </c>
      <c r="M210" s="21">
        <f>M190-Baseline!M190</f>
        <v>0</v>
      </c>
      <c r="N210" s="21">
        <f>N190-Baseline!N190</f>
        <v>0</v>
      </c>
      <c r="O210" s="21">
        <f>O190-Baseline!O190</f>
        <v>0</v>
      </c>
      <c r="P210" s="21">
        <f>P190-Baseline!P190</f>
        <v>0</v>
      </c>
      <c r="Q210" s="21">
        <f>Q190-Baseline!Q190</f>
        <v>0</v>
      </c>
      <c r="R210" s="21">
        <f>R190-Baseline!R190</f>
        <v>0</v>
      </c>
      <c r="S210" s="21">
        <f>S190-Baseline!S190</f>
        <v>0</v>
      </c>
      <c r="T210" s="21">
        <f>T190-Baseline!T190</f>
        <v>0</v>
      </c>
      <c r="U210" s="21">
        <f>U190-Baseline!U190</f>
        <v>0</v>
      </c>
      <c r="V210" s="21">
        <f>V190-Baseline!V190</f>
        <v>0</v>
      </c>
      <c r="W210" s="21">
        <f>W190-Baseline!W190</f>
        <v>0</v>
      </c>
      <c r="X210" s="21">
        <f>X190-Baseline!X190</f>
        <v>0</v>
      </c>
      <c r="Y210" s="21">
        <f>Y190-Baseline!Y190</f>
        <v>0</v>
      </c>
      <c r="Z210" s="21">
        <f>Z190-Baseline!Z190</f>
        <v>0</v>
      </c>
      <c r="AA210" s="21">
        <f>AA190-Baseline!AA190</f>
        <v>0</v>
      </c>
      <c r="AB210" s="21">
        <f>AB190-Baseline!AB190</f>
        <v>0</v>
      </c>
      <c r="AC210" s="21">
        <f>AC190-Baseline!AC190</f>
        <v>0</v>
      </c>
      <c r="AD210" s="21">
        <f>AD190-Baseline!AD190</f>
        <v>0</v>
      </c>
      <c r="AE210" s="21">
        <f>AE190-Baseline!AE190</f>
        <v>0</v>
      </c>
      <c r="AF210" s="21">
        <f>AF190-Baseline!AF190</f>
        <v>0</v>
      </c>
      <c r="AG210" s="21">
        <f>AG190-Baseline!AG190</f>
        <v>0</v>
      </c>
      <c r="AH210" s="21">
        <f>AH190-Baseline!AH190</f>
        <v>0</v>
      </c>
      <c r="AI210" s="21">
        <f>AI190-Baseline!AI190</f>
        <v>0</v>
      </c>
      <c r="AJ210" s="21">
        <f>AJ190-Baseline!AJ190</f>
        <v>0</v>
      </c>
      <c r="AK210" s="21">
        <f>AK190-Baseline!AK190</f>
        <v>0</v>
      </c>
      <c r="AL210" s="21">
        <f>AL190-Baseline!AL190</f>
        <v>0</v>
      </c>
      <c r="AM210" s="21">
        <f>AM190-Baseline!AM190</f>
        <v>0</v>
      </c>
      <c r="AN210" s="21">
        <f>AN190-Baseline!AN190</f>
        <v>0</v>
      </c>
      <c r="AO210" s="21">
        <f>AO190-Baseline!AO190</f>
        <v>0</v>
      </c>
      <c r="AP210" s="21">
        <f>AP190-Baseline!AP190</f>
        <v>0</v>
      </c>
      <c r="AQ210" s="21">
        <f>AQ190-Baseline!AQ190</f>
        <v>0</v>
      </c>
      <c r="AR210" s="21">
        <f>AR190-Baseline!AR190</f>
        <v>0</v>
      </c>
      <c r="AS210" s="21">
        <f>AS190-Baseline!AS190</f>
        <v>0</v>
      </c>
      <c r="AT210" s="21">
        <f>AT190-Baseline!AT190</f>
        <v>0</v>
      </c>
      <c r="AU210" s="21">
        <f>AU190-Baseline!AU190</f>
        <v>0</v>
      </c>
      <c r="AV210" s="21">
        <f>AV190-Baseline!AV190</f>
        <v>0</v>
      </c>
      <c r="AW210" s="21">
        <f>AW190-Baseline!AW190</f>
        <v>0</v>
      </c>
      <c r="AX210" s="21">
        <f>AX190-Baseline!AX190</f>
        <v>0</v>
      </c>
      <c r="AY210" s="21">
        <f>AY190-Baseline!AY190</f>
        <v>0</v>
      </c>
      <c r="AZ210" s="21">
        <f>AZ190-Baseline!AZ190</f>
        <v>0</v>
      </c>
      <c r="BA210" s="21">
        <f>BA190-Baseline!BA190</f>
        <v>0</v>
      </c>
      <c r="BB210" s="21">
        <f>BB190-Baseline!BB190</f>
        <v>0</v>
      </c>
    </row>
    <row r="211" spans="1:54" outlineLevel="2">
      <c r="A211" s="474"/>
      <c r="B211" s="150" t="s">
        <v>482</v>
      </c>
      <c r="C211" s="19"/>
      <c r="D211" s="135" t="s">
        <v>379</v>
      </c>
      <c r="E211" s="21">
        <f>E191-Baseline!E191</f>
        <v>0</v>
      </c>
      <c r="F211" s="21">
        <f>F191-Baseline!F191</f>
        <v>0</v>
      </c>
      <c r="G211" s="21">
        <f>G191-Baseline!G191</f>
        <v>0</v>
      </c>
      <c r="H211" s="21">
        <f>H191-Baseline!H191</f>
        <v>0</v>
      </c>
      <c r="I211" s="21">
        <f>I191-Baseline!I191</f>
        <v>0</v>
      </c>
      <c r="J211" s="21">
        <f>J191-Baseline!J191</f>
        <v>0</v>
      </c>
      <c r="K211" s="21">
        <f>K191-Baseline!K191</f>
        <v>0</v>
      </c>
      <c r="L211" s="21">
        <f>L191-Baseline!L191</f>
        <v>0</v>
      </c>
      <c r="M211" s="21">
        <f>M191-Baseline!M191</f>
        <v>0</v>
      </c>
      <c r="N211" s="21">
        <f>N191-Baseline!N191</f>
        <v>0</v>
      </c>
      <c r="O211" s="21">
        <f>O191-Baseline!O191</f>
        <v>0</v>
      </c>
      <c r="P211" s="21">
        <f>P191-Baseline!P191</f>
        <v>0</v>
      </c>
      <c r="Q211" s="21">
        <f>Q191-Baseline!Q191</f>
        <v>0</v>
      </c>
      <c r="R211" s="21">
        <f>R191-Baseline!R191</f>
        <v>0</v>
      </c>
      <c r="S211" s="21">
        <f>S191-Baseline!S191</f>
        <v>0</v>
      </c>
      <c r="T211" s="21">
        <f>T191-Baseline!T191</f>
        <v>0</v>
      </c>
      <c r="U211" s="21">
        <f>U191-Baseline!U191</f>
        <v>0</v>
      </c>
      <c r="V211" s="21">
        <f>V191-Baseline!V191</f>
        <v>0</v>
      </c>
      <c r="W211" s="21">
        <f>W191-Baseline!W191</f>
        <v>0</v>
      </c>
      <c r="X211" s="21">
        <f>X191-Baseline!X191</f>
        <v>0</v>
      </c>
      <c r="Y211" s="21">
        <f>Y191-Baseline!Y191</f>
        <v>0</v>
      </c>
      <c r="Z211" s="21">
        <f>Z191-Baseline!Z191</f>
        <v>0</v>
      </c>
      <c r="AA211" s="21">
        <f>AA191-Baseline!AA191</f>
        <v>0</v>
      </c>
      <c r="AB211" s="21">
        <f>AB191-Baseline!AB191</f>
        <v>0</v>
      </c>
      <c r="AC211" s="21">
        <f>AC191-Baseline!AC191</f>
        <v>0</v>
      </c>
      <c r="AD211" s="21">
        <f>AD191-Baseline!AD191</f>
        <v>0</v>
      </c>
      <c r="AE211" s="21">
        <f>AE191-Baseline!AE191</f>
        <v>0</v>
      </c>
      <c r="AF211" s="21">
        <f>AF191-Baseline!AF191</f>
        <v>0</v>
      </c>
      <c r="AG211" s="21">
        <f>AG191-Baseline!AG191</f>
        <v>0</v>
      </c>
      <c r="AH211" s="21">
        <f>AH191-Baseline!AH191</f>
        <v>0</v>
      </c>
      <c r="AI211" s="21">
        <f>AI191-Baseline!AI191</f>
        <v>0</v>
      </c>
      <c r="AJ211" s="21">
        <f>AJ191-Baseline!AJ191</f>
        <v>0</v>
      </c>
      <c r="AK211" s="21">
        <f>AK191-Baseline!AK191</f>
        <v>0</v>
      </c>
      <c r="AL211" s="21">
        <f>AL191-Baseline!AL191</f>
        <v>0</v>
      </c>
      <c r="AM211" s="21">
        <f>AM191-Baseline!AM191</f>
        <v>0</v>
      </c>
      <c r="AN211" s="21">
        <f>AN191-Baseline!AN191</f>
        <v>0</v>
      </c>
      <c r="AO211" s="21">
        <f>AO191-Baseline!AO191</f>
        <v>0</v>
      </c>
      <c r="AP211" s="21">
        <f>AP191-Baseline!AP191</f>
        <v>0</v>
      </c>
      <c r="AQ211" s="21">
        <f>AQ191-Baseline!AQ191</f>
        <v>0</v>
      </c>
      <c r="AR211" s="21">
        <f>AR191-Baseline!AR191</f>
        <v>0</v>
      </c>
      <c r="AS211" s="21">
        <f>AS191-Baseline!AS191</f>
        <v>0</v>
      </c>
      <c r="AT211" s="21">
        <f>AT191-Baseline!AT191</f>
        <v>0</v>
      </c>
      <c r="AU211" s="21">
        <f>AU191-Baseline!AU191</f>
        <v>0</v>
      </c>
      <c r="AV211" s="21">
        <f>AV191-Baseline!AV191</f>
        <v>0</v>
      </c>
      <c r="AW211" s="21">
        <f>AW191-Baseline!AW191</f>
        <v>0</v>
      </c>
      <c r="AX211" s="21">
        <f>AX191-Baseline!AX191</f>
        <v>0</v>
      </c>
      <c r="AY211" s="21">
        <f>AY191-Baseline!AY191</f>
        <v>0</v>
      </c>
      <c r="AZ211" s="21">
        <f>AZ191-Baseline!AZ191</f>
        <v>0</v>
      </c>
      <c r="BA211" s="21">
        <f>BA191-Baseline!BA191</f>
        <v>0</v>
      </c>
      <c r="BB211" s="21">
        <f>BB191-Baseline!BB191</f>
        <v>0</v>
      </c>
    </row>
    <row r="212" spans="1:54" outlineLevel="2">
      <c r="A212" s="474"/>
      <c r="B212" s="150" t="s">
        <v>557</v>
      </c>
      <c r="C212" s="19"/>
      <c r="D212" s="135" t="s">
        <v>379</v>
      </c>
      <c r="E212" s="21">
        <f>E192-Baseline!E192</f>
        <v>2.0618493184465522E-4</v>
      </c>
      <c r="F212" s="21">
        <f>F77*F186-Baseline!F77*Baseline!F186</f>
        <v>2.0835695918819446E-4</v>
      </c>
      <c r="G212" s="21">
        <f>G77*G186-Baseline!G77*Baseline!G186</f>
        <v>2.1061016314465251E-4</v>
      </c>
      <c r="H212" s="21">
        <f>H77*H186-Baseline!H77*Baseline!H186</f>
        <v>2.1294441324770199E-4</v>
      </c>
      <c r="I212" s="21">
        <f>I77*I186-Baseline!I77*Baseline!I186</f>
        <v>2.153596276546842E-4</v>
      </c>
      <c r="J212" s="21">
        <f>J77*J186-Baseline!J77*Baseline!J186</f>
        <v>2.1785577224992206E-4</v>
      </c>
      <c r="K212" s="21">
        <f>K77*K186-Baseline!K77*Baseline!K186</f>
        <v>2.2045023886760388E-4</v>
      </c>
      <c r="L212" s="21">
        <f>L77*L186-Baseline!L77*Baseline!L186</f>
        <v>2.231254134203439E-4</v>
      </c>
      <c r="M212" s="21">
        <f>M77*M186-Baseline!M77*Baseline!M186</f>
        <v>2.2588141492216774E-4</v>
      </c>
      <c r="N212" s="21">
        <f>N77*N186-Baseline!N77*Baseline!N186</f>
        <v>2.2871840652478613E-4</v>
      </c>
      <c r="O212" s="21">
        <f>O77*O186-Baseline!O77*Baseline!O186</f>
        <v>2.3163659483940971E-4</v>
      </c>
      <c r="P212" s="21">
        <f>P77*P186-Baseline!P77*Baseline!P186</f>
        <v>2.3463622929526751E-4</v>
      </c>
      <c r="Q212" s="21">
        <f>Q77*Q186-Baseline!Q77*Baseline!Q186</f>
        <v>2.3771760153382126E-4</v>
      </c>
      <c r="R212" s="21">
        <f>R77*R186-Baseline!R77*Baseline!R186</f>
        <v>2.408810448377072E-4</v>
      </c>
      <c r="S212" s="21">
        <f>S77*S186-Baseline!S77*Baseline!S186</f>
        <v>2.4412693359346862E-4</v>
      </c>
      <c r="T212" s="21">
        <f>T77*T186-Baseline!T77*Baseline!T186</f>
        <v>2.4745568278718432E-4</v>
      </c>
      <c r="U212" s="21">
        <f>U77*U186-Baseline!U77*Baseline!U186</f>
        <v>2.5086774753212734E-4</v>
      </c>
      <c r="V212" s="21">
        <f>V77*V186-Baseline!V77*Baseline!V186</f>
        <v>2.5436362262762607E-4</v>
      </c>
      <c r="W212" s="21">
        <f>W77*W186-Baseline!W77*Baseline!W186</f>
        <v>2.5794384214832775E-4</v>
      </c>
      <c r="X212" s="21">
        <f>X77*X186-Baseline!X77*Baseline!X186</f>
        <v>2.6160897906310005E-4</v>
      </c>
      <c r="Y212" s="21">
        <f>Y77*Y186-Baseline!Y77*Baseline!Y186</f>
        <v>2.6535964488283366E-4</v>
      </c>
      <c r="Z212" s="21">
        <f>Z77*Z186-Baseline!Z77*Baseline!Z186</f>
        <v>2.6919648933644092E-4</v>
      </c>
      <c r="AA212" s="21">
        <f>AA77*AA186-Baseline!AA77*Baseline!AA186</f>
        <v>2.7312020007436909E-4</v>
      </c>
      <c r="AB212" s="21">
        <f>AB77*AB186-Baseline!AB77*Baseline!AB186</f>
        <v>2.7713150239898208E-4</v>
      </c>
      <c r="AC212" s="21">
        <f>AC77*AC186-Baseline!AC77*Baseline!AC186</f>
        <v>3.0548956959800769E-4</v>
      </c>
      <c r="AD212" s="21">
        <f>AD77*AD186-Baseline!AD77*Baseline!AD186</f>
        <v>3.1008857400187227E-4</v>
      </c>
      <c r="AE212" s="21">
        <f>AE77*AE186-Baseline!AE77*Baseline!AE186</f>
        <v>3.1478450560544681E-4</v>
      </c>
      <c r="AF212" s="21">
        <f>AF77*AF186-Baseline!AF77*Baseline!AF186</f>
        <v>3.1957835542344561E-4</v>
      </c>
      <c r="AG212" s="21">
        <f>AG77*AG186-Baseline!AG77*Baseline!AG186</f>
        <v>3.2447115313966464E-4</v>
      </c>
      <c r="AH212" s="21">
        <f>AH77*AH186-Baseline!AH77*Baseline!AH186</f>
        <v>3.2946396701987493E-4</v>
      </c>
      <c r="AI212" s="21">
        <f>AI77*AI186-Baseline!AI77*Baseline!AI186</f>
        <v>3.3455790384830038E-4</v>
      </c>
      <c r="AJ212" s="21">
        <f>AJ77*AJ186-Baseline!AJ77*Baseline!AJ186</f>
        <v>3.4140340067794644E-4</v>
      </c>
      <c r="AK212" s="21">
        <f>AK77*AK186-Baseline!AK77*Baseline!AK186</f>
        <v>3.48411933577793E-4</v>
      </c>
      <c r="AL212" s="21">
        <f>AL77*AL186-Baseline!AL77*Baseline!AL186</f>
        <v>3.5558667126331042E-4</v>
      </c>
      <c r="AM212" s="21">
        <f>AM77*AM186-Baseline!AM77*Baseline!AM186</f>
        <v>3.6293086311779005E-4</v>
      </c>
      <c r="AN212" s="21">
        <f>AN77*AN186-Baseline!AN77*Baseline!AN186</f>
        <v>3.7044784062125423E-4</v>
      </c>
      <c r="AO212" s="21">
        <f>AO77*AO186-Baseline!AO77*Baseline!AO186</f>
        <v>3.7814101882029143E-4</v>
      </c>
      <c r="AP212" s="21">
        <f>AP77*AP186-Baseline!AP77*Baseline!AP186</f>
        <v>3.8601389783942682E-4</v>
      </c>
      <c r="AQ212" s="21">
        <f>AQ77*AQ186-Baseline!AQ77*Baseline!AQ186</f>
        <v>3.9407006443466247E-4</v>
      </c>
      <c r="AR212" s="21">
        <f>AR77*AR186-Baseline!AR77*Baseline!AR186</f>
        <v>4.0231319358983937E-4</v>
      </c>
      <c r="AS212" s="21">
        <f>AS77*AS186-Baseline!AS77*Baseline!AS186</f>
        <v>4.1074705015650063E-4</v>
      </c>
      <c r="AT212" s="21">
        <f>AT77*AT186-Baseline!AT77*Baseline!AT186</f>
        <v>4.1937549053795481E-4</v>
      </c>
      <c r="AU212" s="21">
        <f>AU77*AU186-Baseline!AU77*Baseline!AU186</f>
        <v>4.2820246441825844E-4</v>
      </c>
      <c r="AV212" s="21">
        <f>AV77*AV186-Baseline!AV77*Baseline!AV186</f>
        <v>4.3723201653686315E-4</v>
      </c>
      <c r="AW212" s="21">
        <f>AW77*AW186-Baseline!AW77*Baseline!AW186</f>
        <v>4.4646828850969855E-4</v>
      </c>
      <c r="AX212" s="21">
        <f>AX77*AX186-Baseline!AX77*Baseline!AX186</f>
        <v>4.5591552069747655E-4</v>
      </c>
      <c r="AY212" s="21">
        <f>AY77*AY186-Baseline!AY77*Baseline!AY186</f>
        <v>4.6557805412203641E-4</v>
      </c>
      <c r="AZ212" s="21">
        <f>AZ77*AZ186-Baseline!AZ77*Baseline!AZ186</f>
        <v>4.7546033243156722E-4</v>
      </c>
      <c r="BA212" s="21">
        <f>BA77*BA186-Baseline!BA77*Baseline!BA186</f>
        <v>4.8556690391557037E-4</v>
      </c>
      <c r="BB212" s="21">
        <f>BB77*BB186-Baseline!BB77*Baseline!BB186</f>
        <v>4.9588830465070971E-4</v>
      </c>
    </row>
    <row r="213" spans="1:54" outlineLevel="2">
      <c r="A213" s="474"/>
      <c r="B213" s="150" t="s">
        <v>483</v>
      </c>
      <c r="C213" s="19"/>
      <c r="D213" s="135" t="s">
        <v>379</v>
      </c>
      <c r="E213" s="21">
        <f>E193-Baseline!E193</f>
        <v>1.2293976841244911E-3</v>
      </c>
      <c r="F213" s="21">
        <f>F193-Baseline!F193</f>
        <v>1.2644544552625901E-3</v>
      </c>
      <c r="G213" s="21">
        <f>G193-Baseline!G193</f>
        <v>1.2960043812246609E-3</v>
      </c>
      <c r="H213" s="21">
        <f>H193-Baseline!H193</f>
        <v>1.3284423988700086E-3</v>
      </c>
      <c r="I213" s="21">
        <f>I193-Baseline!I193</f>
        <v>1.3663583879954069E-3</v>
      </c>
      <c r="J213" s="21">
        <f>J193-Baseline!J193</f>
        <v>1.4053089178827679E-3</v>
      </c>
      <c r="K213" s="21">
        <f>K193-Baseline!K193</f>
        <v>1.4407560020674262E-3</v>
      </c>
      <c r="L213" s="21">
        <f>L193-Baseline!L193</f>
        <v>1.4819123689652775E-3</v>
      </c>
      <c r="M213" s="21">
        <f>M193-Baseline!M193</f>
        <v>1.5241817833202029E-3</v>
      </c>
      <c r="N213" s="21">
        <f>N193-Baseline!N193</f>
        <v>1.5627378664107346E-3</v>
      </c>
      <c r="O213" s="21">
        <f>O193-Baseline!O193</f>
        <v>1.6072523591494099E-3</v>
      </c>
      <c r="P213" s="21">
        <f>P193-Baseline!P193</f>
        <v>1.6529598381810591E-3</v>
      </c>
      <c r="Q213" s="21">
        <f>Q193-Baseline!Q193</f>
        <v>1.6998883123344752E-3</v>
      </c>
      <c r="R213" s="21">
        <f>R193-Baseline!R193</f>
        <v>1.7531775211214636E-3</v>
      </c>
      <c r="S213" s="21">
        <f>S193-Baseline!S193</f>
        <v>1.8027026091505716E-3</v>
      </c>
      <c r="T213" s="21">
        <f>T193-Baseline!T193</f>
        <v>1.8535371052000962E-3</v>
      </c>
      <c r="U213" s="21">
        <f>U193-Baseline!U193</f>
        <v>1.905710840018763E-3</v>
      </c>
      <c r="V213" s="21">
        <f>V193-Baseline!V193</f>
        <v>1.9646515375166913E-3</v>
      </c>
      <c r="W213" s="21">
        <f>W193-Baseline!W193</f>
        <v>2.0196712246941285E-3</v>
      </c>
      <c r="X213" s="21">
        <f>X193-Baseline!X193</f>
        <v>2.0816756441375665E-3</v>
      </c>
      <c r="Y213" s="21">
        <f>Y193-Baseline!Y193</f>
        <v>2.1396740579143867E-3</v>
      </c>
      <c r="Z213" s="21">
        <f>Z193-Baseline!Z193</f>
        <v>2.2048844965032958E-3</v>
      </c>
      <c r="AA213" s="21">
        <f>AA193-Baseline!AA193</f>
        <v>2.2717944602416379E-3</v>
      </c>
      <c r="AB213" s="21">
        <f>AB193-Baseline!AB193</f>
        <v>2.3404432526909547E-3</v>
      </c>
      <c r="AC213" s="21">
        <f>AC193-Baseline!AC193</f>
        <v>2.6173458812251992E-3</v>
      </c>
      <c r="AD213" s="21">
        <f>AD193-Baseline!AD193</f>
        <v>2.6950729885477252E-3</v>
      </c>
      <c r="AE213" s="21">
        <f>AE193-Baseline!AE193</f>
        <v>2.7754471642946928E-3</v>
      </c>
      <c r="AF213" s="21">
        <f>AF193-Baseline!AF193</f>
        <v>2.8576561062042451E-3</v>
      </c>
      <c r="AG213" s="21">
        <f>AG193-Baseline!AG193</f>
        <v>2.9418171745329469E-3</v>
      </c>
      <c r="AH213" s="21">
        <f>AH193-Baseline!AH193</f>
        <v>3.028076316948253E-3</v>
      </c>
      <c r="AI213" s="21">
        <f>AI193-Baseline!AI193</f>
        <v>3.1166338955856249E-3</v>
      </c>
      <c r="AJ213" s="21">
        <f>AJ193-Baseline!AJ193</f>
        <v>3.223014020201297E-3</v>
      </c>
      <c r="AK213" s="21">
        <f>AK193-Baseline!AK193</f>
        <v>3.3326113743572684E-3</v>
      </c>
      <c r="AL213" s="21">
        <f>AL193-Baseline!AL193</f>
        <v>3.4455618671968354E-3</v>
      </c>
      <c r="AM213" s="21">
        <f>AM193-Baseline!AM193</f>
        <v>3.5619776293983807E-3</v>
      </c>
      <c r="AN213" s="21">
        <f>AN193-Baseline!AN193</f>
        <v>3.681951070409222E-3</v>
      </c>
      <c r="AO213" s="21">
        <f>AO193-Baseline!AO193</f>
        <v>3.8055657595470146E-3</v>
      </c>
      <c r="AP213" s="21">
        <f>AP193-Baseline!AP193</f>
        <v>3.9329254567047394E-3</v>
      </c>
      <c r="AQ213" s="21">
        <f>AQ193-Baseline!AQ193</f>
        <v>4.0641413769535962E-3</v>
      </c>
      <c r="AR213" s="21">
        <f>AR193-Baseline!AR193</f>
        <v>4.1993196099001451E-3</v>
      </c>
      <c r="AS213" s="21">
        <f>AS193-Baseline!AS193</f>
        <v>4.3385675271195431E-3</v>
      </c>
      <c r="AT213" s="21">
        <f>AT193-Baseline!AT193</f>
        <v>4.4819971644374399E-3</v>
      </c>
      <c r="AU213" s="21">
        <f>AU193-Baseline!AU193</f>
        <v>4.6297252389956717E-3</v>
      </c>
      <c r="AV213" s="21">
        <f>AV193-Baseline!AV193</f>
        <v>4.7818705710945056E-3</v>
      </c>
      <c r="AW213" s="21">
        <f>AW193-Baseline!AW193</f>
        <v>4.9385542351823401E-3</v>
      </c>
      <c r="AX213" s="21">
        <f>AX193-Baseline!AX193</f>
        <v>5.099900828022118E-3</v>
      </c>
      <c r="AY213" s="21">
        <f>AY193-Baseline!AY193</f>
        <v>5.2660385253633542E-3</v>
      </c>
      <c r="AZ213" s="21">
        <f>AZ193-Baseline!AZ193</f>
        <v>5.4370987967951954E-3</v>
      </c>
      <c r="BA213" s="21">
        <f>BA193-Baseline!BA193</f>
        <v>5.6132163541582746E-3</v>
      </c>
      <c r="BB213" s="21">
        <f>BB193-Baseline!BB193</f>
        <v>5.7943644543292051E-3</v>
      </c>
    </row>
    <row r="214" spans="1:54" outlineLevel="2">
      <c r="A214" s="474"/>
      <c r="B214" s="150" t="s">
        <v>484</v>
      </c>
      <c r="C214" s="19"/>
      <c r="D214" s="135" t="s">
        <v>379</v>
      </c>
      <c r="E214" s="21">
        <f>E194-Baseline!E194</f>
        <v>6.1567168632509683E-4</v>
      </c>
      <c r="F214" s="21">
        <f>F194-Baseline!F194</f>
        <v>6.3163187472512785E-4</v>
      </c>
      <c r="G214" s="21">
        <f>G194-Baseline!G194</f>
        <v>6.481852163731295E-4</v>
      </c>
      <c r="H214" s="21">
        <f>H194-Baseline!H194</f>
        <v>6.6534947267543403E-4</v>
      </c>
      <c r="I214" s="21">
        <f>I194-Baseline!I194</f>
        <v>6.8314300789224804E-4</v>
      </c>
      <c r="J214" s="21">
        <f>J194-Baseline!J194</f>
        <v>7.0158480898308278E-4</v>
      </c>
      <c r="K214" s="21">
        <f>K194-Baseline!K194</f>
        <v>7.2075132383496703E-4</v>
      </c>
      <c r="L214" s="21">
        <f>L194-Baseline!L194</f>
        <v>7.4060677842675707E-4</v>
      </c>
      <c r="M214" s="21">
        <f>M194-Baseline!M194</f>
        <v>7.6117219156950772E-4</v>
      </c>
      <c r="N214" s="21">
        <f>N194-Baseline!N194</f>
        <v>7.8246928751241312E-4</v>
      </c>
      <c r="O214" s="21">
        <f>O194-Baseline!O194</f>
        <v>8.0452051868421849E-4</v>
      </c>
      <c r="P214" s="21">
        <f>P194-Baseline!P194</f>
        <v>8.2734908918683848E-4</v>
      </c>
      <c r="Q214" s="21">
        <f>Q194-Baseline!Q194</f>
        <v>8.5097897805769913E-4</v>
      </c>
      <c r="R214" s="21">
        <f>R194-Baseline!R194</f>
        <v>8.7543496376625335E-4</v>
      </c>
      <c r="S214" s="21">
        <f>S194-Baseline!S194</f>
        <v>9.005399832435158E-4</v>
      </c>
      <c r="T214" s="21">
        <f>T194-Baseline!T194</f>
        <v>9.2651142237164361E-4</v>
      </c>
      <c r="U214" s="21">
        <f>U194-Baseline!U194</f>
        <v>9.5337600804337134E-4</v>
      </c>
      <c r="V214" s="21">
        <f>V194-Baseline!V194</f>
        <v>9.8116135001746784E-4</v>
      </c>
      <c r="W214" s="21">
        <f>W194-Baseline!W194</f>
        <v>1.0098959654871547E-3</v>
      </c>
      <c r="X214" s="21">
        <f>X194-Baseline!X194</f>
        <v>1.0396093120280225E-3</v>
      </c>
      <c r="Y214" s="21">
        <f>Y194-Baseline!Y194</f>
        <v>1.0703318145062831E-3</v>
      </c>
      <c r="Z214" s="21">
        <f>Z194-Baseline!Z194</f>
        <v>1.1020948966886902E-3</v>
      </c>
      <c r="AA214" s="21">
        <f>AA194-Baseline!AA194</f>
        <v>1.1349310127553021E-3</v>
      </c>
      <c r="AB214" s="21">
        <f>AB194-Baseline!AB194</f>
        <v>1.1688736815730007E-3</v>
      </c>
      <c r="AC214" s="21">
        <f>AC194-Baseline!AC194</f>
        <v>1.3069673777838231E-3</v>
      </c>
      <c r="AD214" s="21">
        <f>AD194-Baseline!AD194</f>
        <v>1.3455672112599874E-3</v>
      </c>
      <c r="AE214" s="21">
        <f>AE194-Baseline!AE194</f>
        <v>1.3852272892596129E-3</v>
      </c>
      <c r="AF214" s="21">
        <f>AF194-Baseline!AF194</f>
        <v>1.4259069872790511E-3</v>
      </c>
      <c r="AG214" s="21">
        <f>AG194-Baseline!AG194</f>
        <v>1.467590703964831E-3</v>
      </c>
      <c r="AH214" s="21">
        <f>AH194-Baseline!AH194</f>
        <v>1.5103015449603773E-3</v>
      </c>
      <c r="AI214" s="21">
        <f>AI194-Baseline!AI194</f>
        <v>1.554124658912869E-3</v>
      </c>
      <c r="AJ214" s="21">
        <f>AJ194-Baseline!AJ194</f>
        <v>1.6068171140613398E-3</v>
      </c>
      <c r="AK214" s="21">
        <f>AK194-Baseline!AK194</f>
        <v>1.6611181228697335E-3</v>
      </c>
      <c r="AL214" s="21">
        <f>AL194-Baseline!AL194</f>
        <v>1.7170754028134128E-3</v>
      </c>
      <c r="AM214" s="21">
        <f>AM194-Baseline!AM194</f>
        <v>1.7747408271944669E-3</v>
      </c>
      <c r="AN214" s="21">
        <f>AN194-Baseline!AN194</f>
        <v>1.8341634976851069E-3</v>
      </c>
      <c r="AO214" s="21">
        <f>AO194-Baseline!AO194</f>
        <v>1.8953877051157354E-3</v>
      </c>
      <c r="AP214" s="21">
        <f>AP194-Baseline!AP194</f>
        <v>1.9584639777679076E-3</v>
      </c>
      <c r="AQ214" s="21">
        <f>AQ194-Baseline!AQ194</f>
        <v>2.0234448613470836E-3</v>
      </c>
      <c r="AR214" s="21">
        <f>AR194-Baseline!AR194</f>
        <v>2.090383360346833E-3</v>
      </c>
      <c r="AS214" s="21">
        <f>AS194-Baseline!AS194</f>
        <v>2.1593331238669053E-3</v>
      </c>
      <c r="AT214" s="21">
        <f>AT194-Baseline!AT194</f>
        <v>2.2303493660532619E-3</v>
      </c>
      <c r="AU214" s="21">
        <f>AU194-Baseline!AU194</f>
        <v>2.3034893211024928E-3</v>
      </c>
      <c r="AV214" s="21">
        <f>AV194-Baseline!AV194</f>
        <v>2.3788115248727939E-3</v>
      </c>
      <c r="AW214" s="21">
        <f>AW194-Baseline!AW194</f>
        <v>2.4563758696882041E-3</v>
      </c>
      <c r="AX214" s="21">
        <f>AX194-Baseline!AX194</f>
        <v>2.5362438239581548E-3</v>
      </c>
      <c r="AY214" s="21">
        <f>AY194-Baseline!AY194</f>
        <v>2.6184785399403412E-3</v>
      </c>
      <c r="AZ214" s="21">
        <f>AZ194-Baseline!AZ194</f>
        <v>2.7031448308521308E-3</v>
      </c>
      <c r="BA214" s="21">
        <f>BA194-Baseline!BA194</f>
        <v>2.7903091533845294E-3</v>
      </c>
      <c r="BB214" s="21">
        <f>BB194-Baseline!BB194</f>
        <v>2.8799576947290779E-3</v>
      </c>
    </row>
    <row r="215" spans="1:54" outlineLevel="2">
      <c r="A215" s="474"/>
      <c r="B215" s="150" t="s">
        <v>485</v>
      </c>
      <c r="C215" s="19"/>
      <c r="D215" s="135" t="s">
        <v>379</v>
      </c>
      <c r="E215" s="21">
        <f>E195-Baseline!E195</f>
        <v>1.8470150585377827E-3</v>
      </c>
      <c r="F215" s="21">
        <f>F195-Baseline!F195</f>
        <v>1.8948956237332662E-3</v>
      </c>
      <c r="G215" s="21">
        <f>G195-Baseline!G195</f>
        <v>1.944555649119389E-3</v>
      </c>
      <c r="H215" s="21">
        <f>H195-Baseline!H195</f>
        <v>1.9960484180263022E-3</v>
      </c>
      <c r="I215" s="21">
        <f>I195-Baseline!I195</f>
        <v>2.0494290236767443E-3</v>
      </c>
      <c r="J215" s="21">
        <f>J195-Baseline!J195</f>
        <v>2.1047544264869754E-3</v>
      </c>
      <c r="K215" s="21">
        <f>K195-Baseline!K195</f>
        <v>2.1622539715049011E-3</v>
      </c>
      <c r="L215" s="21">
        <f>L195-Baseline!L195</f>
        <v>2.2218203352802712E-3</v>
      </c>
      <c r="M215" s="21">
        <f>M195-Baseline!M195</f>
        <v>2.2835165742292208E-3</v>
      </c>
      <c r="N215" s="21">
        <f>N195-Baseline!N195</f>
        <v>2.3474078620519165E-3</v>
      </c>
      <c r="O215" s="21">
        <f>O195-Baseline!O195</f>
        <v>2.4135615560526551E-3</v>
      </c>
      <c r="P215" s="21">
        <f>P195-Baseline!P195</f>
        <v>2.4820472680583947E-3</v>
      </c>
      <c r="Q215" s="21">
        <f>Q195-Baseline!Q195</f>
        <v>2.5529369341730974E-3</v>
      </c>
      <c r="R215" s="21">
        <f>R195-Baseline!R195</f>
        <v>2.6263048912987599E-3</v>
      </c>
      <c r="S215" s="21">
        <f>S195-Baseline!S195</f>
        <v>2.7016199492125299E-3</v>
      </c>
      <c r="T215" s="21">
        <f>T195-Baseline!T195</f>
        <v>2.7795342665898493E-3</v>
      </c>
      <c r="U215" s="21">
        <f>U195-Baseline!U195</f>
        <v>2.8601280246624348E-3</v>
      </c>
      <c r="V215" s="21">
        <f>V195-Baseline!V195</f>
        <v>2.9434840495126636E-3</v>
      </c>
      <c r="W215" s="21">
        <f>W195-Baseline!W195</f>
        <v>3.0296878964614646E-3</v>
      </c>
      <c r="X215" s="21">
        <f>X195-Baseline!X195</f>
        <v>3.1188279360840677E-3</v>
      </c>
      <c r="Y215" s="21">
        <f>Y195-Baseline!Y195</f>
        <v>3.2109954435188492E-3</v>
      </c>
      <c r="Z215" s="21">
        <f>Z195-Baseline!Z195</f>
        <v>3.3062846894948571E-3</v>
      </c>
      <c r="AA215" s="21">
        <f>AA195-Baseline!AA195</f>
        <v>3.4047930388454457E-3</v>
      </c>
      <c r="AB215" s="21">
        <f>AB195-Baseline!AB195</f>
        <v>3.5066210447190021E-3</v>
      </c>
      <c r="AC215" s="21">
        <f>AC195-Baseline!AC195</f>
        <v>3.9209021333885107E-3</v>
      </c>
      <c r="AD215" s="21">
        <f>AD195-Baseline!AD195</f>
        <v>4.0367016338605311E-3</v>
      </c>
      <c r="AE215" s="21">
        <f>AE195-Baseline!AE195</f>
        <v>4.1556818679137535E-3</v>
      </c>
      <c r="AF215" s="21">
        <f>AF195-Baseline!AF195</f>
        <v>4.2777209620406612E-3</v>
      </c>
      <c r="AG215" s="21">
        <f>AG195-Baseline!AG195</f>
        <v>4.4027721120454824E-3</v>
      </c>
      <c r="AH215" s="21">
        <f>AH195-Baseline!AH195</f>
        <v>4.5309046350724943E-3</v>
      </c>
      <c r="AI215" s="21">
        <f>AI195-Baseline!AI195</f>
        <v>4.6623739769627763E-3</v>
      </c>
      <c r="AJ215" s="21">
        <f>AJ195-Baseline!AJ195</f>
        <v>4.8204513424355659E-3</v>
      </c>
      <c r="AK215" s="21">
        <f>AK195-Baseline!AK195</f>
        <v>4.9833543688833932E-3</v>
      </c>
      <c r="AL215" s="21">
        <f>AL195-Baseline!AL195</f>
        <v>5.1512262087368837E-3</v>
      </c>
      <c r="AM215" s="21">
        <f>AM195-Baseline!AM195</f>
        <v>5.3242224819124049E-3</v>
      </c>
      <c r="AN215" s="21">
        <f>AN195-Baseline!AN195</f>
        <v>5.50249049341412E-3</v>
      </c>
      <c r="AO215" s="21">
        <f>AO195-Baseline!AO195</f>
        <v>5.6861631157355931E-3</v>
      </c>
      <c r="AP215" s="21">
        <f>AP195-Baseline!AP195</f>
        <v>5.8753919337230101E-3</v>
      </c>
      <c r="AQ215" s="21">
        <f>AQ195-Baseline!AQ195</f>
        <v>6.0703345844933462E-3</v>
      </c>
      <c r="AR215" s="21">
        <f>AR195-Baseline!AR195</f>
        <v>6.2711500815269099E-3</v>
      </c>
      <c r="AS215" s="21">
        <f>AS195-Baseline!AS195</f>
        <v>6.4779993721220588E-3</v>
      </c>
      <c r="AT215" s="21">
        <f>AT195-Baseline!AT195</f>
        <v>6.6910480987173674E-3</v>
      </c>
      <c r="AU215" s="21">
        <f>AU195-Baseline!AU195</f>
        <v>6.9104679639027744E-3</v>
      </c>
      <c r="AV215" s="21">
        <f>AV195-Baseline!AV195</f>
        <v>7.1364345752528008E-3</v>
      </c>
      <c r="AW215" s="21">
        <f>AW195-Baseline!AW195</f>
        <v>7.3691276097395094E-3</v>
      </c>
      <c r="AX215" s="21">
        <f>AX195-Baseline!AX195</f>
        <v>7.6087314725912427E-3</v>
      </c>
      <c r="AY215" s="21">
        <f>AY195-Baseline!AY195</f>
        <v>7.8554356205812158E-3</v>
      </c>
      <c r="AZ215" s="21">
        <f>AZ195-Baseline!AZ195</f>
        <v>8.1094344933615534E-3</v>
      </c>
      <c r="BA215" s="21">
        <f>BA195-Baseline!BA195</f>
        <v>8.3709274610053053E-3</v>
      </c>
      <c r="BB215" s="21">
        <f>BB195-Baseline!BB195</f>
        <v>8.639873085087112E-3</v>
      </c>
    </row>
    <row r="216" spans="1:54" outlineLevel="2">
      <c r="A216" s="474"/>
      <c r="B216" s="150" t="s">
        <v>285</v>
      </c>
      <c r="C216" s="19"/>
      <c r="D216" s="135" t="s">
        <v>379</v>
      </c>
      <c r="E216" s="21">
        <f>E196-Baseline!E196</f>
        <v>0.43055449587251515</v>
      </c>
      <c r="F216" s="21">
        <f>F196-Baseline!F196</f>
        <v>0.44568195427175811</v>
      </c>
      <c r="G216" s="21">
        <f>G196-Baseline!G196</f>
        <v>0.46137985978763724</v>
      </c>
      <c r="H216" s="21">
        <f>H196-Baseline!H196</f>
        <v>0.47766911837831255</v>
      </c>
      <c r="I216" s="21">
        <f>I196-Baseline!I196</f>
        <v>0.49457141093509066</v>
      </c>
      <c r="J216" s="21">
        <f>J196-Baseline!J196</f>
        <v>0.5121092431409191</v>
      </c>
      <c r="K216" s="21">
        <f>K196-Baseline!K196</f>
        <v>0.51403165944219198</v>
      </c>
      <c r="L216" s="21">
        <f>L196-Baseline!L196</f>
        <v>0.50943661189175071</v>
      </c>
      <c r="M216" s="21">
        <f>M196-Baseline!M196</f>
        <v>0.50502037099608987</v>
      </c>
      <c r="N216" s="21">
        <f>N196-Baseline!N196</f>
        <v>0.50078439184277257</v>
      </c>
      <c r="O216" s="21">
        <f>O196-Baseline!O196</f>
        <v>0.49673025941319709</v>
      </c>
      <c r="P216" s="21">
        <f>P196-Baseline!P196</f>
        <v>0.49285969225687104</v>
      </c>
      <c r="Q216" s="21">
        <f>Q196-Baseline!Q196</f>
        <v>0.48895061903094844</v>
      </c>
      <c r="R216" s="21">
        <f>R196-Baseline!R196</f>
        <v>0.48405775615987073</v>
      </c>
      <c r="S216" s="21">
        <f>S196-Baseline!S196</f>
        <v>0.47932340416806918</v>
      </c>
      <c r="T216" s="21">
        <f>T196-Baseline!T196</f>
        <v>0.47474840563886173</v>
      </c>
      <c r="U216" s="21">
        <f>U196-Baseline!U196</f>
        <v>0.47020392080512935</v>
      </c>
      <c r="V216" s="21">
        <f>V196-Baseline!V196</f>
        <v>0.46514196433932842</v>
      </c>
      <c r="W216" s="21">
        <f>W196-Baseline!W196</f>
        <v>0.46022453500472027</v>
      </c>
      <c r="X216" s="21">
        <f>X196-Baseline!X196</f>
        <v>0.45545207308591429</v>
      </c>
      <c r="Y216" s="21">
        <f>Y196-Baseline!Y196</f>
        <v>0.4508251075499175</v>
      </c>
      <c r="Z216" s="21">
        <f>Z196-Baseline!Z196</f>
        <v>0.44634425825280344</v>
      </c>
      <c r="AA216" s="21">
        <f>AA196-Baseline!AA196</f>
        <v>0.44201023824373192</v>
      </c>
      <c r="AB216" s="21">
        <f>AB196-Baseline!AB196</f>
        <v>0.43782385616968433</v>
      </c>
      <c r="AC216" s="21">
        <f>AC196-Baseline!AC196</f>
        <v>3.9034480416446566</v>
      </c>
      <c r="AD216" s="21">
        <f>AD196-Baseline!AD196</f>
        <v>3.8485149780729726</v>
      </c>
      <c r="AE216" s="21">
        <f>AE196-Baseline!AE196</f>
        <v>3.7944955388165229</v>
      </c>
      <c r="AF216" s="21">
        <f>AF196-Baseline!AF196</f>
        <v>3.7413799863276838</v>
      </c>
      <c r="AG216" s="21">
        <f>AG196-Baseline!AG196</f>
        <v>3.6891588661498251</v>
      </c>
      <c r="AH216" s="21">
        <f>AH196-Baseline!AH196</f>
        <v>3.6378230078802116</v>
      </c>
      <c r="AI216" s="21">
        <f>AI196-Baseline!AI196</f>
        <v>3.5873635263089665</v>
      </c>
      <c r="AJ216" s="21">
        <f>AJ196-Baseline!AJ196</f>
        <v>3.5452465297075815</v>
      </c>
      <c r="AK216" s="21">
        <f>AK196-Baseline!AK196</f>
        <v>3.5037986498954101</v>
      </c>
      <c r="AL216" s="21">
        <f>AL196-Baseline!AL196</f>
        <v>3.4630166540149783</v>
      </c>
      <c r="AM216" s="21">
        <f>AM196-Baseline!AM196</f>
        <v>3.4228975563779236</v>
      </c>
      <c r="AN216" s="21">
        <f>AN196-Baseline!AN196</f>
        <v>3.3834386233999036</v>
      </c>
      <c r="AO216" s="21">
        <f>AO196-Baseline!AO196</f>
        <v>3.3446373787889963</v>
      </c>
      <c r="AP216" s="21">
        <f>AP196-Baseline!AP196</f>
        <v>3.3064916089968555</v>
      </c>
      <c r="AQ216" s="21">
        <f>AQ196-Baseline!AQ196</f>
        <v>3.2689993689420755</v>
      </c>
      <c r="AR216" s="21">
        <f>AR196-Baseline!AR196</f>
        <v>3.2321589880157284</v>
      </c>
      <c r="AS216" s="21">
        <f>AS196-Baseline!AS196</f>
        <v>3.1959690763793787</v>
      </c>
      <c r="AT216" s="21">
        <f>AT196-Baseline!AT196</f>
        <v>3.1604285315662768</v>
      </c>
      <c r="AU216" s="21">
        <f>AU196-Baseline!AU196</f>
        <v>3.1255365453969461</v>
      </c>
      <c r="AV216" s="21">
        <f>AV196-Baseline!AV196</f>
        <v>3.0912926112207093</v>
      </c>
      <c r="AW216" s="21">
        <f>AW196-Baseline!AW196</f>
        <v>3.0576965314952518</v>
      </c>
      <c r="AX216" s="21">
        <f>AX196-Baseline!AX196</f>
        <v>3.0247484257167634</v>
      </c>
      <c r="AY216" s="21">
        <f>AY196-Baseline!AY196</f>
        <v>2.9924487387137124</v>
      </c>
      <c r="AZ216" s="21">
        <f>AZ196-Baseline!AZ196</f>
        <v>2.9607982493178411</v>
      </c>
      <c r="BA216" s="21">
        <f>BA196-Baseline!BA196</f>
        <v>2.9297980794263982</v>
      </c>
      <c r="BB216" s="21">
        <f>BB196-Baseline!BB196</f>
        <v>2.8991224877237998</v>
      </c>
    </row>
    <row r="217" spans="1:54" outlineLevel="2">
      <c r="A217" s="474"/>
      <c r="B217" s="150" t="s">
        <v>288</v>
      </c>
      <c r="C217" s="19"/>
      <c r="D217" s="135"/>
      <c r="E217" s="21">
        <f>E197-Baseline!E197</f>
        <v>5.8793748811468172</v>
      </c>
      <c r="F217" s="21">
        <f>F197-Baseline!F197</f>
        <v>5.9672156028892767</v>
      </c>
      <c r="G217" s="21">
        <f>G197-Baseline!G197</f>
        <v>6.0569335196048746</v>
      </c>
      <c r="H217" s="21">
        <f>H197-Baseline!H197</f>
        <v>6.1485471291295166</v>
      </c>
      <c r="I217" s="21">
        <f>I197-Baseline!I197</f>
        <v>6.2420731086366521</v>
      </c>
      <c r="J217" s="21">
        <f>J197-Baseline!J197</f>
        <v>6.3375164732356151</v>
      </c>
      <c r="K217" s="21">
        <f>K197-Baseline!K197</f>
        <v>6.3534142014234227</v>
      </c>
      <c r="L217" s="21">
        <f>L197-Baseline!L197</f>
        <v>6.3384537544235018</v>
      </c>
      <c r="M217" s="21">
        <f>M197-Baseline!M197</f>
        <v>6.3273796836614498</v>
      </c>
      <c r="N217" s="21">
        <f>N197-Baseline!N197</f>
        <v>6.3201177353646925</v>
      </c>
      <c r="O217" s="21">
        <f>O197-Baseline!O197</f>
        <v>6.3165971335971145</v>
      </c>
      <c r="P217" s="21">
        <f>P197-Baseline!P197</f>
        <v>6.3167504790020637</v>
      </c>
      <c r="Q217" s="21">
        <f>Q197-Baseline!Q197</f>
        <v>6.3191301988198649</v>
      </c>
      <c r="R217" s="21">
        <f>R197-Baseline!R197</f>
        <v>6.3180162214706126</v>
      </c>
      <c r="S217" s="21">
        <f>S197-Baseline!S197</f>
        <v>6.3205349636859331</v>
      </c>
      <c r="T217" s="21">
        <f>T197-Baseline!T197</f>
        <v>6.3266243787599228</v>
      </c>
      <c r="U217" s="21">
        <f>U197-Baseline!U197</f>
        <v>6.3359068124226194</v>
      </c>
      <c r="V217" s="21">
        <f>V197-Baseline!V197</f>
        <v>6.3470225725069209</v>
      </c>
      <c r="W217" s="21">
        <f>W197-Baseline!W197</f>
        <v>6.3615739129059277</v>
      </c>
      <c r="X217" s="21">
        <f>X197-Baseline!X197</f>
        <v>6.3795015636807673</v>
      </c>
      <c r="Y217" s="21">
        <f>Y197-Baseline!Y197</f>
        <v>6.4007455999823053</v>
      </c>
      <c r="Z217" s="21">
        <f>Z197-Baseline!Z197</f>
        <v>6.4252789343775181</v>
      </c>
      <c r="AA217" s="21">
        <f>AA197-Baseline!AA197</f>
        <v>6.4530581121682031</v>
      </c>
      <c r="AB217" s="21">
        <f>AB197-Baseline!AB197</f>
        <v>6.4840422943873675</v>
      </c>
      <c r="AC217" s="21">
        <f>AC197-Baseline!AC197</f>
        <v>63.064109961297824</v>
      </c>
      <c r="AD217" s="21">
        <f>AD197-Baseline!AD197</f>
        <v>63.428929936930174</v>
      </c>
      <c r="AE217" s="21">
        <f>AE197-Baseline!AE197</f>
        <v>63.823646523902539</v>
      </c>
      <c r="AF217" s="21">
        <f>AF197-Baseline!AF197</f>
        <v>64.247962931123098</v>
      </c>
      <c r="AG217" s="21">
        <f>AG197-Baseline!AG197</f>
        <v>64.70160448176577</v>
      </c>
      <c r="AH217" s="21">
        <f>AH197-Baseline!AH197</f>
        <v>65.184318069692594</v>
      </c>
      <c r="AI217" s="21">
        <f>AI197-Baseline!AI197</f>
        <v>65.695871637711804</v>
      </c>
      <c r="AJ217" s="21">
        <f>AJ197-Baseline!AJ197</f>
        <v>66.557587918142133</v>
      </c>
      <c r="AK217" s="21">
        <f>AK197-Baseline!AK197</f>
        <v>67.45483604805132</v>
      </c>
      <c r="AL217" s="21">
        <f>AL197-Baseline!AL197</f>
        <v>68.387905730833083</v>
      </c>
      <c r="AM217" s="21">
        <f>AM197-Baseline!AM197</f>
        <v>69.357107171165765</v>
      </c>
      <c r="AN217" s="21">
        <f>AN197-Baseline!AN197</f>
        <v>70.362762638523137</v>
      </c>
      <c r="AO217" s="21">
        <f>AO197-Baseline!AO197</f>
        <v>71.405230487296578</v>
      </c>
      <c r="AP217" s="21">
        <f>AP197-Baseline!AP197</f>
        <v>72.484884197249215</v>
      </c>
      <c r="AQ217" s="21">
        <f>AQ197-Baseline!AQ197</f>
        <v>73.602116450174293</v>
      </c>
      <c r="AR217" s="21">
        <f>AR197-Baseline!AR197</f>
        <v>74.757340732084941</v>
      </c>
      <c r="AS217" s="21">
        <f>AS197-Baseline!AS197</f>
        <v>75.950991431659006</v>
      </c>
      <c r="AT217" s="21">
        <f>AT197-Baseline!AT197</f>
        <v>77.183523951206325</v>
      </c>
      <c r="AU217" s="21">
        <f>AU197-Baseline!AU197</f>
        <v>78.455414830128149</v>
      </c>
      <c r="AV217" s="21">
        <f>AV197-Baseline!AV197</f>
        <v>79.767161880850821</v>
      </c>
      <c r="AW217" s="21">
        <f>AW197-Baseline!AW197</f>
        <v>81.119284337219241</v>
      </c>
      <c r="AX217" s="21">
        <f>AX197-Baseline!AX197</f>
        <v>82.512323015347491</v>
      </c>
      <c r="AY217" s="21">
        <f>AY197-Baseline!AY197</f>
        <v>83.946840486929645</v>
      </c>
      <c r="AZ217" s="21">
        <f>AZ197-Baseline!AZ197</f>
        <v>85.423421265022483</v>
      </c>
      <c r="BA217" s="21">
        <f>BA197-Baseline!BA197</f>
        <v>86.928854710754081</v>
      </c>
      <c r="BB217" s="21">
        <f>BB197-Baseline!BB197</f>
        <v>88.468091981465548</v>
      </c>
    </row>
    <row r="218" spans="1:54" outlineLevel="2">
      <c r="A218" s="475"/>
      <c r="B218" s="150" t="s">
        <v>466</v>
      </c>
      <c r="C218" s="19"/>
      <c r="D218" s="135" t="s">
        <v>379</v>
      </c>
      <c r="E218" s="21">
        <f>E198-Baseline!E198</f>
        <v>0</v>
      </c>
      <c r="F218" s="21">
        <f>F198-Baseline!F198</f>
        <v>0</v>
      </c>
      <c r="G218" s="21">
        <f>G198-Baseline!G198</f>
        <v>0</v>
      </c>
      <c r="H218" s="21">
        <f>H198-Baseline!H198</f>
        <v>0</v>
      </c>
      <c r="I218" s="21">
        <f>I198-Baseline!I198</f>
        <v>0</v>
      </c>
      <c r="J218" s="21">
        <f>J198-Baseline!J198</f>
        <v>0</v>
      </c>
      <c r="K218" s="21">
        <f>K198-Baseline!K198</f>
        <v>0</v>
      </c>
      <c r="L218" s="21">
        <f>L198-Baseline!L198</f>
        <v>0</v>
      </c>
      <c r="M218" s="21">
        <f>M198-Baseline!M198</f>
        <v>0</v>
      </c>
      <c r="N218" s="21">
        <f>N198-Baseline!N198</f>
        <v>0</v>
      </c>
      <c r="O218" s="21">
        <f>O198-Baseline!O198</f>
        <v>0</v>
      </c>
      <c r="P218" s="21">
        <f>P198-Baseline!P198</f>
        <v>0</v>
      </c>
      <c r="Q218" s="21">
        <f>Q198-Baseline!Q198</f>
        <v>0</v>
      </c>
      <c r="R218" s="21">
        <f>R198-Baseline!R198</f>
        <v>0</v>
      </c>
      <c r="S218" s="21">
        <f>S198-Baseline!S198</f>
        <v>0</v>
      </c>
      <c r="T218" s="21">
        <f>T198-Baseline!T198</f>
        <v>0</v>
      </c>
      <c r="U218" s="21">
        <f>U198-Baseline!U198</f>
        <v>0</v>
      </c>
      <c r="V218" s="21">
        <f>V198-Baseline!V198</f>
        <v>0</v>
      </c>
      <c r="W218" s="21">
        <f>W198-Baseline!W198</f>
        <v>0</v>
      </c>
      <c r="X218" s="21">
        <f>X198-Baseline!X198</f>
        <v>0</v>
      </c>
      <c r="Y218" s="21">
        <f>Y198-Baseline!Y198</f>
        <v>0</v>
      </c>
      <c r="Z218" s="21">
        <f>Z198-Baseline!Z198</f>
        <v>0</v>
      </c>
      <c r="AA218" s="21">
        <f>AA198-Baseline!AA198</f>
        <v>0</v>
      </c>
      <c r="AB218" s="21">
        <f>AB198-Baseline!AB198</f>
        <v>0</v>
      </c>
      <c r="AC218" s="21">
        <f>AC198-Baseline!AC198</f>
        <v>0</v>
      </c>
      <c r="AD218" s="21">
        <f>AD198-Baseline!AD198</f>
        <v>0</v>
      </c>
      <c r="AE218" s="21">
        <f>AE198-Baseline!AE198</f>
        <v>0</v>
      </c>
      <c r="AF218" s="21">
        <f>AF198-Baseline!AF198</f>
        <v>0</v>
      </c>
      <c r="AG218" s="21">
        <f>AG198-Baseline!AG198</f>
        <v>0</v>
      </c>
      <c r="AH218" s="21">
        <f>AH198-Baseline!AH198</f>
        <v>0</v>
      </c>
      <c r="AI218" s="21">
        <f>AI198-Baseline!AI198</f>
        <v>0</v>
      </c>
      <c r="AJ218" s="21">
        <f>AJ198-Baseline!AJ198</f>
        <v>0</v>
      </c>
      <c r="AK218" s="21">
        <f>AK198-Baseline!AK198</f>
        <v>0</v>
      </c>
      <c r="AL218" s="21">
        <f>AL198-Baseline!AL198</f>
        <v>0</v>
      </c>
      <c r="AM218" s="21">
        <f>AM198-Baseline!AM198</f>
        <v>0</v>
      </c>
      <c r="AN218" s="21">
        <f>AN198-Baseline!AN198</f>
        <v>0</v>
      </c>
      <c r="AO218" s="21">
        <f>AO198-Baseline!AO198</f>
        <v>0</v>
      </c>
      <c r="AP218" s="21">
        <f>AP198-Baseline!AP198</f>
        <v>0</v>
      </c>
      <c r="AQ218" s="21">
        <f>AQ198-Baseline!AQ198</f>
        <v>0</v>
      </c>
      <c r="AR218" s="21">
        <f>AR198-Baseline!AR198</f>
        <v>0</v>
      </c>
      <c r="AS218" s="21">
        <f>AS198-Baseline!AS198</f>
        <v>0</v>
      </c>
      <c r="AT218" s="21">
        <f>AT198-Baseline!AT198</f>
        <v>0</v>
      </c>
      <c r="AU218" s="21">
        <f>AU198-Baseline!AU198</f>
        <v>0</v>
      </c>
      <c r="AV218" s="21">
        <f>AV198-Baseline!AV198</f>
        <v>0</v>
      </c>
      <c r="AW218" s="21">
        <f>AW198-Baseline!AW198</f>
        <v>0</v>
      </c>
      <c r="AX218" s="21">
        <f>AX198-Baseline!AX198</f>
        <v>0</v>
      </c>
      <c r="AY218" s="21">
        <f>AY198-Baseline!AY198</f>
        <v>0</v>
      </c>
      <c r="AZ218" s="21">
        <f>AZ198-Baseline!AZ198</f>
        <v>0</v>
      </c>
      <c r="BA218" s="21">
        <f>BA198-Baseline!BA198</f>
        <v>0</v>
      </c>
      <c r="BB218" s="21">
        <f>BB198-Baseline!BB198</f>
        <v>0</v>
      </c>
    </row>
    <row r="219" spans="1:54" outlineLevel="2">
      <c r="B219" s="150"/>
      <c r="C219" s="19"/>
      <c r="D219" s="19"/>
      <c r="E219" s="232"/>
      <c r="F219" s="232"/>
      <c r="G219" s="232"/>
      <c r="H219" s="232"/>
      <c r="I219" s="232"/>
      <c r="J219" s="232"/>
      <c r="K219" s="232"/>
      <c r="L219" s="232"/>
      <c r="M219" s="232"/>
      <c r="N219" s="232"/>
      <c r="O219" s="232"/>
      <c r="P219" s="232"/>
      <c r="Q219" s="232"/>
      <c r="R219" s="232"/>
      <c r="S219" s="232"/>
      <c r="T219" s="232"/>
      <c r="U219" s="232"/>
      <c r="V219" s="232"/>
      <c r="W219" s="232"/>
      <c r="X219" s="232"/>
      <c r="Y219" s="232"/>
      <c r="Z219" s="232"/>
      <c r="AA219" s="232"/>
      <c r="AB219" s="232"/>
      <c r="AC219" s="232"/>
      <c r="AD219" s="232"/>
      <c r="AE219" s="232"/>
      <c r="AF219" s="232"/>
      <c r="AG219" s="232"/>
      <c r="AH219" s="232"/>
      <c r="AI219" s="232"/>
      <c r="AJ219" s="232"/>
      <c r="AK219" s="232"/>
      <c r="AL219" s="232"/>
      <c r="AM219" s="232"/>
      <c r="AN219" s="232"/>
      <c r="AO219" s="232"/>
      <c r="AP219" s="232"/>
      <c r="AQ219" s="232"/>
      <c r="AR219" s="232"/>
      <c r="AS219" s="232"/>
      <c r="AT219" s="232"/>
      <c r="AU219" s="232"/>
      <c r="AV219" s="232"/>
      <c r="AW219" s="232"/>
      <c r="AX219" s="232"/>
      <c r="AY219" s="232"/>
      <c r="AZ219" s="232"/>
      <c r="BA219" s="232"/>
      <c r="BB219" s="232"/>
    </row>
    <row r="220" spans="1:54" ht="12.75" customHeight="1" outlineLevel="2">
      <c r="A220" s="473" t="s">
        <v>486</v>
      </c>
      <c r="B220" s="150" t="s">
        <v>487</v>
      </c>
      <c r="C220" s="19"/>
      <c r="D220" s="135" t="s">
        <v>379</v>
      </c>
      <c r="E220" s="21">
        <f>E200-Baseline!E200</f>
        <v>6.3113649596353012</v>
      </c>
      <c r="F220" s="21">
        <f>F200-Baseline!F200</f>
        <v>6.4143703685754856</v>
      </c>
      <c r="G220" s="21">
        <f>G200-Baseline!G200</f>
        <v>6.5198199939368813</v>
      </c>
      <c r="H220" s="21">
        <f>H200-Baseline!H200</f>
        <v>6.6277576343199467</v>
      </c>
      <c r="I220" s="21">
        <f>I200-Baseline!I200</f>
        <v>6.7382262375873925</v>
      </c>
      <c r="J220" s="21">
        <f>J200-Baseline!J200</f>
        <v>6.8512488810666667</v>
      </c>
      <c r="K220" s="21">
        <f>K200-Baseline!K200</f>
        <v>6.8691070671065493</v>
      </c>
      <c r="L220" s="21">
        <f>L200-Baseline!L200</f>
        <v>6.8495954040976379</v>
      </c>
      <c r="M220" s="21">
        <f>M200-Baseline!M200</f>
        <v>6.8341501178557822</v>
      </c>
      <c r="N220" s="21">
        <f>N200-Baseline!N200</f>
        <v>6.822693583480401</v>
      </c>
      <c r="O220" s="21">
        <f>O200-Baseline!O200</f>
        <v>6.8151662819643004</v>
      </c>
      <c r="P220" s="21">
        <f>P200-Baseline!P200</f>
        <v>6.8114977673264114</v>
      </c>
      <c r="Q220" s="21">
        <f>Q200-Baseline!Q200</f>
        <v>6.8100184237646815</v>
      </c>
      <c r="R220" s="21">
        <f>R200-Baseline!R200</f>
        <v>6.8040680361964423</v>
      </c>
      <c r="S220" s="21">
        <f>S200-Baseline!S200</f>
        <v>6.8019051973967466</v>
      </c>
      <c r="T220" s="21">
        <f>T200-Baseline!T200</f>
        <v>6.8034737771867722</v>
      </c>
      <c r="U220" s="21">
        <f>U200-Baseline!U200</f>
        <v>6.8082673118152996</v>
      </c>
      <c r="V220" s="21">
        <f>V200-Baseline!V200</f>
        <v>6.8143835520063938</v>
      </c>
      <c r="W220" s="21">
        <f>W200-Baseline!W200</f>
        <v>6.8240760629774906</v>
      </c>
      <c r="X220" s="21">
        <f>X200-Baseline!X200</f>
        <v>6.837296921389882</v>
      </c>
      <c r="Y220" s="21">
        <f>Y200-Baseline!Y200</f>
        <v>6.8539757412350202</v>
      </c>
      <c r="Z220" s="21">
        <f>Z200-Baseline!Z200</f>
        <v>6.8740972736161616</v>
      </c>
      <c r="AA220" s="21">
        <f>AA200-Baseline!AA200</f>
        <v>6.897613265072251</v>
      </c>
      <c r="AB220" s="21">
        <f>AB200-Baseline!AB200</f>
        <v>6.9244837253121414</v>
      </c>
      <c r="AC220" s="21">
        <f>AC200-Baseline!AC200</f>
        <v>66.9704808383933</v>
      </c>
      <c r="AD220" s="21">
        <f>AD200-Baseline!AD200</f>
        <v>67.2804500765657</v>
      </c>
      <c r="AE220" s="21">
        <f>AE200-Baseline!AE200</f>
        <v>67.62123229438896</v>
      </c>
      <c r="AF220" s="21">
        <f>AF200-Baseline!AF200</f>
        <v>67.992520151912416</v>
      </c>
      <c r="AG220" s="21">
        <f>AG200-Baseline!AG200</f>
        <v>68.39402963624326</v>
      </c>
      <c r="AH220" s="21">
        <f>AH200-Baseline!AH200</f>
        <v>68.82549861785678</v>
      </c>
      <c r="AI220" s="21">
        <f>AI200-Baseline!AI200</f>
        <v>69.286686355820208</v>
      </c>
      <c r="AJ220" s="21">
        <f>AJ200-Baseline!AJ200</f>
        <v>70.106398865270592</v>
      </c>
      <c r="AK220" s="21">
        <f>AK200-Baseline!AK200</f>
        <v>70.962315721254669</v>
      </c>
      <c r="AL220" s="21">
        <f>AL200-Baseline!AL200</f>
        <v>71.854723533386519</v>
      </c>
      <c r="AM220" s="21">
        <f>AM200-Baseline!AM200</f>
        <v>72.783929636036206</v>
      </c>
      <c r="AN220" s="21">
        <f>AN200-Baseline!AN200</f>
        <v>73.750253660834076</v>
      </c>
      <c r="AO220" s="21">
        <f>AO200-Baseline!AO200</f>
        <v>74.754051572863943</v>
      </c>
      <c r="AP220" s="21">
        <f>AP200-Baseline!AP200</f>
        <v>75.795694745600613</v>
      </c>
      <c r="AQ220" s="21">
        <f>AQ200-Baseline!AQ200</f>
        <v>76.875574030557758</v>
      </c>
      <c r="AR220" s="21">
        <f>AR200-Baseline!AR200</f>
        <v>77.994101352904153</v>
      </c>
      <c r="AS220" s="21">
        <f>AS200-Baseline!AS200</f>
        <v>79.151709822615658</v>
      </c>
      <c r="AT220" s="21">
        <f>AT200-Baseline!AT200</f>
        <v>80.348853855427578</v>
      </c>
      <c r="AU220" s="21">
        <f>AU200-Baseline!AU200</f>
        <v>81.586009303228508</v>
      </c>
      <c r="AV220" s="21">
        <f>AV200-Baseline!AV200</f>
        <v>82.863673594659161</v>
      </c>
      <c r="AW220" s="21">
        <f>AW200-Baseline!AW200</f>
        <v>84.182365891238192</v>
      </c>
      <c r="AX220" s="21">
        <f>AX200-Baseline!AX200</f>
        <v>85.542627257412974</v>
      </c>
      <c r="AY220" s="21">
        <f>AY200-Baseline!AY200</f>
        <v>86.945020842222846</v>
      </c>
      <c r="AZ220" s="21">
        <f>AZ200-Baseline!AZ200</f>
        <v>88.390132073469545</v>
      </c>
      <c r="BA220" s="21">
        <f>BA200-Baseline!BA200</f>
        <v>89.864751573438554</v>
      </c>
      <c r="BB220" s="21">
        <f>BB200-Baseline!BB200</f>
        <v>91.373504721948322</v>
      </c>
    </row>
    <row r="221" spans="1:54" outlineLevel="2">
      <c r="A221" s="474"/>
      <c r="B221" s="150" t="s">
        <v>488</v>
      </c>
      <c r="C221" s="19"/>
      <c r="D221" s="135" t="s">
        <v>379</v>
      </c>
      <c r="E221" s="21">
        <f>E201-Baseline!E201</f>
        <v>6.310751233637502</v>
      </c>
      <c r="F221" s="21">
        <f>F201-Baseline!F201</f>
        <v>6.4137375459949482</v>
      </c>
      <c r="G221" s="21">
        <f>G201-Baseline!G201</f>
        <v>6.5191721747720299</v>
      </c>
      <c r="H221" s="21">
        <f>H201-Baseline!H201</f>
        <v>6.6270945413937525</v>
      </c>
      <c r="I221" s="21">
        <f>I201-Baseline!I201</f>
        <v>6.7375430222072898</v>
      </c>
      <c r="J221" s="21">
        <f>J201-Baseline!J201</f>
        <v>6.8505451569577671</v>
      </c>
      <c r="K221" s="21">
        <f>K201-Baseline!K201</f>
        <v>6.868387062428317</v>
      </c>
      <c r="L221" s="21">
        <f>L201-Baseline!L201</f>
        <v>6.8488540985070996</v>
      </c>
      <c r="M221" s="21">
        <f>M201-Baseline!M201</f>
        <v>6.8333871082640316</v>
      </c>
      <c r="N221" s="21">
        <f>N201-Baseline!N201</f>
        <v>6.8219133149015025</v>
      </c>
      <c r="O221" s="21">
        <f>O201-Baseline!O201</f>
        <v>6.8143635501238355</v>
      </c>
      <c r="P221" s="21">
        <f>P201-Baseline!P201</f>
        <v>6.8106721565774171</v>
      </c>
      <c r="Q221" s="21">
        <f>Q201-Baseline!Q201</f>
        <v>6.8091695144304047</v>
      </c>
      <c r="R221" s="21">
        <f>R201-Baseline!R201</f>
        <v>6.8031902936390871</v>
      </c>
      <c r="S221" s="21">
        <f>S201-Baseline!S201</f>
        <v>6.8010030347708392</v>
      </c>
      <c r="T221" s="21">
        <f>T201-Baseline!T201</f>
        <v>6.8025467515039431</v>
      </c>
      <c r="U221" s="21">
        <f>U201-Baseline!U201</f>
        <v>6.8073149769833243</v>
      </c>
      <c r="V221" s="21">
        <f>V201-Baseline!V201</f>
        <v>6.8134000618188946</v>
      </c>
      <c r="W221" s="21">
        <f>W201-Baseline!W201</f>
        <v>6.8230662877182837</v>
      </c>
      <c r="X221" s="21">
        <f>X201-Baseline!X201</f>
        <v>6.8362548550577724</v>
      </c>
      <c r="Y221" s="21">
        <f>Y201-Baseline!Y201</f>
        <v>6.8529063989916121</v>
      </c>
      <c r="Z221" s="21">
        <f>Z201-Baseline!Z201</f>
        <v>6.8729944840163464</v>
      </c>
      <c r="AA221" s="21">
        <f>AA201-Baseline!AA201</f>
        <v>6.8964764016247644</v>
      </c>
      <c r="AB221" s="21">
        <f>AB201-Baseline!AB201</f>
        <v>6.9233121557410238</v>
      </c>
      <c r="AC221" s="21">
        <f>AC201-Baseline!AC201</f>
        <v>66.969170459889867</v>
      </c>
      <c r="AD221" s="21">
        <f>AD201-Baseline!AD201</f>
        <v>67.279100570788415</v>
      </c>
      <c r="AE221" s="21">
        <f>AE201-Baseline!AE201</f>
        <v>67.619842074513926</v>
      </c>
      <c r="AF221" s="21">
        <f>AF201-Baseline!AF201</f>
        <v>67.99108840279348</v>
      </c>
      <c r="AG221" s="21">
        <f>AG201-Baseline!AG201</f>
        <v>68.392555409772697</v>
      </c>
      <c r="AH221" s="21">
        <f>AH201-Baseline!AH201</f>
        <v>68.823980843084783</v>
      </c>
      <c r="AI221" s="21">
        <f>AI201-Baseline!AI201</f>
        <v>69.285123846583531</v>
      </c>
      <c r="AJ221" s="21">
        <f>AJ201-Baseline!AJ201</f>
        <v>70.10478266836445</v>
      </c>
      <c r="AK221" s="21">
        <f>AK201-Baseline!AK201</f>
        <v>70.960644228003176</v>
      </c>
      <c r="AL221" s="21">
        <f>AL201-Baseline!AL201</f>
        <v>71.852995046922132</v>
      </c>
      <c r="AM221" s="21">
        <f>AM201-Baseline!AM201</f>
        <v>72.782142399234004</v>
      </c>
      <c r="AN221" s="21">
        <f>AN201-Baseline!AN201</f>
        <v>73.748405873261348</v>
      </c>
      <c r="AO221" s="21">
        <f>AO201-Baseline!AO201</f>
        <v>74.752141394809513</v>
      </c>
      <c r="AP221" s="21">
        <f>AP201-Baseline!AP201</f>
        <v>75.793720284121676</v>
      </c>
      <c r="AQ221" s="21">
        <f>AQ201-Baseline!AQ201</f>
        <v>76.87353333404215</v>
      </c>
      <c r="AR221" s="21">
        <f>AR201-Baseline!AR201</f>
        <v>77.991992416654611</v>
      </c>
      <c r="AS221" s="21">
        <f>AS201-Baseline!AS201</f>
        <v>79.149530588212414</v>
      </c>
      <c r="AT221" s="21">
        <f>AT201-Baseline!AT201</f>
        <v>80.346602207629189</v>
      </c>
      <c r="AU221" s="21">
        <f>AU201-Baseline!AU201</f>
        <v>81.583683067310616</v>
      </c>
      <c r="AV221" s="21">
        <f>AV201-Baseline!AV201</f>
        <v>82.861270535612945</v>
      </c>
      <c r="AW221" s="21">
        <f>AW201-Baseline!AW201</f>
        <v>84.179883712872694</v>
      </c>
      <c r="AX221" s="21">
        <f>AX201-Baseline!AX201</f>
        <v>85.540063600408914</v>
      </c>
      <c r="AY221" s="21">
        <f>AY201-Baseline!AY201</f>
        <v>86.942373282237426</v>
      </c>
      <c r="AZ221" s="21">
        <f>AZ201-Baseline!AZ201</f>
        <v>88.387398119503615</v>
      </c>
      <c r="BA221" s="21">
        <f>BA201-Baseline!BA201</f>
        <v>89.861928666237773</v>
      </c>
      <c r="BB221" s="21">
        <f>BB201-Baseline!BB201</f>
        <v>91.370590315188721</v>
      </c>
    </row>
    <row r="222" spans="1:54" outlineLevel="2">
      <c r="A222" s="475"/>
      <c r="B222" s="150" t="s">
        <v>489</v>
      </c>
      <c r="C222" s="19"/>
      <c r="D222" s="135" t="s">
        <v>379</v>
      </c>
      <c r="E222" s="21">
        <f>E202-Baseline!E202</f>
        <v>6.3119825770097151</v>
      </c>
      <c r="F222" s="21">
        <f>F202-Baseline!F202</f>
        <v>6.4150008097439564</v>
      </c>
      <c r="G222" s="21">
        <f>G202-Baseline!G202</f>
        <v>6.5204685452047757</v>
      </c>
      <c r="H222" s="21">
        <f>H202-Baseline!H202</f>
        <v>6.6284252403391033</v>
      </c>
      <c r="I222" s="21">
        <f>I202-Baseline!I202</f>
        <v>6.7389093082230742</v>
      </c>
      <c r="J222" s="21">
        <f>J202-Baseline!J202</f>
        <v>6.851948326575271</v>
      </c>
      <c r="K222" s="21">
        <f>K202-Baseline!K202</f>
        <v>6.8698285650759869</v>
      </c>
      <c r="L222" s="21">
        <f>L202-Baseline!L202</f>
        <v>6.8503353120639527</v>
      </c>
      <c r="M222" s="21">
        <f>M202-Baseline!M202</f>
        <v>6.8349094526466914</v>
      </c>
      <c r="N222" s="21">
        <f>N202-Baseline!N202</f>
        <v>6.8234782534760416</v>
      </c>
      <c r="O222" s="21">
        <f>O202-Baseline!O202</f>
        <v>6.8159725911612039</v>
      </c>
      <c r="P222" s="21">
        <f>P202-Baseline!P202</f>
        <v>6.8123268547562885</v>
      </c>
      <c r="Q222" s="21">
        <f>Q202-Baseline!Q202</f>
        <v>6.8108714723865207</v>
      </c>
      <c r="R222" s="21">
        <f>R202-Baseline!R202</f>
        <v>6.8049411635666202</v>
      </c>
      <c r="S222" s="21">
        <f>S202-Baseline!S202</f>
        <v>6.8028041147368086</v>
      </c>
      <c r="T222" s="21">
        <f>T202-Baseline!T202</f>
        <v>6.8043997743481617</v>
      </c>
      <c r="U222" s="21">
        <f>U202-Baseline!U202</f>
        <v>6.809221728999943</v>
      </c>
      <c r="V222" s="21">
        <f>V202-Baseline!V202</f>
        <v>6.8153623845183899</v>
      </c>
      <c r="W222" s="21">
        <f>W202-Baseline!W202</f>
        <v>6.8250860796492576</v>
      </c>
      <c r="X222" s="21">
        <f>X202-Baseline!X202</f>
        <v>6.8383340736818283</v>
      </c>
      <c r="Y222" s="21">
        <f>Y202-Baseline!Y202</f>
        <v>6.8550470626206241</v>
      </c>
      <c r="Z222" s="21">
        <f>Z202-Baseline!Z202</f>
        <v>6.8751986738091526</v>
      </c>
      <c r="AA222" s="21">
        <f>AA202-Baseline!AA202</f>
        <v>6.898746263650855</v>
      </c>
      <c r="AB222" s="21">
        <f>AB202-Baseline!AB202</f>
        <v>6.9256499031041701</v>
      </c>
      <c r="AC222" s="21">
        <f>AC202-Baseline!AC202</f>
        <v>66.971784394645468</v>
      </c>
      <c r="AD222" s="21">
        <f>AD202-Baseline!AD202</f>
        <v>67.281791705211006</v>
      </c>
      <c r="AE222" s="21">
        <f>AE202-Baseline!AE202</f>
        <v>67.622612529092578</v>
      </c>
      <c r="AF222" s="21">
        <f>AF202-Baseline!AF202</f>
        <v>67.993940216768252</v>
      </c>
      <c r="AG222" s="21">
        <f>AG202-Baseline!AG202</f>
        <v>68.395490591180774</v>
      </c>
      <c r="AH222" s="21">
        <f>AH202-Baseline!AH202</f>
        <v>68.827001446174904</v>
      </c>
      <c r="AI222" s="21">
        <f>AI202-Baseline!AI202</f>
        <v>69.288232095901577</v>
      </c>
      <c r="AJ222" s="21">
        <f>AJ202-Baseline!AJ202</f>
        <v>70.107996302592824</v>
      </c>
      <c r="AK222" s="21">
        <f>AK202-Baseline!AK202</f>
        <v>70.963966464249197</v>
      </c>
      <c r="AL222" s="21">
        <f>AL202-Baseline!AL202</f>
        <v>71.856429197728062</v>
      </c>
      <c r="AM222" s="21">
        <f>AM202-Baseline!AM202</f>
        <v>72.78569188088872</v>
      </c>
      <c r="AN222" s="21">
        <f>AN202-Baseline!AN202</f>
        <v>73.75207420025707</v>
      </c>
      <c r="AO222" s="21">
        <f>AO202-Baseline!AO202</f>
        <v>74.755932170220134</v>
      </c>
      <c r="AP222" s="21">
        <f>AP202-Baseline!AP202</f>
        <v>75.797637212077632</v>
      </c>
      <c r="AQ222" s="21">
        <f>AQ202-Baseline!AQ202</f>
        <v>76.877580223765293</v>
      </c>
      <c r="AR222" s="21">
        <f>AR202-Baseline!AR202</f>
        <v>77.996173183375788</v>
      </c>
      <c r="AS222" s="21">
        <f>AS202-Baseline!AS202</f>
        <v>79.153849254460667</v>
      </c>
      <c r="AT222" s="21">
        <f>AT202-Baseline!AT202</f>
        <v>80.351062906361861</v>
      </c>
      <c r="AU222" s="21">
        <f>AU202-Baseline!AU202</f>
        <v>81.588290045953414</v>
      </c>
      <c r="AV222" s="21">
        <f>AV202-Baseline!AV202</f>
        <v>82.866028158663326</v>
      </c>
      <c r="AW222" s="21">
        <f>AW202-Baseline!AW202</f>
        <v>84.184796464612745</v>
      </c>
      <c r="AX222" s="21">
        <f>AX202-Baseline!AX202</f>
        <v>85.545136088057546</v>
      </c>
      <c r="AY222" s="21">
        <f>AY202-Baseline!AY202</f>
        <v>86.947610239318067</v>
      </c>
      <c r="AZ222" s="21">
        <f>AZ202-Baseline!AZ202</f>
        <v>88.392804409166118</v>
      </c>
      <c r="BA222" s="21">
        <f>BA202-Baseline!BA202</f>
        <v>89.867509284545406</v>
      </c>
      <c r="BB222" s="21">
        <f>BB202-Baseline!BB202</f>
        <v>91.376350230579092</v>
      </c>
    </row>
    <row r="223" spans="1:54" outlineLevel="2">
      <c r="B223" s="19"/>
      <c r="C223" s="19"/>
      <c r="D223" s="19"/>
      <c r="E223" s="15"/>
    </row>
    <row r="224" spans="1:54" outlineLevel="2">
      <c r="A224" s="473" t="s">
        <v>490</v>
      </c>
      <c r="B224" s="150" t="s">
        <v>487</v>
      </c>
      <c r="C224" s="19"/>
      <c r="D224" s="135" t="s">
        <v>379</v>
      </c>
      <c r="E224" s="21">
        <f>E204-Baseline!E204</f>
        <v>6.3113649596353012</v>
      </c>
      <c r="F224" s="21">
        <f>F204-Baseline!F204</f>
        <v>12.725735328210787</v>
      </c>
      <c r="G224" s="21">
        <f>G204-Baseline!G204</f>
        <v>19.245555322147666</v>
      </c>
      <c r="H224" s="21">
        <f>H204-Baseline!H204</f>
        <v>25.873312956467615</v>
      </c>
      <c r="I224" s="21">
        <f>I204-Baseline!I204</f>
        <v>32.611539194055005</v>
      </c>
      <c r="J224" s="21">
        <f>J204-Baseline!J204</f>
        <v>39.462788075121672</v>
      </c>
      <c r="K224" s="21">
        <f>K204-Baseline!K204</f>
        <v>46.33189514222822</v>
      </c>
      <c r="L224" s="21">
        <f>L204-Baseline!L204</f>
        <v>53.181490546325861</v>
      </c>
      <c r="M224" s="21">
        <f>M204-Baseline!M204</f>
        <v>60.015640664181646</v>
      </c>
      <c r="N224" s="21">
        <f>N204-Baseline!N204</f>
        <v>66.838334247662047</v>
      </c>
      <c r="O224" s="21">
        <f>O204-Baseline!O204</f>
        <v>73.653500529626342</v>
      </c>
      <c r="P224" s="21">
        <f>P204-Baseline!P204</f>
        <v>80.464998296952757</v>
      </c>
      <c r="Q224" s="21">
        <f>Q204-Baseline!Q204</f>
        <v>87.275016720717446</v>
      </c>
      <c r="R224" s="21">
        <f>R204-Baseline!R204</f>
        <v>94.079084756913886</v>
      </c>
      <c r="S224" s="21">
        <f>S204-Baseline!S204</f>
        <v>100.88098995431064</v>
      </c>
      <c r="T224" s="21">
        <f>T204-Baseline!T204</f>
        <v>107.6844637314974</v>
      </c>
      <c r="U224" s="21">
        <f>U204-Baseline!U204</f>
        <v>114.4927310433127</v>
      </c>
      <c r="V224" s="21">
        <f>V204-Baseline!V204</f>
        <v>121.30711459531909</v>
      </c>
      <c r="W224" s="21">
        <f>W204-Baseline!W204</f>
        <v>128.13119065829659</v>
      </c>
      <c r="X224" s="21">
        <f>X204-Baseline!X204</f>
        <v>134.96848757968647</v>
      </c>
      <c r="Y224" s="21">
        <f>Y204-Baseline!Y204</f>
        <v>141.82246332092149</v>
      </c>
      <c r="Z224" s="21">
        <f>Z204-Baseline!Z204</f>
        <v>148.69656059453766</v>
      </c>
      <c r="AA224" s="21">
        <f>AA204-Baseline!AA204</f>
        <v>155.5941738596099</v>
      </c>
      <c r="AB224" s="21">
        <f>AB204-Baseline!AB204</f>
        <v>162.51865758492204</v>
      </c>
      <c r="AC224" s="21">
        <f>AC204-Baseline!AC204</f>
        <v>229.48913842331535</v>
      </c>
      <c r="AD224" s="21">
        <f>AD204-Baseline!AD204</f>
        <v>296.76958849988102</v>
      </c>
      <c r="AE224" s="21">
        <f>AE204-Baseline!AE204</f>
        <v>364.39082079426998</v>
      </c>
      <c r="AF224" s="21">
        <f>AF204-Baseline!AF204</f>
        <v>432.38334094618239</v>
      </c>
      <c r="AG224" s="21">
        <f>AG204-Baseline!AG204</f>
        <v>500.77737058242565</v>
      </c>
      <c r="AH224" s="21">
        <f>AH204-Baseline!AH204</f>
        <v>569.60286920028238</v>
      </c>
      <c r="AI224" s="21">
        <f>AI204-Baseline!AI204</f>
        <v>638.88955555610255</v>
      </c>
      <c r="AJ224" s="21">
        <f>AJ204-Baseline!AJ204</f>
        <v>708.9959544213732</v>
      </c>
      <c r="AK224" s="21">
        <f>AK204-Baseline!AK204</f>
        <v>779.95827014262784</v>
      </c>
      <c r="AL224" s="21">
        <f>AL204-Baseline!AL204</f>
        <v>851.81299367601434</v>
      </c>
      <c r="AM224" s="21">
        <f>AM204-Baseline!AM204</f>
        <v>924.59692331205054</v>
      </c>
      <c r="AN224" s="21">
        <f>AN204-Baseline!AN204</f>
        <v>998.34717697288465</v>
      </c>
      <c r="AO224" s="21">
        <f>AO204-Baseline!AO204</f>
        <v>1073.1012285457487</v>
      </c>
      <c r="AP224" s="21">
        <f>AP204-Baseline!AP204</f>
        <v>1148.8969232913494</v>
      </c>
      <c r="AQ224" s="21">
        <f>AQ204-Baseline!AQ204</f>
        <v>1225.7724973219072</v>
      </c>
      <c r="AR224" s="21">
        <f>AR204-Baseline!AR204</f>
        <v>1303.7665986748113</v>
      </c>
      <c r="AS224" s="21">
        <f>AS204-Baseline!AS204</f>
        <v>1382.918308497427</v>
      </c>
      <c r="AT224" s="21">
        <f>AT204-Baseline!AT204</f>
        <v>1463.2671623528545</v>
      </c>
      <c r="AU224" s="21">
        <f>AU204-Baseline!AU204</f>
        <v>1544.8531716560831</v>
      </c>
      <c r="AV224" s="21">
        <f>AV204-Baseline!AV204</f>
        <v>1627.7168452507422</v>
      </c>
      <c r="AW224" s="21">
        <f>AW204-Baseline!AW204</f>
        <v>1711.8992111419802</v>
      </c>
      <c r="AX224" s="21">
        <f>AX204-Baseline!AX204</f>
        <v>1797.4418383993932</v>
      </c>
      <c r="AY224" s="21">
        <f>AY204-Baseline!AY204</f>
        <v>1884.3868592416161</v>
      </c>
      <c r="AZ224" s="21">
        <f>AZ204-Baseline!AZ204</f>
        <v>1972.7769913150855</v>
      </c>
      <c r="BA224" s="21">
        <f>BA204-Baseline!BA204</f>
        <v>2062.6417428885243</v>
      </c>
      <c r="BB224" s="21">
        <f>BB204-Baseline!BB204</f>
        <v>2154.0152476104727</v>
      </c>
    </row>
    <row r="225" spans="1:54" outlineLevel="2">
      <c r="A225" s="474"/>
      <c r="B225" s="150" t="s">
        <v>488</v>
      </c>
      <c r="C225" s="19"/>
      <c r="D225" s="135" t="s">
        <v>379</v>
      </c>
      <c r="E225" s="21">
        <f>E205-Baseline!E205</f>
        <v>6.310751233637502</v>
      </c>
      <c r="F225" s="21">
        <f>F205-Baseline!F205</f>
        <v>12.72448877963245</v>
      </c>
      <c r="G225" s="21">
        <f>G205-Baseline!G205</f>
        <v>19.243660954404479</v>
      </c>
      <c r="H225" s="21">
        <f>H205-Baseline!H205</f>
        <v>25.870755495798232</v>
      </c>
      <c r="I225" s="21">
        <f>I205-Baseline!I205</f>
        <v>32.608298518005519</v>
      </c>
      <c r="J225" s="21">
        <f>J205-Baseline!J205</f>
        <v>39.458843674963283</v>
      </c>
      <c r="K225" s="21">
        <f>K205-Baseline!K205</f>
        <v>46.327230737391602</v>
      </c>
      <c r="L225" s="21">
        <f>L205-Baseline!L205</f>
        <v>53.176084835898699</v>
      </c>
      <c r="M225" s="21">
        <f>M205-Baseline!M205</f>
        <v>60.009471944162733</v>
      </c>
      <c r="N225" s="21">
        <f>N205-Baseline!N205</f>
        <v>66.831385259064234</v>
      </c>
      <c r="O225" s="21">
        <f>O205-Baseline!O205</f>
        <v>73.645748809188063</v>
      </c>
      <c r="P225" s="21">
        <f>P205-Baseline!P205</f>
        <v>80.456420965765474</v>
      </c>
      <c r="Q225" s="21">
        <f>Q205-Baseline!Q205</f>
        <v>87.265590480195883</v>
      </c>
      <c r="R225" s="21">
        <f>R205-Baseline!R205</f>
        <v>94.068780773834973</v>
      </c>
      <c r="S225" s="21">
        <f>S205-Baseline!S205</f>
        <v>100.86978380860582</v>
      </c>
      <c r="T225" s="21">
        <f>T205-Baseline!T205</f>
        <v>107.67233056010976</v>
      </c>
      <c r="U225" s="21">
        <f>U205-Baseline!U205</f>
        <v>114.47964553709308</v>
      </c>
      <c r="V225" s="21">
        <f>V205-Baseline!V205</f>
        <v>121.29304559891197</v>
      </c>
      <c r="W225" s="21">
        <f>W205-Baseline!W205</f>
        <v>128.11611188663025</v>
      </c>
      <c r="X225" s="21">
        <f>X205-Baseline!X205</f>
        <v>134.95236674168802</v>
      </c>
      <c r="Y225" s="21">
        <f>Y205-Baseline!Y205</f>
        <v>141.80527314067965</v>
      </c>
      <c r="Z225" s="21">
        <f>Z205-Baseline!Z205</f>
        <v>148.67826762469599</v>
      </c>
      <c r="AA225" s="21">
        <f>AA205-Baseline!AA205</f>
        <v>155.57474402632076</v>
      </c>
      <c r="AB225" s="21">
        <f>AB205-Baseline!AB205</f>
        <v>162.49805618206179</v>
      </c>
      <c r="AC225" s="21">
        <f>AC205-Baseline!AC205</f>
        <v>229.46722664195164</v>
      </c>
      <c r="AD225" s="21">
        <f>AD205-Baseline!AD205</f>
        <v>296.74632721274008</v>
      </c>
      <c r="AE225" s="21">
        <f>AE205-Baseline!AE205</f>
        <v>364.36616928725402</v>
      </c>
      <c r="AF225" s="21">
        <f>AF205-Baseline!AF205</f>
        <v>432.3572576900475</v>
      </c>
      <c r="AG225" s="21">
        <f>AG205-Baseline!AG205</f>
        <v>500.74981309982019</v>
      </c>
      <c r="AH225" s="21">
        <f>AH205-Baseline!AH205</f>
        <v>569.57379394290501</v>
      </c>
      <c r="AI225" s="21">
        <f>AI205-Baseline!AI205</f>
        <v>638.85891778948849</v>
      </c>
      <c r="AJ225" s="21">
        <f>AJ205-Baseline!AJ205</f>
        <v>708.96370045785295</v>
      </c>
      <c r="AK225" s="21">
        <f>AK205-Baseline!AK205</f>
        <v>779.92434468585611</v>
      </c>
      <c r="AL225" s="21">
        <f>AL205-Baseline!AL205</f>
        <v>851.77733973277827</v>
      </c>
      <c r="AM225" s="21">
        <f>AM205-Baseline!AM205</f>
        <v>924.55948213201225</v>
      </c>
      <c r="AN225" s="21">
        <f>AN205-Baseline!AN205</f>
        <v>998.30788800527364</v>
      </c>
      <c r="AO225" s="21">
        <f>AO205-Baseline!AO205</f>
        <v>1073.0600294000831</v>
      </c>
      <c r="AP225" s="21">
        <f>AP205-Baseline!AP205</f>
        <v>1148.8537496842048</v>
      </c>
      <c r="AQ225" s="21">
        <f>AQ205-Baseline!AQ205</f>
        <v>1225.7272830182469</v>
      </c>
      <c r="AR225" s="21">
        <f>AR205-Baseline!AR205</f>
        <v>1303.7192754349014</v>
      </c>
      <c r="AS225" s="21">
        <f>AS205-Baseline!AS205</f>
        <v>1382.8688060231138</v>
      </c>
      <c r="AT225" s="21">
        <f>AT205-Baseline!AT205</f>
        <v>1463.2154082307429</v>
      </c>
      <c r="AU225" s="21">
        <f>AU205-Baseline!AU205</f>
        <v>1544.7990912980536</v>
      </c>
      <c r="AV225" s="21">
        <f>AV205-Baseline!AV205</f>
        <v>1627.6603618336665</v>
      </c>
      <c r="AW225" s="21">
        <f>AW205-Baseline!AW205</f>
        <v>1711.8402455465391</v>
      </c>
      <c r="AX225" s="21">
        <f>AX205-Baseline!AX205</f>
        <v>1797.3803091469481</v>
      </c>
      <c r="AY225" s="21">
        <f>AY205-Baseline!AY205</f>
        <v>1884.3226824291855</v>
      </c>
      <c r="AZ225" s="21">
        <f>AZ205-Baseline!AZ205</f>
        <v>1972.7100805486891</v>
      </c>
      <c r="BA225" s="21">
        <f>BA205-Baseline!BA205</f>
        <v>2062.5720092149268</v>
      </c>
      <c r="BB225" s="21">
        <f>BB205-Baseline!BB205</f>
        <v>2153.9425995301153</v>
      </c>
    </row>
    <row r="226" spans="1:54" outlineLevel="2">
      <c r="A226" s="475"/>
      <c r="B226" s="150" t="s">
        <v>489</v>
      </c>
      <c r="C226" s="19"/>
      <c r="D226" s="135" t="s">
        <v>379</v>
      </c>
      <c r="E226" s="21">
        <f>E206-Baseline!E206</f>
        <v>6.3119825770097151</v>
      </c>
      <c r="F226" s="21">
        <f>F206-Baseline!F206</f>
        <v>12.726983386753671</v>
      </c>
      <c r="G226" s="21">
        <f>G206-Baseline!G206</f>
        <v>19.247451931958448</v>
      </c>
      <c r="H226" s="21">
        <f>H206-Baseline!H206</f>
        <v>25.87587717229755</v>
      </c>
      <c r="I226" s="21">
        <f>I206-Baseline!I206</f>
        <v>32.614786480520621</v>
      </c>
      <c r="J226" s="21">
        <f>J206-Baseline!J206</f>
        <v>39.466734807095889</v>
      </c>
      <c r="K226" s="21">
        <f>K206-Baseline!K206</f>
        <v>46.336563372171874</v>
      </c>
      <c r="L226" s="21">
        <f>L206-Baseline!L206</f>
        <v>53.186898684235828</v>
      </c>
      <c r="M226" s="21">
        <f>M206-Baseline!M206</f>
        <v>60.02180813688252</v>
      </c>
      <c r="N226" s="21">
        <f>N206-Baseline!N206</f>
        <v>66.845286390358567</v>
      </c>
      <c r="O226" s="21">
        <f>O206-Baseline!O206</f>
        <v>73.661258981519765</v>
      </c>
      <c r="P226" s="21">
        <f>P206-Baseline!P206</f>
        <v>80.473585836276058</v>
      </c>
      <c r="Q226" s="21">
        <f>Q206-Baseline!Q206</f>
        <v>87.284457308662581</v>
      </c>
      <c r="R226" s="21">
        <f>R206-Baseline!R206</f>
        <v>94.089398472229206</v>
      </c>
      <c r="S226" s="21">
        <f>S206-Baseline!S206</f>
        <v>100.89220258696602</v>
      </c>
      <c r="T226" s="21">
        <f>T206-Baseline!T206</f>
        <v>107.69660236131418</v>
      </c>
      <c r="U226" s="21">
        <f>U206-Baseline!U206</f>
        <v>114.50582409031412</v>
      </c>
      <c r="V226" s="21">
        <f>V206-Baseline!V206</f>
        <v>121.32118647483252</v>
      </c>
      <c r="W226" s="21">
        <f>W206-Baseline!W206</f>
        <v>128.14627255448178</v>
      </c>
      <c r="X226" s="21">
        <f>X206-Baseline!X206</f>
        <v>134.98460662816362</v>
      </c>
      <c r="Y226" s="21">
        <f>Y206-Baseline!Y206</f>
        <v>141.83965369078425</v>
      </c>
      <c r="Z226" s="21">
        <f>Z206-Baseline!Z206</f>
        <v>148.71485236459341</v>
      </c>
      <c r="AA226" s="21">
        <f>AA206-Baseline!AA206</f>
        <v>155.61359862824426</v>
      </c>
      <c r="AB226" s="21">
        <f>AB206-Baseline!AB206</f>
        <v>162.53924853134842</v>
      </c>
      <c r="AC226" s="21">
        <f>AC206-Baseline!AC206</f>
        <v>229.5110329259939</v>
      </c>
      <c r="AD226" s="21">
        <f>AD206-Baseline!AD206</f>
        <v>296.79282463120489</v>
      </c>
      <c r="AE226" s="21">
        <f>AE206-Baseline!AE206</f>
        <v>364.41543716029747</v>
      </c>
      <c r="AF226" s="21">
        <f>AF206-Baseline!AF206</f>
        <v>432.40937737706571</v>
      </c>
      <c r="AG226" s="21">
        <f>AG206-Baseline!AG206</f>
        <v>500.80486796824647</v>
      </c>
      <c r="AH226" s="21">
        <f>AH206-Baseline!AH206</f>
        <v>569.63186941442132</v>
      </c>
      <c r="AI226" s="21">
        <f>AI206-Baseline!AI206</f>
        <v>638.92010151032287</v>
      </c>
      <c r="AJ226" s="21">
        <f>AJ206-Baseline!AJ206</f>
        <v>709.02809781291569</v>
      </c>
      <c r="AK226" s="21">
        <f>AK206-Baseline!AK206</f>
        <v>779.9920642771649</v>
      </c>
      <c r="AL226" s="21">
        <f>AL206-Baseline!AL206</f>
        <v>851.84849347489296</v>
      </c>
      <c r="AM226" s="21">
        <f>AM206-Baseline!AM206</f>
        <v>924.63418535578171</v>
      </c>
      <c r="AN226" s="21">
        <f>AN206-Baseline!AN206</f>
        <v>998.38625955603879</v>
      </c>
      <c r="AO226" s="21">
        <f>AO206-Baseline!AO206</f>
        <v>1073.1421917262589</v>
      </c>
      <c r="AP226" s="21">
        <f>AP206-Baseline!AP206</f>
        <v>1148.9398289383366</v>
      </c>
      <c r="AQ226" s="21">
        <f>AQ206-Baseline!AQ206</f>
        <v>1225.817409162102</v>
      </c>
      <c r="AR226" s="21">
        <f>AR206-Baseline!AR206</f>
        <v>1303.8135823454777</v>
      </c>
      <c r="AS226" s="21">
        <f>AS206-Baseline!AS206</f>
        <v>1382.9674315999384</v>
      </c>
      <c r="AT226" s="21">
        <f>AT206-Baseline!AT206</f>
        <v>1463.3184945063003</v>
      </c>
      <c r="AU226" s="21">
        <f>AU206-Baseline!AU206</f>
        <v>1544.9067845522538</v>
      </c>
      <c r="AV226" s="21">
        <f>AV206-Baseline!AV206</f>
        <v>1627.7728127109172</v>
      </c>
      <c r="AW226" s="21">
        <f>AW206-Baseline!AW206</f>
        <v>1711.9576091755298</v>
      </c>
      <c r="AX226" s="21">
        <f>AX206-Baseline!AX206</f>
        <v>1797.5027452635873</v>
      </c>
      <c r="AY226" s="21">
        <f>AY206-Baseline!AY206</f>
        <v>1884.4503555029053</v>
      </c>
      <c r="AZ226" s="21">
        <f>AZ206-Baseline!AZ206</f>
        <v>1972.8431599120713</v>
      </c>
      <c r="BA226" s="21">
        <f>BA206-Baseline!BA206</f>
        <v>2062.7106691966169</v>
      </c>
      <c r="BB226" s="21">
        <f>BB206-Baseline!BB206</f>
        <v>2154.0870194271961</v>
      </c>
    </row>
    <row r="227" spans="1:54" outlineLevel="1">
      <c r="B227" s="19"/>
      <c r="C227" s="19"/>
      <c r="D227" s="19"/>
      <c r="E227" s="15"/>
    </row>
    <row r="228" spans="1:54" ht="14" outlineLevel="1" thickBot="1">
      <c r="B228" s="19"/>
      <c r="C228" s="19"/>
      <c r="D228" s="19"/>
      <c r="E228" s="130">
        <v>2027</v>
      </c>
      <c r="F228" s="130">
        <v>2028</v>
      </c>
      <c r="G228" s="130">
        <v>2029</v>
      </c>
      <c r="H228" s="130">
        <v>2030</v>
      </c>
      <c r="I228" s="130">
        <v>2031</v>
      </c>
      <c r="J228" s="130">
        <v>2032</v>
      </c>
      <c r="K228" s="130">
        <v>2033</v>
      </c>
      <c r="L228" s="130">
        <v>2034</v>
      </c>
      <c r="M228" s="130">
        <v>2035</v>
      </c>
      <c r="N228" s="130">
        <v>2036</v>
      </c>
      <c r="O228" s="130">
        <v>2037</v>
      </c>
      <c r="P228" s="130">
        <v>2038</v>
      </c>
      <c r="Q228" s="130">
        <v>2039</v>
      </c>
      <c r="R228" s="130">
        <v>2040</v>
      </c>
      <c r="S228" s="130">
        <v>2041</v>
      </c>
      <c r="T228" s="130">
        <v>2042</v>
      </c>
      <c r="U228" s="130">
        <v>2043</v>
      </c>
      <c r="V228" s="130">
        <v>2044</v>
      </c>
      <c r="W228" s="130">
        <v>2045</v>
      </c>
      <c r="X228" s="130">
        <v>2046</v>
      </c>
      <c r="Y228" s="130">
        <v>2047</v>
      </c>
      <c r="Z228" s="130">
        <v>2048</v>
      </c>
      <c r="AA228" s="130">
        <v>2049</v>
      </c>
      <c r="AB228" s="130">
        <v>2050</v>
      </c>
      <c r="AC228" s="130">
        <v>2051</v>
      </c>
      <c r="AD228" s="130">
        <v>2052</v>
      </c>
      <c r="AE228" s="130">
        <v>2053</v>
      </c>
      <c r="AF228" s="130">
        <v>2054</v>
      </c>
      <c r="AG228" s="130">
        <v>2055</v>
      </c>
      <c r="AH228" s="130">
        <v>2056</v>
      </c>
      <c r="AI228" s="130">
        <v>2057</v>
      </c>
      <c r="AJ228" s="130">
        <v>2058</v>
      </c>
      <c r="AK228" s="130">
        <v>2059</v>
      </c>
      <c r="AL228" s="130">
        <v>2060</v>
      </c>
      <c r="AM228" s="130">
        <v>2061</v>
      </c>
      <c r="AN228" s="130">
        <v>2062</v>
      </c>
      <c r="AO228" s="130">
        <v>2063</v>
      </c>
      <c r="AP228" s="130">
        <v>2064</v>
      </c>
      <c r="AQ228" s="130">
        <v>2065</v>
      </c>
      <c r="AR228" s="130">
        <v>2066</v>
      </c>
      <c r="AS228" s="130">
        <v>2067</v>
      </c>
      <c r="AT228" s="130">
        <v>2068</v>
      </c>
      <c r="AU228" s="130">
        <v>2069</v>
      </c>
      <c r="AV228" s="130">
        <v>2070</v>
      </c>
      <c r="AW228" s="130">
        <v>2071</v>
      </c>
      <c r="AX228" s="130">
        <v>2072</v>
      </c>
      <c r="AY228" s="130">
        <v>2073</v>
      </c>
      <c r="AZ228" s="130">
        <v>2074</v>
      </c>
      <c r="BA228" s="130">
        <v>2075</v>
      </c>
      <c r="BB228" s="130">
        <v>2076</v>
      </c>
    </row>
    <row r="229" spans="1:54" ht="14.5" outlineLevel="1" thickTop="1" thickBot="1">
      <c r="A229" s="57"/>
      <c r="B229" s="56" t="s">
        <v>494</v>
      </c>
      <c r="C229" s="57"/>
      <c r="D229" s="56" t="s">
        <v>379</v>
      </c>
      <c r="E229" s="92"/>
      <c r="F229" s="92"/>
      <c r="G229" s="92"/>
      <c r="H229" s="92"/>
      <c r="I229" s="92"/>
      <c r="J229" s="92"/>
      <c r="K229" s="92"/>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2"/>
      <c r="AM229" s="92"/>
      <c r="AN229" s="92"/>
      <c r="AO229" s="92"/>
      <c r="AP229" s="92"/>
      <c r="AQ229" s="92"/>
      <c r="AR229" s="92"/>
      <c r="AS229" s="92"/>
      <c r="AT229" s="92"/>
      <c r="AU229" s="92"/>
      <c r="AV229" s="92"/>
      <c r="AW229" s="92"/>
      <c r="AX229" s="92"/>
      <c r="AY229" s="92"/>
      <c r="AZ229" s="92"/>
      <c r="BA229" s="92"/>
      <c r="BB229" s="93"/>
    </row>
    <row r="230" spans="1:54" ht="14" outlineLevel="1" thickTop="1">
      <c r="B230" s="19"/>
      <c r="C230" s="19"/>
      <c r="D230" s="19"/>
      <c r="E230" s="15"/>
    </row>
    <row r="231" spans="1:54">
      <c r="B231" s="19"/>
      <c r="C231" s="19"/>
      <c r="D231" s="19"/>
      <c r="E231" s="15"/>
    </row>
    <row r="232" spans="1:54">
      <c r="B232" s="19"/>
      <c r="C232" s="19"/>
      <c r="D232" s="19"/>
      <c r="E232" s="15"/>
    </row>
    <row r="233" spans="1:54">
      <c r="B233" s="19"/>
      <c r="C233" s="19"/>
      <c r="D233" s="19"/>
      <c r="E233" s="15"/>
    </row>
    <row r="234" spans="1:54">
      <c r="B234" s="19"/>
      <c r="C234" s="19"/>
      <c r="D234" s="19"/>
      <c r="E234" s="15"/>
    </row>
    <row r="235" spans="1:54">
      <c r="B235" s="19"/>
      <c r="C235" s="19"/>
      <c r="D235" s="19"/>
      <c r="E235" s="15"/>
    </row>
    <row r="236" spans="1:54">
      <c r="B236" s="19"/>
      <c r="C236" s="19"/>
      <c r="D236" s="19"/>
      <c r="E236" s="15"/>
    </row>
    <row r="237" spans="1:54">
      <c r="B237" s="19"/>
      <c r="C237" s="19"/>
      <c r="D237" s="19"/>
      <c r="E237" s="15"/>
    </row>
    <row r="238" spans="1:54">
      <c r="B238" s="19"/>
      <c r="C238" s="19"/>
      <c r="D238" s="19"/>
      <c r="E238" s="15"/>
    </row>
    <row r="239" spans="1:54">
      <c r="B239" s="19"/>
      <c r="C239" s="19"/>
      <c r="D239" s="19"/>
      <c r="E239" s="15"/>
    </row>
    <row r="240" spans="1:54">
      <c r="B240" s="19"/>
      <c r="C240" s="19"/>
      <c r="D240" s="19"/>
      <c r="E240" s="15"/>
    </row>
    <row r="241" spans="2:5">
      <c r="B241" s="19"/>
      <c r="C241" s="19"/>
      <c r="D241" s="19"/>
      <c r="E241" s="15"/>
    </row>
    <row r="242" spans="2:5">
      <c r="B242" s="19"/>
      <c r="C242" s="19"/>
      <c r="D242" s="19"/>
      <c r="E242" s="15"/>
    </row>
    <row r="243" spans="2:5">
      <c r="B243" s="19"/>
      <c r="C243" s="19"/>
      <c r="D243" s="19"/>
      <c r="E243" s="15"/>
    </row>
    <row r="244" spans="2:5">
      <c r="B244" s="19"/>
      <c r="C244" s="19"/>
      <c r="D244" s="19"/>
      <c r="E244" s="15"/>
    </row>
    <row r="245" spans="2:5">
      <c r="B245" s="19"/>
      <c r="C245" s="19"/>
      <c r="D245" s="19"/>
      <c r="E245" s="15"/>
    </row>
    <row r="246" spans="2:5">
      <c r="B246" s="19"/>
      <c r="C246" s="19"/>
      <c r="D246" s="19"/>
      <c r="E246" s="15"/>
    </row>
    <row r="247" spans="2:5">
      <c r="B247" s="19"/>
      <c r="C247" s="19"/>
      <c r="D247" s="19"/>
      <c r="E247" s="15"/>
    </row>
    <row r="248" spans="2:5">
      <c r="B248" s="19"/>
      <c r="C248" s="19"/>
      <c r="D248" s="19"/>
      <c r="E248" s="15"/>
    </row>
    <row r="249" spans="2:5">
      <c r="B249" s="19"/>
      <c r="C249" s="19"/>
      <c r="D249" s="19"/>
      <c r="E249" s="15"/>
    </row>
    <row r="250" spans="2:5">
      <c r="B250" s="19"/>
      <c r="C250" s="19"/>
      <c r="D250" s="19"/>
      <c r="E250" s="15"/>
    </row>
    <row r="251" spans="2:5">
      <c r="B251" s="19"/>
      <c r="C251" s="19"/>
      <c r="D251" s="19"/>
      <c r="E251" s="15"/>
    </row>
    <row r="252" spans="2:5">
      <c r="B252" s="19"/>
      <c r="C252" s="19"/>
      <c r="D252" s="19"/>
      <c r="E252" s="15"/>
    </row>
    <row r="253" spans="2:5">
      <c r="B253" s="19"/>
      <c r="C253" s="19"/>
      <c r="D253" s="19"/>
      <c r="E253" s="15"/>
    </row>
    <row r="254" spans="2:5">
      <c r="B254" s="19"/>
      <c r="C254" s="19"/>
      <c r="D254" s="19"/>
      <c r="E254" s="15"/>
    </row>
    <row r="255" spans="2:5">
      <c r="B255" s="19"/>
      <c r="C255" s="19"/>
      <c r="D255" s="19"/>
      <c r="E255" s="15"/>
    </row>
    <row r="256" spans="2:5">
      <c r="B256" s="19"/>
      <c r="C256" s="19"/>
      <c r="D256" s="19"/>
      <c r="E256" s="15"/>
    </row>
    <row r="257" spans="2:5">
      <c r="B257" s="19"/>
      <c r="C257" s="19"/>
      <c r="D257" s="19"/>
      <c r="E257" s="15"/>
    </row>
    <row r="258" spans="2:5">
      <c r="B258" s="19"/>
      <c r="C258" s="19"/>
      <c r="D258" s="19"/>
      <c r="E258" s="15"/>
    </row>
    <row r="259" spans="2:5">
      <c r="B259" s="19"/>
      <c r="C259" s="19"/>
      <c r="D259" s="19"/>
      <c r="E259" s="15"/>
    </row>
    <row r="260" spans="2:5">
      <c r="B260" s="19"/>
      <c r="C260" s="19"/>
      <c r="D260" s="19"/>
      <c r="E260" s="15"/>
    </row>
    <row r="261" spans="2:5">
      <c r="B261" s="19"/>
      <c r="C261" s="19"/>
      <c r="D261" s="19"/>
      <c r="E261" s="15"/>
    </row>
    <row r="262" spans="2:5">
      <c r="B262" s="19"/>
      <c r="C262" s="19"/>
      <c r="D262" s="19"/>
      <c r="E262" s="15"/>
    </row>
    <row r="263" spans="2:5">
      <c r="B263" s="19"/>
      <c r="C263" s="19"/>
      <c r="D263" s="19"/>
      <c r="E263" s="15"/>
    </row>
    <row r="264" spans="2:5">
      <c r="B264" s="19"/>
      <c r="C264" s="19"/>
      <c r="D264" s="19"/>
      <c r="E264" s="15"/>
    </row>
    <row r="265" spans="2:5">
      <c r="B265" s="19"/>
      <c r="C265" s="19"/>
      <c r="D265" s="19"/>
      <c r="E265" s="15"/>
    </row>
    <row r="266" spans="2:5">
      <c r="B266" s="19"/>
      <c r="C266" s="19"/>
      <c r="D266" s="19"/>
      <c r="E266" s="15"/>
    </row>
    <row r="267" spans="2:5">
      <c r="B267" s="19"/>
      <c r="C267" s="19"/>
      <c r="D267" s="19"/>
      <c r="E267" s="15"/>
    </row>
    <row r="268" spans="2:5">
      <c r="B268" s="19"/>
      <c r="C268" s="19"/>
      <c r="D268" s="19"/>
      <c r="E268" s="15"/>
    </row>
    <row r="269" spans="2:5">
      <c r="B269" s="19"/>
      <c r="C269" s="19"/>
      <c r="D269" s="19"/>
      <c r="E269" s="15"/>
    </row>
    <row r="270" spans="2:5">
      <c r="B270" s="19"/>
      <c r="C270" s="19"/>
      <c r="D270" s="19"/>
      <c r="E270" s="15"/>
    </row>
    <row r="271" spans="2:5">
      <c r="B271" s="19"/>
      <c r="C271" s="19"/>
      <c r="D271" s="19"/>
      <c r="E271" s="15"/>
    </row>
    <row r="272" spans="2:5">
      <c r="B272" s="19"/>
      <c r="C272" s="19"/>
      <c r="D272" s="19"/>
      <c r="E272" s="15"/>
    </row>
    <row r="273" spans="2:5">
      <c r="B273" s="19"/>
      <c r="C273" s="19"/>
      <c r="D273" s="19"/>
      <c r="E273" s="15"/>
    </row>
    <row r="274" spans="2:5">
      <c r="B274" s="19"/>
      <c r="C274" s="19"/>
      <c r="D274" s="19"/>
      <c r="E274" s="15"/>
    </row>
    <row r="275" spans="2:5">
      <c r="B275" s="19"/>
      <c r="C275" s="19"/>
      <c r="D275" s="19"/>
      <c r="E275" s="15"/>
    </row>
    <row r="276" spans="2:5">
      <c r="B276" s="19"/>
      <c r="C276" s="19"/>
      <c r="D276" s="19"/>
      <c r="E276" s="15"/>
    </row>
    <row r="277" spans="2:5">
      <c r="B277" s="19"/>
      <c r="C277" s="19"/>
      <c r="D277" s="19"/>
      <c r="E277" s="15"/>
    </row>
    <row r="278" spans="2:5">
      <c r="B278" s="19"/>
      <c r="C278" s="19"/>
      <c r="D278" s="19"/>
      <c r="E278" s="15"/>
    </row>
    <row r="279" spans="2:5">
      <c r="B279" s="19"/>
      <c r="C279" s="19"/>
      <c r="D279" s="19"/>
      <c r="E279" s="15"/>
    </row>
    <row r="280" spans="2:5">
      <c r="B280" s="19"/>
      <c r="C280" s="19"/>
      <c r="D280" s="19"/>
      <c r="E280" s="15"/>
    </row>
    <row r="281" spans="2:5">
      <c r="B281" s="19"/>
      <c r="C281" s="19"/>
      <c r="D281" s="19"/>
      <c r="E281" s="15"/>
    </row>
    <row r="282" spans="2:5">
      <c r="B282" s="19"/>
      <c r="C282" s="19"/>
      <c r="D282" s="19"/>
      <c r="E282" s="15"/>
    </row>
    <row r="283" spans="2:5">
      <c r="B283" s="19"/>
      <c r="C283" s="19"/>
      <c r="D283" s="19"/>
      <c r="E283" s="15"/>
    </row>
    <row r="284" spans="2:5">
      <c r="B284" s="19"/>
      <c r="C284" s="19"/>
      <c r="D284" s="19"/>
      <c r="E284" s="15"/>
    </row>
    <row r="285" spans="2:5">
      <c r="B285" s="19"/>
      <c r="C285" s="19"/>
      <c r="D285" s="19"/>
      <c r="E285" s="15"/>
    </row>
    <row r="286" spans="2:5">
      <c r="B286" s="19"/>
      <c r="C286" s="19"/>
      <c r="D286" s="19"/>
      <c r="E286" s="15"/>
    </row>
    <row r="287" spans="2:5">
      <c r="B287" s="19"/>
      <c r="C287" s="19"/>
      <c r="D287" s="19"/>
      <c r="E287" s="15"/>
    </row>
    <row r="288" spans="2:5">
      <c r="B288" s="19"/>
      <c r="C288" s="19"/>
      <c r="D288" s="19"/>
      <c r="E288" s="15"/>
    </row>
    <row r="289" spans="2:5">
      <c r="B289" s="19"/>
      <c r="C289" s="19"/>
      <c r="D289" s="19"/>
      <c r="E289" s="15"/>
    </row>
    <row r="290" spans="2:5">
      <c r="B290" s="19"/>
      <c r="C290" s="19"/>
      <c r="D290" s="19"/>
      <c r="E290" s="15"/>
    </row>
    <row r="291" spans="2:5">
      <c r="B291" s="19"/>
      <c r="C291" s="19"/>
      <c r="D291" s="19"/>
      <c r="E291" s="15"/>
    </row>
    <row r="292" spans="2:5">
      <c r="B292" s="19"/>
      <c r="C292" s="19"/>
      <c r="D292" s="19"/>
      <c r="E292" s="15"/>
    </row>
    <row r="293" spans="2:5">
      <c r="B293" s="19"/>
      <c r="C293" s="19"/>
      <c r="D293" s="19"/>
      <c r="E293" s="15"/>
    </row>
    <row r="294" spans="2:5">
      <c r="B294" s="19"/>
      <c r="C294" s="19"/>
      <c r="D294" s="19"/>
      <c r="E294" s="15"/>
    </row>
    <row r="295" spans="2:5">
      <c r="B295" s="19"/>
      <c r="C295" s="19"/>
      <c r="D295" s="19"/>
      <c r="E295" s="15"/>
    </row>
    <row r="296" spans="2:5">
      <c r="B296" s="19"/>
      <c r="C296" s="19"/>
      <c r="D296" s="19"/>
      <c r="E296" s="15"/>
    </row>
    <row r="297" spans="2:5">
      <c r="B297" s="19"/>
      <c r="C297" s="19"/>
      <c r="D297" s="19"/>
      <c r="E297" s="15"/>
    </row>
    <row r="298" spans="2:5">
      <c r="B298" s="19"/>
      <c r="C298" s="19"/>
      <c r="D298" s="19"/>
      <c r="E298" s="15"/>
    </row>
    <row r="299" spans="2:5">
      <c r="B299" s="19"/>
      <c r="C299" s="19"/>
      <c r="D299" s="19"/>
      <c r="E299" s="15"/>
    </row>
    <row r="300" spans="2:5">
      <c r="B300" s="19"/>
      <c r="C300" s="19"/>
      <c r="D300" s="19"/>
      <c r="E300" s="15"/>
    </row>
    <row r="301" spans="2:5">
      <c r="B301" s="19"/>
      <c r="C301" s="19"/>
      <c r="D301" s="19"/>
      <c r="E301" s="15"/>
    </row>
    <row r="302" spans="2:5">
      <c r="B302" s="19"/>
      <c r="C302" s="19"/>
      <c r="D302" s="19"/>
      <c r="E302" s="15"/>
    </row>
    <row r="303" spans="2:5">
      <c r="B303" s="19"/>
      <c r="C303" s="19"/>
      <c r="D303" s="19"/>
      <c r="E303" s="15"/>
    </row>
    <row r="304" spans="2:5">
      <c r="B304" s="19"/>
      <c r="C304" s="19"/>
      <c r="D304" s="19"/>
      <c r="E304" s="15"/>
    </row>
    <row r="305" spans="2:5">
      <c r="B305" s="19"/>
      <c r="C305" s="19"/>
      <c r="D305" s="19"/>
      <c r="E305" s="15"/>
    </row>
    <row r="306" spans="2:5">
      <c r="B306" s="19"/>
      <c r="C306" s="19"/>
      <c r="D306" s="19"/>
      <c r="E306" s="15"/>
    </row>
    <row r="307" spans="2:5">
      <c r="B307" s="19"/>
      <c r="C307" s="19"/>
      <c r="D307" s="19"/>
      <c r="E307" s="15"/>
    </row>
    <row r="308" spans="2:5">
      <c r="B308" s="19"/>
      <c r="C308" s="19"/>
      <c r="D308" s="19"/>
      <c r="E308" s="15"/>
    </row>
    <row r="309" spans="2:5">
      <c r="B309" s="19"/>
      <c r="C309" s="19"/>
      <c r="D309" s="19"/>
      <c r="E309" s="15"/>
    </row>
    <row r="310" spans="2:5" ht="12.75" customHeight="1">
      <c r="B310" s="19"/>
      <c r="C310" s="19"/>
      <c r="D310" s="19"/>
      <c r="E310" s="15"/>
    </row>
    <row r="311" spans="2:5" ht="12.75" customHeight="1">
      <c r="B311" s="19"/>
      <c r="C311" s="19"/>
      <c r="D311" s="19"/>
      <c r="E311" s="15"/>
    </row>
    <row r="312" spans="2:5" ht="12.75" customHeight="1">
      <c r="B312" s="19"/>
      <c r="C312" s="19"/>
      <c r="D312" s="19"/>
      <c r="E312" s="15"/>
    </row>
    <row r="313" spans="2:5" ht="12.75" customHeight="1">
      <c r="B313" s="19"/>
      <c r="C313" s="19"/>
      <c r="D313" s="19"/>
      <c r="E313" s="15"/>
    </row>
    <row r="314" spans="2:5" ht="12.75" customHeight="1">
      <c r="B314" s="19"/>
      <c r="C314" s="19"/>
      <c r="D314" s="19"/>
      <c r="E314" s="15"/>
    </row>
    <row r="315" spans="2:5" ht="12.75" customHeight="1">
      <c r="B315" s="19"/>
      <c r="C315" s="19"/>
      <c r="D315" s="19"/>
      <c r="E315" s="15"/>
    </row>
    <row r="316" spans="2:5" ht="12.75" customHeight="1">
      <c r="B316" s="19"/>
      <c r="C316" s="19"/>
      <c r="D316" s="19"/>
      <c r="E316" s="15"/>
    </row>
    <row r="317" spans="2:5" ht="12.75" customHeight="1">
      <c r="B317" s="19"/>
      <c r="C317" s="19"/>
      <c r="D317" s="19"/>
      <c r="E317" s="15"/>
    </row>
    <row r="318" spans="2:5" ht="12.75" customHeight="1">
      <c r="B318" s="19"/>
      <c r="C318" s="19"/>
      <c r="D318" s="19"/>
      <c r="E318" s="15"/>
    </row>
    <row r="319" spans="2:5" ht="12.75" customHeight="1">
      <c r="B319" s="19"/>
      <c r="C319" s="19"/>
      <c r="D319" s="19"/>
      <c r="E319" s="15"/>
    </row>
    <row r="320" spans="2:5" ht="12.75" customHeight="1">
      <c r="B320" s="19"/>
      <c r="C320" s="19"/>
      <c r="D320" s="19"/>
      <c r="E320" s="15"/>
    </row>
    <row r="321" spans="2:5" ht="12.75" customHeight="1">
      <c r="B321" s="19"/>
      <c r="C321" s="19"/>
      <c r="D321" s="19"/>
      <c r="E321" s="15"/>
    </row>
    <row r="322" spans="2:5" ht="12.75" customHeight="1">
      <c r="B322" s="19"/>
      <c r="C322" s="19"/>
      <c r="D322" s="19"/>
      <c r="E322" s="15"/>
    </row>
    <row r="323" spans="2:5" ht="12.75" customHeight="1">
      <c r="B323" s="19"/>
      <c r="C323" s="19"/>
      <c r="D323" s="19"/>
      <c r="E323" s="15"/>
    </row>
    <row r="324" spans="2:5" ht="12.75" customHeight="1">
      <c r="B324" s="19"/>
      <c r="C324" s="19"/>
      <c r="D324" s="19"/>
      <c r="E324" s="15"/>
    </row>
    <row r="325" spans="2:5" ht="12.75" customHeight="1">
      <c r="B325" s="19"/>
      <c r="C325" s="19"/>
      <c r="D325" s="19"/>
      <c r="E325" s="15"/>
    </row>
    <row r="326" spans="2:5" ht="12.75" customHeight="1">
      <c r="B326" s="19"/>
      <c r="C326" s="19"/>
      <c r="D326" s="19"/>
      <c r="E326" s="15"/>
    </row>
    <row r="327" spans="2:5" ht="12.75" customHeight="1">
      <c r="B327" s="19"/>
      <c r="C327" s="19"/>
      <c r="D327" s="19"/>
      <c r="E327" s="15"/>
    </row>
    <row r="328" spans="2:5" ht="12.75" customHeight="1">
      <c r="B328" s="19"/>
      <c r="C328" s="19"/>
      <c r="D328" s="19"/>
      <c r="E328" s="15"/>
    </row>
    <row r="329" spans="2:5" ht="12.75" customHeight="1">
      <c r="B329" s="19"/>
      <c r="C329" s="19"/>
      <c r="D329" s="19"/>
      <c r="E329" s="15"/>
    </row>
    <row r="330" spans="2:5" ht="12.75" customHeight="1">
      <c r="B330" s="19"/>
      <c r="C330" s="19"/>
      <c r="D330" s="19"/>
      <c r="E330" s="15"/>
    </row>
    <row r="331" spans="2:5" ht="12.75" customHeight="1">
      <c r="B331" s="19"/>
      <c r="C331" s="19"/>
      <c r="D331" s="19"/>
      <c r="E331" s="15"/>
    </row>
    <row r="332" spans="2:5" ht="12.75" customHeight="1">
      <c r="B332" s="19"/>
      <c r="C332" s="19"/>
      <c r="D332" s="19"/>
      <c r="E332" s="15"/>
    </row>
    <row r="333" spans="2:5" ht="12.75" customHeight="1">
      <c r="B333" s="19"/>
      <c r="C333" s="19"/>
      <c r="D333" s="19"/>
      <c r="E333" s="15"/>
    </row>
    <row r="334" spans="2:5" ht="12.75" customHeight="1">
      <c r="B334" s="19"/>
      <c r="C334" s="19"/>
      <c r="D334" s="19"/>
      <c r="E334" s="15"/>
    </row>
    <row r="335" spans="2:5" ht="12.75" customHeight="1">
      <c r="B335" s="19"/>
      <c r="C335" s="19"/>
      <c r="D335" s="19"/>
      <c r="E335" s="15"/>
    </row>
    <row r="336" spans="2:5" ht="12.75" customHeight="1">
      <c r="B336" s="19"/>
      <c r="C336" s="19"/>
      <c r="D336" s="19"/>
      <c r="E336" s="15"/>
    </row>
    <row r="337" spans="1:5" ht="12.75" customHeight="1">
      <c r="B337" s="19"/>
      <c r="C337" s="19"/>
      <c r="D337" s="19"/>
      <c r="E337" s="15"/>
    </row>
    <row r="338" spans="1:5" ht="12.75" customHeight="1">
      <c r="B338" s="19"/>
      <c r="C338" s="19"/>
      <c r="D338" s="19"/>
      <c r="E338" s="15"/>
    </row>
    <row r="339" spans="1:5" ht="12.75" customHeight="1">
      <c r="B339" s="19"/>
      <c r="C339" s="19"/>
      <c r="D339" s="19"/>
      <c r="E339" s="15"/>
    </row>
    <row r="340" spans="1:5" ht="12.75" customHeight="1">
      <c r="B340" s="19"/>
      <c r="C340" s="19"/>
      <c r="D340" s="19"/>
      <c r="E340" s="15"/>
    </row>
    <row r="341" spans="1:5" ht="12.75" customHeight="1">
      <c r="B341" s="19"/>
      <c r="C341" s="19"/>
      <c r="D341" s="19"/>
      <c r="E341" s="15"/>
    </row>
    <row r="342" spans="1:5" ht="12.75" customHeight="1">
      <c r="B342" s="19"/>
      <c r="C342" s="19"/>
      <c r="D342" s="19"/>
      <c r="E342" s="15"/>
    </row>
    <row r="343" spans="1:5" ht="12.75" customHeight="1">
      <c r="B343" s="19"/>
      <c r="C343" s="19"/>
      <c r="D343" s="19"/>
      <c r="E343" s="15"/>
    </row>
    <row r="344" spans="1:5" ht="12.75" customHeight="1">
      <c r="B344" s="19"/>
      <c r="C344" s="19"/>
      <c r="D344" s="19"/>
      <c r="E344" s="15"/>
    </row>
    <row r="345" spans="1:5" ht="12.75" customHeight="1">
      <c r="B345" s="19"/>
      <c r="C345" s="19"/>
      <c r="D345" s="19"/>
      <c r="E345" s="15"/>
    </row>
    <row r="346" spans="1:5" ht="12.75" customHeight="1">
      <c r="B346" s="19"/>
      <c r="C346" s="19"/>
      <c r="D346" s="19"/>
      <c r="E346" s="15"/>
    </row>
    <row r="347" spans="1:5" ht="12.75" customHeight="1">
      <c r="B347" s="19"/>
      <c r="C347" s="19"/>
      <c r="D347" s="19"/>
      <c r="E347" s="15"/>
    </row>
    <row r="348" spans="1:5" ht="12.75" customHeight="1">
      <c r="B348" s="19"/>
      <c r="C348" s="19"/>
      <c r="D348" s="19"/>
      <c r="E348" s="15"/>
    </row>
    <row r="349" spans="1:5" ht="12.75" customHeight="1">
      <c r="B349" s="19"/>
      <c r="C349" s="19"/>
      <c r="D349" s="19"/>
      <c r="E349" s="15"/>
    </row>
    <row r="350" spans="1:5" ht="12.75" customHeight="1">
      <c r="A350" s="20"/>
      <c r="B350" s="19"/>
      <c r="C350" s="19"/>
      <c r="D350" s="19"/>
      <c r="E350" s="15"/>
    </row>
    <row r="351" spans="1:5" ht="12.75" customHeight="1">
      <c r="B351" s="19"/>
      <c r="C351" s="19"/>
      <c r="D351" s="19"/>
      <c r="E351" s="15"/>
    </row>
    <row r="352" spans="1:5" ht="12.75" customHeight="1">
      <c r="B352" s="19"/>
      <c r="C352" s="19"/>
      <c r="D352" s="19"/>
      <c r="E352" s="15"/>
    </row>
    <row r="353" spans="1:5" ht="12.75" customHeight="1">
      <c r="B353" s="19"/>
      <c r="C353" s="19"/>
      <c r="D353" s="19"/>
      <c r="E353" s="15"/>
    </row>
    <row r="354" spans="1:5" ht="13.5" customHeight="1" thickBot="1">
      <c r="A354" s="29"/>
      <c r="B354" s="19"/>
      <c r="C354" s="19"/>
      <c r="D354" s="19"/>
      <c r="E354" s="15"/>
    </row>
    <row r="355" spans="1:5" ht="12.75" customHeight="1">
      <c r="B355" s="19"/>
      <c r="C355" s="19"/>
      <c r="D355" s="19"/>
      <c r="E355" s="15"/>
    </row>
    <row r="356" spans="1:5" ht="12.75" customHeight="1">
      <c r="B356" s="19"/>
      <c r="C356" s="19"/>
      <c r="D356" s="19"/>
      <c r="E356" s="15"/>
    </row>
    <row r="357" spans="1:5" ht="12.75" customHeight="1">
      <c r="B357" s="19"/>
      <c r="C357" s="19"/>
      <c r="D357" s="19"/>
      <c r="E357" s="15"/>
    </row>
    <row r="358" spans="1:5" ht="12.75" customHeight="1">
      <c r="B358" s="19"/>
      <c r="C358" s="19"/>
      <c r="D358" s="19"/>
      <c r="E358" s="15"/>
    </row>
  </sheetData>
  <sheetProtection formatCells="0"/>
  <mergeCells count="47">
    <mergeCell ref="A66:A71"/>
    <mergeCell ref="A75:A77"/>
    <mergeCell ref="I2:U2"/>
    <mergeCell ref="I3:N4"/>
    <mergeCell ref="P3:U4"/>
    <mergeCell ref="I5:N18"/>
    <mergeCell ref="P5:U18"/>
    <mergeCell ref="A19:B19"/>
    <mergeCell ref="I20:N20"/>
    <mergeCell ref="P20:U20"/>
    <mergeCell ref="I21:N45"/>
    <mergeCell ref="P21:U45"/>
    <mergeCell ref="B23:G23"/>
    <mergeCell ref="D30:G30"/>
    <mergeCell ref="A31:A40"/>
    <mergeCell ref="D31:G31"/>
    <mergeCell ref="AI51:AM51"/>
    <mergeCell ref="AN51:AR51"/>
    <mergeCell ref="AS51:AW51"/>
    <mergeCell ref="AX51:BB51"/>
    <mergeCell ref="A54:A64"/>
    <mergeCell ref="J51:N51"/>
    <mergeCell ref="O51:S51"/>
    <mergeCell ref="T51:X51"/>
    <mergeCell ref="Y51:AC51"/>
    <mergeCell ref="AD51:AH51"/>
    <mergeCell ref="E51:I51"/>
    <mergeCell ref="A220:A222"/>
    <mergeCell ref="A224:A226"/>
    <mergeCell ref="A190:A198"/>
    <mergeCell ref="A200:A202"/>
    <mergeCell ref="A143:A154"/>
    <mergeCell ref="A158:A169"/>
    <mergeCell ref="A172:A174"/>
    <mergeCell ref="A176:A178"/>
    <mergeCell ref="A186:A187"/>
    <mergeCell ref="A204:A206"/>
    <mergeCell ref="A210:A218"/>
    <mergeCell ref="D37:G37"/>
    <mergeCell ref="D38:G38"/>
    <mergeCell ref="D39:G39"/>
    <mergeCell ref="D40:G40"/>
    <mergeCell ref="D32:G32"/>
    <mergeCell ref="D33:G33"/>
    <mergeCell ref="D34:G34"/>
    <mergeCell ref="D35:G35"/>
    <mergeCell ref="D36:G36"/>
  </mergeCells>
  <dataValidations count="1">
    <dataValidation type="list" allowBlank="1" showInputMessage="1" showErrorMessage="1" sqref="B7" xr:uid="{2BA56EA0-9351-4AF0-BC04-6A01BD7EB539}">
      <formula1>"Y,N"</formula1>
    </dataValidation>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FA73B977-CC9C-4BEA-8251-46A10F55E32E}">
          <x14:formula1>
            <xm:f>'Fixed Data'!$E$55:$E$58</xm:f>
          </x14:formula1>
          <xm:sqref>B158:B169 B143:B154</xm:sqref>
        </x14:dataValidation>
        <x14:dataValidation type="list" allowBlank="1" showInputMessage="1" showErrorMessage="1" xr:uid="{D400A754-56A0-47A9-890C-0FA12C5F8278}">
          <x14:formula1>
            <xm:f>'Fixed Data'!$C$64:$C$65</xm:f>
          </x14:formula1>
          <xm:sqref>B66:B70</xm:sqref>
        </x14:dataValidation>
        <x14:dataValidation type="list" allowBlank="1" showInputMessage="1" showErrorMessage="1" xr:uid="{6D1A75D6-43EC-40B5-ADF7-9FD5479C80C9}">
          <x14:formula1>
            <xm:f>'Fixed Data'!$C$55:$C$61</xm:f>
          </x14:formula1>
          <xm:sqref>C54:C63</xm:sqref>
        </x14:dataValidation>
        <x14:dataValidation type="list" allowBlank="1" showInputMessage="1" showErrorMessage="1" xr:uid="{FBCA3B56-4D7C-40EB-9F76-8DFB6388416B}">
          <x14:formula1>
            <xm:f>'Fixed Data'!$A$55:$A$78</xm:f>
          </x14:formula1>
          <xm:sqref>B54:B63</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E504F5-6BBE-44CF-93A3-C46853A8D3CE}">
  <sheetPr>
    <tabColor theme="9" tint="0.59999389629810485"/>
  </sheetPr>
  <dimension ref="A1:S32"/>
  <sheetViews>
    <sheetView workbookViewId="0">
      <selection sqref="A1:XFD1048576"/>
    </sheetView>
  </sheetViews>
  <sheetFormatPr defaultRowHeight="13.5"/>
  <cols>
    <col min="1" max="1" width="22" customWidth="1"/>
  </cols>
  <sheetData>
    <row r="1" spans="1:19">
      <c r="A1" s="4" t="s">
        <v>495</v>
      </c>
    </row>
    <row r="2" spans="1:19">
      <c r="A2" s="471" t="s">
        <v>496</v>
      </c>
      <c r="B2" s="471"/>
      <c r="C2" s="471"/>
      <c r="D2" s="471"/>
      <c r="E2" s="471"/>
      <c r="F2" s="471"/>
      <c r="G2" s="471"/>
      <c r="H2" s="471"/>
      <c r="I2" s="471"/>
      <c r="J2" s="471"/>
      <c r="K2" s="471"/>
      <c r="L2" s="471"/>
      <c r="M2" s="471"/>
      <c r="N2" s="471"/>
      <c r="O2" s="471"/>
      <c r="P2" s="471"/>
      <c r="Q2" s="471"/>
      <c r="R2" s="471"/>
      <c r="S2" s="471"/>
    </row>
    <row r="3" spans="1:19">
      <c r="A3" s="471"/>
      <c r="B3" s="471"/>
      <c r="C3" s="471"/>
      <c r="D3" s="471"/>
      <c r="E3" s="471"/>
      <c r="F3" s="471"/>
      <c r="G3" s="471"/>
      <c r="H3" s="471"/>
      <c r="I3" s="471"/>
      <c r="J3" s="471"/>
      <c r="K3" s="471"/>
      <c r="L3" s="471"/>
      <c r="M3" s="471"/>
      <c r="N3" s="471"/>
      <c r="O3" s="471"/>
      <c r="P3" s="471"/>
      <c r="Q3" s="471"/>
      <c r="R3" s="471"/>
      <c r="S3" s="471"/>
    </row>
    <row r="4" spans="1:19">
      <c r="A4" s="471"/>
      <c r="B4" s="471"/>
      <c r="C4" s="471"/>
      <c r="D4" s="471"/>
      <c r="E4" s="471"/>
      <c r="F4" s="471"/>
      <c r="G4" s="471"/>
      <c r="H4" s="471"/>
      <c r="I4" s="471"/>
      <c r="J4" s="471"/>
      <c r="K4" s="471"/>
      <c r="L4" s="471"/>
      <c r="M4" s="471"/>
      <c r="N4" s="471"/>
      <c r="O4" s="471"/>
      <c r="P4" s="471"/>
      <c r="Q4" s="471"/>
      <c r="R4" s="471"/>
      <c r="S4" s="471"/>
    </row>
    <row r="19" spans="1:19">
      <c r="A19" s="4" t="s">
        <v>498</v>
      </c>
    </row>
    <row r="20" spans="1:19">
      <c r="A20" s="471" t="s">
        <v>499</v>
      </c>
      <c r="B20" s="471"/>
      <c r="C20" s="471"/>
      <c r="D20" s="471"/>
      <c r="E20" s="471"/>
      <c r="F20" s="471"/>
      <c r="G20" s="471"/>
      <c r="H20" s="471"/>
      <c r="I20" s="471"/>
      <c r="J20" s="471"/>
      <c r="K20" s="471"/>
      <c r="L20" s="471"/>
      <c r="M20" s="471"/>
      <c r="N20" s="471"/>
      <c r="O20" s="471"/>
      <c r="P20" s="471"/>
      <c r="Q20" s="471"/>
      <c r="R20" s="471"/>
      <c r="S20" s="471"/>
    </row>
    <row r="21" spans="1:19" ht="25.5" customHeight="1">
      <c r="A21" s="471"/>
      <c r="B21" s="471"/>
      <c r="C21" s="471"/>
      <c r="D21" s="471"/>
      <c r="E21" s="471"/>
      <c r="F21" s="471"/>
      <c r="G21" s="471"/>
      <c r="H21" s="471"/>
      <c r="I21" s="471"/>
      <c r="J21" s="471"/>
      <c r="K21" s="471"/>
      <c r="L21" s="471"/>
      <c r="M21" s="471"/>
      <c r="N21" s="471"/>
      <c r="O21" s="471"/>
      <c r="P21" s="471"/>
      <c r="Q21" s="471"/>
      <c r="R21" s="471"/>
      <c r="S21" s="471"/>
    </row>
    <row r="23" spans="1:19">
      <c r="A23" s="158" t="s">
        <v>340</v>
      </c>
      <c r="B23" s="405"/>
      <c r="C23" s="405"/>
      <c r="D23" s="405"/>
      <c r="E23" s="405"/>
      <c r="F23" s="405"/>
      <c r="G23" s="405"/>
      <c r="H23" s="405"/>
      <c r="I23" s="405"/>
      <c r="J23" s="405"/>
      <c r="K23" s="405"/>
      <c r="L23" s="405"/>
      <c r="M23" s="405"/>
      <c r="N23" s="405"/>
      <c r="O23" s="405"/>
      <c r="P23" s="405"/>
      <c r="Q23" s="405"/>
      <c r="R23" s="405"/>
      <c r="S23" s="405"/>
    </row>
    <row r="24" spans="1:19">
      <c r="A24" s="158" t="s">
        <v>482</v>
      </c>
      <c r="B24" s="405"/>
      <c r="C24" s="405"/>
      <c r="D24" s="405"/>
      <c r="E24" s="405"/>
      <c r="F24" s="405"/>
      <c r="G24" s="405"/>
      <c r="H24" s="405"/>
      <c r="I24" s="405"/>
      <c r="J24" s="405"/>
      <c r="K24" s="405"/>
      <c r="L24" s="405"/>
      <c r="M24" s="405"/>
      <c r="N24" s="405"/>
      <c r="O24" s="405"/>
      <c r="P24" s="405"/>
      <c r="Q24" s="405"/>
      <c r="R24" s="405"/>
      <c r="S24" s="405"/>
    </row>
    <row r="25" spans="1:19">
      <c r="A25" s="159" t="s">
        <v>385</v>
      </c>
      <c r="B25" s="405"/>
      <c r="C25" s="405"/>
      <c r="D25" s="405"/>
      <c r="E25" s="405"/>
      <c r="F25" s="405"/>
      <c r="G25" s="405"/>
      <c r="H25" s="405"/>
      <c r="I25" s="405"/>
      <c r="J25" s="405"/>
      <c r="K25" s="405"/>
      <c r="L25" s="405"/>
      <c r="M25" s="405"/>
      <c r="N25" s="405"/>
      <c r="O25" s="405"/>
      <c r="P25" s="405"/>
      <c r="Q25" s="405"/>
      <c r="R25" s="405"/>
      <c r="S25" s="405"/>
    </row>
    <row r="26" spans="1:19">
      <c r="A26" s="159" t="s">
        <v>461</v>
      </c>
      <c r="B26" s="405"/>
      <c r="C26" s="405"/>
      <c r="D26" s="405"/>
      <c r="E26" s="405"/>
      <c r="F26" s="405"/>
      <c r="G26" s="405"/>
      <c r="H26" s="405"/>
      <c r="I26" s="405"/>
      <c r="J26" s="405"/>
      <c r="K26" s="405"/>
      <c r="L26" s="405"/>
      <c r="M26" s="405"/>
      <c r="N26" s="405"/>
      <c r="O26" s="405"/>
      <c r="P26" s="405"/>
      <c r="Q26" s="405"/>
      <c r="R26" s="405"/>
      <c r="S26" s="405"/>
    </row>
    <row r="27" spans="1:19">
      <c r="A27" s="159" t="s">
        <v>462</v>
      </c>
      <c r="B27" s="405"/>
      <c r="C27" s="405"/>
      <c r="D27" s="405"/>
      <c r="E27" s="405"/>
      <c r="F27" s="405"/>
      <c r="G27" s="405"/>
      <c r="H27" s="405"/>
      <c r="I27" s="405"/>
      <c r="J27" s="405"/>
      <c r="K27" s="405"/>
      <c r="L27" s="405"/>
      <c r="M27" s="405"/>
      <c r="N27" s="405"/>
      <c r="O27" s="405"/>
      <c r="P27" s="405"/>
      <c r="Q27" s="405"/>
      <c r="R27" s="405"/>
      <c r="S27" s="405"/>
    </row>
    <row r="31" spans="1:19">
      <c r="A31" s="4" t="s">
        <v>503</v>
      </c>
    </row>
    <row r="32" spans="1:19">
      <c r="A32" t="s">
        <v>504</v>
      </c>
    </row>
  </sheetData>
  <mergeCells count="7">
    <mergeCell ref="B26:S26"/>
    <mergeCell ref="B27:S27"/>
    <mergeCell ref="A2:S4"/>
    <mergeCell ref="A20:S21"/>
    <mergeCell ref="B23:S23"/>
    <mergeCell ref="B24:S24"/>
    <mergeCell ref="B25:S25"/>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tabColor rgb="FF92D050"/>
    <pageSetUpPr autoPageBreaks="0"/>
  </sheetPr>
  <dimension ref="A1:BB358"/>
  <sheetViews>
    <sheetView zoomScale="85" zoomScaleNormal="85" workbookViewId="0">
      <selection activeCell="B10" sqref="B10"/>
    </sheetView>
  </sheetViews>
  <sheetFormatPr defaultColWidth="9" defaultRowHeight="13.5" outlineLevelRow="3"/>
  <cols>
    <col min="1" max="1" width="31.3828125" customWidth="1"/>
    <col min="2" max="2" width="32.84375" customWidth="1"/>
    <col min="3" max="3" width="23.61328125" customWidth="1"/>
    <col min="4" max="4" width="15.3828125" customWidth="1"/>
    <col min="5" max="5" width="21.3828125" bestFit="1" customWidth="1"/>
    <col min="6" max="6" width="19.61328125" bestFit="1" customWidth="1"/>
    <col min="7" max="7" width="15.765625" customWidth="1"/>
    <col min="8" max="49" width="14.61328125" customWidth="1"/>
    <col min="50" max="58" width="9" customWidth="1"/>
    <col min="60" max="60" width="9" customWidth="1"/>
  </cols>
  <sheetData>
    <row r="1" spans="1:21" ht="56.9" customHeight="1" thickBot="1"/>
    <row r="2" spans="1:21" ht="15" customHeight="1" thickBot="1">
      <c r="A2" s="12" t="s">
        <v>80</v>
      </c>
      <c r="F2" s="24"/>
      <c r="G2" s="10"/>
      <c r="I2" s="436" t="s">
        <v>332</v>
      </c>
      <c r="J2" s="437"/>
      <c r="K2" s="437"/>
      <c r="L2" s="437"/>
      <c r="M2" s="437"/>
      <c r="N2" s="437"/>
      <c r="O2" s="437"/>
      <c r="P2" s="437"/>
      <c r="Q2" s="437"/>
      <c r="R2" s="437"/>
      <c r="S2" s="437"/>
      <c r="T2" s="437"/>
      <c r="U2" s="438"/>
    </row>
    <row r="3" spans="1:21" ht="13.5" customHeight="1" outlineLevel="1" thickBot="1">
      <c r="A3" s="3"/>
      <c r="B3" s="7"/>
      <c r="F3" s="24"/>
      <c r="G3" s="10"/>
      <c r="I3" s="439" t="s">
        <v>333</v>
      </c>
      <c r="J3" s="440"/>
      <c r="K3" s="440"/>
      <c r="L3" s="440"/>
      <c r="M3" s="440"/>
      <c r="N3" s="441"/>
      <c r="O3" s="1"/>
      <c r="P3" s="445" t="s">
        <v>334</v>
      </c>
      <c r="Q3" s="446"/>
      <c r="R3" s="446"/>
      <c r="S3" s="446"/>
      <c r="T3" s="446"/>
      <c r="U3" s="447"/>
    </row>
    <row r="4" spans="1:21" ht="56.25" customHeight="1" outlineLevel="1">
      <c r="A4" s="31" t="s">
        <v>157</v>
      </c>
      <c r="B4" s="86"/>
      <c r="E4" s="53" t="s">
        <v>335</v>
      </c>
      <c r="F4" s="91"/>
      <c r="G4" s="28"/>
      <c r="H4" s="10"/>
      <c r="I4" s="442"/>
      <c r="J4" s="443"/>
      <c r="K4" s="443"/>
      <c r="L4" s="443"/>
      <c r="M4" s="443"/>
      <c r="N4" s="444"/>
      <c r="P4" s="448"/>
      <c r="Q4" s="449"/>
      <c r="R4" s="449"/>
      <c r="S4" s="449"/>
      <c r="T4" s="449"/>
      <c r="U4" s="450"/>
    </row>
    <row r="5" spans="1:21" outlineLevel="1">
      <c r="A5" s="13" t="s">
        <v>336</v>
      </c>
      <c r="B5" s="88"/>
      <c r="E5" s="14"/>
      <c r="H5" s="10"/>
      <c r="I5" s="483"/>
      <c r="J5" s="463"/>
      <c r="K5" s="463"/>
      <c r="L5" s="463"/>
      <c r="M5" s="463"/>
      <c r="N5" s="464"/>
      <c r="P5" s="483"/>
      <c r="Q5" s="463"/>
      <c r="R5" s="463"/>
      <c r="S5" s="463"/>
      <c r="T5" s="463"/>
      <c r="U5" s="464"/>
    </row>
    <row r="6" spans="1:21" outlineLevel="1">
      <c r="A6" s="13" t="s">
        <v>339</v>
      </c>
      <c r="B6" s="88"/>
      <c r="E6" s="53" t="s">
        <v>341</v>
      </c>
      <c r="F6" s="90"/>
      <c r="H6" s="10"/>
      <c r="I6" s="465"/>
      <c r="J6" s="466"/>
      <c r="K6" s="466"/>
      <c r="L6" s="466"/>
      <c r="M6" s="466"/>
      <c r="N6" s="467"/>
      <c r="P6" s="465"/>
      <c r="Q6" s="466"/>
      <c r="R6" s="466"/>
      <c r="S6" s="466"/>
      <c r="T6" s="466"/>
      <c r="U6" s="467"/>
    </row>
    <row r="7" spans="1:21" outlineLevel="1">
      <c r="A7" s="13" t="s">
        <v>343</v>
      </c>
      <c r="B7" s="88"/>
      <c r="E7" s="14"/>
      <c r="H7" s="10"/>
      <c r="I7" s="465"/>
      <c r="J7" s="466"/>
      <c r="K7" s="466"/>
      <c r="L7" s="466"/>
      <c r="M7" s="466"/>
      <c r="N7" s="467"/>
      <c r="P7" s="465"/>
      <c r="Q7" s="466"/>
      <c r="R7" s="466"/>
      <c r="S7" s="466"/>
      <c r="T7" s="466"/>
      <c r="U7" s="467"/>
    </row>
    <row r="8" spans="1:21" ht="41" outlineLevel="1" thickBot="1">
      <c r="A8" s="34" t="s">
        <v>344</v>
      </c>
      <c r="B8" s="89"/>
      <c r="E8" s="14"/>
      <c r="H8" s="10"/>
      <c r="I8" s="465"/>
      <c r="J8" s="466"/>
      <c r="K8" s="466"/>
      <c r="L8" s="466"/>
      <c r="M8" s="466"/>
      <c r="N8" s="467"/>
      <c r="P8" s="465"/>
      <c r="Q8" s="466"/>
      <c r="R8" s="466"/>
      <c r="S8" s="466"/>
      <c r="T8" s="466"/>
      <c r="U8" s="467"/>
    </row>
    <row r="9" spans="1:21" outlineLevel="1">
      <c r="E9" s="14"/>
      <c r="H9" s="10"/>
      <c r="I9" s="465"/>
      <c r="J9" s="466"/>
      <c r="K9" s="466"/>
      <c r="L9" s="466"/>
      <c r="M9" s="466"/>
      <c r="N9" s="467"/>
      <c r="P9" s="465"/>
      <c r="Q9" s="466"/>
      <c r="R9" s="466"/>
      <c r="S9" s="466"/>
      <c r="T9" s="466"/>
      <c r="U9" s="467"/>
    </row>
    <row r="10" spans="1:21" ht="14" outlineLevel="1" thickBot="1">
      <c r="A10" s="32" t="s">
        <v>346</v>
      </c>
      <c r="B10" s="35">
        <f>Baseline!B10</f>
        <v>2027</v>
      </c>
      <c r="E10" s="14"/>
      <c r="H10" s="10"/>
      <c r="I10" s="465"/>
      <c r="J10" s="466"/>
      <c r="K10" s="466"/>
      <c r="L10" s="466"/>
      <c r="M10" s="466"/>
      <c r="N10" s="467"/>
      <c r="P10" s="465"/>
      <c r="Q10" s="466"/>
      <c r="R10" s="466"/>
      <c r="S10" s="466"/>
      <c r="T10" s="466"/>
      <c r="U10" s="467"/>
    </row>
    <row r="11" spans="1:21" outlineLevel="1">
      <c r="A11" s="16"/>
      <c r="H11" s="10"/>
      <c r="I11" s="465"/>
      <c r="J11" s="466"/>
      <c r="K11" s="466"/>
      <c r="L11" s="466"/>
      <c r="M11" s="466"/>
      <c r="N11" s="467"/>
      <c r="P11" s="465"/>
      <c r="Q11" s="466"/>
      <c r="R11" s="466"/>
      <c r="S11" s="466"/>
      <c r="T11" s="466"/>
      <c r="U11" s="467"/>
    </row>
    <row r="12" spans="1:21" ht="40.5" outlineLevel="1">
      <c r="A12" s="26" t="s">
        <v>347</v>
      </c>
      <c r="B12" s="26" t="s">
        <v>348</v>
      </c>
      <c r="C12" s="26" t="s">
        <v>349</v>
      </c>
      <c r="D12" s="26" t="s">
        <v>350</v>
      </c>
      <c r="E12" s="26" t="s">
        <v>351</v>
      </c>
      <c r="F12" s="26" t="s">
        <v>352</v>
      </c>
      <c r="G12" s="26" t="s">
        <v>353</v>
      </c>
      <c r="I12" s="465"/>
      <c r="J12" s="466"/>
      <c r="K12" s="466"/>
      <c r="L12" s="466"/>
      <c r="M12" s="466"/>
      <c r="N12" s="467"/>
      <c r="P12" s="465"/>
      <c r="Q12" s="466"/>
      <c r="R12" s="466"/>
      <c r="S12" s="466"/>
      <c r="T12" s="466"/>
      <c r="U12" s="467"/>
    </row>
    <row r="13" spans="1:21" outlineLevel="1">
      <c r="A13" s="58">
        <v>2035</v>
      </c>
      <c r="B13" s="21">
        <f t="shared" ref="B13:B18" si="0">INDEX($E$204:$AW$204,1,MATCH($A13,$E$53:$BB$53,0))</f>
        <v>0</v>
      </c>
      <c r="C13" s="21">
        <f>B13-Baseline!B13</f>
        <v>60.015640664181646</v>
      </c>
      <c r="D13" s="21">
        <f t="shared" ref="D13:D18" si="1">INDEX($E$205:$AW$205,1,MATCH($A13,$E$53:$BB$53,0))</f>
        <v>0</v>
      </c>
      <c r="E13" s="21">
        <f>D13-Baseline!D13</f>
        <v>60.009471944162733</v>
      </c>
      <c r="F13" s="21">
        <f t="shared" ref="F13:F18" si="2">INDEX($E$206:$AW$206,1,MATCH($A13,$E$53:$BB$53,0))</f>
        <v>0</v>
      </c>
      <c r="G13" s="21">
        <f>F13-Baseline!F13</f>
        <v>60.02180813688252</v>
      </c>
      <c r="I13" s="465"/>
      <c r="J13" s="466"/>
      <c r="K13" s="466"/>
      <c r="L13" s="466"/>
      <c r="M13" s="466"/>
      <c r="N13" s="467"/>
      <c r="P13" s="465"/>
      <c r="Q13" s="466"/>
      <c r="R13" s="466"/>
      <c r="S13" s="466"/>
      <c r="T13" s="466"/>
      <c r="U13" s="467"/>
    </row>
    <row r="14" spans="1:21" outlineLevel="1">
      <c r="A14" s="58">
        <v>2040</v>
      </c>
      <c r="B14" s="21">
        <f t="shared" si="0"/>
        <v>0</v>
      </c>
      <c r="C14" s="21">
        <f>B14-Baseline!B14</f>
        <v>94.079084756913886</v>
      </c>
      <c r="D14" s="21">
        <f t="shared" si="1"/>
        <v>0</v>
      </c>
      <c r="E14" s="21">
        <f>D14-Baseline!D14</f>
        <v>94.068780773834973</v>
      </c>
      <c r="F14" s="21">
        <f t="shared" si="2"/>
        <v>0</v>
      </c>
      <c r="G14" s="21">
        <f>F14-Baseline!F14</f>
        <v>94.089398472229206</v>
      </c>
      <c r="I14" s="465"/>
      <c r="J14" s="466"/>
      <c r="K14" s="466"/>
      <c r="L14" s="466"/>
      <c r="M14" s="466"/>
      <c r="N14" s="467"/>
      <c r="P14" s="465"/>
      <c r="Q14" s="466"/>
      <c r="R14" s="466"/>
      <c r="S14" s="466"/>
      <c r="T14" s="466"/>
      <c r="U14" s="467"/>
    </row>
    <row r="15" spans="1:21" outlineLevel="1">
      <c r="A15" s="58">
        <v>2045</v>
      </c>
      <c r="B15" s="21">
        <f t="shared" si="0"/>
        <v>0</v>
      </c>
      <c r="C15" s="21">
        <f>B15-Baseline!B15</f>
        <v>128.13119065829659</v>
      </c>
      <c r="D15" s="21">
        <f t="shared" si="1"/>
        <v>0</v>
      </c>
      <c r="E15" s="21">
        <f>D15-Baseline!D15</f>
        <v>128.11611188663025</v>
      </c>
      <c r="F15" s="21">
        <f t="shared" si="2"/>
        <v>0</v>
      </c>
      <c r="G15" s="21">
        <f>F15-Baseline!F15</f>
        <v>128.14627255448178</v>
      </c>
      <c r="I15" s="465"/>
      <c r="J15" s="466"/>
      <c r="K15" s="466"/>
      <c r="L15" s="466"/>
      <c r="M15" s="466"/>
      <c r="N15" s="467"/>
      <c r="P15" s="465"/>
      <c r="Q15" s="466"/>
      <c r="R15" s="466"/>
      <c r="S15" s="466"/>
      <c r="T15" s="466"/>
      <c r="U15" s="467"/>
    </row>
    <row r="16" spans="1:21" outlineLevel="1">
      <c r="A16" s="58">
        <v>2050</v>
      </c>
      <c r="B16" s="21">
        <f t="shared" si="0"/>
        <v>0</v>
      </c>
      <c r="C16" s="21">
        <f>B16-Baseline!B16</f>
        <v>162.51865758492204</v>
      </c>
      <c r="D16" s="21">
        <f t="shared" si="1"/>
        <v>0</v>
      </c>
      <c r="E16" s="21">
        <f>D16-Baseline!D16</f>
        <v>162.49805618206179</v>
      </c>
      <c r="F16" s="21">
        <f t="shared" si="2"/>
        <v>0</v>
      </c>
      <c r="G16" s="21">
        <f>F16-Baseline!F16</f>
        <v>162.53924853134842</v>
      </c>
      <c r="I16" s="465"/>
      <c r="J16" s="466"/>
      <c r="K16" s="466"/>
      <c r="L16" s="466"/>
      <c r="M16" s="466"/>
      <c r="N16" s="467"/>
      <c r="P16" s="465"/>
      <c r="Q16" s="466"/>
      <c r="R16" s="466"/>
      <c r="S16" s="466"/>
      <c r="T16" s="466"/>
      <c r="U16" s="467"/>
    </row>
    <row r="17" spans="1:21" outlineLevel="1">
      <c r="A17" s="58">
        <v>2060</v>
      </c>
      <c r="B17" s="21">
        <f t="shared" si="0"/>
        <v>0</v>
      </c>
      <c r="C17" s="21">
        <f>B17-Baseline!B17</f>
        <v>851.81299367601434</v>
      </c>
      <c r="D17" s="21">
        <f t="shared" si="1"/>
        <v>0</v>
      </c>
      <c r="E17" s="21">
        <f>D17-Baseline!D17</f>
        <v>851.77733973277827</v>
      </c>
      <c r="F17" s="21">
        <f t="shared" si="2"/>
        <v>0</v>
      </c>
      <c r="G17" s="21">
        <f>F17-Baseline!F17</f>
        <v>851.84849347489296</v>
      </c>
      <c r="I17" s="465"/>
      <c r="J17" s="466"/>
      <c r="K17" s="466"/>
      <c r="L17" s="466"/>
      <c r="M17" s="466"/>
      <c r="N17" s="467"/>
      <c r="P17" s="465"/>
      <c r="Q17" s="466"/>
      <c r="R17" s="466"/>
      <c r="S17" s="466"/>
      <c r="T17" s="466"/>
      <c r="U17" s="467"/>
    </row>
    <row r="18" spans="1:21" outlineLevel="1">
      <c r="A18" s="58">
        <v>2070</v>
      </c>
      <c r="B18" s="21">
        <f t="shared" si="0"/>
        <v>0</v>
      </c>
      <c r="C18" s="21">
        <f>B18-Baseline!B18</f>
        <v>1627.7168452507422</v>
      </c>
      <c r="D18" s="21">
        <f t="shared" si="1"/>
        <v>0</v>
      </c>
      <c r="E18" s="21">
        <f>D18-Baseline!D18</f>
        <v>1627.6603618336665</v>
      </c>
      <c r="F18" s="21">
        <f t="shared" si="2"/>
        <v>0</v>
      </c>
      <c r="G18" s="21">
        <f>F18-Baseline!F18</f>
        <v>1627.7728127109172</v>
      </c>
      <c r="I18" s="468"/>
      <c r="J18" s="469"/>
      <c r="K18" s="469"/>
      <c r="L18" s="469"/>
      <c r="M18" s="469"/>
      <c r="N18" s="470"/>
      <c r="P18" s="468"/>
      <c r="Q18" s="469"/>
      <c r="R18" s="469"/>
      <c r="S18" s="469"/>
      <c r="T18" s="469"/>
      <c r="U18" s="470"/>
    </row>
    <row r="19" spans="1:21" ht="14" outlineLevel="1" thickBot="1">
      <c r="A19" s="426"/>
      <c r="B19" s="426"/>
      <c r="I19" s="250"/>
      <c r="J19" s="251"/>
      <c r="K19" s="251"/>
      <c r="L19" s="251"/>
      <c r="M19" s="251"/>
      <c r="N19" s="251"/>
      <c r="P19" s="249"/>
      <c r="Q19" s="249"/>
      <c r="R19" s="249"/>
      <c r="S19" s="249"/>
      <c r="T19" s="249"/>
      <c r="U19" s="232"/>
    </row>
    <row r="20" spans="1:21" ht="26.25" customHeight="1" outlineLevel="1">
      <c r="A20" s="54" t="s">
        <v>354</v>
      </c>
      <c r="B20" s="55">
        <f>Baseline!B20</f>
        <v>0.33700000000000002</v>
      </c>
      <c r="E20" s="154"/>
      <c r="I20" s="460" t="s">
        <v>355</v>
      </c>
      <c r="J20" s="461"/>
      <c r="K20" s="461"/>
      <c r="L20" s="461"/>
      <c r="M20" s="461"/>
      <c r="N20" s="462"/>
      <c r="P20" s="460" t="s">
        <v>356</v>
      </c>
      <c r="Q20" s="461"/>
      <c r="R20" s="461"/>
      <c r="S20" s="461"/>
      <c r="T20" s="461"/>
      <c r="U20" s="462"/>
    </row>
    <row r="21" spans="1:21" ht="12.75" customHeight="1" outlineLevel="1">
      <c r="A21" s="154"/>
      <c r="B21" s="155"/>
      <c r="I21" s="483"/>
      <c r="J21" s="463"/>
      <c r="K21" s="463"/>
      <c r="L21" s="463"/>
      <c r="M21" s="463"/>
      <c r="N21" s="464"/>
      <c r="P21" s="483"/>
      <c r="Q21" s="463"/>
      <c r="R21" s="463"/>
      <c r="S21" s="463"/>
      <c r="T21" s="463"/>
      <c r="U21" s="464"/>
    </row>
    <row r="22" spans="1:21" ht="12.75" customHeight="1" outlineLevel="1">
      <c r="A22" s="154"/>
      <c r="B22" s="155"/>
      <c r="I22" s="465"/>
      <c r="J22" s="466"/>
      <c r="K22" s="466"/>
      <c r="L22" s="466"/>
      <c r="M22" s="466"/>
      <c r="N22" s="467"/>
      <c r="P22" s="465"/>
      <c r="Q22" s="466"/>
      <c r="R22" s="466"/>
      <c r="S22" s="466"/>
      <c r="T22" s="466"/>
      <c r="U22" s="467"/>
    </row>
    <row r="23" spans="1:21" outlineLevel="1">
      <c r="A23" s="154"/>
      <c r="B23" s="408" t="s">
        <v>358</v>
      </c>
      <c r="C23" s="409"/>
      <c r="D23" s="409"/>
      <c r="E23" s="409"/>
      <c r="F23" s="409"/>
      <c r="G23" s="410"/>
      <c r="I23" s="465"/>
      <c r="J23" s="466"/>
      <c r="K23" s="466"/>
      <c r="L23" s="466"/>
      <c r="M23" s="466"/>
      <c r="N23" s="467"/>
      <c r="P23" s="465"/>
      <c r="Q23" s="466"/>
      <c r="R23" s="466"/>
      <c r="S23" s="466"/>
      <c r="T23" s="466"/>
      <c r="U23" s="467"/>
    </row>
    <row r="24" spans="1:21" outlineLevel="1">
      <c r="B24" s="17">
        <v>2027</v>
      </c>
      <c r="C24" s="17">
        <v>2028</v>
      </c>
      <c r="D24" s="17">
        <v>2029</v>
      </c>
      <c r="E24" s="17">
        <v>2030</v>
      </c>
      <c r="F24" s="17">
        <v>2031</v>
      </c>
      <c r="G24" s="17" t="s">
        <v>359</v>
      </c>
      <c r="I24" s="465"/>
      <c r="J24" s="466"/>
      <c r="K24" s="466"/>
      <c r="L24" s="466"/>
      <c r="M24" s="466"/>
      <c r="N24" s="467"/>
      <c r="P24" s="465"/>
      <c r="Q24" s="466"/>
      <c r="R24" s="466"/>
      <c r="S24" s="466"/>
      <c r="T24" s="466"/>
      <c r="U24" s="467"/>
    </row>
    <row r="25" spans="1:21" ht="14" outlineLevel="1" thickBot="1">
      <c r="B25" s="30" t="s">
        <v>360</v>
      </c>
      <c r="C25" s="30" t="s">
        <v>360</v>
      </c>
      <c r="D25" s="30" t="s">
        <v>360</v>
      </c>
      <c r="E25" s="30" t="s">
        <v>360</v>
      </c>
      <c r="F25" s="30" t="s">
        <v>360</v>
      </c>
      <c r="G25" s="30" t="s">
        <v>360</v>
      </c>
      <c r="I25" s="465"/>
      <c r="J25" s="466"/>
      <c r="K25" s="466"/>
      <c r="L25" s="466"/>
      <c r="M25" s="466"/>
      <c r="N25" s="467"/>
      <c r="P25" s="465"/>
      <c r="Q25" s="466"/>
      <c r="R25" s="466"/>
      <c r="S25" s="466"/>
      <c r="T25" s="466"/>
      <c r="U25" s="467"/>
    </row>
    <row r="26" spans="1:21" outlineLevel="1">
      <c r="A26" s="54" t="s">
        <v>361</v>
      </c>
      <c r="B26" s="21">
        <f>E64</f>
        <v>0</v>
      </c>
      <c r="C26" s="21">
        <f>F64</f>
        <v>0</v>
      </c>
      <c r="D26" s="21">
        <f>G64</f>
        <v>0</v>
      </c>
      <c r="E26" s="21">
        <f>H64</f>
        <v>0</v>
      </c>
      <c r="F26" s="21">
        <f>I64</f>
        <v>0</v>
      </c>
      <c r="G26" s="21">
        <f>SUM(J64:BB64)</f>
        <v>0</v>
      </c>
      <c r="I26" s="465"/>
      <c r="J26" s="466"/>
      <c r="K26" s="466"/>
      <c r="L26" s="466"/>
      <c r="M26" s="466"/>
      <c r="N26" s="467"/>
      <c r="P26" s="465"/>
      <c r="Q26" s="466"/>
      <c r="R26" s="466"/>
      <c r="S26" s="466"/>
      <c r="T26" s="466"/>
      <c r="U26" s="467"/>
    </row>
    <row r="27" spans="1:21" outlineLevel="1">
      <c r="A27" s="54" t="s">
        <v>362</v>
      </c>
      <c r="B27" s="21">
        <f>E71+E77</f>
        <v>0</v>
      </c>
      <c r="C27" s="21">
        <f>F71+F77</f>
        <v>0</v>
      </c>
      <c r="D27" s="21">
        <f>G71+G77</f>
        <v>0</v>
      </c>
      <c r="E27" s="21">
        <f>H71+H77</f>
        <v>0</v>
      </c>
      <c r="F27" s="21">
        <f>I71+I77</f>
        <v>0</v>
      </c>
      <c r="G27" s="21">
        <f>SUM(J71:BB71)+SUM(J77:BB77)</f>
        <v>0</v>
      </c>
      <c r="I27" s="465"/>
      <c r="J27" s="466"/>
      <c r="K27" s="466"/>
      <c r="L27" s="466"/>
      <c r="M27" s="466"/>
      <c r="N27" s="467"/>
      <c r="P27" s="465"/>
      <c r="Q27" s="466"/>
      <c r="R27" s="466"/>
      <c r="S27" s="466"/>
      <c r="T27" s="466"/>
      <c r="U27" s="467"/>
    </row>
    <row r="28" spans="1:21" outlineLevel="1">
      <c r="A28" s="154"/>
      <c r="B28" s="248"/>
      <c r="C28" s="248"/>
      <c r="D28" s="248"/>
      <c r="E28" s="248"/>
      <c r="F28" s="248"/>
      <c r="G28" s="248"/>
      <c r="I28" s="465"/>
      <c r="J28" s="466"/>
      <c r="K28" s="466"/>
      <c r="L28" s="466"/>
      <c r="M28" s="466"/>
      <c r="N28" s="467"/>
      <c r="P28" s="465"/>
      <c r="Q28" s="466"/>
      <c r="R28" s="466"/>
      <c r="S28" s="466"/>
      <c r="T28" s="466"/>
      <c r="U28" s="467"/>
    </row>
    <row r="29" spans="1:21" ht="14" outlineLevel="1" thickBot="1">
      <c r="A29" s="154"/>
      <c r="B29" s="248"/>
      <c r="C29" s="248"/>
      <c r="D29" s="248"/>
      <c r="E29" s="248"/>
      <c r="F29" s="248"/>
      <c r="G29" s="248"/>
      <c r="I29" s="465"/>
      <c r="J29" s="466"/>
      <c r="K29" s="466"/>
      <c r="L29" s="466"/>
      <c r="M29" s="466"/>
      <c r="N29" s="467"/>
      <c r="P29" s="465"/>
      <c r="Q29" s="466"/>
      <c r="R29" s="466"/>
      <c r="S29" s="466"/>
      <c r="T29" s="466"/>
      <c r="U29" s="467"/>
    </row>
    <row r="30" spans="1:21" ht="14" outlineLevel="1" thickBot="1">
      <c r="A30" s="308"/>
      <c r="B30" s="309" t="s">
        <v>363</v>
      </c>
      <c r="C30" s="310" t="s">
        <v>364</v>
      </c>
      <c r="D30" s="412" t="s">
        <v>323</v>
      </c>
      <c r="E30" s="413"/>
      <c r="F30" s="413"/>
      <c r="G30" s="414"/>
      <c r="I30" s="465"/>
      <c r="J30" s="466"/>
      <c r="K30" s="466"/>
      <c r="L30" s="466"/>
      <c r="M30" s="466"/>
      <c r="N30" s="467"/>
      <c r="P30" s="465"/>
      <c r="Q30" s="466"/>
      <c r="R30" s="466"/>
      <c r="S30" s="466"/>
      <c r="T30" s="466"/>
      <c r="U30" s="467"/>
    </row>
    <row r="31" spans="1:21" outlineLevel="1">
      <c r="A31" s="432" t="s">
        <v>365</v>
      </c>
      <c r="B31" s="311"/>
      <c r="C31" s="307"/>
      <c r="D31" s="481"/>
      <c r="E31" s="481"/>
      <c r="F31" s="481"/>
      <c r="G31" s="482"/>
      <c r="I31" s="465"/>
      <c r="J31" s="466"/>
      <c r="K31" s="466"/>
      <c r="L31" s="466"/>
      <c r="M31" s="466"/>
      <c r="N31" s="467"/>
      <c r="P31" s="465"/>
      <c r="Q31" s="466"/>
      <c r="R31" s="466"/>
      <c r="S31" s="466"/>
      <c r="T31" s="466"/>
      <c r="U31" s="467"/>
    </row>
    <row r="32" spans="1:21" outlineLevel="1">
      <c r="A32" s="432"/>
      <c r="B32" s="312"/>
      <c r="C32" s="252"/>
      <c r="D32" s="417"/>
      <c r="E32" s="417"/>
      <c r="F32" s="417"/>
      <c r="G32" s="418"/>
      <c r="I32" s="465"/>
      <c r="J32" s="466"/>
      <c r="K32" s="466"/>
      <c r="L32" s="466"/>
      <c r="M32" s="466"/>
      <c r="N32" s="467"/>
      <c r="P32" s="465"/>
      <c r="Q32" s="466"/>
      <c r="R32" s="466"/>
      <c r="S32" s="466"/>
      <c r="T32" s="466"/>
      <c r="U32" s="467"/>
    </row>
    <row r="33" spans="1:21" outlineLevel="1">
      <c r="A33" s="432"/>
      <c r="B33" s="312"/>
      <c r="C33" s="252"/>
      <c r="D33" s="417"/>
      <c r="E33" s="417"/>
      <c r="F33" s="417"/>
      <c r="G33" s="418"/>
      <c r="I33" s="465"/>
      <c r="J33" s="466"/>
      <c r="K33" s="466"/>
      <c r="L33" s="466"/>
      <c r="M33" s="466"/>
      <c r="N33" s="467"/>
      <c r="P33" s="465"/>
      <c r="Q33" s="466"/>
      <c r="R33" s="466"/>
      <c r="S33" s="466"/>
      <c r="T33" s="466"/>
      <c r="U33" s="467"/>
    </row>
    <row r="34" spans="1:21" outlineLevel="1">
      <c r="A34" s="432"/>
      <c r="B34" s="312"/>
      <c r="C34" s="252"/>
      <c r="D34" s="417"/>
      <c r="E34" s="417"/>
      <c r="F34" s="417"/>
      <c r="G34" s="418"/>
      <c r="I34" s="465"/>
      <c r="J34" s="466"/>
      <c r="K34" s="466"/>
      <c r="L34" s="466"/>
      <c r="M34" s="466"/>
      <c r="N34" s="467"/>
      <c r="P34" s="465"/>
      <c r="Q34" s="466"/>
      <c r="R34" s="466"/>
      <c r="S34" s="466"/>
      <c r="T34" s="466"/>
      <c r="U34" s="467"/>
    </row>
    <row r="35" spans="1:21" outlineLevel="1">
      <c r="A35" s="432"/>
      <c r="B35" s="312"/>
      <c r="C35" s="252"/>
      <c r="D35" s="417"/>
      <c r="E35" s="417"/>
      <c r="F35" s="417"/>
      <c r="G35" s="418"/>
      <c r="I35" s="465"/>
      <c r="J35" s="466"/>
      <c r="K35" s="466"/>
      <c r="L35" s="466"/>
      <c r="M35" s="466"/>
      <c r="N35" s="467"/>
      <c r="P35" s="465"/>
      <c r="Q35" s="466"/>
      <c r="R35" s="466"/>
      <c r="S35" s="466"/>
      <c r="T35" s="466"/>
      <c r="U35" s="467"/>
    </row>
    <row r="36" spans="1:21" outlineLevel="1">
      <c r="A36" s="432"/>
      <c r="B36" s="312"/>
      <c r="C36" s="252"/>
      <c r="D36" s="417"/>
      <c r="E36" s="417"/>
      <c r="F36" s="417"/>
      <c r="G36" s="418"/>
      <c r="I36" s="465"/>
      <c r="J36" s="466"/>
      <c r="K36" s="466"/>
      <c r="L36" s="466"/>
      <c r="M36" s="466"/>
      <c r="N36" s="467"/>
      <c r="P36" s="465"/>
      <c r="Q36" s="466"/>
      <c r="R36" s="466"/>
      <c r="S36" s="466"/>
      <c r="T36" s="466"/>
      <c r="U36" s="467"/>
    </row>
    <row r="37" spans="1:21" outlineLevel="1">
      <c r="A37" s="432"/>
      <c r="B37" s="312"/>
      <c r="C37" s="252"/>
      <c r="D37" s="417"/>
      <c r="E37" s="417"/>
      <c r="F37" s="417"/>
      <c r="G37" s="418"/>
      <c r="I37" s="465"/>
      <c r="J37" s="466"/>
      <c r="K37" s="466"/>
      <c r="L37" s="466"/>
      <c r="M37" s="466"/>
      <c r="N37" s="467"/>
      <c r="P37" s="465"/>
      <c r="Q37" s="466"/>
      <c r="R37" s="466"/>
      <c r="S37" s="466"/>
      <c r="T37" s="466"/>
      <c r="U37" s="467"/>
    </row>
    <row r="38" spans="1:21" outlineLevel="1">
      <c r="A38" s="432"/>
      <c r="B38" s="312"/>
      <c r="C38" s="252"/>
      <c r="D38" s="417"/>
      <c r="E38" s="417"/>
      <c r="F38" s="417"/>
      <c r="G38" s="418"/>
      <c r="I38" s="465"/>
      <c r="J38" s="466"/>
      <c r="K38" s="466"/>
      <c r="L38" s="466"/>
      <c r="M38" s="466"/>
      <c r="N38" s="467"/>
      <c r="P38" s="465"/>
      <c r="Q38" s="466"/>
      <c r="R38" s="466"/>
      <c r="S38" s="466"/>
      <c r="T38" s="466"/>
      <c r="U38" s="467"/>
    </row>
    <row r="39" spans="1:21" outlineLevel="1">
      <c r="A39" s="432"/>
      <c r="B39" s="312"/>
      <c r="C39" s="252"/>
      <c r="D39" s="417"/>
      <c r="E39" s="417"/>
      <c r="F39" s="417"/>
      <c r="G39" s="418"/>
      <c r="I39" s="465"/>
      <c r="J39" s="466"/>
      <c r="K39" s="466"/>
      <c r="L39" s="466"/>
      <c r="M39" s="466"/>
      <c r="N39" s="467"/>
      <c r="P39" s="465"/>
      <c r="Q39" s="466"/>
      <c r="R39" s="466"/>
      <c r="S39" s="466"/>
      <c r="T39" s="466"/>
      <c r="U39" s="467"/>
    </row>
    <row r="40" spans="1:21" ht="14" outlineLevel="1" thickBot="1">
      <c r="A40" s="433"/>
      <c r="B40" s="313"/>
      <c r="C40" s="314"/>
      <c r="D40" s="415"/>
      <c r="E40" s="415"/>
      <c r="F40" s="415"/>
      <c r="G40" s="416"/>
      <c r="I40" s="465"/>
      <c r="J40" s="466"/>
      <c r="K40" s="466"/>
      <c r="L40" s="466"/>
      <c r="M40" s="466"/>
      <c r="N40" s="467"/>
      <c r="P40" s="465"/>
      <c r="Q40" s="466"/>
      <c r="R40" s="466"/>
      <c r="S40" s="466"/>
      <c r="T40" s="466"/>
      <c r="U40" s="467"/>
    </row>
    <row r="41" spans="1:21" outlineLevel="1">
      <c r="A41" s="154"/>
      <c r="B41" s="248"/>
      <c r="C41" s="248"/>
      <c r="D41" s="248"/>
      <c r="E41" s="248"/>
      <c r="F41" s="248"/>
      <c r="G41" s="248"/>
      <c r="I41" s="465"/>
      <c r="J41" s="466"/>
      <c r="K41" s="466"/>
      <c r="L41" s="466"/>
      <c r="M41" s="466"/>
      <c r="N41" s="467"/>
      <c r="P41" s="465"/>
      <c r="Q41" s="466"/>
      <c r="R41" s="466"/>
      <c r="S41" s="466"/>
      <c r="T41" s="466"/>
      <c r="U41" s="467"/>
    </row>
    <row r="42" spans="1:21" outlineLevel="1">
      <c r="A42" s="154"/>
      <c r="B42" s="248"/>
      <c r="C42" s="248"/>
      <c r="D42" s="248"/>
      <c r="E42" s="248"/>
      <c r="F42" s="248"/>
      <c r="G42" s="248"/>
      <c r="I42" s="465"/>
      <c r="J42" s="466"/>
      <c r="K42" s="466"/>
      <c r="L42" s="466"/>
      <c r="M42" s="466"/>
      <c r="N42" s="467"/>
      <c r="P42" s="465"/>
      <c r="Q42" s="466"/>
      <c r="R42" s="466"/>
      <c r="S42" s="466"/>
      <c r="T42" s="466"/>
      <c r="U42" s="467"/>
    </row>
    <row r="43" spans="1:21" outlineLevel="1">
      <c r="A43" s="154"/>
      <c r="B43" s="248"/>
      <c r="C43" s="248"/>
      <c r="D43" s="248"/>
      <c r="E43" s="248"/>
      <c r="F43" s="248"/>
      <c r="G43" s="248"/>
      <c r="I43" s="465"/>
      <c r="J43" s="466"/>
      <c r="K43" s="466"/>
      <c r="L43" s="466"/>
      <c r="M43" s="466"/>
      <c r="N43" s="467"/>
      <c r="P43" s="465"/>
      <c r="Q43" s="466"/>
      <c r="R43" s="466"/>
      <c r="S43" s="466"/>
      <c r="T43" s="466"/>
      <c r="U43" s="467"/>
    </row>
    <row r="44" spans="1:21" outlineLevel="1">
      <c r="A44" s="154"/>
      <c r="B44" s="248"/>
      <c r="C44" s="248"/>
      <c r="D44" s="248"/>
      <c r="E44" s="248"/>
      <c r="F44" s="248"/>
      <c r="G44" s="248"/>
      <c r="I44" s="465"/>
      <c r="J44" s="466"/>
      <c r="K44" s="466"/>
      <c r="L44" s="466"/>
      <c r="M44" s="466"/>
      <c r="N44" s="467"/>
      <c r="P44" s="465"/>
      <c r="Q44" s="466"/>
      <c r="R44" s="466"/>
      <c r="S44" s="466"/>
      <c r="T44" s="466"/>
      <c r="U44" s="467"/>
    </row>
    <row r="45" spans="1:21" outlineLevel="1">
      <c r="A45" s="154"/>
      <c r="B45" s="248"/>
      <c r="C45" s="248"/>
      <c r="D45" s="248"/>
      <c r="E45" s="248"/>
      <c r="F45" s="248"/>
      <c r="G45" s="248"/>
      <c r="I45" s="468"/>
      <c r="J45" s="469"/>
      <c r="K45" s="469"/>
      <c r="L45" s="469"/>
      <c r="M45" s="469"/>
      <c r="N45" s="470"/>
      <c r="P45" s="468"/>
      <c r="Q45" s="469"/>
      <c r="R45" s="469"/>
      <c r="S45" s="469"/>
      <c r="T45" s="469"/>
      <c r="U45" s="470"/>
    </row>
    <row r="46" spans="1:21" outlineLevel="1">
      <c r="A46" s="154"/>
      <c r="B46" s="248"/>
      <c r="C46" s="248"/>
      <c r="D46" s="248"/>
      <c r="E46" s="248"/>
      <c r="F46" s="248"/>
      <c r="G46" s="248"/>
    </row>
    <row r="47" spans="1:21">
      <c r="A47" s="154"/>
      <c r="B47" s="155"/>
    </row>
    <row r="48" spans="1:21" ht="15">
      <c r="A48" s="12" t="s">
        <v>369</v>
      </c>
    </row>
    <row r="49" spans="1:54" ht="15" outlineLevel="1">
      <c r="A49" s="12"/>
    </row>
    <row r="50" spans="1:54" ht="14" outlineLevel="1" thickBot="1">
      <c r="A50" s="4" t="s">
        <v>370</v>
      </c>
    </row>
    <row r="51" spans="1:54" outlineLevel="2">
      <c r="B51" s="19"/>
      <c r="C51" s="19"/>
      <c r="D51" s="19"/>
      <c r="E51" s="419" t="s">
        <v>270</v>
      </c>
      <c r="F51" s="407"/>
      <c r="G51" s="407"/>
      <c r="H51" s="407"/>
      <c r="I51" s="407"/>
      <c r="J51" s="407" t="s">
        <v>271</v>
      </c>
      <c r="K51" s="407"/>
      <c r="L51" s="407"/>
      <c r="M51" s="407"/>
      <c r="N51" s="407"/>
      <c r="O51" s="407" t="s">
        <v>272</v>
      </c>
      <c r="P51" s="407"/>
      <c r="Q51" s="407"/>
      <c r="R51" s="407"/>
      <c r="S51" s="407"/>
      <c r="T51" s="407" t="s">
        <v>273</v>
      </c>
      <c r="U51" s="407"/>
      <c r="V51" s="407"/>
      <c r="W51" s="407"/>
      <c r="X51" s="407"/>
      <c r="Y51" s="407" t="s">
        <v>371</v>
      </c>
      <c r="Z51" s="407"/>
      <c r="AA51" s="407"/>
      <c r="AB51" s="407"/>
      <c r="AC51" s="407"/>
      <c r="AD51" s="407" t="s">
        <v>372</v>
      </c>
      <c r="AE51" s="407"/>
      <c r="AF51" s="407"/>
      <c r="AG51" s="407"/>
      <c r="AH51" s="407"/>
      <c r="AI51" s="407" t="s">
        <v>373</v>
      </c>
      <c r="AJ51" s="407"/>
      <c r="AK51" s="407"/>
      <c r="AL51" s="407"/>
      <c r="AM51" s="407"/>
      <c r="AN51" s="407" t="s">
        <v>374</v>
      </c>
      <c r="AO51" s="407"/>
      <c r="AP51" s="407"/>
      <c r="AQ51" s="407"/>
      <c r="AR51" s="407"/>
      <c r="AS51" s="407" t="s">
        <v>375</v>
      </c>
      <c r="AT51" s="407"/>
      <c r="AU51" s="407"/>
      <c r="AV51" s="407"/>
      <c r="AW51" s="407"/>
      <c r="AX51" s="407" t="s">
        <v>376</v>
      </c>
      <c r="AY51" s="407"/>
      <c r="AZ51" s="407"/>
      <c r="BA51" s="407"/>
      <c r="BB51" s="411"/>
    </row>
    <row r="52" spans="1:54" outlineLevel="2">
      <c r="B52" s="19"/>
      <c r="C52" s="19"/>
      <c r="D52" s="19"/>
      <c r="E52" s="256">
        <v>1</v>
      </c>
      <c r="F52" s="130">
        <v>2</v>
      </c>
      <c r="G52" s="130">
        <v>3</v>
      </c>
      <c r="H52" s="130">
        <v>4</v>
      </c>
      <c r="I52" s="130">
        <v>5</v>
      </c>
      <c r="J52" s="153">
        <v>6</v>
      </c>
      <c r="K52" s="130">
        <v>7</v>
      </c>
      <c r="L52" s="130">
        <v>8</v>
      </c>
      <c r="M52" s="130">
        <v>9</v>
      </c>
      <c r="N52" s="130">
        <v>10</v>
      </c>
      <c r="O52" s="153">
        <v>11</v>
      </c>
      <c r="P52" s="130">
        <v>12</v>
      </c>
      <c r="Q52" s="130">
        <v>13</v>
      </c>
      <c r="R52" s="130">
        <v>14</v>
      </c>
      <c r="S52" s="130">
        <v>15</v>
      </c>
      <c r="T52" s="153">
        <v>16</v>
      </c>
      <c r="U52" s="130">
        <v>17</v>
      </c>
      <c r="V52" s="130">
        <v>18</v>
      </c>
      <c r="W52" s="130">
        <v>19</v>
      </c>
      <c r="X52" s="130">
        <v>20</v>
      </c>
      <c r="Y52" s="153">
        <v>21</v>
      </c>
      <c r="Z52" s="130">
        <v>22</v>
      </c>
      <c r="AA52" s="130">
        <v>23</v>
      </c>
      <c r="AB52" s="130">
        <v>24</v>
      </c>
      <c r="AC52" s="130">
        <v>25</v>
      </c>
      <c r="AD52" s="153">
        <v>26</v>
      </c>
      <c r="AE52" s="130">
        <v>27</v>
      </c>
      <c r="AF52" s="130">
        <v>28</v>
      </c>
      <c r="AG52" s="130">
        <v>29</v>
      </c>
      <c r="AH52" s="130">
        <v>30</v>
      </c>
      <c r="AI52" s="153">
        <v>31</v>
      </c>
      <c r="AJ52" s="130">
        <v>32</v>
      </c>
      <c r="AK52" s="130">
        <v>33</v>
      </c>
      <c r="AL52" s="130">
        <v>34</v>
      </c>
      <c r="AM52" s="130">
        <v>35</v>
      </c>
      <c r="AN52" s="153">
        <v>36</v>
      </c>
      <c r="AO52" s="130">
        <v>37</v>
      </c>
      <c r="AP52" s="130">
        <v>38</v>
      </c>
      <c r="AQ52" s="130">
        <v>39</v>
      </c>
      <c r="AR52" s="130">
        <v>40</v>
      </c>
      <c r="AS52" s="153">
        <v>41</v>
      </c>
      <c r="AT52" s="130">
        <v>42</v>
      </c>
      <c r="AU52" s="130">
        <v>43</v>
      </c>
      <c r="AV52" s="130">
        <v>44</v>
      </c>
      <c r="AW52" s="130">
        <v>45</v>
      </c>
      <c r="AX52" s="130">
        <v>46</v>
      </c>
      <c r="AY52" s="130">
        <v>47</v>
      </c>
      <c r="AZ52" s="130">
        <v>48</v>
      </c>
      <c r="BA52" s="130">
        <v>49</v>
      </c>
      <c r="BB52" s="257">
        <v>50</v>
      </c>
    </row>
    <row r="53" spans="1:54" ht="14" outlineLevel="2" thickBot="1">
      <c r="B53" s="19" t="s">
        <v>363</v>
      </c>
      <c r="C53" s="19" t="s">
        <v>377</v>
      </c>
      <c r="D53" s="19"/>
      <c r="E53" s="258">
        <v>2027</v>
      </c>
      <c r="F53" s="259">
        <v>2028</v>
      </c>
      <c r="G53" s="259">
        <v>2029</v>
      </c>
      <c r="H53" s="259">
        <v>2030</v>
      </c>
      <c r="I53" s="259">
        <v>2031</v>
      </c>
      <c r="J53" s="259">
        <v>2032</v>
      </c>
      <c r="K53" s="259">
        <v>2033</v>
      </c>
      <c r="L53" s="259">
        <v>2034</v>
      </c>
      <c r="M53" s="259">
        <v>2035</v>
      </c>
      <c r="N53" s="259">
        <v>2036</v>
      </c>
      <c r="O53" s="259">
        <v>2037</v>
      </c>
      <c r="P53" s="259">
        <v>2038</v>
      </c>
      <c r="Q53" s="259">
        <v>2039</v>
      </c>
      <c r="R53" s="259">
        <v>2040</v>
      </c>
      <c r="S53" s="259">
        <v>2041</v>
      </c>
      <c r="T53" s="259">
        <v>2042</v>
      </c>
      <c r="U53" s="259">
        <v>2043</v>
      </c>
      <c r="V53" s="259">
        <v>2044</v>
      </c>
      <c r="W53" s="259">
        <v>2045</v>
      </c>
      <c r="X53" s="259">
        <v>2046</v>
      </c>
      <c r="Y53" s="259">
        <v>2047</v>
      </c>
      <c r="Z53" s="259">
        <v>2048</v>
      </c>
      <c r="AA53" s="259">
        <v>2049</v>
      </c>
      <c r="AB53" s="259">
        <v>2050</v>
      </c>
      <c r="AC53" s="259">
        <v>2051</v>
      </c>
      <c r="AD53" s="259">
        <v>2052</v>
      </c>
      <c r="AE53" s="259">
        <v>2053</v>
      </c>
      <c r="AF53" s="259">
        <v>2054</v>
      </c>
      <c r="AG53" s="259">
        <v>2055</v>
      </c>
      <c r="AH53" s="259">
        <v>2056</v>
      </c>
      <c r="AI53" s="259">
        <v>2057</v>
      </c>
      <c r="AJ53" s="259">
        <v>2058</v>
      </c>
      <c r="AK53" s="259">
        <v>2059</v>
      </c>
      <c r="AL53" s="259">
        <v>2060</v>
      </c>
      <c r="AM53" s="259">
        <v>2061</v>
      </c>
      <c r="AN53" s="259">
        <v>2062</v>
      </c>
      <c r="AO53" s="259">
        <v>2063</v>
      </c>
      <c r="AP53" s="259">
        <v>2064</v>
      </c>
      <c r="AQ53" s="259">
        <v>2065</v>
      </c>
      <c r="AR53" s="259">
        <v>2066</v>
      </c>
      <c r="AS53" s="259">
        <v>2067</v>
      </c>
      <c r="AT53" s="259">
        <v>2068</v>
      </c>
      <c r="AU53" s="259">
        <v>2069</v>
      </c>
      <c r="AV53" s="259">
        <v>2070</v>
      </c>
      <c r="AW53" s="259">
        <v>2071</v>
      </c>
      <c r="AX53" s="259">
        <v>2072</v>
      </c>
      <c r="AY53" s="259">
        <v>2073</v>
      </c>
      <c r="AZ53" s="259">
        <v>2074</v>
      </c>
      <c r="BA53" s="259">
        <v>2075</v>
      </c>
      <c r="BB53" s="260">
        <v>2076</v>
      </c>
    </row>
    <row r="54" spans="1:54" outlineLevel="2">
      <c r="A54" s="427" t="s">
        <v>378</v>
      </c>
      <c r="B54" s="127"/>
      <c r="C54" s="127"/>
      <c r="D54" s="124" t="s">
        <v>379</v>
      </c>
      <c r="E54" s="242"/>
      <c r="F54" s="242"/>
      <c r="G54" s="242"/>
      <c r="H54" s="242"/>
      <c r="I54" s="242"/>
      <c r="J54" s="24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53"/>
    </row>
    <row r="55" spans="1:54" outlineLevel="2">
      <c r="A55" s="428"/>
      <c r="B55" s="36"/>
      <c r="C55" s="121"/>
      <c r="D55" s="2" t="s">
        <v>379</v>
      </c>
      <c r="E55" s="241"/>
      <c r="F55" s="241"/>
      <c r="G55" s="241"/>
      <c r="H55" s="241"/>
      <c r="I55" s="241"/>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54"/>
    </row>
    <row r="56" spans="1:54" outlineLevel="2">
      <c r="A56" s="428"/>
      <c r="B56" s="36"/>
      <c r="C56" s="121"/>
      <c r="D56" s="2" t="s">
        <v>379</v>
      </c>
      <c r="E56" s="241"/>
      <c r="F56" s="241"/>
      <c r="G56" s="241"/>
      <c r="H56" s="241"/>
      <c r="I56" s="241"/>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54"/>
    </row>
    <row r="57" spans="1:54" outlineLevel="2">
      <c r="A57" s="428"/>
      <c r="B57" s="36"/>
      <c r="C57" s="121"/>
      <c r="D57" s="2" t="s">
        <v>379</v>
      </c>
      <c r="E57" s="241"/>
      <c r="F57" s="241"/>
      <c r="G57" s="241"/>
      <c r="H57" s="241"/>
      <c r="I57" s="241"/>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54"/>
    </row>
    <row r="58" spans="1:54" outlineLevel="2">
      <c r="A58" s="428"/>
      <c r="B58" s="36"/>
      <c r="C58" s="121"/>
      <c r="D58" s="2" t="s">
        <v>379</v>
      </c>
      <c r="E58" s="241"/>
      <c r="F58" s="241"/>
      <c r="G58" s="241"/>
      <c r="H58" s="241"/>
      <c r="I58" s="241"/>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54"/>
    </row>
    <row r="59" spans="1:54" outlineLevel="2">
      <c r="A59" s="428"/>
      <c r="B59" s="36"/>
      <c r="C59" s="121"/>
      <c r="D59" s="2" t="s">
        <v>379</v>
      </c>
      <c r="E59" s="241"/>
      <c r="F59" s="241"/>
      <c r="G59" s="241"/>
      <c r="H59" s="241"/>
      <c r="I59" s="241"/>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54"/>
    </row>
    <row r="60" spans="1:54" outlineLevel="2">
      <c r="A60" s="428"/>
      <c r="B60" s="36"/>
      <c r="C60" s="121"/>
      <c r="D60" s="2" t="s">
        <v>379</v>
      </c>
      <c r="E60" s="241"/>
      <c r="F60" s="241"/>
      <c r="G60" s="241"/>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54"/>
    </row>
    <row r="61" spans="1:54" outlineLevel="2">
      <c r="A61" s="428"/>
      <c r="B61" s="36"/>
      <c r="C61" s="121"/>
      <c r="D61" s="2" t="s">
        <v>379</v>
      </c>
      <c r="E61" s="241"/>
      <c r="F61" s="241"/>
      <c r="G61" s="241"/>
      <c r="H61" s="241"/>
      <c r="I61" s="241"/>
      <c r="J61" s="241"/>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54"/>
    </row>
    <row r="62" spans="1:54" outlineLevel="2">
      <c r="A62" s="428"/>
      <c r="B62" s="36"/>
      <c r="C62" s="121"/>
      <c r="D62" s="2" t="s">
        <v>379</v>
      </c>
      <c r="E62" s="241"/>
      <c r="F62" s="241"/>
      <c r="G62" s="241"/>
      <c r="H62" s="241"/>
      <c r="I62" s="241"/>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54"/>
    </row>
    <row r="63" spans="1:54" outlineLevel="2">
      <c r="A63" s="428"/>
      <c r="B63" s="36"/>
      <c r="C63" s="121"/>
      <c r="D63" s="2" t="s">
        <v>379</v>
      </c>
      <c r="E63" s="241"/>
      <c r="F63" s="241"/>
      <c r="G63" s="241"/>
      <c r="H63" s="241"/>
      <c r="I63" s="241"/>
      <c r="J63" s="241"/>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54"/>
    </row>
    <row r="64" spans="1:54" ht="14" outlineLevel="2" thickBot="1">
      <c r="A64" s="429"/>
      <c r="B64" s="122" t="s">
        <v>380</v>
      </c>
      <c r="C64" s="296" t="s">
        <v>381</v>
      </c>
      <c r="D64" s="123" t="s">
        <v>379</v>
      </c>
      <c r="E64" s="23">
        <f>SUM(E54:E63)</f>
        <v>0</v>
      </c>
      <c r="F64" s="23">
        <f t="shared" ref="F64:BB64" si="3">SUM(F54:F63)</f>
        <v>0</v>
      </c>
      <c r="G64" s="23">
        <f t="shared" si="3"/>
        <v>0</v>
      </c>
      <c r="H64" s="23">
        <f t="shared" si="3"/>
        <v>0</v>
      </c>
      <c r="I64" s="23">
        <f t="shared" si="3"/>
        <v>0</v>
      </c>
      <c r="J64" s="23">
        <f t="shared" si="3"/>
        <v>0</v>
      </c>
      <c r="K64" s="23">
        <f t="shared" si="3"/>
        <v>0</v>
      </c>
      <c r="L64" s="23">
        <f t="shared" si="3"/>
        <v>0</v>
      </c>
      <c r="M64" s="23">
        <f t="shared" si="3"/>
        <v>0</v>
      </c>
      <c r="N64" s="23">
        <f t="shared" si="3"/>
        <v>0</v>
      </c>
      <c r="O64" s="23">
        <f t="shared" si="3"/>
        <v>0</v>
      </c>
      <c r="P64" s="23">
        <f t="shared" si="3"/>
        <v>0</v>
      </c>
      <c r="Q64" s="23">
        <f t="shared" si="3"/>
        <v>0</v>
      </c>
      <c r="R64" s="23">
        <f t="shared" si="3"/>
        <v>0</v>
      </c>
      <c r="S64" s="23">
        <f t="shared" si="3"/>
        <v>0</v>
      </c>
      <c r="T64" s="23">
        <f t="shared" si="3"/>
        <v>0</v>
      </c>
      <c r="U64" s="23">
        <f t="shared" si="3"/>
        <v>0</v>
      </c>
      <c r="V64" s="23">
        <f t="shared" si="3"/>
        <v>0</v>
      </c>
      <c r="W64" s="23">
        <f t="shared" si="3"/>
        <v>0</v>
      </c>
      <c r="X64" s="23">
        <f t="shared" si="3"/>
        <v>0</v>
      </c>
      <c r="Y64" s="23">
        <f t="shared" si="3"/>
        <v>0</v>
      </c>
      <c r="Z64" s="23">
        <f t="shared" si="3"/>
        <v>0</v>
      </c>
      <c r="AA64" s="23">
        <f t="shared" si="3"/>
        <v>0</v>
      </c>
      <c r="AB64" s="23">
        <f t="shared" si="3"/>
        <v>0</v>
      </c>
      <c r="AC64" s="23">
        <f t="shared" si="3"/>
        <v>0</v>
      </c>
      <c r="AD64" s="23">
        <f t="shared" si="3"/>
        <v>0</v>
      </c>
      <c r="AE64" s="23">
        <f t="shared" si="3"/>
        <v>0</v>
      </c>
      <c r="AF64" s="23">
        <f t="shared" si="3"/>
        <v>0</v>
      </c>
      <c r="AG64" s="23">
        <f t="shared" si="3"/>
        <v>0</v>
      </c>
      <c r="AH64" s="23">
        <f t="shared" si="3"/>
        <v>0</v>
      </c>
      <c r="AI64" s="23">
        <f t="shared" si="3"/>
        <v>0</v>
      </c>
      <c r="AJ64" s="23">
        <f t="shared" si="3"/>
        <v>0</v>
      </c>
      <c r="AK64" s="23">
        <f t="shared" si="3"/>
        <v>0</v>
      </c>
      <c r="AL64" s="23">
        <f t="shared" si="3"/>
        <v>0</v>
      </c>
      <c r="AM64" s="23">
        <f t="shared" si="3"/>
        <v>0</v>
      </c>
      <c r="AN64" s="23">
        <f t="shared" si="3"/>
        <v>0</v>
      </c>
      <c r="AO64" s="23">
        <f t="shared" si="3"/>
        <v>0</v>
      </c>
      <c r="AP64" s="23">
        <f t="shared" si="3"/>
        <v>0</v>
      </c>
      <c r="AQ64" s="23">
        <f t="shared" si="3"/>
        <v>0</v>
      </c>
      <c r="AR64" s="23">
        <f t="shared" si="3"/>
        <v>0</v>
      </c>
      <c r="AS64" s="23">
        <f t="shared" si="3"/>
        <v>0</v>
      </c>
      <c r="AT64" s="23">
        <f t="shared" si="3"/>
        <v>0</v>
      </c>
      <c r="AU64" s="23">
        <f t="shared" si="3"/>
        <v>0</v>
      </c>
      <c r="AV64" s="23">
        <f t="shared" si="3"/>
        <v>0</v>
      </c>
      <c r="AW64" s="23">
        <f t="shared" si="3"/>
        <v>0</v>
      </c>
      <c r="AX64" s="23">
        <f t="shared" si="3"/>
        <v>0</v>
      </c>
      <c r="AY64" s="23">
        <f t="shared" si="3"/>
        <v>0</v>
      </c>
      <c r="AZ64" s="23">
        <f t="shared" si="3"/>
        <v>0</v>
      </c>
      <c r="BA64" s="23">
        <f t="shared" si="3"/>
        <v>0</v>
      </c>
      <c r="BB64" s="255">
        <f t="shared" si="3"/>
        <v>0</v>
      </c>
    </row>
    <row r="65" spans="1:54" ht="14" outlineLevel="2" thickBot="1">
      <c r="B65" s="19"/>
      <c r="C65" s="19"/>
      <c r="D65" s="19"/>
      <c r="E65" s="15"/>
    </row>
    <row r="66" spans="1:54" ht="12.75" customHeight="1" outlineLevel="2">
      <c r="A66" s="420" t="s">
        <v>382</v>
      </c>
      <c r="B66" s="266"/>
      <c r="C66" s="267"/>
      <c r="D66" s="268" t="s">
        <v>379</v>
      </c>
      <c r="E66" s="242"/>
      <c r="F66" s="242"/>
      <c r="G66" s="242"/>
      <c r="H66" s="242"/>
      <c r="I66" s="242"/>
      <c r="J66" s="242"/>
      <c r="K66" s="242"/>
      <c r="L66" s="242"/>
      <c r="M66" s="242"/>
      <c r="N66" s="242"/>
      <c r="O66" s="242"/>
      <c r="P66" s="242"/>
      <c r="Q66" s="242"/>
      <c r="R66" s="242"/>
      <c r="S66" s="242"/>
      <c r="T66" s="242"/>
      <c r="U66" s="242"/>
      <c r="V66" s="242"/>
      <c r="W66" s="242"/>
      <c r="X66" s="242"/>
      <c r="Y66" s="242"/>
      <c r="Z66" s="242"/>
      <c r="AA66" s="242"/>
      <c r="AB66" s="242"/>
      <c r="AC66" s="242"/>
      <c r="AD66" s="242"/>
      <c r="AE66" s="242"/>
      <c r="AF66" s="242"/>
      <c r="AG66" s="242"/>
      <c r="AH66" s="242"/>
      <c r="AI66" s="242"/>
      <c r="AJ66" s="242"/>
      <c r="AK66" s="242"/>
      <c r="AL66" s="242"/>
      <c r="AM66" s="242"/>
      <c r="AN66" s="242"/>
      <c r="AO66" s="242"/>
      <c r="AP66" s="242"/>
      <c r="AQ66" s="242"/>
      <c r="AR66" s="242"/>
      <c r="AS66" s="242"/>
      <c r="AT66" s="242"/>
      <c r="AU66" s="242"/>
      <c r="AV66" s="242"/>
      <c r="AW66" s="242"/>
      <c r="AX66" s="242"/>
      <c r="AY66" s="242"/>
      <c r="AZ66" s="242"/>
      <c r="BA66" s="242"/>
      <c r="BB66" s="242"/>
    </row>
    <row r="67" spans="1:54" outlineLevel="2">
      <c r="A67" s="421"/>
      <c r="B67" s="252"/>
      <c r="C67" s="267"/>
      <c r="D67" s="269" t="s">
        <v>379</v>
      </c>
      <c r="E67" s="241"/>
      <c r="F67" s="241"/>
      <c r="G67" s="241"/>
      <c r="H67" s="241"/>
      <c r="I67" s="241"/>
      <c r="J67" s="241"/>
      <c r="K67" s="241"/>
      <c r="L67" s="241"/>
      <c r="M67" s="241"/>
      <c r="N67" s="241"/>
      <c r="O67" s="241"/>
      <c r="P67" s="241"/>
      <c r="Q67" s="24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row>
    <row r="68" spans="1:54" outlineLevel="2">
      <c r="A68" s="421"/>
      <c r="B68" s="252"/>
      <c r="C68" s="267"/>
      <c r="D68" s="269" t="s">
        <v>379</v>
      </c>
      <c r="E68" s="241"/>
      <c r="F68" s="241"/>
      <c r="G68" s="241"/>
      <c r="H68" s="241"/>
      <c r="I68" s="241"/>
      <c r="J68" s="241"/>
      <c r="K68" s="241"/>
      <c r="L68" s="241"/>
      <c r="M68" s="241"/>
      <c r="N68" s="241"/>
      <c r="O68" s="241"/>
      <c r="P68" s="241"/>
      <c r="Q68" s="241"/>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c r="AQ68" s="241"/>
      <c r="AR68" s="241"/>
      <c r="AS68" s="241"/>
      <c r="AT68" s="241"/>
      <c r="AU68" s="241"/>
      <c r="AV68" s="241"/>
      <c r="AW68" s="241"/>
      <c r="AX68" s="241"/>
      <c r="AY68" s="241"/>
      <c r="AZ68" s="241"/>
      <c r="BA68" s="241"/>
      <c r="BB68" s="241"/>
    </row>
    <row r="69" spans="1:54" outlineLevel="2">
      <c r="A69" s="421"/>
      <c r="B69" s="252"/>
      <c r="C69" s="267"/>
      <c r="D69" s="269" t="s">
        <v>379</v>
      </c>
      <c r="E69" s="241"/>
      <c r="F69" s="241"/>
      <c r="G69" s="24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row>
    <row r="70" spans="1:54" outlineLevel="2">
      <c r="A70" s="421"/>
      <c r="B70" s="252"/>
      <c r="C70" s="267"/>
      <c r="D70" s="269" t="s">
        <v>379</v>
      </c>
      <c r="E70" s="241"/>
      <c r="F70" s="241"/>
      <c r="G70" s="241"/>
      <c r="H70" s="241"/>
      <c r="I70" s="241"/>
      <c r="J70" s="241"/>
      <c r="K70" s="241"/>
      <c r="L70" s="241"/>
      <c r="M70" s="241"/>
      <c r="N70" s="241"/>
      <c r="O70" s="241"/>
      <c r="P70" s="241"/>
      <c r="Q70" s="24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row>
    <row r="71" spans="1:54" ht="14" outlineLevel="2" thickBot="1">
      <c r="A71" s="422"/>
      <c r="B71" s="122" t="s">
        <v>383</v>
      </c>
      <c r="C71" s="123"/>
      <c r="D71" s="270" t="s">
        <v>379</v>
      </c>
      <c r="E71" s="21">
        <f>SUM(E66:E70)</f>
        <v>0</v>
      </c>
      <c r="F71" s="21">
        <f t="shared" ref="F71:BB71" si="4">SUM(F66:F70)</f>
        <v>0</v>
      </c>
      <c r="G71" s="21">
        <f t="shared" si="4"/>
        <v>0</v>
      </c>
      <c r="H71" s="21">
        <f t="shared" si="4"/>
        <v>0</v>
      </c>
      <c r="I71" s="21">
        <f t="shared" si="4"/>
        <v>0</v>
      </c>
      <c r="J71" s="21">
        <f t="shared" si="4"/>
        <v>0</v>
      </c>
      <c r="K71" s="21">
        <f t="shared" si="4"/>
        <v>0</v>
      </c>
      <c r="L71" s="21">
        <f t="shared" si="4"/>
        <v>0</v>
      </c>
      <c r="M71" s="21">
        <f t="shared" si="4"/>
        <v>0</v>
      </c>
      <c r="N71" s="21">
        <f t="shared" si="4"/>
        <v>0</v>
      </c>
      <c r="O71" s="21">
        <f t="shared" si="4"/>
        <v>0</v>
      </c>
      <c r="P71" s="21">
        <f t="shared" si="4"/>
        <v>0</v>
      </c>
      <c r="Q71" s="21">
        <f t="shared" si="4"/>
        <v>0</v>
      </c>
      <c r="R71" s="21">
        <f t="shared" si="4"/>
        <v>0</v>
      </c>
      <c r="S71" s="21">
        <f t="shared" si="4"/>
        <v>0</v>
      </c>
      <c r="T71" s="21">
        <f t="shared" si="4"/>
        <v>0</v>
      </c>
      <c r="U71" s="21">
        <f t="shared" si="4"/>
        <v>0</v>
      </c>
      <c r="V71" s="21">
        <f t="shared" si="4"/>
        <v>0</v>
      </c>
      <c r="W71" s="21">
        <f t="shared" si="4"/>
        <v>0</v>
      </c>
      <c r="X71" s="21">
        <f t="shared" si="4"/>
        <v>0</v>
      </c>
      <c r="Y71" s="21">
        <f t="shared" si="4"/>
        <v>0</v>
      </c>
      <c r="Z71" s="21">
        <f t="shared" si="4"/>
        <v>0</v>
      </c>
      <c r="AA71" s="21">
        <f t="shared" si="4"/>
        <v>0</v>
      </c>
      <c r="AB71" s="21">
        <f t="shared" si="4"/>
        <v>0</v>
      </c>
      <c r="AC71" s="21">
        <f t="shared" si="4"/>
        <v>0</v>
      </c>
      <c r="AD71" s="21">
        <f t="shared" si="4"/>
        <v>0</v>
      </c>
      <c r="AE71" s="21">
        <f t="shared" si="4"/>
        <v>0</v>
      </c>
      <c r="AF71" s="21">
        <f t="shared" si="4"/>
        <v>0</v>
      </c>
      <c r="AG71" s="21">
        <f t="shared" si="4"/>
        <v>0</v>
      </c>
      <c r="AH71" s="21">
        <f t="shared" si="4"/>
        <v>0</v>
      </c>
      <c r="AI71" s="21">
        <f t="shared" si="4"/>
        <v>0</v>
      </c>
      <c r="AJ71" s="21">
        <f t="shared" si="4"/>
        <v>0</v>
      </c>
      <c r="AK71" s="21">
        <f t="shared" si="4"/>
        <v>0</v>
      </c>
      <c r="AL71" s="21">
        <f t="shared" si="4"/>
        <v>0</v>
      </c>
      <c r="AM71" s="21">
        <f t="shared" si="4"/>
        <v>0</v>
      </c>
      <c r="AN71" s="21">
        <f t="shared" si="4"/>
        <v>0</v>
      </c>
      <c r="AO71" s="21">
        <f t="shared" si="4"/>
        <v>0</v>
      </c>
      <c r="AP71" s="21">
        <f t="shared" si="4"/>
        <v>0</v>
      </c>
      <c r="AQ71" s="21">
        <f t="shared" si="4"/>
        <v>0</v>
      </c>
      <c r="AR71" s="21">
        <f t="shared" si="4"/>
        <v>0</v>
      </c>
      <c r="AS71" s="21">
        <f t="shared" si="4"/>
        <v>0</v>
      </c>
      <c r="AT71" s="21">
        <f t="shared" si="4"/>
        <v>0</v>
      </c>
      <c r="AU71" s="21">
        <f t="shared" si="4"/>
        <v>0</v>
      </c>
      <c r="AV71" s="21">
        <f t="shared" si="4"/>
        <v>0</v>
      </c>
      <c r="AW71" s="21">
        <f t="shared" si="4"/>
        <v>0</v>
      </c>
      <c r="AX71" s="21">
        <f t="shared" si="4"/>
        <v>0</v>
      </c>
      <c r="AY71" s="21">
        <f t="shared" si="4"/>
        <v>0</v>
      </c>
      <c r="AZ71" s="21">
        <f t="shared" si="4"/>
        <v>0</v>
      </c>
      <c r="BA71" s="21">
        <f t="shared" si="4"/>
        <v>0</v>
      </c>
      <c r="BB71" s="21">
        <f t="shared" si="4"/>
        <v>0</v>
      </c>
    </row>
    <row r="72" spans="1:54" outlineLevel="2">
      <c r="B72" s="145"/>
      <c r="C72" s="2"/>
      <c r="D72" s="2"/>
      <c r="E72" s="15"/>
    </row>
    <row r="73" spans="1:54" outlineLevel="2">
      <c r="B73" s="145"/>
      <c r="C73" s="2"/>
      <c r="D73" s="2"/>
      <c r="E73" s="15"/>
    </row>
    <row r="74" spans="1:54" ht="14" outlineLevel="2" thickBot="1">
      <c r="B74" s="145"/>
      <c r="C74" s="2"/>
      <c r="D74" s="2"/>
      <c r="E74" s="15"/>
    </row>
    <row r="75" spans="1:54" ht="19.5" customHeight="1" outlineLevel="2">
      <c r="A75" s="420" t="s">
        <v>384</v>
      </c>
      <c r="B75" s="127" t="s">
        <v>385</v>
      </c>
      <c r="C75" s="274"/>
      <c r="D75" s="124" t="s">
        <v>379</v>
      </c>
      <c r="E75" s="275">
        <f>-E158*'Fixed Data'!$B$27/10^2</f>
        <v>0</v>
      </c>
      <c r="F75" s="275">
        <f>-F158*'Fixed Data'!$B$27/10^2</f>
        <v>0</v>
      </c>
      <c r="G75" s="275">
        <f>-G158*'Fixed Data'!$B$27/10^2</f>
        <v>0</v>
      </c>
      <c r="H75" s="275">
        <f>-H158*'Fixed Data'!$B$27/10^2</f>
        <v>0</v>
      </c>
      <c r="I75" s="275">
        <f>-I158*'Fixed Data'!$B$27/10^2</f>
        <v>0</v>
      </c>
      <c r="J75" s="275">
        <f>-J158*'Fixed Data'!$B$27/10^2</f>
        <v>0</v>
      </c>
      <c r="K75" s="275">
        <f>-K158*'Fixed Data'!$B$27/10^2</f>
        <v>0</v>
      </c>
      <c r="L75" s="275">
        <f>-L158*'Fixed Data'!$B$27/10^2</f>
        <v>0</v>
      </c>
      <c r="M75" s="275">
        <f>-M158*'Fixed Data'!$B$27/10^2</f>
        <v>0</v>
      </c>
      <c r="N75" s="275">
        <f>-N158*'Fixed Data'!$B$27/10^2</f>
        <v>0</v>
      </c>
      <c r="O75" s="275">
        <f>-O158*'Fixed Data'!$B$27/10^2</f>
        <v>0</v>
      </c>
      <c r="P75" s="275">
        <f>-P158*'Fixed Data'!$B$27/10^2</f>
        <v>0</v>
      </c>
      <c r="Q75" s="275">
        <f>-Q158*'Fixed Data'!$B$27/10^2</f>
        <v>0</v>
      </c>
      <c r="R75" s="275">
        <f>-R158*'Fixed Data'!$B$27/10^2</f>
        <v>0</v>
      </c>
      <c r="S75" s="275">
        <f>-S158*'Fixed Data'!$B$27/10^2</f>
        <v>0</v>
      </c>
      <c r="T75" s="275">
        <f>-T158*'Fixed Data'!$B$27/10^2</f>
        <v>0</v>
      </c>
      <c r="U75" s="275">
        <f>-U158*'Fixed Data'!$B$27/10^2</f>
        <v>0</v>
      </c>
      <c r="V75" s="275">
        <f>-V158*'Fixed Data'!$B$27/10^2</f>
        <v>0</v>
      </c>
      <c r="W75" s="275">
        <f>-W158*'Fixed Data'!$B$27/10^2</f>
        <v>0</v>
      </c>
      <c r="X75" s="275">
        <f>-X158*'Fixed Data'!$B$27/10^2</f>
        <v>0</v>
      </c>
      <c r="Y75" s="275">
        <f>-Y158*'Fixed Data'!$B$27/10^2</f>
        <v>0</v>
      </c>
      <c r="Z75" s="275">
        <f>-Z158*'Fixed Data'!$B$27/10^2</f>
        <v>0</v>
      </c>
      <c r="AA75" s="275">
        <f>-AA158*'Fixed Data'!$B$27/10^2</f>
        <v>0</v>
      </c>
      <c r="AB75" s="275">
        <f>-AB158*'Fixed Data'!$B$27/10^2</f>
        <v>0</v>
      </c>
      <c r="AC75" s="275">
        <f>-AC158*'Fixed Data'!$B$27/10^2</f>
        <v>0</v>
      </c>
      <c r="AD75" s="275">
        <f>-AD158*'Fixed Data'!$B$27/10^2</f>
        <v>0</v>
      </c>
      <c r="AE75" s="275">
        <f>-AE158*'Fixed Data'!$B$27/10^2</f>
        <v>0</v>
      </c>
      <c r="AF75" s="275">
        <f>-AF158*'Fixed Data'!$B$27/10^2</f>
        <v>0</v>
      </c>
      <c r="AG75" s="275">
        <f>-AG158*'Fixed Data'!$B$27/10^2</f>
        <v>0</v>
      </c>
      <c r="AH75" s="275">
        <f>-AH158*'Fixed Data'!$B$27/10^2</f>
        <v>0</v>
      </c>
      <c r="AI75" s="275">
        <f>-AI158*'Fixed Data'!$B$27/10^2</f>
        <v>0</v>
      </c>
      <c r="AJ75" s="275">
        <f>-AJ158*'Fixed Data'!$B$27/10^2</f>
        <v>0</v>
      </c>
      <c r="AK75" s="275">
        <f>-AK158*'Fixed Data'!$B$27/10^2</f>
        <v>0</v>
      </c>
      <c r="AL75" s="275">
        <f>-AL158*'Fixed Data'!$B$27/10^2</f>
        <v>0</v>
      </c>
      <c r="AM75" s="275">
        <f>-AM158*'Fixed Data'!$B$27/10^2</f>
        <v>0</v>
      </c>
      <c r="AN75" s="275">
        <f>-AN158*'Fixed Data'!$B$27/10^2</f>
        <v>0</v>
      </c>
      <c r="AO75" s="275">
        <f>-AO158*'Fixed Data'!$B$27/10^2</f>
        <v>0</v>
      </c>
      <c r="AP75" s="275">
        <f>-AP158*'Fixed Data'!$B$27/10^2</f>
        <v>0</v>
      </c>
      <c r="AQ75" s="275">
        <f>-AQ158*'Fixed Data'!$B$27/10^2</f>
        <v>0</v>
      </c>
      <c r="AR75" s="275">
        <f>-AR158*'Fixed Data'!$B$27/10^2</f>
        <v>0</v>
      </c>
      <c r="AS75" s="275">
        <f>-AS158*'Fixed Data'!$B$27/10^2</f>
        <v>0</v>
      </c>
      <c r="AT75" s="275">
        <f>-AT158*'Fixed Data'!$B$27/10^2</f>
        <v>0</v>
      </c>
      <c r="AU75" s="275">
        <f>-AU158*'Fixed Data'!$B$27/10^2</f>
        <v>0</v>
      </c>
      <c r="AV75" s="275">
        <f>-AV158*'Fixed Data'!$B$27/10^2</f>
        <v>0</v>
      </c>
      <c r="AW75" s="275">
        <f>-AW158*'Fixed Data'!$B$27/10^2</f>
        <v>0</v>
      </c>
      <c r="AX75" s="275">
        <f>-AX158*'Fixed Data'!$B$27/10^2</f>
        <v>0</v>
      </c>
      <c r="AY75" s="275">
        <f>-AY158*'Fixed Data'!$B$27/10^2</f>
        <v>0</v>
      </c>
      <c r="AZ75" s="275">
        <f>-AZ158*'Fixed Data'!$B$27/10^2</f>
        <v>0</v>
      </c>
      <c r="BA75" s="275">
        <f>-BA158*'Fixed Data'!$B$27/10^2</f>
        <v>0</v>
      </c>
      <c r="BB75" s="275">
        <f>-BB158*'Fixed Data'!$B$27/10^2</f>
        <v>0</v>
      </c>
    </row>
    <row r="76" spans="1:54" ht="19.5" customHeight="1" outlineLevel="2">
      <c r="A76" s="421"/>
      <c r="B76" s="121"/>
      <c r="C76" s="272"/>
      <c r="D76" s="2" t="s">
        <v>379</v>
      </c>
      <c r="E76" s="237"/>
      <c r="F76" s="237"/>
      <c r="G76" s="237"/>
      <c r="H76" s="237"/>
      <c r="I76" s="237"/>
      <c r="J76" s="237"/>
      <c r="K76" s="237"/>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37"/>
      <c r="AZ76" s="237"/>
      <c r="BA76" s="237"/>
      <c r="BB76" s="276"/>
    </row>
    <row r="77" spans="1:54" ht="14" outlineLevel="2" thickBot="1">
      <c r="A77" s="422"/>
      <c r="B77" s="273" t="s">
        <v>386</v>
      </c>
      <c r="C77" s="271"/>
      <c r="D77" s="123" t="s">
        <v>379</v>
      </c>
      <c r="E77" s="23">
        <f t="shared" ref="E77:AJ77" si="5">SUM(E75:E76)</f>
        <v>0</v>
      </c>
      <c r="F77" s="23">
        <f t="shared" si="5"/>
        <v>0</v>
      </c>
      <c r="G77" s="23">
        <f t="shared" si="5"/>
        <v>0</v>
      </c>
      <c r="H77" s="23">
        <f t="shared" si="5"/>
        <v>0</v>
      </c>
      <c r="I77" s="23">
        <f t="shared" si="5"/>
        <v>0</v>
      </c>
      <c r="J77" s="23">
        <f t="shared" si="5"/>
        <v>0</v>
      </c>
      <c r="K77" s="23">
        <f t="shared" si="5"/>
        <v>0</v>
      </c>
      <c r="L77" s="23">
        <f t="shared" si="5"/>
        <v>0</v>
      </c>
      <c r="M77" s="23">
        <f t="shared" si="5"/>
        <v>0</v>
      </c>
      <c r="N77" s="23">
        <f t="shared" si="5"/>
        <v>0</v>
      </c>
      <c r="O77" s="23">
        <f t="shared" si="5"/>
        <v>0</v>
      </c>
      <c r="P77" s="23">
        <f t="shared" si="5"/>
        <v>0</v>
      </c>
      <c r="Q77" s="23">
        <f t="shared" si="5"/>
        <v>0</v>
      </c>
      <c r="R77" s="23">
        <f t="shared" si="5"/>
        <v>0</v>
      </c>
      <c r="S77" s="23">
        <f t="shared" si="5"/>
        <v>0</v>
      </c>
      <c r="T77" s="23">
        <f t="shared" si="5"/>
        <v>0</v>
      </c>
      <c r="U77" s="23">
        <f t="shared" si="5"/>
        <v>0</v>
      </c>
      <c r="V77" s="23">
        <f t="shared" si="5"/>
        <v>0</v>
      </c>
      <c r="W77" s="23">
        <f t="shared" si="5"/>
        <v>0</v>
      </c>
      <c r="X77" s="23">
        <f t="shared" si="5"/>
        <v>0</v>
      </c>
      <c r="Y77" s="23">
        <f t="shared" si="5"/>
        <v>0</v>
      </c>
      <c r="Z77" s="23">
        <f t="shared" si="5"/>
        <v>0</v>
      </c>
      <c r="AA77" s="23">
        <f t="shared" si="5"/>
        <v>0</v>
      </c>
      <c r="AB77" s="23">
        <f t="shared" si="5"/>
        <v>0</v>
      </c>
      <c r="AC77" s="23">
        <f t="shared" si="5"/>
        <v>0</v>
      </c>
      <c r="AD77" s="23">
        <f t="shared" si="5"/>
        <v>0</v>
      </c>
      <c r="AE77" s="23">
        <f t="shared" si="5"/>
        <v>0</v>
      </c>
      <c r="AF77" s="23">
        <f t="shared" si="5"/>
        <v>0</v>
      </c>
      <c r="AG77" s="23">
        <f t="shared" si="5"/>
        <v>0</v>
      </c>
      <c r="AH77" s="23">
        <f t="shared" si="5"/>
        <v>0</v>
      </c>
      <c r="AI77" s="23">
        <f t="shared" si="5"/>
        <v>0</v>
      </c>
      <c r="AJ77" s="23">
        <f t="shared" si="5"/>
        <v>0</v>
      </c>
      <c r="AK77" s="23">
        <f t="shared" ref="AK77:BB77" si="6">SUM(AK75:AK76)</f>
        <v>0</v>
      </c>
      <c r="AL77" s="23">
        <f t="shared" si="6"/>
        <v>0</v>
      </c>
      <c r="AM77" s="23">
        <f t="shared" si="6"/>
        <v>0</v>
      </c>
      <c r="AN77" s="23">
        <f t="shared" si="6"/>
        <v>0</v>
      </c>
      <c r="AO77" s="23">
        <f t="shared" si="6"/>
        <v>0</v>
      </c>
      <c r="AP77" s="23">
        <f t="shared" si="6"/>
        <v>0</v>
      </c>
      <c r="AQ77" s="23">
        <f t="shared" si="6"/>
        <v>0</v>
      </c>
      <c r="AR77" s="23">
        <f t="shared" si="6"/>
        <v>0</v>
      </c>
      <c r="AS77" s="23">
        <f t="shared" si="6"/>
        <v>0</v>
      </c>
      <c r="AT77" s="23">
        <f t="shared" si="6"/>
        <v>0</v>
      </c>
      <c r="AU77" s="23">
        <f t="shared" si="6"/>
        <v>0</v>
      </c>
      <c r="AV77" s="23">
        <f t="shared" si="6"/>
        <v>0</v>
      </c>
      <c r="AW77" s="23">
        <f t="shared" si="6"/>
        <v>0</v>
      </c>
      <c r="AX77" s="23">
        <f t="shared" si="6"/>
        <v>0</v>
      </c>
      <c r="AY77" s="23">
        <f t="shared" si="6"/>
        <v>0</v>
      </c>
      <c r="AZ77" s="23">
        <f t="shared" si="6"/>
        <v>0</v>
      </c>
      <c r="BA77" s="23">
        <f t="shared" si="6"/>
        <v>0</v>
      </c>
      <c r="BB77" s="255">
        <f t="shared" si="6"/>
        <v>0</v>
      </c>
    </row>
    <row r="78" spans="1:54" outlineLevel="2">
      <c r="B78" s="19"/>
      <c r="C78" s="19"/>
      <c r="D78" s="19"/>
      <c r="E78" s="15"/>
    </row>
    <row r="79" spans="1:54" s="7" customFormat="1" ht="14" outlineLevel="1" thickBot="1">
      <c r="B79" s="125"/>
      <c r="C79" s="125"/>
      <c r="D79" s="125"/>
      <c r="E79" s="247"/>
    </row>
    <row r="80" spans="1:54" outlineLevel="1">
      <c r="A80" s="4" t="s">
        <v>387</v>
      </c>
      <c r="B80" s="19"/>
      <c r="C80" s="19"/>
      <c r="D80" s="19"/>
      <c r="E80" s="246">
        <v>2027</v>
      </c>
      <c r="F80" s="246">
        <v>2028</v>
      </c>
      <c r="G80" s="246">
        <v>2029</v>
      </c>
      <c r="H80" s="246">
        <v>2030</v>
      </c>
      <c r="I80" s="246">
        <v>2031</v>
      </c>
      <c r="J80" s="246">
        <v>2032</v>
      </c>
      <c r="K80" s="246">
        <v>2033</v>
      </c>
      <c r="L80" s="246">
        <v>2034</v>
      </c>
      <c r="M80" s="246">
        <v>2035</v>
      </c>
      <c r="N80" s="246">
        <v>2036</v>
      </c>
      <c r="O80" s="246">
        <v>2037</v>
      </c>
      <c r="P80" s="246">
        <v>2038</v>
      </c>
      <c r="Q80" s="246">
        <v>2039</v>
      </c>
      <c r="R80" s="246">
        <v>2040</v>
      </c>
      <c r="S80" s="246">
        <v>2041</v>
      </c>
      <c r="T80" s="246">
        <v>2042</v>
      </c>
      <c r="U80" s="246">
        <v>2043</v>
      </c>
      <c r="V80" s="246">
        <v>2044</v>
      </c>
      <c r="W80" s="246">
        <v>2045</v>
      </c>
      <c r="X80" s="246">
        <v>2046</v>
      </c>
      <c r="Y80" s="246">
        <v>2047</v>
      </c>
      <c r="Z80" s="246">
        <v>2048</v>
      </c>
      <c r="AA80" s="246">
        <v>2049</v>
      </c>
      <c r="AB80" s="246">
        <v>2050</v>
      </c>
      <c r="AC80" s="246">
        <v>2051</v>
      </c>
      <c r="AD80" s="246">
        <v>2052</v>
      </c>
      <c r="AE80" s="246">
        <v>2053</v>
      </c>
      <c r="AF80" s="246">
        <v>2054</v>
      </c>
      <c r="AG80" s="246">
        <v>2055</v>
      </c>
      <c r="AH80" s="246">
        <v>2056</v>
      </c>
      <c r="AI80" s="246">
        <v>2057</v>
      </c>
      <c r="AJ80" s="246">
        <v>2058</v>
      </c>
      <c r="AK80" s="246">
        <v>2059</v>
      </c>
      <c r="AL80" s="246">
        <v>2060</v>
      </c>
      <c r="AM80" s="246">
        <v>2061</v>
      </c>
      <c r="AN80" s="246">
        <v>2062</v>
      </c>
      <c r="AO80" s="246">
        <v>2063</v>
      </c>
      <c r="AP80" s="246">
        <v>2064</v>
      </c>
      <c r="AQ80" s="246">
        <v>2065</v>
      </c>
      <c r="AR80" s="246">
        <v>2066</v>
      </c>
      <c r="AS80" s="246">
        <v>2067</v>
      </c>
      <c r="AT80" s="246">
        <v>2068</v>
      </c>
      <c r="AU80" s="246">
        <v>2069</v>
      </c>
      <c r="AV80" s="246">
        <v>2070</v>
      </c>
      <c r="AW80" s="246">
        <v>2071</v>
      </c>
      <c r="AX80" s="246">
        <v>2072</v>
      </c>
      <c r="AY80" s="246">
        <v>2073</v>
      </c>
      <c r="AZ80" s="246">
        <v>2074</v>
      </c>
      <c r="BA80" s="246">
        <v>2075</v>
      </c>
      <c r="BB80" s="246">
        <v>2076</v>
      </c>
    </row>
    <row r="81" spans="1:54" outlineLevel="2">
      <c r="A81" s="8"/>
      <c r="B81" t="s">
        <v>388</v>
      </c>
      <c r="C81" s="6" t="s">
        <v>389</v>
      </c>
      <c r="D81" t="s">
        <v>390</v>
      </c>
      <c r="E81" s="129">
        <f>$B$20</f>
        <v>0.33700000000000002</v>
      </c>
      <c r="F81" s="129">
        <f t="shared" ref="F81:AA81" si="7">$B$20</f>
        <v>0.33700000000000002</v>
      </c>
      <c r="G81" s="129">
        <f t="shared" si="7"/>
        <v>0.33700000000000002</v>
      </c>
      <c r="H81" s="129">
        <f t="shared" si="7"/>
        <v>0.33700000000000002</v>
      </c>
      <c r="I81" s="129">
        <f t="shared" si="7"/>
        <v>0.33700000000000002</v>
      </c>
      <c r="J81" s="129">
        <f t="shared" si="7"/>
        <v>0.33700000000000002</v>
      </c>
      <c r="K81" s="129">
        <f t="shared" si="7"/>
        <v>0.33700000000000002</v>
      </c>
      <c r="L81" s="129">
        <f t="shared" si="7"/>
        <v>0.33700000000000002</v>
      </c>
      <c r="M81" s="129">
        <f t="shared" si="7"/>
        <v>0.33700000000000002</v>
      </c>
      <c r="N81" s="129">
        <f t="shared" si="7"/>
        <v>0.33700000000000002</v>
      </c>
      <c r="O81" s="129">
        <f t="shared" si="7"/>
        <v>0.33700000000000002</v>
      </c>
      <c r="P81" s="129">
        <f t="shared" si="7"/>
        <v>0.33700000000000002</v>
      </c>
      <c r="Q81" s="129">
        <f t="shared" si="7"/>
        <v>0.33700000000000002</v>
      </c>
      <c r="R81" s="129">
        <f t="shared" si="7"/>
        <v>0.33700000000000002</v>
      </c>
      <c r="S81" s="129">
        <f t="shared" si="7"/>
        <v>0.33700000000000002</v>
      </c>
      <c r="T81" s="129">
        <f t="shared" si="7"/>
        <v>0.33700000000000002</v>
      </c>
      <c r="U81" s="129">
        <f t="shared" si="7"/>
        <v>0.33700000000000002</v>
      </c>
      <c r="V81" s="129">
        <f t="shared" si="7"/>
        <v>0.33700000000000002</v>
      </c>
      <c r="W81" s="129">
        <f t="shared" si="7"/>
        <v>0.33700000000000002</v>
      </c>
      <c r="X81" s="129">
        <f t="shared" si="7"/>
        <v>0.33700000000000002</v>
      </c>
      <c r="Y81" s="129">
        <f t="shared" si="7"/>
        <v>0.33700000000000002</v>
      </c>
      <c r="Z81" s="129">
        <f t="shared" si="7"/>
        <v>0.33700000000000002</v>
      </c>
      <c r="AA81" s="129">
        <f t="shared" si="7"/>
        <v>0.33700000000000002</v>
      </c>
      <c r="AB81" s="129">
        <v>0</v>
      </c>
      <c r="AC81" s="129">
        <v>0</v>
      </c>
      <c r="AD81" s="129">
        <v>0</v>
      </c>
      <c r="AE81" s="129">
        <v>0</v>
      </c>
      <c r="AF81" s="129">
        <v>0</v>
      </c>
      <c r="AG81" s="129">
        <v>0</v>
      </c>
      <c r="AH81" s="129">
        <v>0</v>
      </c>
      <c r="AI81" s="129">
        <v>0</v>
      </c>
      <c r="AJ81" s="129">
        <v>0</v>
      </c>
      <c r="AK81" s="129">
        <v>0</v>
      </c>
      <c r="AL81" s="129">
        <v>0</v>
      </c>
      <c r="AM81" s="129">
        <v>0</v>
      </c>
      <c r="AN81" s="129">
        <v>0</v>
      </c>
      <c r="AO81" s="129">
        <v>0</v>
      </c>
      <c r="AP81" s="129">
        <v>0</v>
      </c>
      <c r="AQ81" s="129">
        <v>0</v>
      </c>
      <c r="AR81" s="129">
        <v>0</v>
      </c>
      <c r="AS81" s="129">
        <v>0</v>
      </c>
      <c r="AT81" s="129">
        <v>0</v>
      </c>
      <c r="AU81" s="129">
        <v>0</v>
      </c>
      <c r="AV81" s="129">
        <v>0</v>
      </c>
      <c r="AW81" s="129">
        <v>0</v>
      </c>
      <c r="AX81" s="129">
        <v>0</v>
      </c>
      <c r="AY81" s="129">
        <v>0</v>
      </c>
      <c r="AZ81" s="129">
        <v>0</v>
      </c>
      <c r="BA81" s="129">
        <v>0</v>
      </c>
      <c r="BB81" s="129">
        <v>0</v>
      </c>
    </row>
    <row r="82" spans="1:54" outlineLevel="2">
      <c r="A82" s="8"/>
      <c r="B82" t="s">
        <v>391</v>
      </c>
      <c r="C82" t="s">
        <v>392</v>
      </c>
      <c r="D82" t="s">
        <v>379</v>
      </c>
      <c r="E82" s="21">
        <f t="shared" ref="E82:BB82" si="8">E64*E81</f>
        <v>0</v>
      </c>
      <c r="F82" s="21">
        <f t="shared" si="8"/>
        <v>0</v>
      </c>
      <c r="G82" s="21">
        <f t="shared" si="8"/>
        <v>0</v>
      </c>
      <c r="H82" s="21">
        <f t="shared" si="8"/>
        <v>0</v>
      </c>
      <c r="I82" s="21">
        <f t="shared" si="8"/>
        <v>0</v>
      </c>
      <c r="J82" s="21">
        <f t="shared" si="8"/>
        <v>0</v>
      </c>
      <c r="K82" s="21">
        <f t="shared" si="8"/>
        <v>0</v>
      </c>
      <c r="L82" s="21">
        <f t="shared" si="8"/>
        <v>0</v>
      </c>
      <c r="M82" s="21">
        <f t="shared" si="8"/>
        <v>0</v>
      </c>
      <c r="N82" s="21">
        <f t="shared" si="8"/>
        <v>0</v>
      </c>
      <c r="O82" s="21">
        <f t="shared" si="8"/>
        <v>0</v>
      </c>
      <c r="P82" s="21">
        <f t="shared" si="8"/>
        <v>0</v>
      </c>
      <c r="Q82" s="21">
        <f t="shared" si="8"/>
        <v>0</v>
      </c>
      <c r="R82" s="21">
        <f t="shared" si="8"/>
        <v>0</v>
      </c>
      <c r="S82" s="21">
        <f t="shared" si="8"/>
        <v>0</v>
      </c>
      <c r="T82" s="21">
        <f t="shared" si="8"/>
        <v>0</v>
      </c>
      <c r="U82" s="21">
        <f t="shared" si="8"/>
        <v>0</v>
      </c>
      <c r="V82" s="21">
        <f t="shared" si="8"/>
        <v>0</v>
      </c>
      <c r="W82" s="21">
        <f t="shared" si="8"/>
        <v>0</v>
      </c>
      <c r="X82" s="21">
        <f t="shared" si="8"/>
        <v>0</v>
      </c>
      <c r="Y82" s="21">
        <f t="shared" si="8"/>
        <v>0</v>
      </c>
      <c r="Z82" s="21">
        <f t="shared" si="8"/>
        <v>0</v>
      </c>
      <c r="AA82" s="21">
        <f t="shared" si="8"/>
        <v>0</v>
      </c>
      <c r="AB82" s="21">
        <f t="shared" si="8"/>
        <v>0</v>
      </c>
      <c r="AC82" s="21">
        <f t="shared" si="8"/>
        <v>0</v>
      </c>
      <c r="AD82" s="21">
        <f t="shared" si="8"/>
        <v>0</v>
      </c>
      <c r="AE82" s="21">
        <f t="shared" si="8"/>
        <v>0</v>
      </c>
      <c r="AF82" s="21">
        <f t="shared" si="8"/>
        <v>0</v>
      </c>
      <c r="AG82" s="21">
        <f t="shared" si="8"/>
        <v>0</v>
      </c>
      <c r="AH82" s="21">
        <f t="shared" si="8"/>
        <v>0</v>
      </c>
      <c r="AI82" s="21">
        <f t="shared" si="8"/>
        <v>0</v>
      </c>
      <c r="AJ82" s="21">
        <f t="shared" si="8"/>
        <v>0</v>
      </c>
      <c r="AK82" s="21">
        <f t="shared" si="8"/>
        <v>0</v>
      </c>
      <c r="AL82" s="21">
        <f t="shared" si="8"/>
        <v>0</v>
      </c>
      <c r="AM82" s="21">
        <f t="shared" si="8"/>
        <v>0</v>
      </c>
      <c r="AN82" s="21">
        <f t="shared" si="8"/>
        <v>0</v>
      </c>
      <c r="AO82" s="21">
        <f t="shared" si="8"/>
        <v>0</v>
      </c>
      <c r="AP82" s="21">
        <f t="shared" si="8"/>
        <v>0</v>
      </c>
      <c r="AQ82" s="21">
        <f t="shared" si="8"/>
        <v>0</v>
      </c>
      <c r="AR82" s="21">
        <f t="shared" si="8"/>
        <v>0</v>
      </c>
      <c r="AS82" s="21">
        <f t="shared" si="8"/>
        <v>0</v>
      </c>
      <c r="AT82" s="21">
        <f t="shared" si="8"/>
        <v>0</v>
      </c>
      <c r="AU82" s="21">
        <f t="shared" si="8"/>
        <v>0</v>
      </c>
      <c r="AV82" s="21">
        <f t="shared" si="8"/>
        <v>0</v>
      </c>
      <c r="AW82" s="21">
        <f t="shared" si="8"/>
        <v>0</v>
      </c>
      <c r="AX82" s="21">
        <f t="shared" si="8"/>
        <v>0</v>
      </c>
      <c r="AY82" s="21">
        <f t="shared" si="8"/>
        <v>0</v>
      </c>
      <c r="AZ82" s="21">
        <f t="shared" si="8"/>
        <v>0</v>
      </c>
      <c r="BA82" s="21">
        <f t="shared" si="8"/>
        <v>0</v>
      </c>
      <c r="BB82" s="21">
        <f t="shared" si="8"/>
        <v>0</v>
      </c>
    </row>
    <row r="83" spans="1:54" outlineLevel="2">
      <c r="A83" s="8"/>
      <c r="B83" t="s">
        <v>393</v>
      </c>
      <c r="C83" t="s">
        <v>394</v>
      </c>
      <c r="D83" t="s">
        <v>379</v>
      </c>
      <c r="E83" s="21">
        <f t="shared" ref="E83:BB83" si="9">E64-E82</f>
        <v>0</v>
      </c>
      <c r="F83" s="21">
        <f t="shared" si="9"/>
        <v>0</v>
      </c>
      <c r="G83" s="21">
        <f t="shared" si="9"/>
        <v>0</v>
      </c>
      <c r="H83" s="21">
        <f t="shared" si="9"/>
        <v>0</v>
      </c>
      <c r="I83" s="21">
        <f t="shared" si="9"/>
        <v>0</v>
      </c>
      <c r="J83" s="21">
        <f t="shared" si="9"/>
        <v>0</v>
      </c>
      <c r="K83" s="21">
        <f t="shared" si="9"/>
        <v>0</v>
      </c>
      <c r="L83" s="21">
        <f t="shared" si="9"/>
        <v>0</v>
      </c>
      <c r="M83" s="21">
        <f t="shared" si="9"/>
        <v>0</v>
      </c>
      <c r="N83" s="21">
        <f t="shared" si="9"/>
        <v>0</v>
      </c>
      <c r="O83" s="21">
        <f t="shared" si="9"/>
        <v>0</v>
      </c>
      <c r="P83" s="21">
        <f t="shared" si="9"/>
        <v>0</v>
      </c>
      <c r="Q83" s="21">
        <f t="shared" si="9"/>
        <v>0</v>
      </c>
      <c r="R83" s="21">
        <f t="shared" si="9"/>
        <v>0</v>
      </c>
      <c r="S83" s="21">
        <f t="shared" si="9"/>
        <v>0</v>
      </c>
      <c r="T83" s="21">
        <f t="shared" si="9"/>
        <v>0</v>
      </c>
      <c r="U83" s="21">
        <f t="shared" si="9"/>
        <v>0</v>
      </c>
      <c r="V83" s="21">
        <f t="shared" si="9"/>
        <v>0</v>
      </c>
      <c r="W83" s="21">
        <f t="shared" si="9"/>
        <v>0</v>
      </c>
      <c r="X83" s="21">
        <f t="shared" si="9"/>
        <v>0</v>
      </c>
      <c r="Y83" s="21">
        <f t="shared" si="9"/>
        <v>0</v>
      </c>
      <c r="Z83" s="21">
        <f t="shared" si="9"/>
        <v>0</v>
      </c>
      <c r="AA83" s="21">
        <f t="shared" si="9"/>
        <v>0</v>
      </c>
      <c r="AB83" s="21">
        <f t="shared" si="9"/>
        <v>0</v>
      </c>
      <c r="AC83" s="21">
        <f t="shared" si="9"/>
        <v>0</v>
      </c>
      <c r="AD83" s="21">
        <f t="shared" si="9"/>
        <v>0</v>
      </c>
      <c r="AE83" s="21">
        <f t="shared" si="9"/>
        <v>0</v>
      </c>
      <c r="AF83" s="21">
        <f t="shared" si="9"/>
        <v>0</v>
      </c>
      <c r="AG83" s="21">
        <f t="shared" si="9"/>
        <v>0</v>
      </c>
      <c r="AH83" s="21">
        <f t="shared" si="9"/>
        <v>0</v>
      </c>
      <c r="AI83" s="21">
        <f t="shared" si="9"/>
        <v>0</v>
      </c>
      <c r="AJ83" s="21">
        <f t="shared" si="9"/>
        <v>0</v>
      </c>
      <c r="AK83" s="21">
        <f t="shared" si="9"/>
        <v>0</v>
      </c>
      <c r="AL83" s="21">
        <f t="shared" si="9"/>
        <v>0</v>
      </c>
      <c r="AM83" s="21">
        <f t="shared" si="9"/>
        <v>0</v>
      </c>
      <c r="AN83" s="21">
        <f t="shared" si="9"/>
        <v>0</v>
      </c>
      <c r="AO83" s="21">
        <f t="shared" si="9"/>
        <v>0</v>
      </c>
      <c r="AP83" s="21">
        <f t="shared" si="9"/>
        <v>0</v>
      </c>
      <c r="AQ83" s="21">
        <f t="shared" si="9"/>
        <v>0</v>
      </c>
      <c r="AR83" s="21">
        <f t="shared" si="9"/>
        <v>0</v>
      </c>
      <c r="AS83" s="21">
        <f t="shared" si="9"/>
        <v>0</v>
      </c>
      <c r="AT83" s="21">
        <f t="shared" si="9"/>
        <v>0</v>
      </c>
      <c r="AU83" s="21">
        <f t="shared" si="9"/>
        <v>0</v>
      </c>
      <c r="AV83" s="21">
        <f t="shared" si="9"/>
        <v>0</v>
      </c>
      <c r="AW83" s="21">
        <f t="shared" si="9"/>
        <v>0</v>
      </c>
      <c r="AX83" s="21">
        <f t="shared" si="9"/>
        <v>0</v>
      </c>
      <c r="AY83" s="21">
        <f t="shared" si="9"/>
        <v>0</v>
      </c>
      <c r="AZ83" s="21">
        <f t="shared" si="9"/>
        <v>0</v>
      </c>
      <c r="BA83" s="21">
        <f t="shared" si="9"/>
        <v>0</v>
      </c>
      <c r="BB83" s="21">
        <f t="shared" si="9"/>
        <v>0</v>
      </c>
    </row>
    <row r="84" spans="1:54" ht="15.5" hidden="1" outlineLevel="3">
      <c r="A84" s="8"/>
      <c r="B84" t="s">
        <v>395</v>
      </c>
      <c r="C84" t="s">
        <v>396</v>
      </c>
      <c r="D84" t="s">
        <v>379</v>
      </c>
      <c r="E84" s="21"/>
      <c r="F84" s="21">
        <f>IF($E$82&lt;0,(IF(2050-E$80&lt;=0,0,(2/(2050-E$80+1))*(1-(SUM($E84:E84)/$E$82))*$E$82*'Fixed Data'!C$52)),0)</f>
        <v>0</v>
      </c>
      <c r="G84" s="21">
        <f>IF($E$82&lt;0,(IF(2050-F$80&lt;=0,0,(2/(2050-F$80+1))*(1-(SUM($E84:F84)/$E$82))*$E$82*'Fixed Data'!D$52)),0)</f>
        <v>0</v>
      </c>
      <c r="H84" s="21">
        <f>IF($E$82&lt;0,(IF(2050-G$80&lt;=0,0,(2/(2050-G$80+1))*(1-(SUM($E84:G84)/$E$82))*$E$82*'Fixed Data'!E$52)),0)</f>
        <v>0</v>
      </c>
      <c r="I84" s="21">
        <f>IF($E$82&lt;0,(IF(2050-H$80&lt;=0,0,(2/(2050-H$80+1))*(1-(SUM($E84:H84)/$E$82))*$E$82*'Fixed Data'!F$52)),0)</f>
        <v>0</v>
      </c>
      <c r="J84" s="21">
        <f>IF($E$82&lt;0,(IF(2050-I$80&lt;=0,0,(2/(2050-I$80+1))*(1-(SUM($E84:I84)/$E$82))*$E$82*'Fixed Data'!G$52)),0)</f>
        <v>0</v>
      </c>
      <c r="K84" s="21">
        <f>IF($E$82&lt;0,(IF(2050-J$80&lt;=0,0,(2/(2050-J$80+1))*(1-(SUM($E84:J84)/$E$82))*$E$82*'Fixed Data'!H$52)),0)</f>
        <v>0</v>
      </c>
      <c r="L84" s="21">
        <f>IF($E$82&lt;0,(IF(2050-K$80&lt;=0,0,(2/(2050-K$80+1))*(1-(SUM($E84:K84)/$E$82))*$E$82*'Fixed Data'!I$52)),0)</f>
        <v>0</v>
      </c>
      <c r="M84" s="21">
        <f>IF($E$82&lt;0,(IF(2050-L$80&lt;=0,0,(2/(2050-L$80+1))*(1-(SUM($E84:L84)/$E$82))*$E$82*'Fixed Data'!J$52)),0)</f>
        <v>0</v>
      </c>
      <c r="N84" s="21">
        <f>IF($E$82&lt;0,(IF(2050-M$80&lt;=0,0,(2/(2050-M$80+1))*(1-(SUM($E84:M84)/$E$82))*$E$82*'Fixed Data'!K$52)),0)</f>
        <v>0</v>
      </c>
      <c r="O84" s="21">
        <f>IF($E$82&lt;0,(IF(2050-N$80&lt;=0,0,(2/(2050-N$80+1))*(1-(SUM($E84:N84)/$E$82))*$E$82*'Fixed Data'!L$52)),0)</f>
        <v>0</v>
      </c>
      <c r="P84" s="21">
        <f>IF($E$82&lt;0,(IF(2050-O$80&lt;=0,0,(2/(2050-O$80+1))*(1-(SUM($E84:O84)/$E$82))*$E$82*'Fixed Data'!M$52)),0)</f>
        <v>0</v>
      </c>
      <c r="Q84" s="21">
        <f>IF($E$82&lt;0,(IF(2050-P$80&lt;=0,0,(2/(2050-P$80+1))*(1-(SUM($E84:P84)/$E$82))*$E$82*'Fixed Data'!N$52)),0)</f>
        <v>0</v>
      </c>
      <c r="R84" s="21">
        <f>IF($E$82&lt;0,(IF(2050-Q$80&lt;=0,0,(2/(2050-Q$80+1))*(1-(SUM($E84:Q84)/$E$82))*$E$82*'Fixed Data'!O$52)),0)</f>
        <v>0</v>
      </c>
      <c r="S84" s="21">
        <f>IF($E$82&lt;0,(IF(2050-R$80&lt;=0,0,(2/(2050-R$80+1))*(1-(SUM($E84:R84)/$E$82))*$E$82*'Fixed Data'!P$52)),0)</f>
        <v>0</v>
      </c>
      <c r="T84" s="21">
        <f>IF($E$82&lt;0,(IF(2050-S$80&lt;=0,0,(2/(2050-S$80+1))*(1-(SUM($E84:S84)/$E$82))*$E$82*'Fixed Data'!Q$52)),0)</f>
        <v>0</v>
      </c>
      <c r="U84" s="21">
        <f>IF($E$82&lt;0,(IF(2050-T$80&lt;=0,0,(2/(2050-T$80+1))*(1-(SUM($E84:T84)/$E$82))*$E$82*'Fixed Data'!R$52)),0)</f>
        <v>0</v>
      </c>
      <c r="V84" s="21">
        <f>IF($E$82&lt;0,(IF(2050-U$80&lt;=0,0,(2/(2050-U$80+1))*(1-(SUM($E84:U84)/$E$82))*$E$82*'Fixed Data'!S$52)),0)</f>
        <v>0</v>
      </c>
      <c r="W84" s="21">
        <f>IF($E$82&lt;0,(IF(2050-V$80&lt;=0,0,(2/(2050-V$80+1))*(1-(SUM($E84:V84)/$E$82))*$E$82*'Fixed Data'!T$52)),0)</f>
        <v>0</v>
      </c>
      <c r="X84" s="21">
        <f>IF($E$82&lt;0,(IF(2050-W$80&lt;=0,0,(2/(2050-W$80+1))*(1-(SUM($E84:W84)/$E$82))*$E$82*'Fixed Data'!U$52)),0)</f>
        <v>0</v>
      </c>
      <c r="Y84" s="21">
        <f>IF($E$82&lt;0,(IF(2050-X$80&lt;=0,0,(2/(2050-X$80+1))*(1-(SUM($E84:X84)/$E$82))*$E$82*'Fixed Data'!V$52)),0)</f>
        <v>0</v>
      </c>
      <c r="Z84" s="21">
        <f>IF($E$82&lt;0,(IF(2050-Y$80&lt;=0,0,(2/(2050-Y$80+1))*(1-(SUM($E84:Y84)/$E$82))*$E$82*'Fixed Data'!W$52)),0)</f>
        <v>0</v>
      </c>
      <c r="AA84" s="21">
        <f>IF($E$82&lt;0,(IF(2050-Z$80&lt;=0,0,(2/(2050-Z$80+1))*(1-(SUM($E84:Z84)/$E$82))*$E$82*'Fixed Data'!X$52)),0)</f>
        <v>0</v>
      </c>
      <c r="AB84" s="21">
        <f>IF($E$82&lt;0,(IF(2050-AA$80&lt;=0,0,(2/(2050-AA$80+1))*(1-(SUM($E84:AA84)/$E$82))*$E$82*'Fixed Data'!Y$52)),0)</f>
        <v>0</v>
      </c>
      <c r="AC84" s="21">
        <f>IF($E$82&lt;0,(IF(2050-AB$80&lt;=0,0,(2/(2050-AB$80+1))*(1-(SUM($E84:AB84)/$E$82))*$E$82*'Fixed Data'!Z$52)),0)</f>
        <v>0</v>
      </c>
      <c r="AD84" s="21">
        <f>IF($E$82&lt;0,(IF(2050-AC$80&lt;=0,0,(2/(2050-AC$80+1))*(1-(SUM($E84:AC84)/$E$82))*$E$82*'Fixed Data'!AA$52)),0)</f>
        <v>0</v>
      </c>
      <c r="AE84" s="21">
        <f>IF($E$82&lt;0,(IF(2050-AD$80&lt;=0,0,(2/(2050-AD$80+1))*(1-(SUM($E84:AD84)/$E$82))*$E$82*'Fixed Data'!AB$52)),0)</f>
        <v>0</v>
      </c>
      <c r="AF84" s="21">
        <f>IF($E$82&lt;0,(IF(2050-AE$80&lt;=0,0,(2/(2050-AE$80+1))*(1-(SUM($E84:AE84)/$E$82))*$E$82*'Fixed Data'!AC$52)),0)</f>
        <v>0</v>
      </c>
      <c r="AG84" s="21">
        <f>IF($E$82&lt;0,(IF(2050-AF$80&lt;=0,0,(2/(2050-AF$80+1))*(1-(SUM($E84:AF84)/$E$82))*$E$82*'Fixed Data'!AD$52)),0)</f>
        <v>0</v>
      </c>
      <c r="AH84" s="21">
        <f>IF($E$82&lt;0,(IF(2050-AG$80&lt;=0,0,(2/(2050-AG$80+1))*(1-(SUM($E84:AG84)/$E$82))*$E$82*'Fixed Data'!AE$52)),0)</f>
        <v>0</v>
      </c>
      <c r="AI84" s="21">
        <f>IF($E$82&lt;0,(IF(2050-AH$80&lt;=0,0,(2/(2050-AH$80+1))*(1-(SUM($E84:AH84)/$E$82))*$E$82*'Fixed Data'!AF$52)),0)</f>
        <v>0</v>
      </c>
      <c r="AJ84" s="21">
        <f>IF($E$82&lt;0,(IF(2050-AI$80&lt;=0,0,(2/(2050-AI$80+1))*(1-(SUM($E84:AI84)/$E$82))*$E$82*'Fixed Data'!AG$52)),0)</f>
        <v>0</v>
      </c>
      <c r="AK84" s="21">
        <f>IF($E$82&lt;0,(IF(2050-AJ$80&lt;=0,0,(2/(2050-AJ$80+1))*(1-(SUM($E84:AJ84)/$E$82))*$E$82*'Fixed Data'!AH$52)),0)</f>
        <v>0</v>
      </c>
      <c r="AL84" s="21">
        <f>IF($E$82&lt;0,(IF(2050-AK$80&lt;=0,0,(2/(2050-AK$80+1))*(1-(SUM($E84:AK84)/$E$82))*$E$82*'Fixed Data'!AI$52)),0)</f>
        <v>0</v>
      </c>
      <c r="AM84" s="21">
        <f>IF($E$82&lt;0,(IF(2050-AL$80&lt;=0,0,(2/(2050-AL$80+1))*(1-(SUM($E84:AL84)/$E$82))*$E$82*'Fixed Data'!AJ$52)),0)</f>
        <v>0</v>
      </c>
      <c r="AN84" s="21">
        <f>IF($E$82&lt;0,(IF(2050-AM$80&lt;=0,0,(2/(2050-AM$80+1))*(1-(SUM($E84:AM84)/$E$82))*$E$82*'Fixed Data'!AK$52)),0)</f>
        <v>0</v>
      </c>
      <c r="AO84" s="21">
        <f>IF($E$82&lt;0,(IF(2050-AN$80&lt;=0,0,(2/(2050-AN$80+1))*(1-(SUM($E84:AN84)/$E$82))*$E$82*'Fixed Data'!AL$52)),0)</f>
        <v>0</v>
      </c>
      <c r="AP84" s="21">
        <f>IF($E$82&lt;0,(IF(2050-AO$80&lt;=0,0,(2/(2050-AO$80+1))*(1-(SUM($E84:AO84)/$E$82))*$E$82*'Fixed Data'!AM$52)),0)</f>
        <v>0</v>
      </c>
      <c r="AQ84" s="21">
        <f>IF($E$82&lt;0,(IF(2050-AP$80&lt;=0,0,(2/(2050-AP$80+1))*(1-(SUM($E84:AP84)/$E$82))*$E$82*'Fixed Data'!AN$52)),0)</f>
        <v>0</v>
      </c>
      <c r="AR84" s="21">
        <f>IF($E$82&lt;0,(IF(2050-AQ$80&lt;=0,0,(2/(2050-AQ$80+1))*(1-(SUM($E84:AQ84)/$E$82))*$E$82*'Fixed Data'!AO$52)),0)</f>
        <v>0</v>
      </c>
      <c r="AS84" s="21">
        <f>IF($E$82&lt;0,(IF(2050-AR$80&lt;=0,0,(2/(2050-AR$80+1))*(1-(SUM($E84:AR84)/$E$82))*$E$82*'Fixed Data'!AP$52)),0)</f>
        <v>0</v>
      </c>
      <c r="AT84" s="21">
        <f>IF($E$82&lt;0,(IF(2050-AS$80&lt;=0,0,(2/(2050-AS$80+1))*(1-(SUM($E84:AS84)/$E$82))*$E$82*'Fixed Data'!AQ$52)),0)</f>
        <v>0</v>
      </c>
      <c r="AU84" s="21">
        <f>IF($E$82&lt;0,(IF(2050-AT$80&lt;=0,0,(2/(2050-AT$80+1))*(1-(SUM($E84:AT84)/$E$82))*$E$82*'Fixed Data'!AR$52)),0)</f>
        <v>0</v>
      </c>
      <c r="AV84" s="21">
        <f>IF($E$82&lt;0,(IF(2050-AU$80&lt;=0,0,(2/(2050-AU$80+1))*(1-(SUM($E84:AU84)/$E$82))*$E$82*'Fixed Data'!AS$52)),0)</f>
        <v>0</v>
      </c>
      <c r="AW84" s="21">
        <f>IF($E$82&lt;0,(IF(2050-AV$80&lt;=0,0,(2/(2050-AV$80+1))*(1-(SUM($E84:AV84)/$E$82))*$E$82*'Fixed Data'!AT$52)),0)</f>
        <v>0</v>
      </c>
      <c r="AX84" s="21">
        <f>IF($E$82&lt;0,(IF(2050-AW$80&lt;=0,0,(2/(2050-AW$80+1))*(1-(SUM($E84:AW84)/$E$82))*$E$82*'Fixed Data'!AU$52)),0)</f>
        <v>0</v>
      </c>
      <c r="AY84" s="21">
        <f>IF($E$82&lt;0,(IF(2050-AX$80&lt;=0,0,(2/(2050-AX$80+1))*(1-(SUM($E84:AX84)/$E$82))*$E$82*'Fixed Data'!AV$52)),0)</f>
        <v>0</v>
      </c>
      <c r="AZ84" s="21">
        <f>IF($E$82&lt;0,(IF(2050-AY$80&lt;=0,0,(2/(2050-AY$80+1))*(1-(SUM($E84:AY84)/$E$82))*$E$82*'Fixed Data'!AW$52)),0)</f>
        <v>0</v>
      </c>
      <c r="BA84" s="21">
        <f>IF($E$82&lt;0,(IF(2050-AZ$80&lt;=0,0,(2/(2050-AZ$80+1))*(1-(SUM($E84:AZ84)/$E$82))*$E$82*'Fixed Data'!AX$52)),0)</f>
        <v>0</v>
      </c>
      <c r="BB84" s="21">
        <f>IF($E$82&lt;0,(IF(2050-BA$80&lt;=0,0,(2/(2050-BA$80+1))*(1-(SUM($E84:BA84)/$E$82))*$E$82*'Fixed Data'!AY$52)),0)</f>
        <v>0</v>
      </c>
    </row>
    <row r="85" spans="1:54" ht="15" hidden="1" customHeight="1" outlineLevel="3">
      <c r="A85" s="8"/>
      <c r="B85" t="s">
        <v>397</v>
      </c>
      <c r="C85" t="s">
        <v>398</v>
      </c>
      <c r="D85" t="s">
        <v>379</v>
      </c>
      <c r="E85" s="18"/>
      <c r="F85" s="18"/>
      <c r="G85" s="21">
        <f>IF($F$82&lt;0,(IF(2050-F$80&lt;=0,0,(2/(2050-F$80+1))*(1-(SUM($E85:F85)/$F$82))*$F$82*'Fixed Data'!D$52)),0)</f>
        <v>0</v>
      </c>
      <c r="H85" s="21">
        <f>IF($F$82&lt;0,(IF(2050-G$80&lt;=0,0,(2/(2050-G$80+1))*(1-(SUM($E85:G85)/$F$82))*$F$82*'Fixed Data'!E$52)),0)</f>
        <v>0</v>
      </c>
      <c r="I85" s="21">
        <f>IF($F$82&lt;0,(IF(2050-H$80&lt;=0,0,(2/(2050-H$80+1))*(1-(SUM($E85:H85)/$F$82))*$F$82*'Fixed Data'!F$52)),0)</f>
        <v>0</v>
      </c>
      <c r="J85" s="21">
        <f>IF($F$82&lt;0,(IF(2050-I$80&lt;=0,0,(2/(2050-I$80+1))*(1-(SUM($E85:I85)/$F$82))*$F$82*'Fixed Data'!G$52)),0)</f>
        <v>0</v>
      </c>
      <c r="K85" s="21">
        <f>IF($F$82&lt;0,(IF(2050-J$80&lt;=0,0,(2/(2050-J$80+1))*(1-(SUM($E85:J85)/$F$82))*$F$82*'Fixed Data'!H$52)),0)</f>
        <v>0</v>
      </c>
      <c r="L85" s="21">
        <f>IF($F$82&lt;0,(IF(2050-K$80&lt;=0,0,(2/(2050-K$80+1))*(1-(SUM($E85:K85)/$F$82))*$F$82*'Fixed Data'!I$52)),0)</f>
        <v>0</v>
      </c>
      <c r="M85" s="21">
        <f>IF($F$82&lt;0,(IF(2050-L$80&lt;=0,0,(2/(2050-L$80+1))*(1-(SUM($E85:L85)/$F$82))*$F$82*'Fixed Data'!J$52)),0)</f>
        <v>0</v>
      </c>
      <c r="N85" s="21">
        <f>IF($F$82&lt;0,(IF(2050-M$80&lt;=0,0,(2/(2050-M$80+1))*(1-(SUM($E85:M85)/$F$82))*$F$82*'Fixed Data'!K$52)),0)</f>
        <v>0</v>
      </c>
      <c r="O85" s="21">
        <f>IF($F$82&lt;0,(IF(2050-N$80&lt;=0,0,(2/(2050-N$80+1))*(1-(SUM($E85:N85)/$F$82))*$F$82*'Fixed Data'!L$52)),0)</f>
        <v>0</v>
      </c>
      <c r="P85" s="21">
        <f>IF($F$82&lt;0,(IF(2050-O$80&lt;=0,0,(2/(2050-O$80+1))*(1-(SUM($E85:O85)/$F$82))*$F$82*'Fixed Data'!M$52)),0)</f>
        <v>0</v>
      </c>
      <c r="Q85" s="21">
        <f>IF($F$82&lt;0,(IF(2050-P$80&lt;=0,0,(2/(2050-P$80+1))*(1-(SUM($E85:P85)/$F$82))*$F$82*'Fixed Data'!N$52)),0)</f>
        <v>0</v>
      </c>
      <c r="R85" s="21">
        <f>IF($F$82&lt;0,(IF(2050-Q$80&lt;=0,0,(2/(2050-Q$80+1))*(1-(SUM($E85:Q85)/$F$82))*$F$82*'Fixed Data'!O$52)),0)</f>
        <v>0</v>
      </c>
      <c r="S85" s="21">
        <f>IF($F$82&lt;0,(IF(2050-R$80&lt;=0,0,(2/(2050-R$80+1))*(1-(SUM($E85:R85)/$F$82))*$F$82*'Fixed Data'!P$52)),0)</f>
        <v>0</v>
      </c>
      <c r="T85" s="21">
        <f>IF($F$82&lt;0,(IF(2050-S$80&lt;=0,0,(2/(2050-S$80+1))*(1-(SUM($E85:S85)/$F$82))*$F$82*'Fixed Data'!Q$52)),0)</f>
        <v>0</v>
      </c>
      <c r="U85" s="21">
        <f>IF($F$82&lt;0,(IF(2050-T$80&lt;=0,0,(2/(2050-T$80+1))*(1-(SUM($E85:T85)/$F$82))*$F$82*'Fixed Data'!R$52)),0)</f>
        <v>0</v>
      </c>
      <c r="V85" s="21">
        <f>IF($F$82&lt;0,(IF(2050-U$80&lt;=0,0,(2/(2050-U$80+1))*(1-(SUM($E85:U85)/$F$82))*$F$82*'Fixed Data'!S$52)),0)</f>
        <v>0</v>
      </c>
      <c r="W85" s="21">
        <f>IF($F$82&lt;0,(IF(2050-V$80&lt;=0,0,(2/(2050-V$80+1))*(1-(SUM($E85:V85)/$F$82))*$F$82*'Fixed Data'!T$52)),0)</f>
        <v>0</v>
      </c>
      <c r="X85" s="21">
        <f>IF($F$82&lt;0,(IF(2050-W$80&lt;=0,0,(2/(2050-W$80+1))*(1-(SUM($E85:W85)/$F$82))*$F$82*'Fixed Data'!U$52)),0)</f>
        <v>0</v>
      </c>
      <c r="Y85" s="21">
        <f>IF($F$82&lt;0,(IF(2050-X$80&lt;=0,0,(2/(2050-X$80+1))*(1-(SUM($E85:X85)/$F$82))*$F$82*'Fixed Data'!V$52)),0)</f>
        <v>0</v>
      </c>
      <c r="Z85" s="21">
        <f>IF($F$82&lt;0,(IF(2050-Y$80&lt;=0,0,(2/(2050-Y$80+1))*(1-(SUM($E85:Y85)/$F$82))*$F$82*'Fixed Data'!W$52)),0)</f>
        <v>0</v>
      </c>
      <c r="AA85" s="21">
        <f>IF($F$82&lt;0,(IF(2050-Z$80&lt;=0,0,(2/(2050-Z$80+1))*(1-(SUM($E85:Z85)/$F$82))*$F$82*'Fixed Data'!X$52)),0)</f>
        <v>0</v>
      </c>
      <c r="AB85" s="21">
        <f>IF($F$82&lt;0,(IF(2050-AA$80&lt;=0,0,(2/(2050-AA$80+1))*(1-(SUM($E85:AA85)/$F$82))*$F$82*'Fixed Data'!Y$52)),0)</f>
        <v>0</v>
      </c>
      <c r="AC85" s="21">
        <f>IF($F$82&lt;0,(IF(2050-AB$80&lt;=0,0,(2/(2050-AB$80+1))*(1-(SUM($E85:AB85)/$F$82))*$F$82*'Fixed Data'!Z$52)),0)</f>
        <v>0</v>
      </c>
      <c r="AD85" s="21">
        <f>IF($F$82&lt;0,(IF(2050-AC$80&lt;=0,0,(2/(2050-AC$80+1))*(1-(SUM($E85:AC85)/$F$82))*$F$82*'Fixed Data'!AA$52)),0)</f>
        <v>0</v>
      </c>
      <c r="AE85" s="21">
        <f>IF($F$82&lt;0,(IF(2050-AD$80&lt;=0,0,(2/(2050-AD$80+1))*(1-(SUM($E85:AD85)/$F$82))*$F$82*'Fixed Data'!AB$52)),0)</f>
        <v>0</v>
      </c>
      <c r="AF85" s="21">
        <f>IF($F$82&lt;0,(IF(2050-AE$80&lt;=0,0,(2/(2050-AE$80+1))*(1-(SUM($E85:AE85)/$F$82))*$F$82*'Fixed Data'!AC$52)),0)</f>
        <v>0</v>
      </c>
      <c r="AG85" s="21">
        <f>IF($F$82&lt;0,(IF(2050-AF$80&lt;=0,0,(2/(2050-AF$80+1))*(1-(SUM($E85:AF85)/$F$82))*$F$82*'Fixed Data'!AD$52)),0)</f>
        <v>0</v>
      </c>
      <c r="AH85" s="21">
        <f>IF($F$82&lt;0,(IF(2050-AG$80&lt;=0,0,(2/(2050-AG$80+1))*(1-(SUM($E85:AG85)/$F$82))*$F$82*'Fixed Data'!AE$52)),0)</f>
        <v>0</v>
      </c>
      <c r="AI85" s="21">
        <f>IF($F$82&lt;0,(IF(2050-AH$80&lt;=0,0,(2/(2050-AH$80+1))*(1-(SUM($E85:AH85)/$F$82))*$F$82*'Fixed Data'!AF$52)),0)</f>
        <v>0</v>
      </c>
      <c r="AJ85" s="21">
        <f>IF($F$82&lt;0,(IF(2050-AI$80&lt;=0,0,(2/(2050-AI$80+1))*(1-(SUM($E85:AI85)/$F$82))*$F$82*'Fixed Data'!AG$52)),0)</f>
        <v>0</v>
      </c>
      <c r="AK85" s="21">
        <f>IF($F$82&lt;0,(IF(2050-AJ$80&lt;=0,0,(2/(2050-AJ$80+1))*(1-(SUM($E85:AJ85)/$F$82))*$F$82*'Fixed Data'!AH$52)),0)</f>
        <v>0</v>
      </c>
      <c r="AL85" s="21">
        <f>IF($F$82&lt;0,(IF(2050-AK$80&lt;=0,0,(2/(2050-AK$80+1))*(1-(SUM($E85:AK85)/$F$82))*$F$82*'Fixed Data'!AI$52)),0)</f>
        <v>0</v>
      </c>
      <c r="AM85" s="21">
        <f>IF($F$82&lt;0,(IF(2050-AL$80&lt;=0,0,(2/(2050-AL$80+1))*(1-(SUM($E85:AL85)/$F$82))*$F$82*'Fixed Data'!AJ$52)),0)</f>
        <v>0</v>
      </c>
      <c r="AN85" s="21">
        <f>IF($F$82&lt;0,(IF(2050-AM$80&lt;=0,0,(2/(2050-AM$80+1))*(1-(SUM($E85:AM85)/$F$82))*$F$82*'Fixed Data'!AK$52)),0)</f>
        <v>0</v>
      </c>
      <c r="AO85" s="21">
        <f>IF($F$82&lt;0,(IF(2050-AN$80&lt;=0,0,(2/(2050-AN$80+1))*(1-(SUM($E85:AN85)/$F$82))*$F$82*'Fixed Data'!AL$52)),0)</f>
        <v>0</v>
      </c>
      <c r="AP85" s="21">
        <f>IF($F$82&lt;0,(IF(2050-AO$80&lt;=0,0,(2/(2050-AO$80+1))*(1-(SUM($E85:AO85)/$F$82))*$F$82*'Fixed Data'!AM$52)),0)</f>
        <v>0</v>
      </c>
      <c r="AQ85" s="21">
        <f>IF($F$82&lt;0,(IF(2050-AP$80&lt;=0,0,(2/(2050-AP$80+1))*(1-(SUM($E85:AP85)/$F$82))*$F$82*'Fixed Data'!AN$52)),0)</f>
        <v>0</v>
      </c>
      <c r="AR85" s="21">
        <f>IF($F$82&lt;0,(IF(2050-AQ$80&lt;=0,0,(2/(2050-AQ$80+1))*(1-(SUM($E85:AQ85)/$F$82))*$F$82*'Fixed Data'!AO$52)),0)</f>
        <v>0</v>
      </c>
      <c r="AS85" s="21">
        <f>IF($F$82&lt;0,(IF(2050-AR$80&lt;=0,0,(2/(2050-AR$80+1))*(1-(SUM($E85:AR85)/$F$82))*$F$82*'Fixed Data'!AP$52)),0)</f>
        <v>0</v>
      </c>
      <c r="AT85" s="21">
        <f>IF($F$82&lt;0,(IF(2050-AS$80&lt;=0,0,(2/(2050-AS$80+1))*(1-(SUM($E85:AS85)/$F$82))*$F$82*'Fixed Data'!AQ$52)),0)</f>
        <v>0</v>
      </c>
      <c r="AU85" s="21">
        <f>IF($F$82&lt;0,(IF(2050-AT$80&lt;=0,0,(2/(2050-AT$80+1))*(1-(SUM($E85:AT85)/$F$82))*$F$82*'Fixed Data'!AR$52)),0)</f>
        <v>0</v>
      </c>
      <c r="AV85" s="21">
        <f>IF($F$82&lt;0,(IF(2050-AU$80&lt;=0,0,(2/(2050-AU$80+1))*(1-(SUM($E85:AU85)/$F$82))*$F$82*'Fixed Data'!AS$52)),0)</f>
        <v>0</v>
      </c>
      <c r="AW85" s="21">
        <f>IF($F$82&lt;0,(IF(2050-AV$80&lt;=0,0,(2/(2050-AV$80+1))*(1-(SUM($E85:AV85)/$F$82))*$F$82*'Fixed Data'!AT$52)),0)</f>
        <v>0</v>
      </c>
      <c r="AX85" s="21">
        <f>IF($F$82&lt;0,(IF(2050-AW$80&lt;=0,0,(2/(2050-AW$80+1))*(1-(SUM($E85:AW85)/$F$82))*$F$82*'Fixed Data'!AU$52)),0)</f>
        <v>0</v>
      </c>
      <c r="AY85" s="21">
        <f>IF($F$82&lt;0,(IF(2050-AX$80&lt;=0,0,(2/(2050-AX$80+1))*(1-(SUM($E85:AX85)/$F$82))*$F$82*'Fixed Data'!AV$52)),0)</f>
        <v>0</v>
      </c>
      <c r="AZ85" s="21">
        <f>IF($F$82&lt;0,(IF(2050-AY$80&lt;=0,0,(2/(2050-AY$80+1))*(1-(SUM($E85:AY85)/$F$82))*$F$82*'Fixed Data'!AW$52)),0)</f>
        <v>0</v>
      </c>
      <c r="BA85" s="21">
        <f>IF($F$82&lt;0,(IF(2050-AZ$80&lt;=0,0,(2/(2050-AZ$80+1))*(1-(SUM($E85:AZ85)/$F$82))*$F$82*'Fixed Data'!AX$52)),0)</f>
        <v>0</v>
      </c>
      <c r="BB85" s="21">
        <f>IF($F$82&lt;0,(IF(2050-BA$80&lt;=0,0,(2/(2050-BA$80+1))*(1-(SUM($E85:BA85)/$F$82))*$F$82*'Fixed Data'!AY$52)),0)</f>
        <v>0</v>
      </c>
    </row>
    <row r="86" spans="1:54" ht="15" hidden="1" customHeight="1" outlineLevel="3">
      <c r="A86" s="8"/>
      <c r="B86" t="s">
        <v>399</v>
      </c>
      <c r="C86" t="s">
        <v>400</v>
      </c>
      <c r="D86" t="s">
        <v>379</v>
      </c>
      <c r="E86" s="18"/>
      <c r="F86" s="18"/>
      <c r="G86" s="18"/>
      <c r="H86" s="21">
        <f>IF($G$82&lt;0,(IF(2050-G$80&lt;=0,0,(2/(2050-G$80+1))*(1-(SUM($E86:G86)/$G$82))*$G$82*'Fixed Data'!E$52)),0)</f>
        <v>0</v>
      </c>
      <c r="I86" s="21">
        <f>IF($G$82&lt;0,(IF(2050-H$80&lt;=0,0,(2/(2050-H$80+1))*(1-(SUM($E86:H86)/$G$82))*$G$82*'Fixed Data'!F$52)),0)</f>
        <v>0</v>
      </c>
      <c r="J86" s="21">
        <f>IF($G$82&lt;0,(IF(2050-I$80&lt;=0,0,(2/(2050-I$80+1))*(1-(SUM($E86:I86)/$G$82))*$G$82*'Fixed Data'!G$52)),0)</f>
        <v>0</v>
      </c>
      <c r="K86" s="21">
        <f>IF($G$82&lt;0,(IF(2050-J$80&lt;=0,0,(2/(2050-J$80+1))*(1-(SUM($E86:J86)/$G$82))*$G$82*'Fixed Data'!H$52)),0)</f>
        <v>0</v>
      </c>
      <c r="L86" s="21">
        <f>IF($G$82&lt;0,(IF(2050-K$80&lt;=0,0,(2/(2050-K$80+1))*(1-(SUM($E86:K86)/$G$82))*$G$82*'Fixed Data'!I$52)),0)</f>
        <v>0</v>
      </c>
      <c r="M86" s="21">
        <f>IF($G$82&lt;0,(IF(2050-L$80&lt;=0,0,(2/(2050-L$80+1))*(1-(SUM($E86:L86)/$G$82))*$G$82*'Fixed Data'!J$52)),0)</f>
        <v>0</v>
      </c>
      <c r="N86" s="21">
        <f>IF($G$82&lt;0,(IF(2050-M$80&lt;=0,0,(2/(2050-M$80+1))*(1-(SUM($E86:M86)/$G$82))*$G$82*'Fixed Data'!K$52)),0)</f>
        <v>0</v>
      </c>
      <c r="O86" s="21">
        <f>IF($G$82&lt;0,(IF(2050-N$80&lt;=0,0,(2/(2050-N$80+1))*(1-(SUM($E86:N86)/$G$82))*$G$82*'Fixed Data'!L$52)),0)</f>
        <v>0</v>
      </c>
      <c r="P86" s="21">
        <f>IF($G$82&lt;0,(IF(2050-O$80&lt;=0,0,(2/(2050-O$80+1))*(1-(SUM($E86:O86)/$G$82))*$G$82*'Fixed Data'!M$52)),0)</f>
        <v>0</v>
      </c>
      <c r="Q86" s="21">
        <f>IF($G$82&lt;0,(IF(2050-P$80&lt;=0,0,(2/(2050-P$80+1))*(1-(SUM($E86:P86)/$G$82))*$G$82*'Fixed Data'!N$52)),0)</f>
        <v>0</v>
      </c>
      <c r="R86" s="21">
        <f>IF($G$82&lt;0,(IF(2050-Q$80&lt;=0,0,(2/(2050-Q$80+1))*(1-(SUM($E86:Q86)/$G$82))*$G$82*'Fixed Data'!O$52)),0)</f>
        <v>0</v>
      </c>
      <c r="S86" s="21">
        <f>IF($G$82&lt;0,(IF(2050-R$80&lt;=0,0,(2/(2050-R$80+1))*(1-(SUM($E86:R86)/$G$82))*$G$82*'Fixed Data'!P$52)),0)</f>
        <v>0</v>
      </c>
      <c r="T86" s="21">
        <f>IF($G$82&lt;0,(IF(2050-S$80&lt;=0,0,(2/(2050-S$80+1))*(1-(SUM($E86:S86)/$G$82))*$G$82*'Fixed Data'!Q$52)),0)</f>
        <v>0</v>
      </c>
      <c r="U86" s="21">
        <f>IF($G$82&lt;0,(IF(2050-T$80&lt;=0,0,(2/(2050-T$80+1))*(1-(SUM($E86:T86)/$G$82))*$G$82*'Fixed Data'!R$52)),0)</f>
        <v>0</v>
      </c>
      <c r="V86" s="21">
        <f>IF($G$82&lt;0,(IF(2050-U$80&lt;=0,0,(2/(2050-U$80+1))*(1-(SUM($E86:U86)/$G$82))*$G$82*'Fixed Data'!S$52)),0)</f>
        <v>0</v>
      </c>
      <c r="W86" s="21">
        <f>IF($G$82&lt;0,(IF(2050-V$80&lt;=0,0,(2/(2050-V$80+1))*(1-(SUM($E86:V86)/$G$82))*$G$82*'Fixed Data'!T$52)),0)</f>
        <v>0</v>
      </c>
      <c r="X86" s="21">
        <f>IF($G$82&lt;0,(IF(2050-W$80&lt;=0,0,(2/(2050-W$80+1))*(1-(SUM($E86:W86)/$G$82))*$G$82*'Fixed Data'!U$52)),0)</f>
        <v>0</v>
      </c>
      <c r="Y86" s="21">
        <f>IF($G$82&lt;0,(IF(2050-X$80&lt;=0,0,(2/(2050-X$80+1))*(1-(SUM($E86:X86)/$G$82))*$G$82*'Fixed Data'!V$52)),0)</f>
        <v>0</v>
      </c>
      <c r="Z86" s="21">
        <f>IF($G$82&lt;0,(IF(2050-Y$80&lt;=0,0,(2/(2050-Y$80+1))*(1-(SUM($E86:Y86)/$G$82))*$G$82*'Fixed Data'!W$52)),0)</f>
        <v>0</v>
      </c>
      <c r="AA86" s="21">
        <f>IF($G$82&lt;0,(IF(2050-Z$80&lt;=0,0,(2/(2050-Z$80+1))*(1-(SUM($E86:Z86)/$G$82))*$G$82*'Fixed Data'!X$52)),0)</f>
        <v>0</v>
      </c>
      <c r="AB86" s="21">
        <f>IF($G$82&lt;0,(IF(2050-AA$80&lt;=0,0,(2/(2050-AA$80+1))*(1-(SUM($E86:AA86)/$G$82))*$G$82*'Fixed Data'!Y$52)),0)</f>
        <v>0</v>
      </c>
      <c r="AC86" s="21">
        <f>IF($G$82&lt;0,(IF(2050-AB$80&lt;=0,0,(2/(2050-AB$80+1))*(1-(SUM($E86:AB86)/$G$82))*$G$82*'Fixed Data'!Z$52)),0)</f>
        <v>0</v>
      </c>
      <c r="AD86" s="21">
        <f>IF($G$82&lt;0,(IF(2050-AC$80&lt;=0,0,(2/(2050-AC$80+1))*(1-(SUM($E86:AC86)/$G$82))*$G$82*'Fixed Data'!AA$52)),0)</f>
        <v>0</v>
      </c>
      <c r="AE86" s="21">
        <f>IF($G$82&lt;0,(IF(2050-AD$80&lt;=0,0,(2/(2050-AD$80+1))*(1-(SUM($E86:AD86)/$G$82))*$G$82*'Fixed Data'!AB$52)),0)</f>
        <v>0</v>
      </c>
      <c r="AF86" s="21">
        <f>IF($G$82&lt;0,(IF(2050-AE$80&lt;=0,0,(2/(2050-AE$80+1))*(1-(SUM($E86:AE86)/$G$82))*$G$82*'Fixed Data'!AC$52)),0)</f>
        <v>0</v>
      </c>
      <c r="AG86" s="21">
        <f>IF($G$82&lt;0,(IF(2050-AF$80&lt;=0,0,(2/(2050-AF$80+1))*(1-(SUM($E86:AF86)/$G$82))*$G$82*'Fixed Data'!AD$52)),0)</f>
        <v>0</v>
      </c>
      <c r="AH86" s="21">
        <f>IF($G$82&lt;0,(IF(2050-AG$80&lt;=0,0,(2/(2050-AG$80+1))*(1-(SUM($E86:AG86)/$G$82))*$G$82*'Fixed Data'!AE$52)),0)</f>
        <v>0</v>
      </c>
      <c r="AI86" s="21">
        <f>IF($G$82&lt;0,(IF(2050-AH$80&lt;=0,0,(2/(2050-AH$80+1))*(1-(SUM($E86:AH86)/$G$82))*$G$82*'Fixed Data'!AF$52)),0)</f>
        <v>0</v>
      </c>
      <c r="AJ86" s="21">
        <f>IF($G$82&lt;0,(IF(2050-AI$80&lt;=0,0,(2/(2050-AI$80+1))*(1-(SUM($E86:AI86)/$G$82))*$G$82*'Fixed Data'!AG$52)),0)</f>
        <v>0</v>
      </c>
      <c r="AK86" s="21">
        <f>IF($G$82&lt;0,(IF(2050-AJ$80&lt;=0,0,(2/(2050-AJ$80+1))*(1-(SUM($E86:AJ86)/$G$82))*$G$82*'Fixed Data'!AH$52)),0)</f>
        <v>0</v>
      </c>
      <c r="AL86" s="21">
        <f>IF($G$82&lt;0,(IF(2050-AK$80&lt;=0,0,(2/(2050-AK$80+1))*(1-(SUM($E86:AK86)/$G$82))*$G$82*'Fixed Data'!AI$52)),0)</f>
        <v>0</v>
      </c>
      <c r="AM86" s="21">
        <f>IF($G$82&lt;0,(IF(2050-AL$80&lt;=0,0,(2/(2050-AL$80+1))*(1-(SUM($E86:AL86)/$G$82))*$G$82*'Fixed Data'!AJ$52)),0)</f>
        <v>0</v>
      </c>
      <c r="AN86" s="21">
        <f>IF($G$82&lt;0,(IF(2050-AM$80&lt;=0,0,(2/(2050-AM$80+1))*(1-(SUM($E86:AM86)/$G$82))*$G$82*'Fixed Data'!AK$52)),0)</f>
        <v>0</v>
      </c>
      <c r="AO86" s="21">
        <f>IF($G$82&lt;0,(IF(2050-AN$80&lt;=0,0,(2/(2050-AN$80+1))*(1-(SUM($E86:AN86)/$G$82))*$G$82*'Fixed Data'!AL$52)),0)</f>
        <v>0</v>
      </c>
      <c r="AP86" s="21">
        <f>IF($G$82&lt;0,(IF(2050-AO$80&lt;=0,0,(2/(2050-AO$80+1))*(1-(SUM($E86:AO86)/$G$82))*$G$82*'Fixed Data'!AM$52)),0)</f>
        <v>0</v>
      </c>
      <c r="AQ86" s="21">
        <f>IF($G$82&lt;0,(IF(2050-AP$80&lt;=0,0,(2/(2050-AP$80+1))*(1-(SUM($E86:AP86)/$G$82))*$G$82*'Fixed Data'!AN$52)),0)</f>
        <v>0</v>
      </c>
      <c r="AR86" s="21">
        <f>IF($G$82&lt;0,(IF(2050-AQ$80&lt;=0,0,(2/(2050-AQ$80+1))*(1-(SUM($E86:AQ86)/$G$82))*$G$82*'Fixed Data'!AO$52)),0)</f>
        <v>0</v>
      </c>
      <c r="AS86" s="21">
        <f>IF($G$82&lt;0,(IF(2050-AR$80&lt;=0,0,(2/(2050-AR$80+1))*(1-(SUM($E86:AR86)/$G$82))*$G$82*'Fixed Data'!AP$52)),0)</f>
        <v>0</v>
      </c>
      <c r="AT86" s="21">
        <f>IF($G$82&lt;0,(IF(2050-AS$80&lt;=0,0,(2/(2050-AS$80+1))*(1-(SUM($E86:AS86)/$G$82))*$G$82*'Fixed Data'!AQ$52)),0)</f>
        <v>0</v>
      </c>
      <c r="AU86" s="21">
        <f>IF($G$82&lt;0,(IF(2050-AT$80&lt;=0,0,(2/(2050-AT$80+1))*(1-(SUM($E86:AT86)/$G$82))*$G$82*'Fixed Data'!AR$52)),0)</f>
        <v>0</v>
      </c>
      <c r="AV86" s="21">
        <f>IF($G$82&lt;0,(IF(2050-AU$80&lt;=0,0,(2/(2050-AU$80+1))*(1-(SUM($E86:AU86)/$G$82))*$G$82*'Fixed Data'!AS$52)),0)</f>
        <v>0</v>
      </c>
      <c r="AW86" s="21">
        <f>IF($G$82&lt;0,(IF(2050-AV$80&lt;=0,0,(2/(2050-AV$80+1))*(1-(SUM($E86:AV86)/$G$82))*$G$82*'Fixed Data'!AT$52)),0)</f>
        <v>0</v>
      </c>
      <c r="AX86" s="21">
        <f>IF($G$82&lt;0,(IF(2050-AW$80&lt;=0,0,(2/(2050-AW$80+1))*(1-(SUM($E86:AW86)/$G$82))*$G$82*'Fixed Data'!AU$52)),0)</f>
        <v>0</v>
      </c>
      <c r="AY86" s="21">
        <f>IF($G$82&lt;0,(IF(2050-AX$80&lt;=0,0,(2/(2050-AX$80+1))*(1-(SUM($E86:AX86)/$G$82))*$G$82*'Fixed Data'!AV$52)),0)</f>
        <v>0</v>
      </c>
      <c r="AZ86" s="21">
        <f>IF($G$82&lt;0,(IF(2050-AY$80&lt;=0,0,(2/(2050-AY$80+1))*(1-(SUM($E86:AY86)/$G$82))*$G$82*'Fixed Data'!AW$52)),0)</f>
        <v>0</v>
      </c>
      <c r="BA86" s="21">
        <f>IF($G$82&lt;0,(IF(2050-AZ$80&lt;=0,0,(2/(2050-AZ$80+1))*(1-(SUM($E86:AZ86)/$G$82))*$G$82*'Fixed Data'!AX$52)),0)</f>
        <v>0</v>
      </c>
      <c r="BB86" s="21">
        <f>IF($G$82&lt;0,(IF(2050-BA$80&lt;=0,0,(2/(2050-BA$80+1))*(1-(SUM($E86:BA86)/$G$82))*$G$82*'Fixed Data'!AY$52)),0)</f>
        <v>0</v>
      </c>
    </row>
    <row r="87" spans="1:54" ht="15" hidden="1" customHeight="1" outlineLevel="3">
      <c r="A87" s="8"/>
      <c r="B87" t="s">
        <v>401</v>
      </c>
      <c r="C87" t="s">
        <v>402</v>
      </c>
      <c r="D87" t="s">
        <v>379</v>
      </c>
      <c r="E87" s="18"/>
      <c r="F87" s="18"/>
      <c r="G87" s="18"/>
      <c r="H87" s="18"/>
      <c r="I87" s="21">
        <f>IF($H$82&lt;0,(IF(2050-H$80&lt;=0,0,(2/(2050-H$80+1))*(1-(SUM($E87:H87)/$H$82))*$H$82*'Fixed Data'!F$52)),0)</f>
        <v>0</v>
      </c>
      <c r="J87" s="21">
        <f>IF($H$82&lt;0,(IF(2050-I$80&lt;=0,0,(2/(2050-I$80+1))*(1-(SUM($E87:I87)/$H$82))*$H$82*'Fixed Data'!G$52)),0)</f>
        <v>0</v>
      </c>
      <c r="K87" s="21">
        <f>IF($H$82&lt;0,(IF(2050-J$80&lt;=0,0,(2/(2050-J$80+1))*(1-(SUM($E87:J87)/$H$82))*$H$82*'Fixed Data'!H$52)),0)</f>
        <v>0</v>
      </c>
      <c r="L87" s="21">
        <f>IF($H$82&lt;0,(IF(2050-K$80&lt;=0,0,(2/(2050-K$80+1))*(1-(SUM($E87:K87)/$H$82))*$H$82*'Fixed Data'!I$52)),0)</f>
        <v>0</v>
      </c>
      <c r="M87" s="21">
        <f>IF($H$82&lt;0,(IF(2050-L$80&lt;=0,0,(2/(2050-L$80+1))*(1-(SUM($E87:L87)/$H$82))*$H$82*'Fixed Data'!J$52)),0)</f>
        <v>0</v>
      </c>
      <c r="N87" s="21">
        <f>IF($H$82&lt;0,(IF(2050-M$80&lt;=0,0,(2/(2050-M$80+1))*(1-(SUM($E87:M87)/$H$82))*$H$82*'Fixed Data'!K$52)),0)</f>
        <v>0</v>
      </c>
      <c r="O87" s="21">
        <f>IF($H$82&lt;0,(IF(2050-N$80&lt;=0,0,(2/(2050-N$80+1))*(1-(SUM($E87:N87)/$H$82))*$H$82*'Fixed Data'!L$52)),0)</f>
        <v>0</v>
      </c>
      <c r="P87" s="21">
        <f>IF($H$82&lt;0,(IF(2050-O$80&lt;=0,0,(2/(2050-O$80+1))*(1-(SUM($E87:O87)/$H$82))*$H$82*'Fixed Data'!M$52)),0)</f>
        <v>0</v>
      </c>
      <c r="Q87" s="21">
        <f>IF($H$82&lt;0,(IF(2050-P$80&lt;=0,0,(2/(2050-P$80+1))*(1-(SUM($E87:P87)/$H$82))*$H$82*'Fixed Data'!N$52)),0)</f>
        <v>0</v>
      </c>
      <c r="R87" s="21">
        <f>IF($H$82&lt;0,(IF(2050-Q$80&lt;=0,0,(2/(2050-Q$80+1))*(1-(SUM($E87:Q87)/$H$82))*$H$82*'Fixed Data'!O$52)),0)</f>
        <v>0</v>
      </c>
      <c r="S87" s="21">
        <f>IF($H$82&lt;0,(IF(2050-R$80&lt;=0,0,(2/(2050-R$80+1))*(1-(SUM($E87:R87)/$H$82))*$H$82*'Fixed Data'!P$52)),0)</f>
        <v>0</v>
      </c>
      <c r="T87" s="21">
        <f>IF($H$82&lt;0,(IF(2050-S$80&lt;=0,0,(2/(2050-S$80+1))*(1-(SUM($E87:S87)/$H$82))*$H$82*'Fixed Data'!Q$52)),0)</f>
        <v>0</v>
      </c>
      <c r="U87" s="21">
        <f>IF($H$82&lt;0,(IF(2050-T$80&lt;=0,0,(2/(2050-T$80+1))*(1-(SUM($E87:T87)/$H$82))*$H$82*'Fixed Data'!R$52)),0)</f>
        <v>0</v>
      </c>
      <c r="V87" s="21">
        <f>IF($H$82&lt;0,(IF(2050-U$80&lt;=0,0,(2/(2050-U$80+1))*(1-(SUM($E87:U87)/$H$82))*$H$82*'Fixed Data'!S$52)),0)</f>
        <v>0</v>
      </c>
      <c r="W87" s="21">
        <f>IF($H$82&lt;0,(IF(2050-V$80&lt;=0,0,(2/(2050-V$80+1))*(1-(SUM($E87:V87)/$H$82))*$H$82*'Fixed Data'!T$52)),0)</f>
        <v>0</v>
      </c>
      <c r="X87" s="21">
        <f>IF($H$82&lt;0,(IF(2050-W$80&lt;=0,0,(2/(2050-W$80+1))*(1-(SUM($E87:W87)/$H$82))*$H$82*'Fixed Data'!U$52)),0)</f>
        <v>0</v>
      </c>
      <c r="Y87" s="21">
        <f>IF($H$82&lt;0,(IF(2050-X$80&lt;=0,0,(2/(2050-X$80+1))*(1-(SUM($E87:X87)/$H$82))*$H$82*'Fixed Data'!V$52)),0)</f>
        <v>0</v>
      </c>
      <c r="Z87" s="21">
        <f>IF($H$82&lt;0,(IF(2050-Y$80&lt;=0,0,(2/(2050-Y$80+1))*(1-(SUM($E87:Y87)/$H$82))*$H$82*'Fixed Data'!W$52)),0)</f>
        <v>0</v>
      </c>
      <c r="AA87" s="21">
        <f>IF($H$82&lt;0,(IF(2050-Z$80&lt;=0,0,(2/(2050-Z$80+1))*(1-(SUM($E87:Z87)/$H$82))*$H$82*'Fixed Data'!X$52)),0)</f>
        <v>0</v>
      </c>
      <c r="AB87" s="21">
        <f>IF($H$82&lt;0,(IF(2050-AA$80&lt;=0,0,(2/(2050-AA$80+1))*(1-(SUM($E87:AA87)/$H$82))*$H$82*'Fixed Data'!Y$52)),0)</f>
        <v>0</v>
      </c>
      <c r="AC87" s="21">
        <f>IF($H$82&lt;0,(IF(2050-AB$80&lt;=0,0,(2/(2050-AB$80+1))*(1-(SUM($E87:AB87)/$H$82))*$H$82*'Fixed Data'!Z$52)),0)</f>
        <v>0</v>
      </c>
      <c r="AD87" s="21">
        <f>IF($H$82&lt;0,(IF(2050-AC$80&lt;=0,0,(2/(2050-AC$80+1))*(1-(SUM($E87:AC87)/$H$82))*$H$82*'Fixed Data'!AA$52)),0)</f>
        <v>0</v>
      </c>
      <c r="AE87" s="21">
        <f>IF($H$82&lt;0,(IF(2050-AD$80&lt;=0,0,(2/(2050-AD$80+1))*(1-(SUM($E87:AD87)/$H$82))*$H$82*'Fixed Data'!AB$52)),0)</f>
        <v>0</v>
      </c>
      <c r="AF87" s="21">
        <f>IF($H$82&lt;0,(IF(2050-AE$80&lt;=0,0,(2/(2050-AE$80+1))*(1-(SUM($E87:AE87)/$H$82))*$H$82*'Fixed Data'!AC$52)),0)</f>
        <v>0</v>
      </c>
      <c r="AG87" s="21">
        <f>IF($H$82&lt;0,(IF(2050-AF$80&lt;=0,0,(2/(2050-AF$80+1))*(1-(SUM($E87:AF87)/$H$82))*$H$82*'Fixed Data'!AD$52)),0)</f>
        <v>0</v>
      </c>
      <c r="AH87" s="21">
        <f>IF($H$82&lt;0,(IF(2050-AG$80&lt;=0,0,(2/(2050-AG$80+1))*(1-(SUM($E87:AG87)/$H$82))*$H$82*'Fixed Data'!AE$52)),0)</f>
        <v>0</v>
      </c>
      <c r="AI87" s="21">
        <f>IF($H$82&lt;0,(IF(2050-AH$80&lt;=0,0,(2/(2050-AH$80+1))*(1-(SUM($E87:AH87)/$H$82))*$H$82*'Fixed Data'!AF$52)),0)</f>
        <v>0</v>
      </c>
      <c r="AJ87" s="21">
        <f>IF($H$82&lt;0,(IF(2050-AI$80&lt;=0,0,(2/(2050-AI$80+1))*(1-(SUM($E87:AI87)/$H$82))*$H$82*'Fixed Data'!AG$52)),0)</f>
        <v>0</v>
      </c>
      <c r="AK87" s="21">
        <f>IF($H$82&lt;0,(IF(2050-AJ$80&lt;=0,0,(2/(2050-AJ$80+1))*(1-(SUM($E87:AJ87)/$H$82))*$H$82*'Fixed Data'!AH$52)),0)</f>
        <v>0</v>
      </c>
      <c r="AL87" s="21">
        <f>IF($H$82&lt;0,(IF(2050-AK$80&lt;=0,0,(2/(2050-AK$80+1))*(1-(SUM($E87:AK87)/$H$82))*$H$82*'Fixed Data'!AI$52)),0)</f>
        <v>0</v>
      </c>
      <c r="AM87" s="21">
        <f>IF($H$82&lt;0,(IF(2050-AL$80&lt;=0,0,(2/(2050-AL$80+1))*(1-(SUM($E87:AL87)/$H$82))*$H$82*'Fixed Data'!AJ$52)),0)</f>
        <v>0</v>
      </c>
      <c r="AN87" s="21">
        <f>IF($H$82&lt;0,(IF(2050-AM$80&lt;=0,0,(2/(2050-AM$80+1))*(1-(SUM($E87:AM87)/$H$82))*$H$82*'Fixed Data'!AK$52)),0)</f>
        <v>0</v>
      </c>
      <c r="AO87" s="21">
        <f>IF($H$82&lt;0,(IF(2050-AN$80&lt;=0,0,(2/(2050-AN$80+1))*(1-(SUM($E87:AN87)/$H$82))*$H$82*'Fixed Data'!AL$52)),0)</f>
        <v>0</v>
      </c>
      <c r="AP87" s="21">
        <f>IF($H$82&lt;0,(IF(2050-AO$80&lt;=0,0,(2/(2050-AO$80+1))*(1-(SUM($E87:AO87)/$H$82))*$H$82*'Fixed Data'!AM$52)),0)</f>
        <v>0</v>
      </c>
      <c r="AQ87" s="21">
        <f>IF($H$82&lt;0,(IF(2050-AP$80&lt;=0,0,(2/(2050-AP$80+1))*(1-(SUM($E87:AP87)/$H$82))*$H$82*'Fixed Data'!AN$52)),0)</f>
        <v>0</v>
      </c>
      <c r="AR87" s="21">
        <f>IF($H$82&lt;0,(IF(2050-AQ$80&lt;=0,0,(2/(2050-AQ$80+1))*(1-(SUM($E87:AQ87)/$H$82))*$H$82*'Fixed Data'!AO$52)),0)</f>
        <v>0</v>
      </c>
      <c r="AS87" s="21">
        <f>IF($H$82&lt;0,(IF(2050-AR$80&lt;=0,0,(2/(2050-AR$80+1))*(1-(SUM($E87:AR87)/$H$82))*$H$82*'Fixed Data'!AP$52)),0)</f>
        <v>0</v>
      </c>
      <c r="AT87" s="21">
        <f>IF($H$82&lt;0,(IF(2050-AS$80&lt;=0,0,(2/(2050-AS$80+1))*(1-(SUM($E87:AS87)/$H$82))*$H$82*'Fixed Data'!AQ$52)),0)</f>
        <v>0</v>
      </c>
      <c r="AU87" s="21">
        <f>IF($H$82&lt;0,(IF(2050-AT$80&lt;=0,0,(2/(2050-AT$80+1))*(1-(SUM($E87:AT87)/$H$82))*$H$82*'Fixed Data'!AR$52)),0)</f>
        <v>0</v>
      </c>
      <c r="AV87" s="21">
        <f>IF($H$82&lt;0,(IF(2050-AU$80&lt;=0,0,(2/(2050-AU$80+1))*(1-(SUM($E87:AU87)/$H$82))*$H$82*'Fixed Data'!AS$52)),0)</f>
        <v>0</v>
      </c>
      <c r="AW87" s="21">
        <f>IF($H$82&lt;0,(IF(2050-AV$80&lt;=0,0,(2/(2050-AV$80+1))*(1-(SUM($E87:AV87)/$H$82))*$H$82*'Fixed Data'!AT$52)),0)</f>
        <v>0</v>
      </c>
      <c r="AX87" s="21">
        <f>IF($H$82&lt;0,(IF(2050-AW$80&lt;=0,0,(2/(2050-AW$80+1))*(1-(SUM($E87:AW87)/$H$82))*$H$82*'Fixed Data'!AU$52)),0)</f>
        <v>0</v>
      </c>
      <c r="AY87" s="21">
        <f>IF($H$82&lt;0,(IF(2050-AX$80&lt;=0,0,(2/(2050-AX$80+1))*(1-(SUM($E87:AX87)/$H$82))*$H$82*'Fixed Data'!AV$52)),0)</f>
        <v>0</v>
      </c>
      <c r="AZ87" s="21">
        <f>IF($H$82&lt;0,(IF(2050-AY$80&lt;=0,0,(2/(2050-AY$80+1))*(1-(SUM($E87:AY87)/$H$82))*$H$82*'Fixed Data'!AW$52)),0)</f>
        <v>0</v>
      </c>
      <c r="BA87" s="21">
        <f>IF($H$82&lt;0,(IF(2050-AZ$80&lt;=0,0,(2/(2050-AZ$80+1))*(1-(SUM($E87:AZ87)/$H$82))*$H$82*'Fixed Data'!AX$52)),0)</f>
        <v>0</v>
      </c>
      <c r="BB87" s="21">
        <f>IF($H$82&lt;0,(IF(2050-BA$80&lt;=0,0,(2/(2050-BA$80+1))*(1-(SUM($E87:BA87)/$H$82))*$H$82*'Fixed Data'!AY$52)),0)</f>
        <v>0</v>
      </c>
    </row>
    <row r="88" spans="1:54" ht="15" hidden="1" customHeight="1" outlineLevel="3">
      <c r="A88" s="8"/>
      <c r="B88" t="s">
        <v>403</v>
      </c>
      <c r="C88" t="s">
        <v>404</v>
      </c>
      <c r="D88" t="s">
        <v>379</v>
      </c>
      <c r="E88" s="18"/>
      <c r="F88" s="18"/>
      <c r="G88" s="18"/>
      <c r="H88" s="18"/>
      <c r="I88" s="18"/>
      <c r="J88" s="21">
        <f>IF($I$82&lt;0,(IF(2050-I$80&lt;=0,0,(2/(2050-I$80+1))*(1-(SUM($E88:I88)/$I$82))*$I$82*'Fixed Data'!G$52)),0)</f>
        <v>0</v>
      </c>
      <c r="K88" s="21">
        <f>IF($I$82&lt;0,(IF(2050-J$80&lt;=0,0,(2/(2050-J$80+1))*(1-(SUM($E88:J88)/$I$82))*$I$82*'Fixed Data'!H$52)),0)</f>
        <v>0</v>
      </c>
      <c r="L88" s="21">
        <f>IF($I$82&lt;0,(IF(2050-K$80&lt;=0,0,(2/(2050-K$80+1))*(1-(SUM($E88:K88)/$I$82))*$I$82*'Fixed Data'!I$52)),0)</f>
        <v>0</v>
      </c>
      <c r="M88" s="21">
        <f>IF($I$82&lt;0,(IF(2050-L$80&lt;=0,0,(2/(2050-L$80+1))*(1-(SUM($E88:L88)/$I$82))*$I$82*'Fixed Data'!J$52)),0)</f>
        <v>0</v>
      </c>
      <c r="N88" s="21">
        <f>IF($I$82&lt;0,(IF(2050-M$80&lt;=0,0,(2/(2050-M$80+1))*(1-(SUM($E88:M88)/$I$82))*$I$82*'Fixed Data'!K$52)),0)</f>
        <v>0</v>
      </c>
      <c r="O88" s="21">
        <f>IF($I$82&lt;0,(IF(2050-N$80&lt;=0,0,(2/(2050-N$80+1))*(1-(SUM($E88:N88)/$I$82))*$I$82*'Fixed Data'!L$52)),0)</f>
        <v>0</v>
      </c>
      <c r="P88" s="21">
        <f>IF($I$82&lt;0,(IF(2050-O$80&lt;=0,0,(2/(2050-O$80+1))*(1-(SUM($E88:O88)/$I$82))*$I$82*'Fixed Data'!M$52)),0)</f>
        <v>0</v>
      </c>
      <c r="Q88" s="21">
        <f>IF($I$82&lt;0,(IF(2050-P$80&lt;=0,0,(2/(2050-P$80+1))*(1-(SUM($E88:P88)/$I$82))*$I$82*'Fixed Data'!N$52)),0)</f>
        <v>0</v>
      </c>
      <c r="R88" s="21">
        <f>IF($I$82&lt;0,(IF(2050-Q$80&lt;=0,0,(2/(2050-Q$80+1))*(1-(SUM($E88:Q88)/$I$82))*$I$82*'Fixed Data'!O$52)),0)</f>
        <v>0</v>
      </c>
      <c r="S88" s="21">
        <f>IF($I$82&lt;0,(IF(2050-R$80&lt;=0,0,(2/(2050-R$80+1))*(1-(SUM($E88:R88)/$I$82))*$I$82*'Fixed Data'!P$52)),0)</f>
        <v>0</v>
      </c>
      <c r="T88" s="21">
        <f>IF($I$82&lt;0,(IF(2050-S$80&lt;=0,0,(2/(2050-S$80+1))*(1-(SUM($E88:S88)/$I$82))*$I$82*'Fixed Data'!Q$52)),0)</f>
        <v>0</v>
      </c>
      <c r="U88" s="21">
        <f>IF($I$82&lt;0,(IF(2050-T$80&lt;=0,0,(2/(2050-T$80+1))*(1-(SUM($E88:T88)/$I$82))*$I$82*'Fixed Data'!R$52)),0)</f>
        <v>0</v>
      </c>
      <c r="V88" s="21">
        <f>IF($I$82&lt;0,(IF(2050-U$80&lt;=0,0,(2/(2050-U$80+1))*(1-(SUM($E88:U88)/$I$82))*$I$82*'Fixed Data'!S$52)),0)</f>
        <v>0</v>
      </c>
      <c r="W88" s="21">
        <f>IF($I$82&lt;0,(IF(2050-V$80&lt;=0,0,(2/(2050-V$80+1))*(1-(SUM($E88:V88)/$I$82))*$I$82*'Fixed Data'!T$52)),0)</f>
        <v>0</v>
      </c>
      <c r="X88" s="21">
        <f>IF($I$82&lt;0,(IF(2050-W$80&lt;=0,0,(2/(2050-W$80+1))*(1-(SUM($E88:W88)/$I$82))*$I$82*'Fixed Data'!U$52)),0)</f>
        <v>0</v>
      </c>
      <c r="Y88" s="21">
        <f>IF($I$82&lt;0,(IF(2050-X$80&lt;=0,0,(2/(2050-X$80+1))*(1-(SUM($E88:X88)/$I$82))*$I$82*'Fixed Data'!V$52)),0)</f>
        <v>0</v>
      </c>
      <c r="Z88" s="21">
        <f>IF($I$82&lt;0,(IF(2050-Y$80&lt;=0,0,(2/(2050-Y$80+1))*(1-(SUM($E88:Y88)/$I$82))*$I$82*'Fixed Data'!W$52)),0)</f>
        <v>0</v>
      </c>
      <c r="AA88" s="21">
        <f>IF($I$82&lt;0,(IF(2050-Z$80&lt;=0,0,(2/(2050-Z$80+1))*(1-(SUM($E88:Z88)/$I$82))*$I$82*'Fixed Data'!X$52)),0)</f>
        <v>0</v>
      </c>
      <c r="AB88" s="21">
        <f>IF($I$82&lt;0,(IF(2050-AA$80&lt;=0,0,(2/(2050-AA$80+1))*(1-(SUM($E88:AA88)/$I$82))*$I$82*'Fixed Data'!Y$52)),0)</f>
        <v>0</v>
      </c>
      <c r="AC88" s="21">
        <f>IF($I$82&lt;0,(IF(2050-AB$80&lt;=0,0,(2/(2050-AB$80+1))*(1-(SUM($E88:AB88)/$I$82))*$I$82*'Fixed Data'!Z$52)),0)</f>
        <v>0</v>
      </c>
      <c r="AD88" s="21">
        <f>IF($I$82&lt;0,(IF(2050-AC$80&lt;=0,0,(2/(2050-AC$80+1))*(1-(SUM($E88:AC88)/$I$82))*$I$82*'Fixed Data'!AA$52)),0)</f>
        <v>0</v>
      </c>
      <c r="AE88" s="21">
        <f>IF($I$82&lt;0,(IF(2050-AD$80&lt;=0,0,(2/(2050-AD$80+1))*(1-(SUM($E88:AD88)/$I$82))*$I$82*'Fixed Data'!AB$52)),0)</f>
        <v>0</v>
      </c>
      <c r="AF88" s="21">
        <f>IF($I$82&lt;0,(IF(2050-AE$80&lt;=0,0,(2/(2050-AE$80+1))*(1-(SUM($E88:AE88)/$I$82))*$I$82*'Fixed Data'!AC$52)),0)</f>
        <v>0</v>
      </c>
      <c r="AG88" s="21">
        <f>IF($I$82&lt;0,(IF(2050-AF$80&lt;=0,0,(2/(2050-AF$80+1))*(1-(SUM($E88:AF88)/$I$82))*$I$82*'Fixed Data'!AD$52)),0)</f>
        <v>0</v>
      </c>
      <c r="AH88" s="21">
        <f>IF($I$82&lt;0,(IF(2050-AG$80&lt;=0,0,(2/(2050-AG$80+1))*(1-(SUM($E88:AG88)/$I$82))*$I$82*'Fixed Data'!AE$52)),0)</f>
        <v>0</v>
      </c>
      <c r="AI88" s="21">
        <f>IF($I$82&lt;0,(IF(2050-AH$80&lt;=0,0,(2/(2050-AH$80+1))*(1-(SUM($E88:AH88)/$I$82))*$I$82*'Fixed Data'!AF$52)),0)</f>
        <v>0</v>
      </c>
      <c r="AJ88" s="21">
        <f>IF($I$82&lt;0,(IF(2050-AI$80&lt;=0,0,(2/(2050-AI$80+1))*(1-(SUM($E88:AI88)/$I$82))*$I$82*'Fixed Data'!AG$52)),0)</f>
        <v>0</v>
      </c>
      <c r="AK88" s="21">
        <f>IF($I$82&lt;0,(IF(2050-AJ$80&lt;=0,0,(2/(2050-AJ$80+1))*(1-(SUM($E88:AJ88)/$I$82))*$I$82*'Fixed Data'!AH$52)),0)</f>
        <v>0</v>
      </c>
      <c r="AL88" s="21">
        <f>IF($I$82&lt;0,(IF(2050-AK$80&lt;=0,0,(2/(2050-AK$80+1))*(1-(SUM($E88:AK88)/$I$82))*$I$82*'Fixed Data'!AI$52)),0)</f>
        <v>0</v>
      </c>
      <c r="AM88" s="21">
        <f>IF($I$82&lt;0,(IF(2050-AL$80&lt;=0,0,(2/(2050-AL$80+1))*(1-(SUM($E88:AL88)/$I$82))*$I$82*'Fixed Data'!AJ$52)),0)</f>
        <v>0</v>
      </c>
      <c r="AN88" s="21">
        <f>IF($I$82&lt;0,(IF(2050-AM$80&lt;=0,0,(2/(2050-AM$80+1))*(1-(SUM($E88:AM88)/$I$82))*$I$82*'Fixed Data'!AK$52)),0)</f>
        <v>0</v>
      </c>
      <c r="AO88" s="21">
        <f>IF($I$82&lt;0,(IF(2050-AN$80&lt;=0,0,(2/(2050-AN$80+1))*(1-(SUM($E88:AN88)/$I$82))*$I$82*'Fixed Data'!AL$52)),0)</f>
        <v>0</v>
      </c>
      <c r="AP88" s="21">
        <f>IF($I$82&lt;0,(IF(2050-AO$80&lt;=0,0,(2/(2050-AO$80+1))*(1-(SUM($E88:AO88)/$I$82))*$I$82*'Fixed Data'!AM$52)),0)</f>
        <v>0</v>
      </c>
      <c r="AQ88" s="21">
        <f>IF($I$82&lt;0,(IF(2050-AP$80&lt;=0,0,(2/(2050-AP$80+1))*(1-(SUM($E88:AP88)/$I$82))*$I$82*'Fixed Data'!AN$52)),0)</f>
        <v>0</v>
      </c>
      <c r="AR88" s="21">
        <f>IF($I$82&lt;0,(IF(2050-AQ$80&lt;=0,0,(2/(2050-AQ$80+1))*(1-(SUM($E88:AQ88)/$I$82))*$I$82*'Fixed Data'!AO$52)),0)</f>
        <v>0</v>
      </c>
      <c r="AS88" s="21">
        <f>IF($I$82&lt;0,(IF(2050-AR$80&lt;=0,0,(2/(2050-AR$80+1))*(1-(SUM($E88:AR88)/$I$82))*$I$82*'Fixed Data'!AP$52)),0)</f>
        <v>0</v>
      </c>
      <c r="AT88" s="21">
        <f>IF($I$82&lt;0,(IF(2050-AS$80&lt;=0,0,(2/(2050-AS$80+1))*(1-(SUM($E88:AS88)/$I$82))*$I$82*'Fixed Data'!AQ$52)),0)</f>
        <v>0</v>
      </c>
      <c r="AU88" s="21">
        <f>IF($I$82&lt;0,(IF(2050-AT$80&lt;=0,0,(2/(2050-AT$80+1))*(1-(SUM($E88:AT88)/$I$82))*$I$82*'Fixed Data'!AR$52)),0)</f>
        <v>0</v>
      </c>
      <c r="AV88" s="21">
        <f>IF($I$82&lt;0,(IF(2050-AU$80&lt;=0,0,(2/(2050-AU$80+1))*(1-(SUM($E88:AU88)/$I$82))*$I$82*'Fixed Data'!AS$52)),0)</f>
        <v>0</v>
      </c>
      <c r="AW88" s="21">
        <f>IF($I$82&lt;0,(IF(2050-AV$80&lt;=0,0,(2/(2050-AV$80+1))*(1-(SUM($E88:AV88)/$I$82))*$I$82*'Fixed Data'!AT$52)),0)</f>
        <v>0</v>
      </c>
      <c r="AX88" s="21">
        <f>IF($I$82&lt;0,(IF(2050-AW$80&lt;=0,0,(2/(2050-AW$80+1))*(1-(SUM($E88:AW88)/$I$82))*$I$82*'Fixed Data'!AU$52)),0)</f>
        <v>0</v>
      </c>
      <c r="AY88" s="21">
        <f>IF($I$82&lt;0,(IF(2050-AX$80&lt;=0,0,(2/(2050-AX$80+1))*(1-(SUM($E88:AX88)/$I$82))*$I$82*'Fixed Data'!AV$52)),0)</f>
        <v>0</v>
      </c>
      <c r="AZ88" s="21">
        <f>IF($I$82&lt;0,(IF(2050-AY$80&lt;=0,0,(2/(2050-AY$80+1))*(1-(SUM($E88:AY88)/$I$82))*$I$82*'Fixed Data'!AW$52)),0)</f>
        <v>0</v>
      </c>
      <c r="BA88" s="21">
        <f>IF($I$82&lt;0,(IF(2050-AZ$80&lt;=0,0,(2/(2050-AZ$80+1))*(1-(SUM($E88:AZ88)/$I$82))*$I$82*'Fixed Data'!AX$52)),0)</f>
        <v>0</v>
      </c>
      <c r="BB88" s="21">
        <f>IF($I$82&lt;0,(IF(2050-BA$80&lt;=0,0,(2/(2050-BA$80+1))*(1-(SUM($E88:BA88)/$I$82))*$I$82*'Fixed Data'!AY$52)),0)</f>
        <v>0</v>
      </c>
    </row>
    <row r="89" spans="1:54" ht="15" hidden="1" customHeight="1" outlineLevel="3">
      <c r="A89" s="8"/>
      <c r="B89" t="s">
        <v>405</v>
      </c>
      <c r="C89" t="s">
        <v>406</v>
      </c>
      <c r="D89" t="s">
        <v>379</v>
      </c>
      <c r="E89" s="18"/>
      <c r="F89" s="18"/>
      <c r="G89" s="18"/>
      <c r="H89" s="18"/>
      <c r="I89" s="18"/>
      <c r="J89" s="18"/>
      <c r="K89" s="21">
        <f>IF($J$82&lt;0,(IF(2050-J$80&lt;=0,0,(2/(2050-J$80+1))*(1-(SUM($E89:J89)/$J$82))*$J$82*'Fixed Data'!H$52)),0)</f>
        <v>0</v>
      </c>
      <c r="L89" s="21">
        <f>IF($J$82&lt;0,(IF(2050-K$80&lt;=0,0,(2/(2050-K$80+1))*(1-(SUM($E89:K89)/$J$82))*$J$82*'Fixed Data'!I$52)),0)</f>
        <v>0</v>
      </c>
      <c r="M89" s="21">
        <f>IF($J$82&lt;0,(IF(2050-L$80&lt;=0,0,(2/(2050-L$80+1))*(1-(SUM($E89:L89)/$J$82))*$J$82*'Fixed Data'!J$52)),0)</f>
        <v>0</v>
      </c>
      <c r="N89" s="21">
        <f>IF($J$82&lt;0,(IF(2050-M$80&lt;=0,0,(2/(2050-M$80+1))*(1-(SUM($E89:M89)/$J$82))*$J$82*'Fixed Data'!K$52)),0)</f>
        <v>0</v>
      </c>
      <c r="O89" s="21">
        <f>IF($J$82&lt;0,(IF(2050-N$80&lt;=0,0,(2/(2050-N$80+1))*(1-(SUM($E89:N89)/$J$82))*$J$82*'Fixed Data'!L$52)),0)</f>
        <v>0</v>
      </c>
      <c r="P89" s="21">
        <f>IF($J$82&lt;0,(IF(2050-O$80&lt;=0,0,(2/(2050-O$80+1))*(1-(SUM($E89:O89)/$J$82))*$J$82*'Fixed Data'!M$52)),0)</f>
        <v>0</v>
      </c>
      <c r="Q89" s="21">
        <f>IF($J$82&lt;0,(IF(2050-P$80&lt;=0,0,(2/(2050-P$80+1))*(1-(SUM($E89:P89)/$J$82))*$J$82*'Fixed Data'!N$52)),0)</f>
        <v>0</v>
      </c>
      <c r="R89" s="21">
        <f>IF($J$82&lt;0,(IF(2050-Q$80&lt;=0,0,(2/(2050-Q$80+1))*(1-(SUM($E89:Q89)/$J$82))*$J$82*'Fixed Data'!O$52)),0)</f>
        <v>0</v>
      </c>
      <c r="S89" s="21">
        <f>IF($J$82&lt;0,(IF(2050-R$80&lt;=0,0,(2/(2050-R$80+1))*(1-(SUM($E89:R89)/$J$82))*$J$82*'Fixed Data'!P$52)),0)</f>
        <v>0</v>
      </c>
      <c r="T89" s="21">
        <f>IF($J$82&lt;0,(IF(2050-S$80&lt;=0,0,(2/(2050-S$80+1))*(1-(SUM($E89:S89)/$J$82))*$J$82*'Fixed Data'!Q$52)),0)</f>
        <v>0</v>
      </c>
      <c r="U89" s="21">
        <f>IF($J$82&lt;0,(IF(2050-T$80&lt;=0,0,(2/(2050-T$80+1))*(1-(SUM($E89:T89)/$J$82))*$J$82*'Fixed Data'!R$52)),0)</f>
        <v>0</v>
      </c>
      <c r="V89" s="21">
        <f>IF($J$82&lt;0,(IF(2050-U$80&lt;=0,0,(2/(2050-U$80+1))*(1-(SUM($E89:U89)/$J$82))*$J$82*'Fixed Data'!S$52)),0)</f>
        <v>0</v>
      </c>
      <c r="W89" s="21">
        <f>IF($J$82&lt;0,(IF(2050-V$80&lt;=0,0,(2/(2050-V$80+1))*(1-(SUM($E89:V89)/$J$82))*$J$82*'Fixed Data'!T$52)),0)</f>
        <v>0</v>
      </c>
      <c r="X89" s="21">
        <f>IF($J$82&lt;0,(IF(2050-W$80&lt;=0,0,(2/(2050-W$80+1))*(1-(SUM($E89:W89)/$J$82))*$J$82*'Fixed Data'!U$52)),0)</f>
        <v>0</v>
      </c>
      <c r="Y89" s="21">
        <f>IF($J$82&lt;0,(IF(2050-X$80&lt;=0,0,(2/(2050-X$80+1))*(1-(SUM($E89:X89)/$J$82))*$J$82*'Fixed Data'!V$52)),0)</f>
        <v>0</v>
      </c>
      <c r="Z89" s="21">
        <f>IF($J$82&lt;0,(IF(2050-Y$80&lt;=0,0,(2/(2050-Y$80+1))*(1-(SUM($E89:Y89)/$J$82))*$J$82*'Fixed Data'!W$52)),0)</f>
        <v>0</v>
      </c>
      <c r="AA89" s="21">
        <f>IF($J$82&lt;0,(IF(2050-Z$80&lt;=0,0,(2/(2050-Z$80+1))*(1-(SUM($E89:Z89)/$J$82))*$J$82*'Fixed Data'!X$52)),0)</f>
        <v>0</v>
      </c>
      <c r="AB89" s="21">
        <f>IF($J$82&lt;0,(IF(2050-AA$80&lt;=0,0,(2/(2050-AA$80+1))*(1-(SUM($E89:AA89)/$J$82))*$J$82*'Fixed Data'!Y$52)),0)</f>
        <v>0</v>
      </c>
      <c r="AC89" s="21">
        <f>IF($J$82&lt;0,(IF(2050-AB$80&lt;=0,0,(2/(2050-AB$80+1))*(1-(SUM($E89:AB89)/$J$82))*$J$82*'Fixed Data'!Z$52)),0)</f>
        <v>0</v>
      </c>
      <c r="AD89" s="21">
        <f>IF($J$82&lt;0,(IF(2050-AC$80&lt;=0,0,(2/(2050-AC$80+1))*(1-(SUM($E89:AC89)/$J$82))*$J$82*'Fixed Data'!AA$52)),0)</f>
        <v>0</v>
      </c>
      <c r="AE89" s="21">
        <f>IF($J$82&lt;0,(IF(2050-AD$80&lt;=0,0,(2/(2050-AD$80+1))*(1-(SUM($E89:AD89)/$J$82))*$J$82*'Fixed Data'!AB$52)),0)</f>
        <v>0</v>
      </c>
      <c r="AF89" s="21">
        <f>IF($J$82&lt;0,(IF(2050-AE$80&lt;=0,0,(2/(2050-AE$80+1))*(1-(SUM($E89:AE89)/$J$82))*$J$82*'Fixed Data'!AC$52)),0)</f>
        <v>0</v>
      </c>
      <c r="AG89" s="21">
        <f>IF($J$82&lt;0,(IF(2050-AF$80&lt;=0,0,(2/(2050-AF$80+1))*(1-(SUM($E89:AF89)/$J$82))*$J$82*'Fixed Data'!AD$52)),0)</f>
        <v>0</v>
      </c>
      <c r="AH89" s="21">
        <f>IF($J$82&lt;0,(IF(2050-AG$80&lt;=0,0,(2/(2050-AG$80+1))*(1-(SUM($E89:AG89)/$J$82))*$J$82*'Fixed Data'!AE$52)),0)</f>
        <v>0</v>
      </c>
      <c r="AI89" s="21">
        <f>IF($J$82&lt;0,(IF(2050-AH$80&lt;=0,0,(2/(2050-AH$80+1))*(1-(SUM($E89:AH89)/$J$82))*$J$82*'Fixed Data'!AF$52)),0)</f>
        <v>0</v>
      </c>
      <c r="AJ89" s="21">
        <f>IF($J$82&lt;0,(IF(2050-AI$80&lt;=0,0,(2/(2050-AI$80+1))*(1-(SUM($E89:AI89)/$J$82))*$J$82*'Fixed Data'!AG$52)),0)</f>
        <v>0</v>
      </c>
      <c r="AK89" s="21">
        <f>IF($J$82&lt;0,(IF(2050-AJ$80&lt;=0,0,(2/(2050-AJ$80+1))*(1-(SUM($E89:AJ89)/$J$82))*$J$82*'Fixed Data'!AH$52)),0)</f>
        <v>0</v>
      </c>
      <c r="AL89" s="21">
        <f>IF($J$82&lt;0,(IF(2050-AK$80&lt;=0,0,(2/(2050-AK$80+1))*(1-(SUM($E89:AK89)/$J$82))*$J$82*'Fixed Data'!AI$52)),0)</f>
        <v>0</v>
      </c>
      <c r="AM89" s="21">
        <f>IF($J$82&lt;0,(IF(2050-AL$80&lt;=0,0,(2/(2050-AL$80+1))*(1-(SUM($E89:AL89)/$J$82))*$J$82*'Fixed Data'!AJ$52)),0)</f>
        <v>0</v>
      </c>
      <c r="AN89" s="21">
        <f>IF($J$82&lt;0,(IF(2050-AM$80&lt;=0,0,(2/(2050-AM$80+1))*(1-(SUM($E89:AM89)/$J$82))*$J$82*'Fixed Data'!AK$52)),0)</f>
        <v>0</v>
      </c>
      <c r="AO89" s="21">
        <f>IF($J$82&lt;0,(IF(2050-AN$80&lt;=0,0,(2/(2050-AN$80+1))*(1-(SUM($E89:AN89)/$J$82))*$J$82*'Fixed Data'!AL$52)),0)</f>
        <v>0</v>
      </c>
      <c r="AP89" s="21">
        <f>IF($J$82&lt;0,(IF(2050-AO$80&lt;=0,0,(2/(2050-AO$80+1))*(1-(SUM($E89:AO89)/$J$82))*$J$82*'Fixed Data'!AM$52)),0)</f>
        <v>0</v>
      </c>
      <c r="AQ89" s="21">
        <f>IF($J$82&lt;0,(IF(2050-AP$80&lt;=0,0,(2/(2050-AP$80+1))*(1-(SUM($E89:AP89)/$J$82))*$J$82*'Fixed Data'!AN$52)),0)</f>
        <v>0</v>
      </c>
      <c r="AR89" s="21">
        <f>IF($J$82&lt;0,(IF(2050-AQ$80&lt;=0,0,(2/(2050-AQ$80+1))*(1-(SUM($E89:AQ89)/$J$82))*$J$82*'Fixed Data'!AO$52)),0)</f>
        <v>0</v>
      </c>
      <c r="AS89" s="21">
        <f>IF($J$82&lt;0,(IF(2050-AR$80&lt;=0,0,(2/(2050-AR$80+1))*(1-(SUM($E89:AR89)/$J$82))*$J$82*'Fixed Data'!AP$52)),0)</f>
        <v>0</v>
      </c>
      <c r="AT89" s="21">
        <f>IF($J$82&lt;0,(IF(2050-AS$80&lt;=0,0,(2/(2050-AS$80+1))*(1-(SUM($E89:AS89)/$J$82))*$J$82*'Fixed Data'!AQ$52)),0)</f>
        <v>0</v>
      </c>
      <c r="AU89" s="21">
        <f>IF($J$82&lt;0,(IF(2050-AT$80&lt;=0,0,(2/(2050-AT$80+1))*(1-(SUM($E89:AT89)/$J$82))*$J$82*'Fixed Data'!AR$52)),0)</f>
        <v>0</v>
      </c>
      <c r="AV89" s="21">
        <f>IF($J$82&lt;0,(IF(2050-AU$80&lt;=0,0,(2/(2050-AU$80+1))*(1-(SUM($E89:AU89)/$J$82))*$J$82*'Fixed Data'!AS$52)),0)</f>
        <v>0</v>
      </c>
      <c r="AW89" s="21">
        <f>IF($J$82&lt;0,(IF(2050-AV$80&lt;=0,0,(2/(2050-AV$80+1))*(1-(SUM($E89:AV89)/$J$82))*$J$82*'Fixed Data'!AT$52)),0)</f>
        <v>0</v>
      </c>
      <c r="AX89" s="21">
        <f>IF($J$82&lt;0,(IF(2050-AW$80&lt;=0,0,(2/(2050-AW$80+1))*(1-(SUM($E89:AW89)/$J$82))*$J$82*'Fixed Data'!AU$52)),0)</f>
        <v>0</v>
      </c>
      <c r="AY89" s="21">
        <f>IF($J$82&lt;0,(IF(2050-AX$80&lt;=0,0,(2/(2050-AX$80+1))*(1-(SUM($E89:AX89)/$J$82))*$J$82*'Fixed Data'!AV$52)),0)</f>
        <v>0</v>
      </c>
      <c r="AZ89" s="21">
        <f>IF($J$82&lt;0,(IF(2050-AY$80&lt;=0,0,(2/(2050-AY$80+1))*(1-(SUM($E89:AY89)/$J$82))*$J$82*'Fixed Data'!AW$52)),0)</f>
        <v>0</v>
      </c>
      <c r="BA89" s="21">
        <f>IF($J$82&lt;0,(IF(2050-AZ$80&lt;=0,0,(2/(2050-AZ$80+1))*(1-(SUM($E89:AZ89)/$J$82))*$J$82*'Fixed Data'!AX$52)),0)</f>
        <v>0</v>
      </c>
      <c r="BB89" s="21">
        <f>IF($J$82&lt;0,(IF(2050-BA$80&lt;=0,0,(2/(2050-BA$80+1))*(1-(SUM($E89:BA89)/$J$82))*$J$82*'Fixed Data'!AY$52)),0)</f>
        <v>0</v>
      </c>
    </row>
    <row r="90" spans="1:54" ht="15" hidden="1" customHeight="1" outlineLevel="3">
      <c r="A90" s="8"/>
      <c r="B90" t="s">
        <v>407</v>
      </c>
      <c r="C90" t="s">
        <v>408</v>
      </c>
      <c r="D90" t="s">
        <v>379</v>
      </c>
      <c r="E90" s="18"/>
      <c r="F90" s="18"/>
      <c r="G90" s="18"/>
      <c r="H90" s="18"/>
      <c r="I90" s="18"/>
      <c r="J90" s="18"/>
      <c r="K90" s="18"/>
      <c r="L90" s="21">
        <f>IF($K$82&lt;0,(IF(2050-K$80&lt;=0,0,(2/(2050-K$80+1))*(1-(SUM($E90:K90)/$K$82))*$K$82*'Fixed Data'!I$52)),0)</f>
        <v>0</v>
      </c>
      <c r="M90" s="21">
        <f>IF($K$82&lt;0,(IF(2050-L$80&lt;=0,0,(2/(2050-L$80+1))*(1-(SUM($E90:L90)/$K$82))*$K$82*'Fixed Data'!J$52)),0)</f>
        <v>0</v>
      </c>
      <c r="N90" s="21">
        <f>IF($K$82&lt;0,(IF(2050-M$80&lt;=0,0,(2/(2050-M$80+1))*(1-(SUM($E90:M90)/$K$82))*$K$82*'Fixed Data'!K$52)),0)</f>
        <v>0</v>
      </c>
      <c r="O90" s="21">
        <f>IF($K$82&lt;0,(IF(2050-N$80&lt;=0,0,(2/(2050-N$80+1))*(1-(SUM($E90:N90)/$K$82))*$K$82*'Fixed Data'!L$52)),0)</f>
        <v>0</v>
      </c>
      <c r="P90" s="21">
        <f>IF($K$82&lt;0,(IF(2050-O$80&lt;=0,0,(2/(2050-O$80+1))*(1-(SUM($E90:O90)/$K$82))*$K$82*'Fixed Data'!M$52)),0)</f>
        <v>0</v>
      </c>
      <c r="Q90" s="21">
        <f>IF($K$82&lt;0,(IF(2050-P$80&lt;=0,0,(2/(2050-P$80+1))*(1-(SUM($E90:P90)/$K$82))*$K$82*'Fixed Data'!N$52)),0)</f>
        <v>0</v>
      </c>
      <c r="R90" s="21">
        <f>IF($K$82&lt;0,(IF(2050-Q$80&lt;=0,0,(2/(2050-Q$80+1))*(1-(SUM($E90:Q90)/$K$82))*$K$82*'Fixed Data'!O$52)),0)</f>
        <v>0</v>
      </c>
      <c r="S90" s="21">
        <f>IF($K$82&lt;0,(IF(2050-R$80&lt;=0,0,(2/(2050-R$80+1))*(1-(SUM($E90:R90)/$K$82))*$K$82*'Fixed Data'!P$52)),0)</f>
        <v>0</v>
      </c>
      <c r="T90" s="21">
        <f>IF($K$82&lt;0,(IF(2050-S$80&lt;=0,0,(2/(2050-S$80+1))*(1-(SUM($E90:S90)/$K$82))*$K$82*'Fixed Data'!Q$52)),0)</f>
        <v>0</v>
      </c>
      <c r="U90" s="21">
        <f>IF($K$82&lt;0,(IF(2050-T$80&lt;=0,0,(2/(2050-T$80+1))*(1-(SUM($E90:T90)/$K$82))*$K$82*'Fixed Data'!R$52)),0)</f>
        <v>0</v>
      </c>
      <c r="V90" s="21">
        <f>IF($K$82&lt;0,(IF(2050-U$80&lt;=0,0,(2/(2050-U$80+1))*(1-(SUM($E90:U90)/$K$82))*$K$82*'Fixed Data'!S$52)),0)</f>
        <v>0</v>
      </c>
      <c r="W90" s="21">
        <f>IF($K$82&lt;0,(IF(2050-V$80&lt;=0,0,(2/(2050-V$80+1))*(1-(SUM($E90:V90)/$K$82))*$K$82*'Fixed Data'!T$52)),0)</f>
        <v>0</v>
      </c>
      <c r="X90" s="21">
        <f>IF($K$82&lt;0,(IF(2050-W$80&lt;=0,0,(2/(2050-W$80+1))*(1-(SUM($E90:W90)/$K$82))*$K$82*'Fixed Data'!U$52)),0)</f>
        <v>0</v>
      </c>
      <c r="Y90" s="21">
        <f>IF($K$82&lt;0,(IF(2050-X$80&lt;=0,0,(2/(2050-X$80+1))*(1-(SUM($E90:X90)/$K$82))*$K$82*'Fixed Data'!V$52)),0)</f>
        <v>0</v>
      </c>
      <c r="Z90" s="21">
        <f>IF($K$82&lt;0,(IF(2050-Y$80&lt;=0,0,(2/(2050-Y$80+1))*(1-(SUM($E90:Y90)/$K$82))*$K$82*'Fixed Data'!W$52)),0)</f>
        <v>0</v>
      </c>
      <c r="AA90" s="21">
        <f>IF($K$82&lt;0,(IF(2050-Z$80&lt;=0,0,(2/(2050-Z$80+1))*(1-(SUM($E90:Z90)/$K$82))*$K$82*'Fixed Data'!X$52)),0)</f>
        <v>0</v>
      </c>
      <c r="AB90" s="21">
        <f>IF($K$82&lt;0,(IF(2050-AA$80&lt;=0,0,(2/(2050-AA$80+1))*(1-(SUM($E90:AA90)/$K$82))*$K$82*'Fixed Data'!Y$52)),0)</f>
        <v>0</v>
      </c>
      <c r="AC90" s="21">
        <f>IF($K$82&lt;0,(IF(2050-AB$80&lt;=0,0,(2/(2050-AB$80+1))*(1-(SUM($E90:AB90)/$K$82))*$K$82*'Fixed Data'!Z$52)),0)</f>
        <v>0</v>
      </c>
      <c r="AD90" s="21">
        <f>IF($K$82&lt;0,(IF(2050-AC$80&lt;=0,0,(2/(2050-AC$80+1))*(1-(SUM($E90:AC90)/$K$82))*$K$82*'Fixed Data'!AA$52)),0)</f>
        <v>0</v>
      </c>
      <c r="AE90" s="21">
        <f>IF($K$82&lt;0,(IF(2050-AD$80&lt;=0,0,(2/(2050-AD$80+1))*(1-(SUM($E90:AD90)/$K$82))*$K$82*'Fixed Data'!AB$52)),0)</f>
        <v>0</v>
      </c>
      <c r="AF90" s="21">
        <f>IF($K$82&lt;0,(IF(2050-AE$80&lt;=0,0,(2/(2050-AE$80+1))*(1-(SUM($E90:AE90)/$K$82))*$K$82*'Fixed Data'!AC$52)),0)</f>
        <v>0</v>
      </c>
      <c r="AG90" s="21">
        <f>IF($K$82&lt;0,(IF(2050-AF$80&lt;=0,0,(2/(2050-AF$80+1))*(1-(SUM($E90:AF90)/$K$82))*$K$82*'Fixed Data'!AD$52)),0)</f>
        <v>0</v>
      </c>
      <c r="AH90" s="21">
        <f>IF($K$82&lt;0,(IF(2050-AG$80&lt;=0,0,(2/(2050-AG$80+1))*(1-(SUM($E90:AG90)/$K$82))*$K$82*'Fixed Data'!AE$52)),0)</f>
        <v>0</v>
      </c>
      <c r="AI90" s="21">
        <f>IF($K$82&lt;0,(IF(2050-AH$80&lt;=0,0,(2/(2050-AH$80+1))*(1-(SUM($E90:AH90)/$K$82))*$K$82*'Fixed Data'!AF$52)),0)</f>
        <v>0</v>
      </c>
      <c r="AJ90" s="21">
        <f>IF($K$82&lt;0,(IF(2050-AI$80&lt;=0,0,(2/(2050-AI$80+1))*(1-(SUM($E90:AI90)/$K$82))*$K$82*'Fixed Data'!AG$52)),0)</f>
        <v>0</v>
      </c>
      <c r="AK90" s="21">
        <f>IF($K$82&lt;0,(IF(2050-AJ$80&lt;=0,0,(2/(2050-AJ$80+1))*(1-(SUM($E90:AJ90)/$K$82))*$K$82*'Fixed Data'!AH$52)),0)</f>
        <v>0</v>
      </c>
      <c r="AL90" s="21">
        <f>IF($K$82&lt;0,(IF(2050-AK$80&lt;=0,0,(2/(2050-AK$80+1))*(1-(SUM($E90:AK90)/$K$82))*$K$82*'Fixed Data'!AI$52)),0)</f>
        <v>0</v>
      </c>
      <c r="AM90" s="21">
        <f>IF($K$82&lt;0,(IF(2050-AL$80&lt;=0,0,(2/(2050-AL$80+1))*(1-(SUM($E90:AL90)/$K$82))*$K$82*'Fixed Data'!AJ$52)),0)</f>
        <v>0</v>
      </c>
      <c r="AN90" s="21">
        <f>IF($K$82&lt;0,(IF(2050-AM$80&lt;=0,0,(2/(2050-AM$80+1))*(1-(SUM($E90:AM90)/$K$82))*$K$82*'Fixed Data'!AK$52)),0)</f>
        <v>0</v>
      </c>
      <c r="AO90" s="21">
        <f>IF($K$82&lt;0,(IF(2050-AN$80&lt;=0,0,(2/(2050-AN$80+1))*(1-(SUM($E90:AN90)/$K$82))*$K$82*'Fixed Data'!AL$52)),0)</f>
        <v>0</v>
      </c>
      <c r="AP90" s="21">
        <f>IF($K$82&lt;0,(IF(2050-AO$80&lt;=0,0,(2/(2050-AO$80+1))*(1-(SUM($E90:AO90)/$K$82))*$K$82*'Fixed Data'!AM$52)),0)</f>
        <v>0</v>
      </c>
      <c r="AQ90" s="21">
        <f>IF($K$82&lt;0,(IF(2050-AP$80&lt;=0,0,(2/(2050-AP$80+1))*(1-(SUM($E90:AP90)/$K$82))*$K$82*'Fixed Data'!AN$52)),0)</f>
        <v>0</v>
      </c>
      <c r="AR90" s="21">
        <f>IF($K$82&lt;0,(IF(2050-AQ$80&lt;=0,0,(2/(2050-AQ$80+1))*(1-(SUM($E90:AQ90)/$K$82))*$K$82*'Fixed Data'!AO$52)),0)</f>
        <v>0</v>
      </c>
      <c r="AS90" s="21">
        <f>IF($K$82&lt;0,(IF(2050-AR$80&lt;=0,0,(2/(2050-AR$80+1))*(1-(SUM($E90:AR90)/$K$82))*$K$82*'Fixed Data'!AP$52)),0)</f>
        <v>0</v>
      </c>
      <c r="AT90" s="21">
        <f>IF($K$82&lt;0,(IF(2050-AS$80&lt;=0,0,(2/(2050-AS$80+1))*(1-(SUM($E90:AS90)/$K$82))*$K$82*'Fixed Data'!AQ$52)),0)</f>
        <v>0</v>
      </c>
      <c r="AU90" s="21">
        <f>IF($K$82&lt;0,(IF(2050-AT$80&lt;=0,0,(2/(2050-AT$80+1))*(1-(SUM($E90:AT90)/$K$82))*$K$82*'Fixed Data'!AR$52)),0)</f>
        <v>0</v>
      </c>
      <c r="AV90" s="21">
        <f>IF($K$82&lt;0,(IF(2050-AU$80&lt;=0,0,(2/(2050-AU$80+1))*(1-(SUM($E90:AU90)/$K$82))*$K$82*'Fixed Data'!AS$52)),0)</f>
        <v>0</v>
      </c>
      <c r="AW90" s="21">
        <f>IF($K$82&lt;0,(IF(2050-AV$80&lt;=0,0,(2/(2050-AV$80+1))*(1-(SUM($E90:AV90)/$K$82))*$K$82*'Fixed Data'!AT$52)),0)</f>
        <v>0</v>
      </c>
      <c r="AX90" s="21">
        <f>IF($K$82&lt;0,(IF(2050-AW$80&lt;=0,0,(2/(2050-AW$80+1))*(1-(SUM($E90:AW90)/$K$82))*$K$82*'Fixed Data'!AU$52)),0)</f>
        <v>0</v>
      </c>
      <c r="AY90" s="21">
        <f>IF($K$82&lt;0,(IF(2050-AX$80&lt;=0,0,(2/(2050-AX$80+1))*(1-(SUM($E90:AX90)/$K$82))*$K$82*'Fixed Data'!AV$52)),0)</f>
        <v>0</v>
      </c>
      <c r="AZ90" s="21">
        <f>IF($K$82&lt;0,(IF(2050-AY$80&lt;=0,0,(2/(2050-AY$80+1))*(1-(SUM($E90:AY90)/$K$82))*$K$82*'Fixed Data'!AW$52)),0)</f>
        <v>0</v>
      </c>
      <c r="BA90" s="21">
        <f>IF($K$82&lt;0,(IF(2050-AZ$80&lt;=0,0,(2/(2050-AZ$80+1))*(1-(SUM($E90:AZ90)/$K$82))*$K$82*'Fixed Data'!AX$52)),0)</f>
        <v>0</v>
      </c>
      <c r="BB90" s="21">
        <f>IF($K$82&lt;0,(IF(2050-BA$80&lt;=0,0,(2/(2050-BA$80+1))*(1-(SUM($E90:BA90)/$K$82))*$K$82*'Fixed Data'!AY$52)),0)</f>
        <v>0</v>
      </c>
    </row>
    <row r="91" spans="1:54" ht="15" hidden="1" customHeight="1" outlineLevel="3">
      <c r="A91" s="8"/>
      <c r="B91" t="s">
        <v>409</v>
      </c>
      <c r="C91" t="s">
        <v>410</v>
      </c>
      <c r="D91" t="s">
        <v>379</v>
      </c>
      <c r="E91" s="18"/>
      <c r="F91" s="18"/>
      <c r="G91" s="18"/>
      <c r="H91" s="18"/>
      <c r="I91" s="18"/>
      <c r="J91" s="18"/>
      <c r="K91" s="18"/>
      <c r="L91" s="18"/>
      <c r="M91" s="21">
        <f>IF($L$82&lt;0,(IF(2050-L$80&lt;=0,0,(2/(2050-L$80+1))*(1-(SUM($E91:L91)/$L$82))*$L$82*'Fixed Data'!J$52)),0)</f>
        <v>0</v>
      </c>
      <c r="N91" s="21">
        <f>IF($L$82&lt;0,(IF(2050-M$80&lt;=0,0,(2/(2050-M$80+1))*(1-(SUM($E91:M91)/$L$82))*$L$82*'Fixed Data'!K$52)),0)</f>
        <v>0</v>
      </c>
      <c r="O91" s="21">
        <f>IF($L$82&lt;0,(IF(2050-N$80&lt;=0,0,(2/(2050-N$80+1))*(1-(SUM($E91:N91)/$L$82))*$L$82*'Fixed Data'!L$52)),0)</f>
        <v>0</v>
      </c>
      <c r="P91" s="21">
        <f>IF($L$82&lt;0,(IF(2050-O$80&lt;=0,0,(2/(2050-O$80+1))*(1-(SUM($E91:O91)/$L$82))*$L$82*'Fixed Data'!M$52)),0)</f>
        <v>0</v>
      </c>
      <c r="Q91" s="21">
        <f>IF($L$82&lt;0,(IF(2050-P$80&lt;=0,0,(2/(2050-P$80+1))*(1-(SUM($E91:P91)/$L$82))*$L$82*'Fixed Data'!N$52)),0)</f>
        <v>0</v>
      </c>
      <c r="R91" s="21">
        <f>IF($L$82&lt;0,(IF(2050-Q$80&lt;=0,0,(2/(2050-Q$80+1))*(1-(SUM($E91:Q91)/$L$82))*$L$82*'Fixed Data'!O$52)),0)</f>
        <v>0</v>
      </c>
      <c r="S91" s="21">
        <f>IF($L$82&lt;0,(IF(2050-R$80&lt;=0,0,(2/(2050-R$80+1))*(1-(SUM($E91:R91)/$L$82))*$L$82*'Fixed Data'!P$52)),0)</f>
        <v>0</v>
      </c>
      <c r="T91" s="21">
        <f>IF($L$82&lt;0,(IF(2050-S$80&lt;=0,0,(2/(2050-S$80+1))*(1-(SUM($E91:S91)/$L$82))*$L$82*'Fixed Data'!Q$52)),0)</f>
        <v>0</v>
      </c>
      <c r="U91" s="21">
        <f>IF($L$82&lt;0,(IF(2050-T$80&lt;=0,0,(2/(2050-T$80+1))*(1-(SUM($E91:T91)/$L$82))*$L$82*'Fixed Data'!R$52)),0)</f>
        <v>0</v>
      </c>
      <c r="V91" s="21">
        <f>IF($L$82&lt;0,(IF(2050-U$80&lt;=0,0,(2/(2050-U$80+1))*(1-(SUM($E91:U91)/$L$82))*$L$82*'Fixed Data'!S$52)),0)</f>
        <v>0</v>
      </c>
      <c r="W91" s="21">
        <f>IF($L$82&lt;0,(IF(2050-V$80&lt;=0,0,(2/(2050-V$80+1))*(1-(SUM($E91:V91)/$L$82))*$L$82*'Fixed Data'!T$52)),0)</f>
        <v>0</v>
      </c>
      <c r="X91" s="21">
        <f>IF($L$82&lt;0,(IF(2050-W$80&lt;=0,0,(2/(2050-W$80+1))*(1-(SUM($E91:W91)/$L$82))*$L$82*'Fixed Data'!U$52)),0)</f>
        <v>0</v>
      </c>
      <c r="Y91" s="21">
        <f>IF($L$82&lt;0,(IF(2050-X$80&lt;=0,0,(2/(2050-X$80+1))*(1-(SUM($E91:X91)/$L$82))*$L$82*'Fixed Data'!V$52)),0)</f>
        <v>0</v>
      </c>
      <c r="Z91" s="21">
        <f>IF($L$82&lt;0,(IF(2050-Y$80&lt;=0,0,(2/(2050-Y$80+1))*(1-(SUM($E91:Y91)/$L$82))*$L$82*'Fixed Data'!W$52)),0)</f>
        <v>0</v>
      </c>
      <c r="AA91" s="21">
        <f>IF($L$82&lt;0,(IF(2050-Z$80&lt;=0,0,(2/(2050-Z$80+1))*(1-(SUM($E91:Z91)/$L$82))*$L$82*'Fixed Data'!X$52)),0)</f>
        <v>0</v>
      </c>
      <c r="AB91" s="21">
        <f>IF($L$82&lt;0,(IF(2050-AA$80&lt;=0,0,(2/(2050-AA$80+1))*(1-(SUM($E91:AA91)/$L$82))*$L$82*'Fixed Data'!Y$52)),0)</f>
        <v>0</v>
      </c>
      <c r="AC91" s="21">
        <f>IF($L$82&lt;0,(IF(2050-AB$80&lt;=0,0,(2/(2050-AB$80+1))*(1-(SUM($E91:AB91)/$L$82))*$L$82*'Fixed Data'!Z$52)),0)</f>
        <v>0</v>
      </c>
      <c r="AD91" s="21">
        <f>IF($L$82&lt;0,(IF(2050-AC$80&lt;=0,0,(2/(2050-AC$80+1))*(1-(SUM($E91:AC91)/$L$82))*$L$82*'Fixed Data'!AA$52)),0)</f>
        <v>0</v>
      </c>
      <c r="AE91" s="21">
        <f>IF($L$82&lt;0,(IF(2050-AD$80&lt;=0,0,(2/(2050-AD$80+1))*(1-(SUM($E91:AD91)/$L$82))*$L$82*'Fixed Data'!AB$52)),0)</f>
        <v>0</v>
      </c>
      <c r="AF91" s="21">
        <f>IF($L$82&lt;0,(IF(2050-AE$80&lt;=0,0,(2/(2050-AE$80+1))*(1-(SUM($E91:AE91)/$L$82))*$L$82*'Fixed Data'!AC$52)),0)</f>
        <v>0</v>
      </c>
      <c r="AG91" s="21">
        <f>IF($L$82&lt;0,(IF(2050-AF$80&lt;=0,0,(2/(2050-AF$80+1))*(1-(SUM($E91:AF91)/$L$82))*$L$82*'Fixed Data'!AD$52)),0)</f>
        <v>0</v>
      </c>
      <c r="AH91" s="21">
        <f>IF($L$82&lt;0,(IF(2050-AG$80&lt;=0,0,(2/(2050-AG$80+1))*(1-(SUM($E91:AG91)/$L$82))*$L$82*'Fixed Data'!AE$52)),0)</f>
        <v>0</v>
      </c>
      <c r="AI91" s="21">
        <f>IF($L$82&lt;0,(IF(2050-AH$80&lt;=0,0,(2/(2050-AH$80+1))*(1-(SUM($E91:AH91)/$L$82))*$L$82*'Fixed Data'!AF$52)),0)</f>
        <v>0</v>
      </c>
      <c r="AJ91" s="21">
        <f>IF($L$82&lt;0,(IF(2050-AI$80&lt;=0,0,(2/(2050-AI$80+1))*(1-(SUM($E91:AI91)/$L$82))*$L$82*'Fixed Data'!AG$52)),0)</f>
        <v>0</v>
      </c>
      <c r="AK91" s="21">
        <f>IF($L$82&lt;0,(IF(2050-AJ$80&lt;=0,0,(2/(2050-AJ$80+1))*(1-(SUM($E91:AJ91)/$L$82))*$L$82*'Fixed Data'!AH$52)),0)</f>
        <v>0</v>
      </c>
      <c r="AL91" s="21">
        <f>IF($L$82&lt;0,(IF(2050-AK$80&lt;=0,0,(2/(2050-AK$80+1))*(1-(SUM($E91:AK91)/$L$82))*$L$82*'Fixed Data'!AI$52)),0)</f>
        <v>0</v>
      </c>
      <c r="AM91" s="21">
        <f>IF($L$82&lt;0,(IF(2050-AL$80&lt;=0,0,(2/(2050-AL$80+1))*(1-(SUM($E91:AL91)/$L$82))*$L$82*'Fixed Data'!AJ$52)),0)</f>
        <v>0</v>
      </c>
      <c r="AN91" s="21">
        <f>IF($L$82&lt;0,(IF(2050-AM$80&lt;=0,0,(2/(2050-AM$80+1))*(1-(SUM($E91:AM91)/$L$82))*$L$82*'Fixed Data'!AK$52)),0)</f>
        <v>0</v>
      </c>
      <c r="AO91" s="21">
        <f>IF($L$82&lt;0,(IF(2050-AN$80&lt;=0,0,(2/(2050-AN$80+1))*(1-(SUM($E91:AN91)/$L$82))*$L$82*'Fixed Data'!AL$52)),0)</f>
        <v>0</v>
      </c>
      <c r="AP91" s="21">
        <f>IF($L$82&lt;0,(IF(2050-AO$80&lt;=0,0,(2/(2050-AO$80+1))*(1-(SUM($E91:AO91)/$L$82))*$L$82*'Fixed Data'!AM$52)),0)</f>
        <v>0</v>
      </c>
      <c r="AQ91" s="21">
        <f>IF($L$82&lt;0,(IF(2050-AP$80&lt;=0,0,(2/(2050-AP$80+1))*(1-(SUM($E91:AP91)/$L$82))*$L$82*'Fixed Data'!AN$52)),0)</f>
        <v>0</v>
      </c>
      <c r="AR91" s="21">
        <f>IF($L$82&lt;0,(IF(2050-AQ$80&lt;=0,0,(2/(2050-AQ$80+1))*(1-(SUM($E91:AQ91)/$L$82))*$L$82*'Fixed Data'!AO$52)),0)</f>
        <v>0</v>
      </c>
      <c r="AS91" s="21">
        <f>IF($L$82&lt;0,(IF(2050-AR$80&lt;=0,0,(2/(2050-AR$80+1))*(1-(SUM($E91:AR91)/$L$82))*$L$82*'Fixed Data'!AP$52)),0)</f>
        <v>0</v>
      </c>
      <c r="AT91" s="21">
        <f>IF($L$82&lt;0,(IF(2050-AS$80&lt;=0,0,(2/(2050-AS$80+1))*(1-(SUM($E91:AS91)/$L$82))*$L$82*'Fixed Data'!AQ$52)),0)</f>
        <v>0</v>
      </c>
      <c r="AU91" s="21">
        <f>IF($L$82&lt;0,(IF(2050-AT$80&lt;=0,0,(2/(2050-AT$80+1))*(1-(SUM($E91:AT91)/$L$82))*$L$82*'Fixed Data'!AR$52)),0)</f>
        <v>0</v>
      </c>
      <c r="AV91" s="21">
        <f>IF($L$82&lt;0,(IF(2050-AU$80&lt;=0,0,(2/(2050-AU$80+1))*(1-(SUM($E91:AU91)/$L$82))*$L$82*'Fixed Data'!AS$52)),0)</f>
        <v>0</v>
      </c>
      <c r="AW91" s="21">
        <f>IF($L$82&lt;0,(IF(2050-AV$80&lt;=0,0,(2/(2050-AV$80+1))*(1-(SUM($E91:AV91)/$L$82))*$L$82*'Fixed Data'!AT$52)),0)</f>
        <v>0</v>
      </c>
      <c r="AX91" s="21">
        <f>IF($L$82&lt;0,(IF(2050-AW$80&lt;=0,0,(2/(2050-AW$80+1))*(1-(SUM($E91:AW91)/$L$82))*$L$82*'Fixed Data'!AU$52)),0)</f>
        <v>0</v>
      </c>
      <c r="AY91" s="21">
        <f>IF($L$82&lt;0,(IF(2050-AX$80&lt;=0,0,(2/(2050-AX$80+1))*(1-(SUM($E91:AX91)/$L$82))*$L$82*'Fixed Data'!AV$52)),0)</f>
        <v>0</v>
      </c>
      <c r="AZ91" s="21">
        <f>IF($L$82&lt;0,(IF(2050-AY$80&lt;=0,0,(2/(2050-AY$80+1))*(1-(SUM($E91:AY91)/$L$82))*$L$82*'Fixed Data'!AW$52)),0)</f>
        <v>0</v>
      </c>
      <c r="BA91" s="21">
        <f>IF($L$82&lt;0,(IF(2050-AZ$80&lt;=0,0,(2/(2050-AZ$80+1))*(1-(SUM($E91:AZ91)/$L$82))*$L$82*'Fixed Data'!AX$52)),0)</f>
        <v>0</v>
      </c>
      <c r="BB91" s="21">
        <f>IF($L$82&lt;0,(IF(2050-BA$80&lt;=0,0,(2/(2050-BA$80+1))*(1-(SUM($E91:BA91)/$L$82))*$L$82*'Fixed Data'!AY$52)),0)</f>
        <v>0</v>
      </c>
    </row>
    <row r="92" spans="1:54" ht="15" hidden="1" customHeight="1" outlineLevel="3">
      <c r="A92" s="8"/>
      <c r="B92" t="s">
        <v>411</v>
      </c>
      <c r="C92" t="s">
        <v>412</v>
      </c>
      <c r="D92" t="s">
        <v>379</v>
      </c>
      <c r="E92" s="18"/>
      <c r="F92" s="18"/>
      <c r="G92" s="18"/>
      <c r="H92" s="18"/>
      <c r="I92" s="18"/>
      <c r="J92" s="18"/>
      <c r="K92" s="18"/>
      <c r="L92" s="18"/>
      <c r="M92" s="18"/>
      <c r="N92" s="21">
        <f>IF($M$82&lt;0,(IF(2050-M$80&lt;=0,0,(2/(2050-M$80+1))*(1-(SUM($E92:M92)/$M$82))*$M$82*'Fixed Data'!K$52)),0)</f>
        <v>0</v>
      </c>
      <c r="O92" s="21">
        <f>IF($M$82&lt;0,(IF(2050-N$80&lt;=0,0,(2/(2050-N$80+1))*(1-(SUM($E92:N92)/$M$82))*$M$82*'Fixed Data'!L$52)),0)</f>
        <v>0</v>
      </c>
      <c r="P92" s="21">
        <f>IF($M$82&lt;0,(IF(2050-O$80&lt;=0,0,(2/(2050-O$80+1))*(1-(SUM($E92:O92)/$M$82))*$M$82*'Fixed Data'!M$52)),0)</f>
        <v>0</v>
      </c>
      <c r="Q92" s="21">
        <f>IF($M$82&lt;0,(IF(2050-P$80&lt;=0,0,(2/(2050-P$80+1))*(1-(SUM($E92:P92)/$M$82))*$M$82*'Fixed Data'!N$52)),0)</f>
        <v>0</v>
      </c>
      <c r="R92" s="21">
        <f>IF($M$82&lt;0,(IF(2050-Q$80&lt;=0,0,(2/(2050-Q$80+1))*(1-(SUM($E92:Q92)/$M$82))*$M$82*'Fixed Data'!O$52)),0)</f>
        <v>0</v>
      </c>
      <c r="S92" s="21">
        <f>IF($M$82&lt;0,(IF(2050-R$80&lt;=0,0,(2/(2050-R$80+1))*(1-(SUM($E92:R92)/$M$82))*$M$82*'Fixed Data'!P$52)),0)</f>
        <v>0</v>
      </c>
      <c r="T92" s="21">
        <f>IF($M$82&lt;0,(IF(2050-S$80&lt;=0,0,(2/(2050-S$80+1))*(1-(SUM($E92:S92)/$M$82))*$M$82*'Fixed Data'!Q$52)),0)</f>
        <v>0</v>
      </c>
      <c r="U92" s="21">
        <f>IF($M$82&lt;0,(IF(2050-T$80&lt;=0,0,(2/(2050-T$80+1))*(1-(SUM($E92:T92)/$M$82))*$M$82*'Fixed Data'!R$52)),0)</f>
        <v>0</v>
      </c>
      <c r="V92" s="21">
        <f>IF($M$82&lt;0,(IF(2050-U$80&lt;=0,0,(2/(2050-U$80+1))*(1-(SUM($E92:U92)/$M$82))*$M$82*'Fixed Data'!S$52)),0)</f>
        <v>0</v>
      </c>
      <c r="W92" s="21">
        <f>IF($M$82&lt;0,(IF(2050-V$80&lt;=0,0,(2/(2050-V$80+1))*(1-(SUM($E92:V92)/$M$82))*$M$82*'Fixed Data'!T$52)),0)</f>
        <v>0</v>
      </c>
      <c r="X92" s="21">
        <f>IF($M$82&lt;0,(IF(2050-W$80&lt;=0,0,(2/(2050-W$80+1))*(1-(SUM($E92:W92)/$M$82))*$M$82*'Fixed Data'!U$52)),0)</f>
        <v>0</v>
      </c>
      <c r="Y92" s="21">
        <f>IF($M$82&lt;0,(IF(2050-X$80&lt;=0,0,(2/(2050-X$80+1))*(1-(SUM($E92:X92)/$M$82))*$M$82*'Fixed Data'!V$52)),0)</f>
        <v>0</v>
      </c>
      <c r="Z92" s="21">
        <f>IF($M$82&lt;0,(IF(2050-Y$80&lt;=0,0,(2/(2050-Y$80+1))*(1-(SUM($E92:Y92)/$M$82))*$M$82*'Fixed Data'!W$52)),0)</f>
        <v>0</v>
      </c>
      <c r="AA92" s="21">
        <f>IF($M$82&lt;0,(IF(2050-Z$80&lt;=0,0,(2/(2050-Z$80+1))*(1-(SUM($E92:Z92)/$M$82))*$M$82*'Fixed Data'!X$52)),0)</f>
        <v>0</v>
      </c>
      <c r="AB92" s="21">
        <f>IF($M$82&lt;0,(IF(2050-AA$80&lt;=0,0,(2/(2050-AA$80+1))*(1-(SUM($E92:AA92)/$M$82))*$M$82*'Fixed Data'!Y$52)),0)</f>
        <v>0</v>
      </c>
      <c r="AC92" s="21">
        <f>IF($M$82&lt;0,(IF(2050-AB$80&lt;=0,0,(2/(2050-AB$80+1))*(1-(SUM($E92:AB92)/$M$82))*$M$82*'Fixed Data'!Z$52)),0)</f>
        <v>0</v>
      </c>
      <c r="AD92" s="21">
        <f>IF($M$82&lt;0,(IF(2050-AC$80&lt;=0,0,(2/(2050-AC$80+1))*(1-(SUM($E92:AC92)/$M$82))*$M$82*'Fixed Data'!AA$52)),0)</f>
        <v>0</v>
      </c>
      <c r="AE92" s="21">
        <f>IF($M$82&lt;0,(IF(2050-AD$80&lt;=0,0,(2/(2050-AD$80+1))*(1-(SUM($E92:AD92)/$M$82))*$M$82*'Fixed Data'!AB$52)),0)</f>
        <v>0</v>
      </c>
      <c r="AF92" s="21">
        <f>IF($M$82&lt;0,(IF(2050-AE$80&lt;=0,0,(2/(2050-AE$80+1))*(1-(SUM($E92:AE92)/$M$82))*$M$82*'Fixed Data'!AC$52)),0)</f>
        <v>0</v>
      </c>
      <c r="AG92" s="21">
        <f>IF($M$82&lt;0,(IF(2050-AF$80&lt;=0,0,(2/(2050-AF$80+1))*(1-(SUM($E92:AF92)/$M$82))*$M$82*'Fixed Data'!AD$52)),0)</f>
        <v>0</v>
      </c>
      <c r="AH92" s="21">
        <f>IF($M$82&lt;0,(IF(2050-AG$80&lt;=0,0,(2/(2050-AG$80+1))*(1-(SUM($E92:AG92)/$M$82))*$M$82*'Fixed Data'!AE$52)),0)</f>
        <v>0</v>
      </c>
      <c r="AI92" s="21">
        <f>IF($M$82&lt;0,(IF(2050-AH$80&lt;=0,0,(2/(2050-AH$80+1))*(1-(SUM($E92:AH92)/$M$82))*$M$82*'Fixed Data'!AF$52)),0)</f>
        <v>0</v>
      </c>
      <c r="AJ92" s="21">
        <f>IF($M$82&lt;0,(IF(2050-AI$80&lt;=0,0,(2/(2050-AI$80+1))*(1-(SUM($E92:AI92)/$M$82))*$M$82*'Fixed Data'!AG$52)),0)</f>
        <v>0</v>
      </c>
      <c r="AK92" s="21">
        <f>IF($M$82&lt;0,(IF(2050-AJ$80&lt;=0,0,(2/(2050-AJ$80+1))*(1-(SUM($E92:AJ92)/$M$82))*$M$82*'Fixed Data'!AH$52)),0)</f>
        <v>0</v>
      </c>
      <c r="AL92" s="21">
        <f>IF($M$82&lt;0,(IF(2050-AK$80&lt;=0,0,(2/(2050-AK$80+1))*(1-(SUM($E92:AK92)/$M$82))*$M$82*'Fixed Data'!AI$52)),0)</f>
        <v>0</v>
      </c>
      <c r="AM92" s="21">
        <f>IF($M$82&lt;0,(IF(2050-AL$80&lt;=0,0,(2/(2050-AL$80+1))*(1-(SUM($E92:AL92)/$M$82))*$M$82*'Fixed Data'!AJ$52)),0)</f>
        <v>0</v>
      </c>
      <c r="AN92" s="21">
        <f>IF($M$82&lt;0,(IF(2050-AM$80&lt;=0,0,(2/(2050-AM$80+1))*(1-(SUM($E92:AM92)/$M$82))*$M$82*'Fixed Data'!AK$52)),0)</f>
        <v>0</v>
      </c>
      <c r="AO92" s="21">
        <f>IF($M$82&lt;0,(IF(2050-AN$80&lt;=0,0,(2/(2050-AN$80+1))*(1-(SUM($E92:AN92)/$M$82))*$M$82*'Fixed Data'!AL$52)),0)</f>
        <v>0</v>
      </c>
      <c r="AP92" s="21">
        <f>IF($M$82&lt;0,(IF(2050-AO$80&lt;=0,0,(2/(2050-AO$80+1))*(1-(SUM($E92:AO92)/$M$82))*$M$82*'Fixed Data'!AM$52)),0)</f>
        <v>0</v>
      </c>
      <c r="AQ92" s="21">
        <f>IF($M$82&lt;0,(IF(2050-AP$80&lt;=0,0,(2/(2050-AP$80+1))*(1-(SUM($E92:AP92)/$M$82))*$M$82*'Fixed Data'!AN$52)),0)</f>
        <v>0</v>
      </c>
      <c r="AR92" s="21">
        <f>IF($M$82&lt;0,(IF(2050-AQ$80&lt;=0,0,(2/(2050-AQ$80+1))*(1-(SUM($E92:AQ92)/$M$82))*$M$82*'Fixed Data'!AO$52)),0)</f>
        <v>0</v>
      </c>
      <c r="AS92" s="21">
        <f>IF($M$82&lt;0,(IF(2050-AR$80&lt;=0,0,(2/(2050-AR$80+1))*(1-(SUM($E92:AR92)/$M$82))*$M$82*'Fixed Data'!AP$52)),0)</f>
        <v>0</v>
      </c>
      <c r="AT92" s="21">
        <f>IF($M$82&lt;0,(IF(2050-AS$80&lt;=0,0,(2/(2050-AS$80+1))*(1-(SUM($E92:AS92)/$M$82))*$M$82*'Fixed Data'!AQ$52)),0)</f>
        <v>0</v>
      </c>
      <c r="AU92" s="21">
        <f>IF($M$82&lt;0,(IF(2050-AT$80&lt;=0,0,(2/(2050-AT$80+1))*(1-(SUM($E92:AT92)/$M$82))*$M$82*'Fixed Data'!AR$52)),0)</f>
        <v>0</v>
      </c>
      <c r="AV92" s="21">
        <f>IF($M$82&lt;0,(IF(2050-AU$80&lt;=0,0,(2/(2050-AU$80+1))*(1-(SUM($E92:AU92)/$M$82))*$M$82*'Fixed Data'!AS$52)),0)</f>
        <v>0</v>
      </c>
      <c r="AW92" s="21">
        <f>IF($M$82&lt;0,(IF(2050-AV$80&lt;=0,0,(2/(2050-AV$80+1))*(1-(SUM($E92:AV92)/$M$82))*$M$82*'Fixed Data'!AT$52)),0)</f>
        <v>0</v>
      </c>
      <c r="AX92" s="21">
        <f>IF($M$82&lt;0,(IF(2050-AW$80&lt;=0,0,(2/(2050-AW$80+1))*(1-(SUM($E92:AW92)/$M$82))*$M$82*'Fixed Data'!AU$52)),0)</f>
        <v>0</v>
      </c>
      <c r="AY92" s="21">
        <f>IF($M$82&lt;0,(IF(2050-AX$80&lt;=0,0,(2/(2050-AX$80+1))*(1-(SUM($E92:AX92)/$M$82))*$M$82*'Fixed Data'!AV$52)),0)</f>
        <v>0</v>
      </c>
      <c r="AZ92" s="21">
        <f>IF($M$82&lt;0,(IF(2050-AY$80&lt;=0,0,(2/(2050-AY$80+1))*(1-(SUM($E92:AY92)/$M$82))*$M$82*'Fixed Data'!AW$52)),0)</f>
        <v>0</v>
      </c>
      <c r="BA92" s="21">
        <f>IF($M$82&lt;0,(IF(2050-AZ$80&lt;=0,0,(2/(2050-AZ$80+1))*(1-(SUM($E92:AZ92)/$M$82))*$M$82*'Fixed Data'!AX$52)),0)</f>
        <v>0</v>
      </c>
      <c r="BB92" s="21">
        <f>IF($M$82&lt;0,(IF(2050-BA$80&lt;=0,0,(2/(2050-BA$80+1))*(1-(SUM($E92:BA92)/$M$82))*$M$82*'Fixed Data'!AY$52)),0)</f>
        <v>0</v>
      </c>
    </row>
    <row r="93" spans="1:54" ht="15" hidden="1" customHeight="1" outlineLevel="3">
      <c r="A93" s="8"/>
      <c r="B93" t="s">
        <v>413</v>
      </c>
      <c r="C93" t="s">
        <v>414</v>
      </c>
      <c r="D93" t="s">
        <v>379</v>
      </c>
      <c r="E93" s="18"/>
      <c r="F93" s="18"/>
      <c r="G93" s="18"/>
      <c r="H93" s="18"/>
      <c r="I93" s="18"/>
      <c r="J93" s="18"/>
      <c r="K93" s="18"/>
      <c r="L93" s="18"/>
      <c r="M93" s="18"/>
      <c r="N93" s="18"/>
      <c r="O93" s="21">
        <f>IF($N$82&lt;0,(IF(2050-N$80&lt;=0,0,(2/(2050-N$80+1))*(1-(SUM($E93:N93)/$N$82))*$N$82*'Fixed Data'!L$52)),0)</f>
        <v>0</v>
      </c>
      <c r="P93" s="21">
        <f>IF($N$82&lt;0,(IF(2050-O$80&lt;=0,0,(2/(2050-O$80+1))*(1-(SUM($E93:O93)/$N$82))*$N$82*'Fixed Data'!M$52)),0)</f>
        <v>0</v>
      </c>
      <c r="Q93" s="21">
        <f>IF($N$82&lt;0,(IF(2050-P$80&lt;=0,0,(2/(2050-P$80+1))*(1-(SUM($E93:P93)/$N$82))*$N$82*'Fixed Data'!N$52)),0)</f>
        <v>0</v>
      </c>
      <c r="R93" s="21">
        <f>IF($N$82&lt;0,(IF(2050-Q$80&lt;=0,0,(2/(2050-Q$80+1))*(1-(SUM($E93:Q93)/$N$82))*$N$82*'Fixed Data'!O$52)),0)</f>
        <v>0</v>
      </c>
      <c r="S93" s="21">
        <f>IF($N$82&lt;0,(IF(2050-R$80&lt;=0,0,(2/(2050-R$80+1))*(1-(SUM($E93:R93)/$N$82))*$N$82*'Fixed Data'!P$52)),0)</f>
        <v>0</v>
      </c>
      <c r="T93" s="21">
        <f>IF($N$82&lt;0,(IF(2050-S$80&lt;=0,0,(2/(2050-S$80+1))*(1-(SUM($E93:S93)/$N$82))*$N$82*'Fixed Data'!Q$52)),0)</f>
        <v>0</v>
      </c>
      <c r="U93" s="21">
        <f>IF($N$82&lt;0,(IF(2050-T$80&lt;=0,0,(2/(2050-T$80+1))*(1-(SUM($E93:T93)/$N$82))*$N$82*'Fixed Data'!R$52)),0)</f>
        <v>0</v>
      </c>
      <c r="V93" s="21">
        <f>IF($N$82&lt;0,(IF(2050-U$80&lt;=0,0,(2/(2050-U$80+1))*(1-(SUM($E93:U93)/$N$82))*$N$82*'Fixed Data'!S$52)),0)</f>
        <v>0</v>
      </c>
      <c r="W93" s="21">
        <f>IF($N$82&lt;0,(IF(2050-V$80&lt;=0,0,(2/(2050-V$80+1))*(1-(SUM($E93:V93)/$N$82))*$N$82*'Fixed Data'!T$52)),0)</f>
        <v>0</v>
      </c>
      <c r="X93" s="21">
        <f>IF($N$82&lt;0,(IF(2050-W$80&lt;=0,0,(2/(2050-W$80+1))*(1-(SUM($E93:W93)/$N$82))*$N$82*'Fixed Data'!U$52)),0)</f>
        <v>0</v>
      </c>
      <c r="Y93" s="21">
        <f>IF($N$82&lt;0,(IF(2050-X$80&lt;=0,0,(2/(2050-X$80+1))*(1-(SUM($E93:X93)/$N$82))*$N$82*'Fixed Data'!V$52)),0)</f>
        <v>0</v>
      </c>
      <c r="Z93" s="21">
        <f>IF($N$82&lt;0,(IF(2050-Y$80&lt;=0,0,(2/(2050-Y$80+1))*(1-(SUM($E93:Y93)/$N$82))*$N$82*'Fixed Data'!W$52)),0)</f>
        <v>0</v>
      </c>
      <c r="AA93" s="21">
        <f>IF($N$82&lt;0,(IF(2050-Z$80&lt;=0,0,(2/(2050-Z$80+1))*(1-(SUM($E93:Z93)/$N$82))*$N$82*'Fixed Data'!X$52)),0)</f>
        <v>0</v>
      </c>
      <c r="AB93" s="21">
        <f>IF($N$82&lt;0,(IF(2050-AA$80&lt;=0,0,(2/(2050-AA$80+1))*(1-(SUM($E93:AA93)/$N$82))*$N$82*'Fixed Data'!Y$52)),0)</f>
        <v>0</v>
      </c>
      <c r="AC93" s="21">
        <f>IF($N$82&lt;0,(IF(2050-AB$80&lt;=0,0,(2/(2050-AB$80+1))*(1-(SUM($E93:AB93)/$N$82))*$N$82*'Fixed Data'!Z$52)),0)</f>
        <v>0</v>
      </c>
      <c r="AD93" s="21">
        <f>IF($N$82&lt;0,(IF(2050-AC$80&lt;=0,0,(2/(2050-AC$80+1))*(1-(SUM($E93:AC93)/$N$82))*$N$82*'Fixed Data'!AA$52)),0)</f>
        <v>0</v>
      </c>
      <c r="AE93" s="21">
        <f>IF($N$82&lt;0,(IF(2050-AD$80&lt;=0,0,(2/(2050-AD$80+1))*(1-(SUM($E93:AD93)/$N$82))*$N$82*'Fixed Data'!AB$52)),0)</f>
        <v>0</v>
      </c>
      <c r="AF93" s="21">
        <f>IF($N$82&lt;0,(IF(2050-AE$80&lt;=0,0,(2/(2050-AE$80+1))*(1-(SUM($E93:AE93)/$N$82))*$N$82*'Fixed Data'!AC$52)),0)</f>
        <v>0</v>
      </c>
      <c r="AG93" s="21">
        <f>IF($N$82&lt;0,(IF(2050-AF$80&lt;=0,0,(2/(2050-AF$80+1))*(1-(SUM($E93:AF93)/$N$82))*$N$82*'Fixed Data'!AD$52)),0)</f>
        <v>0</v>
      </c>
      <c r="AH93" s="21">
        <f>IF($N$82&lt;0,(IF(2050-AG$80&lt;=0,0,(2/(2050-AG$80+1))*(1-(SUM($E93:AG93)/$N$82))*$N$82*'Fixed Data'!AE$52)),0)</f>
        <v>0</v>
      </c>
      <c r="AI93" s="21">
        <f>IF($N$82&lt;0,(IF(2050-AH$80&lt;=0,0,(2/(2050-AH$80+1))*(1-(SUM($E93:AH93)/$N$82))*$N$82*'Fixed Data'!AF$52)),0)</f>
        <v>0</v>
      </c>
      <c r="AJ93" s="21">
        <f>IF($N$82&lt;0,(IF(2050-AI$80&lt;=0,0,(2/(2050-AI$80+1))*(1-(SUM($E93:AI93)/$N$82))*$N$82*'Fixed Data'!AG$52)),0)</f>
        <v>0</v>
      </c>
      <c r="AK93" s="21">
        <f>IF($N$82&lt;0,(IF(2050-AJ$80&lt;=0,0,(2/(2050-AJ$80+1))*(1-(SUM($E93:AJ93)/$N$82))*$N$82*'Fixed Data'!AH$52)),0)</f>
        <v>0</v>
      </c>
      <c r="AL93" s="21">
        <f>IF($N$82&lt;0,(IF(2050-AK$80&lt;=0,0,(2/(2050-AK$80+1))*(1-(SUM($E93:AK93)/$N$82))*$N$82*'Fixed Data'!AI$52)),0)</f>
        <v>0</v>
      </c>
      <c r="AM93" s="21">
        <f>IF($N$82&lt;0,(IF(2050-AL$80&lt;=0,0,(2/(2050-AL$80+1))*(1-(SUM($E93:AL93)/$N$82))*$N$82*'Fixed Data'!AJ$52)),0)</f>
        <v>0</v>
      </c>
      <c r="AN93" s="21">
        <f>IF($N$82&lt;0,(IF(2050-AM$80&lt;=0,0,(2/(2050-AM$80+1))*(1-(SUM($E93:AM93)/$N$82))*$N$82*'Fixed Data'!AK$52)),0)</f>
        <v>0</v>
      </c>
      <c r="AO93" s="21">
        <f>IF($N$82&lt;0,(IF(2050-AN$80&lt;=0,0,(2/(2050-AN$80+1))*(1-(SUM($E93:AN93)/$N$82))*$N$82*'Fixed Data'!AL$52)),0)</f>
        <v>0</v>
      </c>
      <c r="AP93" s="21">
        <f>IF($N$82&lt;0,(IF(2050-AO$80&lt;=0,0,(2/(2050-AO$80+1))*(1-(SUM($E93:AO93)/$N$82))*$N$82*'Fixed Data'!AM$52)),0)</f>
        <v>0</v>
      </c>
      <c r="AQ93" s="21">
        <f>IF($N$82&lt;0,(IF(2050-AP$80&lt;=0,0,(2/(2050-AP$80+1))*(1-(SUM($E93:AP93)/$N$82))*$N$82*'Fixed Data'!AN$52)),0)</f>
        <v>0</v>
      </c>
      <c r="AR93" s="21">
        <f>IF($N$82&lt;0,(IF(2050-AQ$80&lt;=0,0,(2/(2050-AQ$80+1))*(1-(SUM($E93:AQ93)/$N$82))*$N$82*'Fixed Data'!AO$52)),0)</f>
        <v>0</v>
      </c>
      <c r="AS93" s="21">
        <f>IF($N$82&lt;0,(IF(2050-AR$80&lt;=0,0,(2/(2050-AR$80+1))*(1-(SUM($E93:AR93)/$N$82))*$N$82*'Fixed Data'!AP$52)),0)</f>
        <v>0</v>
      </c>
      <c r="AT93" s="21">
        <f>IF($N$82&lt;0,(IF(2050-AS$80&lt;=0,0,(2/(2050-AS$80+1))*(1-(SUM($E93:AS93)/$N$82))*$N$82*'Fixed Data'!AQ$52)),0)</f>
        <v>0</v>
      </c>
      <c r="AU93" s="21">
        <f>IF($N$82&lt;0,(IF(2050-AT$80&lt;=0,0,(2/(2050-AT$80+1))*(1-(SUM($E93:AT93)/$N$82))*$N$82*'Fixed Data'!AR$52)),0)</f>
        <v>0</v>
      </c>
      <c r="AV93" s="21">
        <f>IF($N$82&lt;0,(IF(2050-AU$80&lt;=0,0,(2/(2050-AU$80+1))*(1-(SUM($E93:AU93)/$N$82))*$N$82*'Fixed Data'!AS$52)),0)</f>
        <v>0</v>
      </c>
      <c r="AW93" s="21">
        <f>IF($N$82&lt;0,(IF(2050-AV$80&lt;=0,0,(2/(2050-AV$80+1))*(1-(SUM($E93:AV93)/$N$82))*$N$82*'Fixed Data'!AT$52)),0)</f>
        <v>0</v>
      </c>
      <c r="AX93" s="21">
        <f>IF($N$82&lt;0,(IF(2050-AW$80&lt;=0,0,(2/(2050-AW$80+1))*(1-(SUM($E93:AW93)/$N$82))*$N$82*'Fixed Data'!AU$52)),0)</f>
        <v>0</v>
      </c>
      <c r="AY93" s="21">
        <f>IF($N$82&lt;0,(IF(2050-AX$80&lt;=0,0,(2/(2050-AX$80+1))*(1-(SUM($E93:AX93)/$N$82))*$N$82*'Fixed Data'!AV$52)),0)</f>
        <v>0</v>
      </c>
      <c r="AZ93" s="21">
        <f>IF($N$82&lt;0,(IF(2050-AY$80&lt;=0,0,(2/(2050-AY$80+1))*(1-(SUM($E93:AY93)/$N$82))*$N$82*'Fixed Data'!AW$52)),0)</f>
        <v>0</v>
      </c>
      <c r="BA93" s="21">
        <f>IF($N$82&lt;0,(IF(2050-AZ$80&lt;=0,0,(2/(2050-AZ$80+1))*(1-(SUM($E93:AZ93)/$N$82))*$N$82*'Fixed Data'!AX$52)),0)</f>
        <v>0</v>
      </c>
      <c r="BB93" s="21">
        <f>IF($N$82&lt;0,(IF(2050-BA$80&lt;=0,0,(2/(2050-BA$80+1))*(1-(SUM($E93:BA93)/$N$82))*$N$82*'Fixed Data'!AY$52)),0)</f>
        <v>0</v>
      </c>
    </row>
    <row r="94" spans="1:54" ht="15" hidden="1" customHeight="1" outlineLevel="3">
      <c r="A94" s="8"/>
      <c r="B94" t="s">
        <v>415</v>
      </c>
      <c r="C94" t="s">
        <v>416</v>
      </c>
      <c r="D94" t="s">
        <v>379</v>
      </c>
      <c r="E94" s="18"/>
      <c r="F94" s="18"/>
      <c r="G94" s="18"/>
      <c r="H94" s="18"/>
      <c r="I94" s="18"/>
      <c r="J94" s="18"/>
      <c r="K94" s="18"/>
      <c r="L94" s="18"/>
      <c r="M94" s="18"/>
      <c r="N94" s="18"/>
      <c r="O94" s="18"/>
      <c r="P94" s="21">
        <f>IF($O$82&lt;0,(IF(2050-O$80&lt;=0,0,(2/(2050-O$80+1))*(1-(SUM($E94:O94)/$O$82))*$O$82*'Fixed Data'!M$52)),0)</f>
        <v>0</v>
      </c>
      <c r="Q94" s="21">
        <f>IF($O$82&lt;0,(IF(2050-P$80&lt;=0,0,(2/(2050-P$80+1))*(1-(SUM($E94:P94)/$O$82))*$O$82*'Fixed Data'!N$52)),0)</f>
        <v>0</v>
      </c>
      <c r="R94" s="21">
        <f>IF($O$82&lt;0,(IF(2050-Q$80&lt;=0,0,(2/(2050-Q$80+1))*(1-(SUM($E94:Q94)/$O$82))*$O$82*'Fixed Data'!O$52)),0)</f>
        <v>0</v>
      </c>
      <c r="S94" s="21">
        <f>IF($O$82&lt;0,(IF(2050-R$80&lt;=0,0,(2/(2050-R$80+1))*(1-(SUM($E94:R94)/$O$82))*$O$82*'Fixed Data'!P$52)),0)</f>
        <v>0</v>
      </c>
      <c r="T94" s="21">
        <f>IF($O$82&lt;0,(IF(2050-S$80&lt;=0,0,(2/(2050-S$80+1))*(1-(SUM($E94:S94)/$O$82))*$O$82*'Fixed Data'!Q$52)),0)</f>
        <v>0</v>
      </c>
      <c r="U94" s="21">
        <f>IF($O$82&lt;0,(IF(2050-T$80&lt;=0,0,(2/(2050-T$80+1))*(1-(SUM($E94:T94)/$O$82))*$O$82*'Fixed Data'!R$52)),0)</f>
        <v>0</v>
      </c>
      <c r="V94" s="21">
        <f>IF($O$82&lt;0,(IF(2050-U$80&lt;=0,0,(2/(2050-U$80+1))*(1-(SUM($E94:U94)/$O$82))*$O$82*'Fixed Data'!S$52)),0)</f>
        <v>0</v>
      </c>
      <c r="W94" s="21">
        <f>IF($O$82&lt;0,(IF(2050-V$80&lt;=0,0,(2/(2050-V$80+1))*(1-(SUM($E94:V94)/$O$82))*$O$82*'Fixed Data'!T$52)),0)</f>
        <v>0</v>
      </c>
      <c r="X94" s="21">
        <f>IF($O$82&lt;0,(IF(2050-W$80&lt;=0,0,(2/(2050-W$80+1))*(1-(SUM($E94:W94)/$O$82))*$O$82*'Fixed Data'!U$52)),0)</f>
        <v>0</v>
      </c>
      <c r="Y94" s="21">
        <f>IF($O$82&lt;0,(IF(2050-X$80&lt;=0,0,(2/(2050-X$80+1))*(1-(SUM($E94:X94)/$O$82))*$O$82*'Fixed Data'!V$52)),0)</f>
        <v>0</v>
      </c>
      <c r="Z94" s="21">
        <f>IF($O$82&lt;0,(IF(2050-Y$80&lt;=0,0,(2/(2050-Y$80+1))*(1-(SUM($E94:Y94)/$O$82))*$O$82*'Fixed Data'!W$52)),0)</f>
        <v>0</v>
      </c>
      <c r="AA94" s="21">
        <f>IF($O$82&lt;0,(IF(2050-Z$80&lt;=0,0,(2/(2050-Z$80+1))*(1-(SUM($E94:Z94)/$O$82))*$O$82*'Fixed Data'!X$52)),0)</f>
        <v>0</v>
      </c>
      <c r="AB94" s="21">
        <f>IF($O$82&lt;0,(IF(2050-AA$80&lt;=0,0,(2/(2050-AA$80+1))*(1-(SUM($E94:AA94)/$O$82))*$O$82*'Fixed Data'!Y$52)),0)</f>
        <v>0</v>
      </c>
      <c r="AC94" s="21">
        <f>IF($O$82&lt;0,(IF(2050-AB$80&lt;=0,0,(2/(2050-AB$80+1))*(1-(SUM($E94:AB94)/$O$82))*$O$82*'Fixed Data'!Z$52)),0)</f>
        <v>0</v>
      </c>
      <c r="AD94" s="21">
        <f>IF($O$82&lt;0,(IF(2050-AC$80&lt;=0,0,(2/(2050-AC$80+1))*(1-(SUM($E94:AC94)/$O$82))*$O$82*'Fixed Data'!AA$52)),0)</f>
        <v>0</v>
      </c>
      <c r="AE94" s="21">
        <f>IF($O$82&lt;0,(IF(2050-AD$80&lt;=0,0,(2/(2050-AD$80+1))*(1-(SUM($E94:AD94)/$O$82))*$O$82*'Fixed Data'!AB$52)),0)</f>
        <v>0</v>
      </c>
      <c r="AF94" s="21">
        <f>IF($O$82&lt;0,(IF(2050-AE$80&lt;=0,0,(2/(2050-AE$80+1))*(1-(SUM($E94:AE94)/$O$82))*$O$82*'Fixed Data'!AC$52)),0)</f>
        <v>0</v>
      </c>
      <c r="AG94" s="21">
        <f>IF($O$82&lt;0,(IF(2050-AF$80&lt;=0,0,(2/(2050-AF$80+1))*(1-(SUM($E94:AF94)/$O$82))*$O$82*'Fixed Data'!AD$52)),0)</f>
        <v>0</v>
      </c>
      <c r="AH94" s="21">
        <f>IF($O$82&lt;0,(IF(2050-AG$80&lt;=0,0,(2/(2050-AG$80+1))*(1-(SUM($E94:AG94)/$O$82))*$O$82*'Fixed Data'!AE$52)),0)</f>
        <v>0</v>
      </c>
      <c r="AI94" s="21">
        <f>IF($O$82&lt;0,(IF(2050-AH$80&lt;=0,0,(2/(2050-AH$80+1))*(1-(SUM($E94:AH94)/$O$82))*$O$82*'Fixed Data'!AF$52)),0)</f>
        <v>0</v>
      </c>
      <c r="AJ94" s="21">
        <f>IF($O$82&lt;0,(IF(2050-AI$80&lt;=0,0,(2/(2050-AI$80+1))*(1-(SUM($E94:AI94)/$O$82))*$O$82*'Fixed Data'!AG$52)),0)</f>
        <v>0</v>
      </c>
      <c r="AK94" s="21">
        <f>IF($O$82&lt;0,(IF(2050-AJ$80&lt;=0,0,(2/(2050-AJ$80+1))*(1-(SUM($E94:AJ94)/$O$82))*$O$82*'Fixed Data'!AH$52)),0)</f>
        <v>0</v>
      </c>
      <c r="AL94" s="21">
        <f>IF($O$82&lt;0,(IF(2050-AK$80&lt;=0,0,(2/(2050-AK$80+1))*(1-(SUM($E94:AK94)/$O$82))*$O$82*'Fixed Data'!AI$52)),0)</f>
        <v>0</v>
      </c>
      <c r="AM94" s="21">
        <f>IF($O$82&lt;0,(IF(2050-AL$80&lt;=0,0,(2/(2050-AL$80+1))*(1-(SUM($E94:AL94)/$O$82))*$O$82*'Fixed Data'!AJ$52)),0)</f>
        <v>0</v>
      </c>
      <c r="AN94" s="21">
        <f>IF($O$82&lt;0,(IF(2050-AM$80&lt;=0,0,(2/(2050-AM$80+1))*(1-(SUM($E94:AM94)/$O$82))*$O$82*'Fixed Data'!AK$52)),0)</f>
        <v>0</v>
      </c>
      <c r="AO94" s="21">
        <f>IF($O$82&lt;0,(IF(2050-AN$80&lt;=0,0,(2/(2050-AN$80+1))*(1-(SUM($E94:AN94)/$O$82))*$O$82*'Fixed Data'!AL$52)),0)</f>
        <v>0</v>
      </c>
      <c r="AP94" s="21">
        <f>IF($O$82&lt;0,(IF(2050-AO$80&lt;=0,0,(2/(2050-AO$80+1))*(1-(SUM($E94:AO94)/$O$82))*$O$82*'Fixed Data'!AM$52)),0)</f>
        <v>0</v>
      </c>
      <c r="AQ94" s="21">
        <f>IF($O$82&lt;0,(IF(2050-AP$80&lt;=0,0,(2/(2050-AP$80+1))*(1-(SUM($E94:AP94)/$O$82))*$O$82*'Fixed Data'!AN$52)),0)</f>
        <v>0</v>
      </c>
      <c r="AR94" s="21">
        <f>IF($O$82&lt;0,(IF(2050-AQ$80&lt;=0,0,(2/(2050-AQ$80+1))*(1-(SUM($E94:AQ94)/$O$82))*$O$82*'Fixed Data'!AO$52)),0)</f>
        <v>0</v>
      </c>
      <c r="AS94" s="21">
        <f>IF($O$82&lt;0,(IF(2050-AR$80&lt;=0,0,(2/(2050-AR$80+1))*(1-(SUM($E94:AR94)/$O$82))*$O$82*'Fixed Data'!AP$52)),0)</f>
        <v>0</v>
      </c>
      <c r="AT94" s="21">
        <f>IF($O$82&lt;0,(IF(2050-AS$80&lt;=0,0,(2/(2050-AS$80+1))*(1-(SUM($E94:AS94)/$O$82))*$O$82*'Fixed Data'!AQ$52)),0)</f>
        <v>0</v>
      </c>
      <c r="AU94" s="21">
        <f>IF($O$82&lt;0,(IF(2050-AT$80&lt;=0,0,(2/(2050-AT$80+1))*(1-(SUM($E94:AT94)/$O$82))*$O$82*'Fixed Data'!AR$52)),0)</f>
        <v>0</v>
      </c>
      <c r="AV94" s="21">
        <f>IF($O$82&lt;0,(IF(2050-AU$80&lt;=0,0,(2/(2050-AU$80+1))*(1-(SUM($E94:AU94)/$O$82))*$O$82*'Fixed Data'!AS$52)),0)</f>
        <v>0</v>
      </c>
      <c r="AW94" s="21">
        <f>IF($O$82&lt;0,(IF(2050-AV$80&lt;=0,0,(2/(2050-AV$80+1))*(1-(SUM($E94:AV94)/$O$82))*$O$82*'Fixed Data'!AT$52)),0)</f>
        <v>0</v>
      </c>
      <c r="AX94" s="21">
        <f>IF($O$82&lt;0,(IF(2050-AW$80&lt;=0,0,(2/(2050-AW$80+1))*(1-(SUM($E94:AW94)/$O$82))*$O$82*'Fixed Data'!AU$52)),0)</f>
        <v>0</v>
      </c>
      <c r="AY94" s="21">
        <f>IF($O$82&lt;0,(IF(2050-AX$80&lt;=0,0,(2/(2050-AX$80+1))*(1-(SUM($E94:AX94)/$O$82))*$O$82*'Fixed Data'!AV$52)),0)</f>
        <v>0</v>
      </c>
      <c r="AZ94" s="21">
        <f>IF($O$82&lt;0,(IF(2050-AY$80&lt;=0,0,(2/(2050-AY$80+1))*(1-(SUM($E94:AY94)/$O$82))*$O$82*'Fixed Data'!AW$52)),0)</f>
        <v>0</v>
      </c>
      <c r="BA94" s="21">
        <f>IF($O$82&lt;0,(IF(2050-AZ$80&lt;=0,0,(2/(2050-AZ$80+1))*(1-(SUM($E94:AZ94)/$O$82))*$O$82*'Fixed Data'!AX$52)),0)</f>
        <v>0</v>
      </c>
      <c r="BB94" s="21">
        <f>IF($O$82&lt;0,(IF(2050-BA$80&lt;=0,0,(2/(2050-BA$80+1))*(1-(SUM($E94:BA94)/$O$82))*$O$82*'Fixed Data'!AY$52)),0)</f>
        <v>0</v>
      </c>
    </row>
    <row r="95" spans="1:54" ht="15" hidden="1" customHeight="1" outlineLevel="3">
      <c r="A95" s="8"/>
      <c r="B95" t="s">
        <v>417</v>
      </c>
      <c r="C95" t="s">
        <v>418</v>
      </c>
      <c r="D95" t="s">
        <v>379</v>
      </c>
      <c r="E95" s="18"/>
      <c r="F95" s="18"/>
      <c r="G95" s="18"/>
      <c r="H95" s="18"/>
      <c r="I95" s="18"/>
      <c r="J95" s="18"/>
      <c r="K95" s="18"/>
      <c r="L95" s="18"/>
      <c r="M95" s="18"/>
      <c r="N95" s="18"/>
      <c r="O95" s="18"/>
      <c r="P95" s="18"/>
      <c r="Q95" s="21">
        <f>IF($P$82&lt;0,(IF(2050-P$80&lt;=0,0,(2/(2050-P$80+1))*(1-(SUM($E95:P95)/$P$82))*$P$82*'Fixed Data'!N$52)),0)</f>
        <v>0</v>
      </c>
      <c r="R95" s="21">
        <f>IF($P$82&lt;0,(IF(2050-Q$80&lt;=0,0,(2/(2050-Q$80+1))*(1-(SUM($E95:Q95)/$P$82))*$P$82*'Fixed Data'!O$52)),0)</f>
        <v>0</v>
      </c>
      <c r="S95" s="21">
        <f>IF($P$82&lt;0,(IF(2050-R$80&lt;=0,0,(2/(2050-R$80+1))*(1-(SUM($E95:R95)/$P$82))*$P$82*'Fixed Data'!P$52)),0)</f>
        <v>0</v>
      </c>
      <c r="T95" s="21">
        <f>IF($P$82&lt;0,(IF(2050-S$80&lt;=0,0,(2/(2050-S$80+1))*(1-(SUM($E95:S95)/$P$82))*$P$82*'Fixed Data'!Q$52)),0)</f>
        <v>0</v>
      </c>
      <c r="U95" s="21">
        <f>IF($P$82&lt;0,(IF(2050-T$80&lt;=0,0,(2/(2050-T$80+1))*(1-(SUM($E95:T95)/$P$82))*$P$82*'Fixed Data'!R$52)),0)</f>
        <v>0</v>
      </c>
      <c r="V95" s="21">
        <f>IF($P$82&lt;0,(IF(2050-U$80&lt;=0,0,(2/(2050-U$80+1))*(1-(SUM($E95:U95)/$P$82))*$P$82*'Fixed Data'!S$52)),0)</f>
        <v>0</v>
      </c>
      <c r="W95" s="21">
        <f>IF($P$82&lt;0,(IF(2050-V$80&lt;=0,0,(2/(2050-V$80+1))*(1-(SUM($E95:V95)/$P$82))*$P$82*'Fixed Data'!T$52)),0)</f>
        <v>0</v>
      </c>
      <c r="X95" s="21">
        <f>IF($P$82&lt;0,(IF(2050-W$80&lt;=0,0,(2/(2050-W$80+1))*(1-(SUM($E95:W95)/$P$82))*$P$82*'Fixed Data'!U$52)),0)</f>
        <v>0</v>
      </c>
      <c r="Y95" s="21">
        <f>IF($P$82&lt;0,(IF(2050-X$80&lt;=0,0,(2/(2050-X$80+1))*(1-(SUM($E95:X95)/$P$82))*$P$82*'Fixed Data'!V$52)),0)</f>
        <v>0</v>
      </c>
      <c r="Z95" s="21">
        <f>IF($P$82&lt;0,(IF(2050-Y$80&lt;=0,0,(2/(2050-Y$80+1))*(1-(SUM($E95:Y95)/$P$82))*$P$82*'Fixed Data'!W$52)),0)</f>
        <v>0</v>
      </c>
      <c r="AA95" s="21">
        <f>IF($P$82&lt;0,(IF(2050-Z$80&lt;=0,0,(2/(2050-Z$80+1))*(1-(SUM($E95:Z95)/$P$82))*$P$82*'Fixed Data'!X$52)),0)</f>
        <v>0</v>
      </c>
      <c r="AB95" s="21">
        <f>IF($P$82&lt;0,(IF(2050-AA$80&lt;=0,0,(2/(2050-AA$80+1))*(1-(SUM($E95:AA95)/$P$82))*$P$82*'Fixed Data'!Y$52)),0)</f>
        <v>0</v>
      </c>
      <c r="AC95" s="21">
        <f>IF($P$82&lt;0,(IF(2050-AB$80&lt;=0,0,(2/(2050-AB$80+1))*(1-(SUM($E95:AB95)/$P$82))*$P$82*'Fixed Data'!Z$52)),0)</f>
        <v>0</v>
      </c>
      <c r="AD95" s="21">
        <f>IF($P$82&lt;0,(IF(2050-AC$80&lt;=0,0,(2/(2050-AC$80+1))*(1-(SUM($E95:AC95)/$P$82))*$P$82*'Fixed Data'!AA$52)),0)</f>
        <v>0</v>
      </c>
      <c r="AE95" s="21">
        <f>IF($P$82&lt;0,(IF(2050-AD$80&lt;=0,0,(2/(2050-AD$80+1))*(1-(SUM($E95:AD95)/$P$82))*$P$82*'Fixed Data'!AB$52)),0)</f>
        <v>0</v>
      </c>
      <c r="AF95" s="21">
        <f>IF($P$82&lt;0,(IF(2050-AE$80&lt;=0,0,(2/(2050-AE$80+1))*(1-(SUM($E95:AE95)/$P$82))*$P$82*'Fixed Data'!AC$52)),0)</f>
        <v>0</v>
      </c>
      <c r="AG95" s="21">
        <f>IF($P$82&lt;0,(IF(2050-AF$80&lt;=0,0,(2/(2050-AF$80+1))*(1-(SUM($E95:AF95)/$P$82))*$P$82*'Fixed Data'!AD$52)),0)</f>
        <v>0</v>
      </c>
      <c r="AH95" s="21">
        <f>IF($P$82&lt;0,(IF(2050-AG$80&lt;=0,0,(2/(2050-AG$80+1))*(1-(SUM($E95:AG95)/$P$82))*$P$82*'Fixed Data'!AE$52)),0)</f>
        <v>0</v>
      </c>
      <c r="AI95" s="21">
        <f>IF($P$82&lt;0,(IF(2050-AH$80&lt;=0,0,(2/(2050-AH$80+1))*(1-(SUM($E95:AH95)/$P$82))*$P$82*'Fixed Data'!AF$52)),0)</f>
        <v>0</v>
      </c>
      <c r="AJ95" s="21">
        <f>IF($P$82&lt;0,(IF(2050-AI$80&lt;=0,0,(2/(2050-AI$80+1))*(1-(SUM($E95:AI95)/$P$82))*$P$82*'Fixed Data'!AG$52)),0)</f>
        <v>0</v>
      </c>
      <c r="AK95" s="21">
        <f>IF($P$82&lt;0,(IF(2050-AJ$80&lt;=0,0,(2/(2050-AJ$80+1))*(1-(SUM($E95:AJ95)/$P$82))*$P$82*'Fixed Data'!AH$52)),0)</f>
        <v>0</v>
      </c>
      <c r="AL95" s="21">
        <f>IF($P$82&lt;0,(IF(2050-AK$80&lt;=0,0,(2/(2050-AK$80+1))*(1-(SUM($E95:AK95)/$P$82))*$P$82*'Fixed Data'!AI$52)),0)</f>
        <v>0</v>
      </c>
      <c r="AM95" s="21">
        <f>IF($P$82&lt;0,(IF(2050-AL$80&lt;=0,0,(2/(2050-AL$80+1))*(1-(SUM($E95:AL95)/$P$82))*$P$82*'Fixed Data'!AJ$52)),0)</f>
        <v>0</v>
      </c>
      <c r="AN95" s="21">
        <f>IF($P$82&lt;0,(IF(2050-AM$80&lt;=0,0,(2/(2050-AM$80+1))*(1-(SUM($E95:AM95)/$P$82))*$P$82*'Fixed Data'!AK$52)),0)</f>
        <v>0</v>
      </c>
      <c r="AO95" s="21">
        <f>IF($P$82&lt;0,(IF(2050-AN$80&lt;=0,0,(2/(2050-AN$80+1))*(1-(SUM($E95:AN95)/$P$82))*$P$82*'Fixed Data'!AL$52)),0)</f>
        <v>0</v>
      </c>
      <c r="AP95" s="21">
        <f>IF($P$82&lt;0,(IF(2050-AO$80&lt;=0,0,(2/(2050-AO$80+1))*(1-(SUM($E95:AO95)/$P$82))*$P$82*'Fixed Data'!AM$52)),0)</f>
        <v>0</v>
      </c>
      <c r="AQ95" s="21">
        <f>IF($P$82&lt;0,(IF(2050-AP$80&lt;=0,0,(2/(2050-AP$80+1))*(1-(SUM($E95:AP95)/$P$82))*$P$82*'Fixed Data'!AN$52)),0)</f>
        <v>0</v>
      </c>
      <c r="AR95" s="21">
        <f>IF($P$82&lt;0,(IF(2050-AQ$80&lt;=0,0,(2/(2050-AQ$80+1))*(1-(SUM($E95:AQ95)/$P$82))*$P$82*'Fixed Data'!AO$52)),0)</f>
        <v>0</v>
      </c>
      <c r="AS95" s="21">
        <f>IF($P$82&lt;0,(IF(2050-AR$80&lt;=0,0,(2/(2050-AR$80+1))*(1-(SUM($E95:AR95)/$P$82))*$P$82*'Fixed Data'!AP$52)),0)</f>
        <v>0</v>
      </c>
      <c r="AT95" s="21">
        <f>IF($P$82&lt;0,(IF(2050-AS$80&lt;=0,0,(2/(2050-AS$80+1))*(1-(SUM($E95:AS95)/$P$82))*$P$82*'Fixed Data'!AQ$52)),0)</f>
        <v>0</v>
      </c>
      <c r="AU95" s="21">
        <f>IF($P$82&lt;0,(IF(2050-AT$80&lt;=0,0,(2/(2050-AT$80+1))*(1-(SUM($E95:AT95)/$P$82))*$P$82*'Fixed Data'!AR$52)),0)</f>
        <v>0</v>
      </c>
      <c r="AV95" s="21">
        <f>IF($P$82&lt;0,(IF(2050-AU$80&lt;=0,0,(2/(2050-AU$80+1))*(1-(SUM($E95:AU95)/$P$82))*$P$82*'Fixed Data'!AS$52)),0)</f>
        <v>0</v>
      </c>
      <c r="AW95" s="21">
        <f>IF($P$82&lt;0,(IF(2050-AV$80&lt;=0,0,(2/(2050-AV$80+1))*(1-(SUM($E95:AV95)/$P$82))*$P$82*'Fixed Data'!AT$52)),0)</f>
        <v>0</v>
      </c>
      <c r="AX95" s="21">
        <f>IF($P$82&lt;0,(IF(2050-AW$80&lt;=0,0,(2/(2050-AW$80+1))*(1-(SUM($E95:AW95)/$P$82))*$P$82*'Fixed Data'!AU$52)),0)</f>
        <v>0</v>
      </c>
      <c r="AY95" s="21">
        <f>IF($P$82&lt;0,(IF(2050-AX$80&lt;=0,0,(2/(2050-AX$80+1))*(1-(SUM($E95:AX95)/$P$82))*$P$82*'Fixed Data'!AV$52)),0)</f>
        <v>0</v>
      </c>
      <c r="AZ95" s="21">
        <f>IF($P$82&lt;0,(IF(2050-AY$80&lt;=0,0,(2/(2050-AY$80+1))*(1-(SUM($E95:AY95)/$P$82))*$P$82*'Fixed Data'!AW$52)),0)</f>
        <v>0</v>
      </c>
      <c r="BA95" s="21">
        <f>IF($P$82&lt;0,(IF(2050-AZ$80&lt;=0,0,(2/(2050-AZ$80+1))*(1-(SUM($E95:AZ95)/$P$82))*$P$82*'Fixed Data'!AX$52)),0)</f>
        <v>0</v>
      </c>
      <c r="BB95" s="21">
        <f>IF($P$82&lt;0,(IF(2050-BA$80&lt;=0,0,(2/(2050-BA$80+1))*(1-(SUM($E95:BA95)/$P$82))*$P$82*'Fixed Data'!AY$52)),0)</f>
        <v>0</v>
      </c>
    </row>
    <row r="96" spans="1:54" ht="15" hidden="1" customHeight="1" outlineLevel="3">
      <c r="A96" s="8"/>
      <c r="B96" t="s">
        <v>419</v>
      </c>
      <c r="C96" t="s">
        <v>420</v>
      </c>
      <c r="D96" t="s">
        <v>379</v>
      </c>
      <c r="E96" s="18"/>
      <c r="F96" s="18"/>
      <c r="G96" s="18"/>
      <c r="H96" s="18"/>
      <c r="I96" s="18"/>
      <c r="J96" s="18"/>
      <c r="K96" s="18"/>
      <c r="L96" s="18"/>
      <c r="M96" s="18"/>
      <c r="N96" s="18"/>
      <c r="O96" s="18"/>
      <c r="P96" s="18"/>
      <c r="Q96" s="18"/>
      <c r="R96" s="21">
        <f>IF($Q$82&lt;0,(IF(2050-Q$80&lt;=0,0,(2/(2050-Q$80+1))*(1-(SUM($E96:Q96)/$Q$82))*$Q$82*'Fixed Data'!O$52)),0)</f>
        <v>0</v>
      </c>
      <c r="S96" s="21">
        <f>IF($Q$82&lt;0,(IF(2050-R$80&lt;=0,0,(2/(2050-R$80+1))*(1-(SUM($E96:R96)/$Q$82))*$Q$82*'Fixed Data'!P$52)),0)</f>
        <v>0</v>
      </c>
      <c r="T96" s="21">
        <f>IF($Q$82&lt;0,(IF(2050-S$80&lt;=0,0,(2/(2050-S$80+1))*(1-(SUM($E96:S96)/$Q$82))*$Q$82*'Fixed Data'!Q$52)),0)</f>
        <v>0</v>
      </c>
      <c r="U96" s="21">
        <f>IF($Q$82&lt;0,(IF(2050-T$80&lt;=0,0,(2/(2050-T$80+1))*(1-(SUM($E96:T96)/$Q$82))*$Q$82*'Fixed Data'!R$52)),0)</f>
        <v>0</v>
      </c>
      <c r="V96" s="21">
        <f>IF($Q$82&lt;0,(IF(2050-U$80&lt;=0,0,(2/(2050-U$80+1))*(1-(SUM($E96:U96)/$Q$82))*$Q$82*'Fixed Data'!S$52)),0)</f>
        <v>0</v>
      </c>
      <c r="W96" s="21">
        <f>IF($Q$82&lt;0,(IF(2050-V$80&lt;=0,0,(2/(2050-V$80+1))*(1-(SUM($E96:V96)/$Q$82))*$Q$82*'Fixed Data'!T$52)),0)</f>
        <v>0</v>
      </c>
      <c r="X96" s="21">
        <f>IF($Q$82&lt;0,(IF(2050-W$80&lt;=0,0,(2/(2050-W$80+1))*(1-(SUM($E96:W96)/$Q$82))*$Q$82*'Fixed Data'!U$52)),0)</f>
        <v>0</v>
      </c>
      <c r="Y96" s="21">
        <f>IF($Q$82&lt;0,(IF(2050-X$80&lt;=0,0,(2/(2050-X$80+1))*(1-(SUM($E96:X96)/$Q$82))*$Q$82*'Fixed Data'!V$52)),0)</f>
        <v>0</v>
      </c>
      <c r="Z96" s="21">
        <f>IF($Q$82&lt;0,(IF(2050-Y$80&lt;=0,0,(2/(2050-Y$80+1))*(1-(SUM($E96:Y96)/$Q$82))*$Q$82*'Fixed Data'!W$52)),0)</f>
        <v>0</v>
      </c>
      <c r="AA96" s="21">
        <f>IF($Q$82&lt;0,(IF(2050-Z$80&lt;=0,0,(2/(2050-Z$80+1))*(1-(SUM($E96:Z96)/$Q$82))*$Q$82*'Fixed Data'!X$52)),0)</f>
        <v>0</v>
      </c>
      <c r="AB96" s="21">
        <f>IF($Q$82&lt;0,(IF(2050-AA$80&lt;=0,0,(2/(2050-AA$80+1))*(1-(SUM($E96:AA96)/$Q$82))*$Q$82*'Fixed Data'!Y$52)),0)</f>
        <v>0</v>
      </c>
      <c r="AC96" s="21">
        <f>IF($Q$82&lt;0,(IF(2050-AB$80&lt;=0,0,(2/(2050-AB$80+1))*(1-(SUM($E96:AB96)/$Q$82))*$Q$82*'Fixed Data'!Z$52)),0)</f>
        <v>0</v>
      </c>
      <c r="AD96" s="21">
        <f>IF($Q$82&lt;0,(IF(2050-AC$80&lt;=0,0,(2/(2050-AC$80+1))*(1-(SUM($E96:AC96)/$Q$82))*$Q$82*'Fixed Data'!AA$52)),0)</f>
        <v>0</v>
      </c>
      <c r="AE96" s="21">
        <f>IF($Q$82&lt;0,(IF(2050-AD$80&lt;=0,0,(2/(2050-AD$80+1))*(1-(SUM($E96:AD96)/$Q$82))*$Q$82*'Fixed Data'!AB$52)),0)</f>
        <v>0</v>
      </c>
      <c r="AF96" s="21">
        <f>IF($Q$82&lt;0,(IF(2050-AE$80&lt;=0,0,(2/(2050-AE$80+1))*(1-(SUM($E96:AE96)/$Q$82))*$Q$82*'Fixed Data'!AC$52)),0)</f>
        <v>0</v>
      </c>
      <c r="AG96" s="21">
        <f>IF($Q$82&lt;0,(IF(2050-AF$80&lt;=0,0,(2/(2050-AF$80+1))*(1-(SUM($E96:AF96)/$Q$82))*$Q$82*'Fixed Data'!AD$52)),0)</f>
        <v>0</v>
      </c>
      <c r="AH96" s="21">
        <f>IF($Q$82&lt;0,(IF(2050-AG$80&lt;=0,0,(2/(2050-AG$80+1))*(1-(SUM($E96:AG96)/$Q$82))*$Q$82*'Fixed Data'!AE$52)),0)</f>
        <v>0</v>
      </c>
      <c r="AI96" s="21">
        <f>IF($Q$82&lt;0,(IF(2050-AH$80&lt;=0,0,(2/(2050-AH$80+1))*(1-(SUM($E96:AH96)/$Q$82))*$Q$82*'Fixed Data'!AF$52)),0)</f>
        <v>0</v>
      </c>
      <c r="AJ96" s="21">
        <f>IF($Q$82&lt;0,(IF(2050-AI$80&lt;=0,0,(2/(2050-AI$80+1))*(1-(SUM($E96:AI96)/$Q$82))*$Q$82*'Fixed Data'!AG$52)),0)</f>
        <v>0</v>
      </c>
      <c r="AK96" s="21">
        <f>IF($Q$82&lt;0,(IF(2050-AJ$80&lt;=0,0,(2/(2050-AJ$80+1))*(1-(SUM($E96:AJ96)/$Q$82))*$Q$82*'Fixed Data'!AH$52)),0)</f>
        <v>0</v>
      </c>
      <c r="AL96" s="21">
        <f>IF($Q$82&lt;0,(IF(2050-AK$80&lt;=0,0,(2/(2050-AK$80+1))*(1-(SUM($E96:AK96)/$Q$82))*$Q$82*'Fixed Data'!AI$52)),0)</f>
        <v>0</v>
      </c>
      <c r="AM96" s="21">
        <f>IF($Q$82&lt;0,(IF(2050-AL$80&lt;=0,0,(2/(2050-AL$80+1))*(1-(SUM($E96:AL96)/$Q$82))*$Q$82*'Fixed Data'!AJ$52)),0)</f>
        <v>0</v>
      </c>
      <c r="AN96" s="21">
        <f>IF($Q$82&lt;0,(IF(2050-AM$80&lt;=0,0,(2/(2050-AM$80+1))*(1-(SUM($E96:AM96)/$Q$82))*$Q$82*'Fixed Data'!AK$52)),0)</f>
        <v>0</v>
      </c>
      <c r="AO96" s="21">
        <f>IF($Q$82&lt;0,(IF(2050-AN$80&lt;=0,0,(2/(2050-AN$80+1))*(1-(SUM($E96:AN96)/$Q$82))*$Q$82*'Fixed Data'!AL$52)),0)</f>
        <v>0</v>
      </c>
      <c r="AP96" s="21">
        <f>IF($Q$82&lt;0,(IF(2050-AO$80&lt;=0,0,(2/(2050-AO$80+1))*(1-(SUM($E96:AO96)/$Q$82))*$Q$82*'Fixed Data'!AM$52)),0)</f>
        <v>0</v>
      </c>
      <c r="AQ96" s="21">
        <f>IF($Q$82&lt;0,(IF(2050-AP$80&lt;=0,0,(2/(2050-AP$80+1))*(1-(SUM($E96:AP96)/$Q$82))*$Q$82*'Fixed Data'!AN$52)),0)</f>
        <v>0</v>
      </c>
      <c r="AR96" s="21">
        <f>IF($Q$82&lt;0,(IF(2050-AQ$80&lt;=0,0,(2/(2050-AQ$80+1))*(1-(SUM($E96:AQ96)/$Q$82))*$Q$82*'Fixed Data'!AO$52)),0)</f>
        <v>0</v>
      </c>
      <c r="AS96" s="21">
        <f>IF($Q$82&lt;0,(IF(2050-AR$80&lt;=0,0,(2/(2050-AR$80+1))*(1-(SUM($E96:AR96)/$Q$82))*$Q$82*'Fixed Data'!AP$52)),0)</f>
        <v>0</v>
      </c>
      <c r="AT96" s="21">
        <f>IF($Q$82&lt;0,(IF(2050-AS$80&lt;=0,0,(2/(2050-AS$80+1))*(1-(SUM($E96:AS96)/$Q$82))*$Q$82*'Fixed Data'!AQ$52)),0)</f>
        <v>0</v>
      </c>
      <c r="AU96" s="21">
        <f>IF($Q$82&lt;0,(IF(2050-AT$80&lt;=0,0,(2/(2050-AT$80+1))*(1-(SUM($E96:AT96)/$Q$82))*$Q$82*'Fixed Data'!AR$52)),0)</f>
        <v>0</v>
      </c>
      <c r="AV96" s="21">
        <f>IF($Q$82&lt;0,(IF(2050-AU$80&lt;=0,0,(2/(2050-AU$80+1))*(1-(SUM($E96:AU96)/$Q$82))*$Q$82*'Fixed Data'!AS$52)),0)</f>
        <v>0</v>
      </c>
      <c r="AW96" s="21">
        <f>IF($Q$82&lt;0,(IF(2050-AV$80&lt;=0,0,(2/(2050-AV$80+1))*(1-(SUM($E96:AV96)/$Q$82))*$Q$82*'Fixed Data'!AT$52)),0)</f>
        <v>0</v>
      </c>
      <c r="AX96" s="21">
        <f>IF($Q$82&lt;0,(IF(2050-AW$80&lt;=0,0,(2/(2050-AW$80+1))*(1-(SUM($E96:AW96)/$Q$82))*$Q$82*'Fixed Data'!AU$52)),0)</f>
        <v>0</v>
      </c>
      <c r="AY96" s="21">
        <f>IF($Q$82&lt;0,(IF(2050-AX$80&lt;=0,0,(2/(2050-AX$80+1))*(1-(SUM($E96:AX96)/$Q$82))*$Q$82*'Fixed Data'!AV$52)),0)</f>
        <v>0</v>
      </c>
      <c r="AZ96" s="21">
        <f>IF($Q$82&lt;0,(IF(2050-AY$80&lt;=0,0,(2/(2050-AY$80+1))*(1-(SUM($E96:AY96)/$Q$82))*$Q$82*'Fixed Data'!AW$52)),0)</f>
        <v>0</v>
      </c>
      <c r="BA96" s="21">
        <f>IF($Q$82&lt;0,(IF(2050-AZ$80&lt;=0,0,(2/(2050-AZ$80+1))*(1-(SUM($E96:AZ96)/$Q$82))*$Q$82*'Fixed Data'!AX$52)),0)</f>
        <v>0</v>
      </c>
      <c r="BB96" s="21">
        <f>IF($Q$82&lt;0,(IF(2050-BA$80&lt;=0,0,(2/(2050-BA$80+1))*(1-(SUM($E96:BA96)/$Q$82))*$Q$82*'Fixed Data'!AY$52)),0)</f>
        <v>0</v>
      </c>
    </row>
    <row r="97" spans="1:54" ht="15" hidden="1" customHeight="1" outlineLevel="3">
      <c r="A97" s="8"/>
      <c r="B97" t="s">
        <v>421</v>
      </c>
      <c r="C97" t="s">
        <v>422</v>
      </c>
      <c r="D97" t="s">
        <v>379</v>
      </c>
      <c r="E97" s="18"/>
      <c r="F97" s="18"/>
      <c r="G97" s="18"/>
      <c r="H97" s="18"/>
      <c r="I97" s="18"/>
      <c r="J97" s="18"/>
      <c r="K97" s="18"/>
      <c r="L97" s="18"/>
      <c r="M97" s="18"/>
      <c r="N97" s="18"/>
      <c r="O97" s="18"/>
      <c r="P97" s="18"/>
      <c r="Q97" s="18"/>
      <c r="R97" s="18"/>
      <c r="S97" s="21">
        <f>IF($R$82&lt;0,(IF(2050-R$80&lt;=0,0,(2/(2050-R$80+1))*(1-(SUM($E97:R97)/$R$82))*$R$82*'Fixed Data'!P$52)),0)</f>
        <v>0</v>
      </c>
      <c r="T97" s="21">
        <f>IF($R$82&lt;0,(IF(2050-S$80&lt;=0,0,(2/(2050-S$80+1))*(1-(SUM($E97:S97)/$R$82))*$R$82*'Fixed Data'!Q$52)),0)</f>
        <v>0</v>
      </c>
      <c r="U97" s="21">
        <f>IF($R$82&lt;0,(IF(2050-T$80&lt;=0,0,(2/(2050-T$80+1))*(1-(SUM($E97:T97)/$R$82))*$R$82*'Fixed Data'!R$52)),0)</f>
        <v>0</v>
      </c>
      <c r="V97" s="21">
        <f>IF($R$82&lt;0,(IF(2050-U$80&lt;=0,0,(2/(2050-U$80+1))*(1-(SUM($E97:U97)/$R$82))*$R$82*'Fixed Data'!S$52)),0)</f>
        <v>0</v>
      </c>
      <c r="W97" s="21">
        <f>IF($R$82&lt;0,(IF(2050-V$80&lt;=0,0,(2/(2050-V$80+1))*(1-(SUM($E97:V97)/$R$82))*$R$82*'Fixed Data'!T$52)),0)</f>
        <v>0</v>
      </c>
      <c r="X97" s="21">
        <f>IF($R$82&lt;0,(IF(2050-W$80&lt;=0,0,(2/(2050-W$80+1))*(1-(SUM($E97:W97)/$R$82))*$R$82*'Fixed Data'!U$52)),0)</f>
        <v>0</v>
      </c>
      <c r="Y97" s="21">
        <f>IF($R$82&lt;0,(IF(2050-X$80&lt;=0,0,(2/(2050-X$80+1))*(1-(SUM($E97:X97)/$R$82))*$R$82*'Fixed Data'!V$52)),0)</f>
        <v>0</v>
      </c>
      <c r="Z97" s="21">
        <f>IF($R$82&lt;0,(IF(2050-Y$80&lt;=0,0,(2/(2050-Y$80+1))*(1-(SUM($E97:Y97)/$R$82))*$R$82*'Fixed Data'!W$52)),0)</f>
        <v>0</v>
      </c>
      <c r="AA97" s="21">
        <f>IF($R$82&lt;0,(IF(2050-Z$80&lt;=0,0,(2/(2050-Z$80+1))*(1-(SUM($E97:Z97)/$R$82))*$R$82*'Fixed Data'!X$52)),0)</f>
        <v>0</v>
      </c>
      <c r="AB97" s="21">
        <f>IF($R$82&lt;0,(IF(2050-AA$80&lt;=0,0,(2/(2050-AA$80+1))*(1-(SUM($E97:AA97)/$R$82))*$R$82*'Fixed Data'!Y$52)),0)</f>
        <v>0</v>
      </c>
      <c r="AC97" s="21">
        <f>IF($R$82&lt;0,(IF(2050-AB$80&lt;=0,0,(2/(2050-AB$80+1))*(1-(SUM($E97:AB97)/$R$82))*$R$82*'Fixed Data'!Z$52)),0)</f>
        <v>0</v>
      </c>
      <c r="AD97" s="21">
        <f>IF($R$82&lt;0,(IF(2050-AC$80&lt;=0,0,(2/(2050-AC$80+1))*(1-(SUM($E97:AC97)/$R$82))*$R$82*'Fixed Data'!AA$52)),0)</f>
        <v>0</v>
      </c>
      <c r="AE97" s="21">
        <f>IF($R$82&lt;0,(IF(2050-AD$80&lt;=0,0,(2/(2050-AD$80+1))*(1-(SUM($E97:AD97)/$R$82))*$R$82*'Fixed Data'!AB$52)),0)</f>
        <v>0</v>
      </c>
      <c r="AF97" s="21">
        <f>IF($R$82&lt;0,(IF(2050-AE$80&lt;=0,0,(2/(2050-AE$80+1))*(1-(SUM($E97:AE97)/$R$82))*$R$82*'Fixed Data'!AC$52)),0)</f>
        <v>0</v>
      </c>
      <c r="AG97" s="21">
        <f>IF($R$82&lt;0,(IF(2050-AF$80&lt;=0,0,(2/(2050-AF$80+1))*(1-(SUM($E97:AF97)/$R$82))*$R$82*'Fixed Data'!AD$52)),0)</f>
        <v>0</v>
      </c>
      <c r="AH97" s="21">
        <f>IF($R$82&lt;0,(IF(2050-AG$80&lt;=0,0,(2/(2050-AG$80+1))*(1-(SUM($E97:AG97)/$R$82))*$R$82*'Fixed Data'!AE$52)),0)</f>
        <v>0</v>
      </c>
      <c r="AI97" s="21">
        <f>IF($R$82&lt;0,(IF(2050-AH$80&lt;=0,0,(2/(2050-AH$80+1))*(1-(SUM($E97:AH97)/$R$82))*$R$82*'Fixed Data'!AF$52)),0)</f>
        <v>0</v>
      </c>
      <c r="AJ97" s="21">
        <f>IF($R$82&lt;0,(IF(2050-AI$80&lt;=0,0,(2/(2050-AI$80+1))*(1-(SUM($E97:AI97)/$R$82))*$R$82*'Fixed Data'!AG$52)),0)</f>
        <v>0</v>
      </c>
      <c r="AK97" s="21">
        <f>IF($R$82&lt;0,(IF(2050-AJ$80&lt;=0,0,(2/(2050-AJ$80+1))*(1-(SUM($E97:AJ97)/$R$82))*$R$82*'Fixed Data'!AH$52)),0)</f>
        <v>0</v>
      </c>
      <c r="AL97" s="21">
        <f>IF($R$82&lt;0,(IF(2050-AK$80&lt;=0,0,(2/(2050-AK$80+1))*(1-(SUM($E97:AK97)/$R$82))*$R$82*'Fixed Data'!AI$52)),0)</f>
        <v>0</v>
      </c>
      <c r="AM97" s="21">
        <f>IF($R$82&lt;0,(IF(2050-AL$80&lt;=0,0,(2/(2050-AL$80+1))*(1-(SUM($E97:AL97)/$R$82))*$R$82*'Fixed Data'!AJ$52)),0)</f>
        <v>0</v>
      </c>
      <c r="AN97" s="21">
        <f>IF($R$82&lt;0,(IF(2050-AM$80&lt;=0,0,(2/(2050-AM$80+1))*(1-(SUM($E97:AM97)/$R$82))*$R$82*'Fixed Data'!AK$52)),0)</f>
        <v>0</v>
      </c>
      <c r="AO97" s="21">
        <f>IF($R$82&lt;0,(IF(2050-AN$80&lt;=0,0,(2/(2050-AN$80+1))*(1-(SUM($E97:AN97)/$R$82))*$R$82*'Fixed Data'!AL$52)),0)</f>
        <v>0</v>
      </c>
      <c r="AP97" s="21">
        <f>IF($R$82&lt;0,(IF(2050-AO$80&lt;=0,0,(2/(2050-AO$80+1))*(1-(SUM($E97:AO97)/$R$82))*$R$82*'Fixed Data'!AM$52)),0)</f>
        <v>0</v>
      </c>
      <c r="AQ97" s="21">
        <f>IF($R$82&lt;0,(IF(2050-AP$80&lt;=0,0,(2/(2050-AP$80+1))*(1-(SUM($E97:AP97)/$R$82))*$R$82*'Fixed Data'!AN$52)),0)</f>
        <v>0</v>
      </c>
      <c r="AR97" s="21">
        <f>IF($R$82&lt;0,(IF(2050-AQ$80&lt;=0,0,(2/(2050-AQ$80+1))*(1-(SUM($E97:AQ97)/$R$82))*$R$82*'Fixed Data'!AO$52)),0)</f>
        <v>0</v>
      </c>
      <c r="AS97" s="21">
        <f>IF($R$82&lt;0,(IF(2050-AR$80&lt;=0,0,(2/(2050-AR$80+1))*(1-(SUM($E97:AR97)/$R$82))*$R$82*'Fixed Data'!AP$52)),0)</f>
        <v>0</v>
      </c>
      <c r="AT97" s="21">
        <f>IF($R$82&lt;0,(IF(2050-AS$80&lt;=0,0,(2/(2050-AS$80+1))*(1-(SUM($E97:AS97)/$R$82))*$R$82*'Fixed Data'!AQ$52)),0)</f>
        <v>0</v>
      </c>
      <c r="AU97" s="21">
        <f>IF($R$82&lt;0,(IF(2050-AT$80&lt;=0,0,(2/(2050-AT$80+1))*(1-(SUM($E97:AT97)/$R$82))*$R$82*'Fixed Data'!AR$52)),0)</f>
        <v>0</v>
      </c>
      <c r="AV97" s="21">
        <f>IF($R$82&lt;0,(IF(2050-AU$80&lt;=0,0,(2/(2050-AU$80+1))*(1-(SUM($E97:AU97)/$R$82))*$R$82*'Fixed Data'!AS$52)),0)</f>
        <v>0</v>
      </c>
      <c r="AW97" s="21">
        <f>IF($R$82&lt;0,(IF(2050-AV$80&lt;=0,0,(2/(2050-AV$80+1))*(1-(SUM($E97:AV97)/$R$82))*$R$82*'Fixed Data'!AT$52)),0)</f>
        <v>0</v>
      </c>
      <c r="AX97" s="21">
        <f>IF($R$82&lt;0,(IF(2050-AW$80&lt;=0,0,(2/(2050-AW$80+1))*(1-(SUM($E97:AW97)/$R$82))*$R$82*'Fixed Data'!AU$52)),0)</f>
        <v>0</v>
      </c>
      <c r="AY97" s="21">
        <f>IF($R$82&lt;0,(IF(2050-AX$80&lt;=0,0,(2/(2050-AX$80+1))*(1-(SUM($E97:AX97)/$R$82))*$R$82*'Fixed Data'!AV$52)),0)</f>
        <v>0</v>
      </c>
      <c r="AZ97" s="21">
        <f>IF($R$82&lt;0,(IF(2050-AY$80&lt;=0,0,(2/(2050-AY$80+1))*(1-(SUM($E97:AY97)/$R$82))*$R$82*'Fixed Data'!AW$52)),0)</f>
        <v>0</v>
      </c>
      <c r="BA97" s="21">
        <f>IF($R$82&lt;0,(IF(2050-AZ$80&lt;=0,0,(2/(2050-AZ$80+1))*(1-(SUM($E97:AZ97)/$R$82))*$R$82*'Fixed Data'!AX$52)),0)</f>
        <v>0</v>
      </c>
      <c r="BB97" s="21">
        <f>IF($R$82&lt;0,(IF(2050-BA$80&lt;=0,0,(2/(2050-BA$80+1))*(1-(SUM($E97:BA97)/$R$82))*$R$82*'Fixed Data'!AY$52)),0)</f>
        <v>0</v>
      </c>
    </row>
    <row r="98" spans="1:54" ht="15" hidden="1" customHeight="1" outlineLevel="3">
      <c r="A98" s="8"/>
      <c r="B98" t="s">
        <v>423</v>
      </c>
      <c r="C98" t="s">
        <v>424</v>
      </c>
      <c r="D98" t="s">
        <v>379</v>
      </c>
      <c r="E98" s="18"/>
      <c r="F98" s="18"/>
      <c r="G98" s="18"/>
      <c r="H98" s="18"/>
      <c r="I98" s="18"/>
      <c r="J98" s="18"/>
      <c r="K98" s="18"/>
      <c r="L98" s="18"/>
      <c r="M98" s="18"/>
      <c r="N98" s="18"/>
      <c r="O98" s="18"/>
      <c r="P98" s="18"/>
      <c r="Q98" s="18"/>
      <c r="R98" s="18"/>
      <c r="S98" s="18"/>
      <c r="T98" s="21">
        <f>IF($S$82&lt;0,(IF(2050-S$80&lt;=0,0,(2/(2050-S$80+1))*(1-(SUM($E98:S98)/$S$82))*$S$82*'Fixed Data'!Q$52)),0)</f>
        <v>0</v>
      </c>
      <c r="U98" s="21">
        <f>IF($S$82&lt;0,(IF(2050-T$80&lt;=0,0,(2/(2050-T$80+1))*(1-(SUM($E98:T98)/$S$82))*$S$82*'Fixed Data'!R$52)),0)</f>
        <v>0</v>
      </c>
      <c r="V98" s="21">
        <f>IF($S$82&lt;0,(IF(2050-U$80&lt;=0,0,(2/(2050-U$80+1))*(1-(SUM($E98:U98)/$S$82))*$S$82*'Fixed Data'!S$52)),0)</f>
        <v>0</v>
      </c>
      <c r="W98" s="21">
        <f>IF($S$82&lt;0,(IF(2050-V$80&lt;=0,0,(2/(2050-V$80+1))*(1-(SUM($E98:V98)/$S$82))*$S$82*'Fixed Data'!T$52)),0)</f>
        <v>0</v>
      </c>
      <c r="X98" s="21">
        <f>IF($S$82&lt;0,(IF(2050-W$80&lt;=0,0,(2/(2050-W$80+1))*(1-(SUM($E98:W98)/$S$82))*$S$82*'Fixed Data'!U$52)),0)</f>
        <v>0</v>
      </c>
      <c r="Y98" s="21">
        <f>IF($S$82&lt;0,(IF(2050-X$80&lt;=0,0,(2/(2050-X$80+1))*(1-(SUM($E98:X98)/$S$82))*$S$82*'Fixed Data'!V$52)),0)</f>
        <v>0</v>
      </c>
      <c r="Z98" s="21">
        <f>IF($S$82&lt;0,(IF(2050-Y$80&lt;=0,0,(2/(2050-Y$80+1))*(1-(SUM($E98:Y98)/$S$82))*$S$82*'Fixed Data'!W$52)),0)</f>
        <v>0</v>
      </c>
      <c r="AA98" s="21">
        <f>IF($S$82&lt;0,(IF(2050-Z$80&lt;=0,0,(2/(2050-Z$80+1))*(1-(SUM($E98:Z98)/$S$82))*$S$82*'Fixed Data'!X$52)),0)</f>
        <v>0</v>
      </c>
      <c r="AB98" s="21">
        <f>IF($S$82&lt;0,(IF(2050-AA$80&lt;=0,0,(2/(2050-AA$80+1))*(1-(SUM($E98:AA98)/$S$82))*$S$82*'Fixed Data'!Y$52)),0)</f>
        <v>0</v>
      </c>
      <c r="AC98" s="21">
        <f>IF($S$82&lt;0,(IF(2050-AB$80&lt;=0,0,(2/(2050-AB$80+1))*(1-(SUM($E98:AB98)/$S$82))*$S$82*'Fixed Data'!Z$52)),0)</f>
        <v>0</v>
      </c>
      <c r="AD98" s="21">
        <f>IF($S$82&lt;0,(IF(2050-AC$80&lt;=0,0,(2/(2050-AC$80+1))*(1-(SUM($E98:AC98)/$S$82))*$S$82*'Fixed Data'!AA$52)),0)</f>
        <v>0</v>
      </c>
      <c r="AE98" s="21">
        <f>IF($S$82&lt;0,(IF(2050-AD$80&lt;=0,0,(2/(2050-AD$80+1))*(1-(SUM($E98:AD98)/$S$82))*$S$82*'Fixed Data'!AB$52)),0)</f>
        <v>0</v>
      </c>
      <c r="AF98" s="21">
        <f>IF($S$82&lt;0,(IF(2050-AE$80&lt;=0,0,(2/(2050-AE$80+1))*(1-(SUM($E98:AE98)/$S$82))*$S$82*'Fixed Data'!AC$52)),0)</f>
        <v>0</v>
      </c>
      <c r="AG98" s="21">
        <f>IF($S$82&lt;0,(IF(2050-AF$80&lt;=0,0,(2/(2050-AF$80+1))*(1-(SUM($E98:AF98)/$S$82))*$S$82*'Fixed Data'!AD$52)),0)</f>
        <v>0</v>
      </c>
      <c r="AH98" s="21">
        <f>IF($S$82&lt;0,(IF(2050-AG$80&lt;=0,0,(2/(2050-AG$80+1))*(1-(SUM($E98:AG98)/$S$82))*$S$82*'Fixed Data'!AE$52)),0)</f>
        <v>0</v>
      </c>
      <c r="AI98" s="21">
        <f>IF($S$82&lt;0,(IF(2050-AH$80&lt;=0,0,(2/(2050-AH$80+1))*(1-(SUM($E98:AH98)/$S$82))*$S$82*'Fixed Data'!AF$52)),0)</f>
        <v>0</v>
      </c>
      <c r="AJ98" s="21">
        <f>IF($S$82&lt;0,(IF(2050-AI$80&lt;=0,0,(2/(2050-AI$80+1))*(1-(SUM($E98:AI98)/$S$82))*$S$82*'Fixed Data'!AG$52)),0)</f>
        <v>0</v>
      </c>
      <c r="AK98" s="21">
        <f>IF($S$82&lt;0,(IF(2050-AJ$80&lt;=0,0,(2/(2050-AJ$80+1))*(1-(SUM($E98:AJ98)/$S$82))*$S$82*'Fixed Data'!AH$52)),0)</f>
        <v>0</v>
      </c>
      <c r="AL98" s="21">
        <f>IF($S$82&lt;0,(IF(2050-AK$80&lt;=0,0,(2/(2050-AK$80+1))*(1-(SUM($E98:AK98)/$S$82))*$S$82*'Fixed Data'!AI$52)),0)</f>
        <v>0</v>
      </c>
      <c r="AM98" s="21">
        <f>IF($S$82&lt;0,(IF(2050-AL$80&lt;=0,0,(2/(2050-AL$80+1))*(1-(SUM($E98:AL98)/$S$82))*$S$82*'Fixed Data'!AJ$52)),0)</f>
        <v>0</v>
      </c>
      <c r="AN98" s="21">
        <f>IF($S$82&lt;0,(IF(2050-AM$80&lt;=0,0,(2/(2050-AM$80+1))*(1-(SUM($E98:AM98)/$S$82))*$S$82*'Fixed Data'!AK$52)),0)</f>
        <v>0</v>
      </c>
      <c r="AO98" s="21">
        <f>IF($S$82&lt;0,(IF(2050-AN$80&lt;=0,0,(2/(2050-AN$80+1))*(1-(SUM($E98:AN98)/$S$82))*$S$82*'Fixed Data'!AL$52)),0)</f>
        <v>0</v>
      </c>
      <c r="AP98" s="21">
        <f>IF($S$82&lt;0,(IF(2050-AO$80&lt;=0,0,(2/(2050-AO$80+1))*(1-(SUM($E98:AO98)/$S$82))*$S$82*'Fixed Data'!AM$52)),0)</f>
        <v>0</v>
      </c>
      <c r="AQ98" s="21">
        <f>IF($S$82&lt;0,(IF(2050-AP$80&lt;=0,0,(2/(2050-AP$80+1))*(1-(SUM($E98:AP98)/$S$82))*$S$82*'Fixed Data'!AN$52)),0)</f>
        <v>0</v>
      </c>
      <c r="AR98" s="21">
        <f>IF($S$82&lt;0,(IF(2050-AQ$80&lt;=0,0,(2/(2050-AQ$80+1))*(1-(SUM($E98:AQ98)/$S$82))*$S$82*'Fixed Data'!AO$52)),0)</f>
        <v>0</v>
      </c>
      <c r="AS98" s="21">
        <f>IF($S$82&lt;0,(IF(2050-AR$80&lt;=0,0,(2/(2050-AR$80+1))*(1-(SUM($E98:AR98)/$S$82))*$S$82*'Fixed Data'!AP$52)),0)</f>
        <v>0</v>
      </c>
      <c r="AT98" s="21">
        <f>IF($S$82&lt;0,(IF(2050-AS$80&lt;=0,0,(2/(2050-AS$80+1))*(1-(SUM($E98:AS98)/$S$82))*$S$82*'Fixed Data'!AQ$52)),0)</f>
        <v>0</v>
      </c>
      <c r="AU98" s="21">
        <f>IF($S$82&lt;0,(IF(2050-AT$80&lt;=0,0,(2/(2050-AT$80+1))*(1-(SUM($E98:AT98)/$S$82))*$S$82*'Fixed Data'!AR$52)),0)</f>
        <v>0</v>
      </c>
      <c r="AV98" s="21">
        <f>IF($S$82&lt;0,(IF(2050-AU$80&lt;=0,0,(2/(2050-AU$80+1))*(1-(SUM($E98:AU98)/$S$82))*$S$82*'Fixed Data'!AS$52)),0)</f>
        <v>0</v>
      </c>
      <c r="AW98" s="21">
        <f>IF($S$82&lt;0,(IF(2050-AV$80&lt;=0,0,(2/(2050-AV$80+1))*(1-(SUM($E98:AV98)/$S$82))*$S$82*'Fixed Data'!AT$52)),0)</f>
        <v>0</v>
      </c>
      <c r="AX98" s="21">
        <f>IF($S$82&lt;0,(IF(2050-AW$80&lt;=0,0,(2/(2050-AW$80+1))*(1-(SUM($E98:AW98)/$S$82))*$S$82*'Fixed Data'!AU$52)),0)</f>
        <v>0</v>
      </c>
      <c r="AY98" s="21">
        <f>IF($S$82&lt;0,(IF(2050-AX$80&lt;=0,0,(2/(2050-AX$80+1))*(1-(SUM($E98:AX98)/$S$82))*$S$82*'Fixed Data'!AV$52)),0)</f>
        <v>0</v>
      </c>
      <c r="AZ98" s="21">
        <f>IF($S$82&lt;0,(IF(2050-AY$80&lt;=0,0,(2/(2050-AY$80+1))*(1-(SUM($E98:AY98)/$S$82))*$S$82*'Fixed Data'!AW$52)),0)</f>
        <v>0</v>
      </c>
      <c r="BA98" s="21">
        <f>IF($S$82&lt;0,(IF(2050-AZ$80&lt;=0,0,(2/(2050-AZ$80+1))*(1-(SUM($E98:AZ98)/$S$82))*$S$82*'Fixed Data'!AX$52)),0)</f>
        <v>0</v>
      </c>
      <c r="BB98" s="21">
        <f>IF($S$82&lt;0,(IF(2050-BA$80&lt;=0,0,(2/(2050-BA$80+1))*(1-(SUM($E98:BA98)/$S$82))*$S$82*'Fixed Data'!AY$52)),0)</f>
        <v>0</v>
      </c>
    </row>
    <row r="99" spans="1:54" ht="15" hidden="1" customHeight="1" outlineLevel="3">
      <c r="A99" s="8"/>
      <c r="B99" t="s">
        <v>425</v>
      </c>
      <c r="C99" t="s">
        <v>426</v>
      </c>
      <c r="D99" t="s">
        <v>379</v>
      </c>
      <c r="E99" s="18"/>
      <c r="F99" s="18"/>
      <c r="G99" s="18"/>
      <c r="H99" s="18"/>
      <c r="I99" s="18"/>
      <c r="J99" s="18"/>
      <c r="K99" s="18"/>
      <c r="L99" s="18"/>
      <c r="M99" s="18"/>
      <c r="N99" s="18"/>
      <c r="O99" s="18"/>
      <c r="P99" s="18"/>
      <c r="Q99" s="18"/>
      <c r="R99" s="18"/>
      <c r="S99" s="18"/>
      <c r="T99" s="18"/>
      <c r="U99" s="21">
        <f>IF($T$82&lt;0,(IF(2050-T$80&lt;=0,0,(2/(2050-T$80+1))*(1-(SUM($E99:T99)/$T$82))*$T$82*'Fixed Data'!R$52)),0)</f>
        <v>0</v>
      </c>
      <c r="V99" s="21">
        <f>IF($T$82&lt;0,(IF(2050-U$80&lt;=0,0,(2/(2050-U$80+1))*(1-(SUM($E99:U99)/$T$82))*$T$82*'Fixed Data'!S$52)),0)</f>
        <v>0</v>
      </c>
      <c r="W99" s="21">
        <f>IF($T$82&lt;0,(IF(2050-V$80&lt;=0,0,(2/(2050-V$80+1))*(1-(SUM($E99:V99)/$T$82))*$T$82*'Fixed Data'!T$52)),0)</f>
        <v>0</v>
      </c>
      <c r="X99" s="21">
        <f>IF($T$82&lt;0,(IF(2050-W$80&lt;=0,0,(2/(2050-W$80+1))*(1-(SUM($E99:W99)/$T$82))*$T$82*'Fixed Data'!U$52)),0)</f>
        <v>0</v>
      </c>
      <c r="Y99" s="21">
        <f>IF($T$82&lt;0,(IF(2050-X$80&lt;=0,0,(2/(2050-X$80+1))*(1-(SUM($E99:X99)/$T$82))*$T$82*'Fixed Data'!V$52)),0)</f>
        <v>0</v>
      </c>
      <c r="Z99" s="21">
        <f>IF($T$82&lt;0,(IF(2050-Y$80&lt;=0,0,(2/(2050-Y$80+1))*(1-(SUM($E99:Y99)/$T$82))*$T$82*'Fixed Data'!W$52)),0)</f>
        <v>0</v>
      </c>
      <c r="AA99" s="21">
        <f>IF($T$82&lt;0,(IF(2050-Z$80&lt;=0,0,(2/(2050-Z$80+1))*(1-(SUM($E99:Z99)/$T$82))*$T$82*'Fixed Data'!X$52)),0)</f>
        <v>0</v>
      </c>
      <c r="AB99" s="21">
        <f>IF($T$82&lt;0,(IF(2050-AA$80&lt;=0,0,(2/(2050-AA$80+1))*(1-(SUM($E99:AA99)/$T$82))*$T$82*'Fixed Data'!Y$52)),0)</f>
        <v>0</v>
      </c>
      <c r="AC99" s="21">
        <f>IF($T$82&lt;0,(IF(2050-AB$80&lt;=0,0,(2/(2050-AB$80+1))*(1-(SUM($E99:AB99)/$T$82))*$T$82*'Fixed Data'!Z$52)),0)</f>
        <v>0</v>
      </c>
      <c r="AD99" s="21">
        <f>IF($T$82&lt;0,(IF(2050-AC$80&lt;=0,0,(2/(2050-AC$80+1))*(1-(SUM($E99:AC99)/$T$82))*$T$82*'Fixed Data'!AA$52)),0)</f>
        <v>0</v>
      </c>
      <c r="AE99" s="21">
        <f>IF($T$82&lt;0,(IF(2050-AD$80&lt;=0,0,(2/(2050-AD$80+1))*(1-(SUM($E99:AD99)/$T$82))*$T$82*'Fixed Data'!AB$52)),0)</f>
        <v>0</v>
      </c>
      <c r="AF99" s="21">
        <f>IF($T$82&lt;0,(IF(2050-AE$80&lt;=0,0,(2/(2050-AE$80+1))*(1-(SUM($E99:AE99)/$T$82))*$T$82*'Fixed Data'!AC$52)),0)</f>
        <v>0</v>
      </c>
      <c r="AG99" s="21">
        <f>IF($T$82&lt;0,(IF(2050-AF$80&lt;=0,0,(2/(2050-AF$80+1))*(1-(SUM($E99:AF99)/$T$82))*$T$82*'Fixed Data'!AD$52)),0)</f>
        <v>0</v>
      </c>
      <c r="AH99" s="21">
        <f>IF($T$82&lt;0,(IF(2050-AG$80&lt;=0,0,(2/(2050-AG$80+1))*(1-(SUM($E99:AG99)/$T$82))*$T$82*'Fixed Data'!AE$52)),0)</f>
        <v>0</v>
      </c>
      <c r="AI99" s="21">
        <f>IF($T$82&lt;0,(IF(2050-AH$80&lt;=0,0,(2/(2050-AH$80+1))*(1-(SUM($E99:AH99)/$T$82))*$T$82*'Fixed Data'!AF$52)),0)</f>
        <v>0</v>
      </c>
      <c r="AJ99" s="21">
        <f>IF($T$82&lt;0,(IF(2050-AI$80&lt;=0,0,(2/(2050-AI$80+1))*(1-(SUM($E99:AI99)/$T$82))*$T$82*'Fixed Data'!AG$52)),0)</f>
        <v>0</v>
      </c>
      <c r="AK99" s="21">
        <f>IF($T$82&lt;0,(IF(2050-AJ$80&lt;=0,0,(2/(2050-AJ$80+1))*(1-(SUM($E99:AJ99)/$T$82))*$T$82*'Fixed Data'!AH$52)),0)</f>
        <v>0</v>
      </c>
      <c r="AL99" s="21">
        <f>IF($T$82&lt;0,(IF(2050-AK$80&lt;=0,0,(2/(2050-AK$80+1))*(1-(SUM($E99:AK99)/$T$82))*$T$82*'Fixed Data'!AI$52)),0)</f>
        <v>0</v>
      </c>
      <c r="AM99" s="21">
        <f>IF($T$82&lt;0,(IF(2050-AL$80&lt;=0,0,(2/(2050-AL$80+1))*(1-(SUM($E99:AL99)/$T$82))*$T$82*'Fixed Data'!AJ$52)),0)</f>
        <v>0</v>
      </c>
      <c r="AN99" s="21">
        <f>IF($T$82&lt;0,(IF(2050-AM$80&lt;=0,0,(2/(2050-AM$80+1))*(1-(SUM($E99:AM99)/$T$82))*$T$82*'Fixed Data'!AK$52)),0)</f>
        <v>0</v>
      </c>
      <c r="AO99" s="21">
        <f>IF($T$82&lt;0,(IF(2050-AN$80&lt;=0,0,(2/(2050-AN$80+1))*(1-(SUM($E99:AN99)/$T$82))*$T$82*'Fixed Data'!AL$52)),0)</f>
        <v>0</v>
      </c>
      <c r="AP99" s="21">
        <f>IF($T$82&lt;0,(IF(2050-AO$80&lt;=0,0,(2/(2050-AO$80+1))*(1-(SUM($E99:AO99)/$T$82))*$T$82*'Fixed Data'!AM$52)),0)</f>
        <v>0</v>
      </c>
      <c r="AQ99" s="21">
        <f>IF($T$82&lt;0,(IF(2050-AP$80&lt;=0,0,(2/(2050-AP$80+1))*(1-(SUM($E99:AP99)/$T$82))*$T$82*'Fixed Data'!AN$52)),0)</f>
        <v>0</v>
      </c>
      <c r="AR99" s="21">
        <f>IF($T$82&lt;0,(IF(2050-AQ$80&lt;=0,0,(2/(2050-AQ$80+1))*(1-(SUM($E99:AQ99)/$T$82))*$T$82*'Fixed Data'!AO$52)),0)</f>
        <v>0</v>
      </c>
      <c r="AS99" s="21">
        <f>IF($T$82&lt;0,(IF(2050-AR$80&lt;=0,0,(2/(2050-AR$80+1))*(1-(SUM($E99:AR99)/$T$82))*$T$82*'Fixed Data'!AP$52)),0)</f>
        <v>0</v>
      </c>
      <c r="AT99" s="21">
        <f>IF($T$82&lt;0,(IF(2050-AS$80&lt;=0,0,(2/(2050-AS$80+1))*(1-(SUM($E99:AS99)/$T$82))*$T$82*'Fixed Data'!AQ$52)),0)</f>
        <v>0</v>
      </c>
      <c r="AU99" s="21">
        <f>IF($T$82&lt;0,(IF(2050-AT$80&lt;=0,0,(2/(2050-AT$80+1))*(1-(SUM($E99:AT99)/$T$82))*$T$82*'Fixed Data'!AR$52)),0)</f>
        <v>0</v>
      </c>
      <c r="AV99" s="21">
        <f>IF($T$82&lt;0,(IF(2050-AU$80&lt;=0,0,(2/(2050-AU$80+1))*(1-(SUM($E99:AU99)/$T$82))*$T$82*'Fixed Data'!AS$52)),0)</f>
        <v>0</v>
      </c>
      <c r="AW99" s="21">
        <f>IF($T$82&lt;0,(IF(2050-AV$80&lt;=0,0,(2/(2050-AV$80+1))*(1-(SUM($E99:AV99)/$T$82))*$T$82*'Fixed Data'!AT$52)),0)</f>
        <v>0</v>
      </c>
      <c r="AX99" s="21">
        <f>IF($T$82&lt;0,(IF(2050-AW$80&lt;=0,0,(2/(2050-AW$80+1))*(1-(SUM($E99:AW99)/$T$82))*$T$82*'Fixed Data'!AU$52)),0)</f>
        <v>0</v>
      </c>
      <c r="AY99" s="21">
        <f>IF($T$82&lt;0,(IF(2050-AX$80&lt;=0,0,(2/(2050-AX$80+1))*(1-(SUM($E99:AX99)/$T$82))*$T$82*'Fixed Data'!AV$52)),0)</f>
        <v>0</v>
      </c>
      <c r="AZ99" s="21">
        <f>IF($T$82&lt;0,(IF(2050-AY$80&lt;=0,0,(2/(2050-AY$80+1))*(1-(SUM($E99:AY99)/$T$82))*$T$82*'Fixed Data'!AW$52)),0)</f>
        <v>0</v>
      </c>
      <c r="BA99" s="21">
        <f>IF($T$82&lt;0,(IF(2050-AZ$80&lt;=0,0,(2/(2050-AZ$80+1))*(1-(SUM($E99:AZ99)/$T$82))*$T$82*'Fixed Data'!AX$52)),0)</f>
        <v>0</v>
      </c>
      <c r="BB99" s="21">
        <f>IF($T$82&lt;0,(IF(2050-BA$80&lt;=0,0,(2/(2050-BA$80+1))*(1-(SUM($E99:BA99)/$T$82))*$T$82*'Fixed Data'!AY$52)),0)</f>
        <v>0</v>
      </c>
    </row>
    <row r="100" spans="1:54" ht="15" hidden="1" customHeight="1" outlineLevel="3">
      <c r="A100" s="8"/>
      <c r="B100" t="s">
        <v>427</v>
      </c>
      <c r="C100" t="s">
        <v>428</v>
      </c>
      <c r="D100" t="s">
        <v>379</v>
      </c>
      <c r="E100" s="18"/>
      <c r="F100" s="18"/>
      <c r="G100" s="18"/>
      <c r="H100" s="18"/>
      <c r="I100" s="18"/>
      <c r="J100" s="18"/>
      <c r="K100" s="18"/>
      <c r="L100" s="18"/>
      <c r="M100" s="18"/>
      <c r="N100" s="18"/>
      <c r="O100" s="18"/>
      <c r="P100" s="18"/>
      <c r="Q100" s="18"/>
      <c r="R100" s="18"/>
      <c r="S100" s="18"/>
      <c r="T100" s="18"/>
      <c r="U100" s="18"/>
      <c r="V100" s="21">
        <f>IF($U$82&lt;0,(IF(2050-U$80&lt;=0,0,(2/(2050-U$80+1))*(1-(SUM($E100:U100)/$U$82))*$U$82*'Fixed Data'!S$52)),0)</f>
        <v>0</v>
      </c>
      <c r="W100" s="21">
        <f>IF($U$82&lt;0,(IF(2050-V$80&lt;=0,0,(2/(2050-V$80+1))*(1-(SUM($E100:V100)/$U$82))*$U$82*'Fixed Data'!T$52)),0)</f>
        <v>0</v>
      </c>
      <c r="X100" s="21">
        <f>IF($U$82&lt;0,(IF(2050-W$80&lt;=0,0,(2/(2050-W$80+1))*(1-(SUM($E100:W100)/$U$82))*$U$82*'Fixed Data'!U$52)),0)</f>
        <v>0</v>
      </c>
      <c r="Y100" s="21">
        <f>IF($U$82&lt;0,(IF(2050-X$80&lt;=0,0,(2/(2050-X$80+1))*(1-(SUM($E100:X100)/$U$82))*$U$82*'Fixed Data'!V$52)),0)</f>
        <v>0</v>
      </c>
      <c r="Z100" s="21">
        <f>IF($U$82&lt;0,(IF(2050-Y$80&lt;=0,0,(2/(2050-Y$80+1))*(1-(SUM($E100:Y100)/$U$82))*$U$82*'Fixed Data'!W$52)),0)</f>
        <v>0</v>
      </c>
      <c r="AA100" s="21">
        <f>IF($U$82&lt;0,(IF(2050-Z$80&lt;=0,0,(2/(2050-Z$80+1))*(1-(SUM($E100:Z100)/$U$82))*$U$82*'Fixed Data'!X$52)),0)</f>
        <v>0</v>
      </c>
      <c r="AB100" s="21">
        <f>IF($U$82&lt;0,(IF(2050-AA$80&lt;=0,0,(2/(2050-AA$80+1))*(1-(SUM($E100:AA100)/$U$82))*$U$82*'Fixed Data'!Y$52)),0)</f>
        <v>0</v>
      </c>
      <c r="AC100" s="21">
        <f>IF($U$82&lt;0,(IF(2050-AB$80&lt;=0,0,(2/(2050-AB$80+1))*(1-(SUM($E100:AB100)/$U$82))*$U$82*'Fixed Data'!Z$52)),0)</f>
        <v>0</v>
      </c>
      <c r="AD100" s="21">
        <f>IF($U$82&lt;0,(IF(2050-AC$80&lt;=0,0,(2/(2050-AC$80+1))*(1-(SUM($E100:AC100)/$U$82))*$U$82*'Fixed Data'!AA$52)),0)</f>
        <v>0</v>
      </c>
      <c r="AE100" s="21">
        <f>IF($U$82&lt;0,(IF(2050-AD$80&lt;=0,0,(2/(2050-AD$80+1))*(1-(SUM($E100:AD100)/$U$82))*$U$82*'Fixed Data'!AB$52)),0)</f>
        <v>0</v>
      </c>
      <c r="AF100" s="21">
        <f>IF($U$82&lt;0,(IF(2050-AE$80&lt;=0,0,(2/(2050-AE$80+1))*(1-(SUM($E100:AE100)/$U$82))*$U$82*'Fixed Data'!AC$52)),0)</f>
        <v>0</v>
      </c>
      <c r="AG100" s="21">
        <f>IF($U$82&lt;0,(IF(2050-AF$80&lt;=0,0,(2/(2050-AF$80+1))*(1-(SUM($E100:AF100)/$U$82))*$U$82*'Fixed Data'!AD$52)),0)</f>
        <v>0</v>
      </c>
      <c r="AH100" s="21">
        <f>IF($U$82&lt;0,(IF(2050-AG$80&lt;=0,0,(2/(2050-AG$80+1))*(1-(SUM($E100:AG100)/$U$82))*$U$82*'Fixed Data'!AE$52)),0)</f>
        <v>0</v>
      </c>
      <c r="AI100" s="21">
        <f>IF($U$82&lt;0,(IF(2050-AH$80&lt;=0,0,(2/(2050-AH$80+1))*(1-(SUM($E100:AH100)/$U$82))*$U$82*'Fixed Data'!AF$52)),0)</f>
        <v>0</v>
      </c>
      <c r="AJ100" s="21">
        <f>IF($U$82&lt;0,(IF(2050-AI$80&lt;=0,0,(2/(2050-AI$80+1))*(1-(SUM($E100:AI100)/$U$82))*$U$82*'Fixed Data'!AG$52)),0)</f>
        <v>0</v>
      </c>
      <c r="AK100" s="21">
        <f>IF($U$82&lt;0,(IF(2050-AJ$80&lt;=0,0,(2/(2050-AJ$80+1))*(1-(SUM($E100:AJ100)/$U$82))*$U$82*'Fixed Data'!AH$52)),0)</f>
        <v>0</v>
      </c>
      <c r="AL100" s="21">
        <f>IF($U$82&lt;0,(IF(2050-AK$80&lt;=0,0,(2/(2050-AK$80+1))*(1-(SUM($E100:AK100)/$U$82))*$U$82*'Fixed Data'!AI$52)),0)</f>
        <v>0</v>
      </c>
      <c r="AM100" s="21">
        <f>IF($U$82&lt;0,(IF(2050-AL$80&lt;=0,0,(2/(2050-AL$80+1))*(1-(SUM($E100:AL100)/$U$82))*$U$82*'Fixed Data'!AJ$52)),0)</f>
        <v>0</v>
      </c>
      <c r="AN100" s="21">
        <f>IF($U$82&lt;0,(IF(2050-AM$80&lt;=0,0,(2/(2050-AM$80+1))*(1-(SUM($E100:AM100)/$U$82))*$U$82*'Fixed Data'!AK$52)),0)</f>
        <v>0</v>
      </c>
      <c r="AO100" s="21">
        <f>IF($U$82&lt;0,(IF(2050-AN$80&lt;=0,0,(2/(2050-AN$80+1))*(1-(SUM($E100:AN100)/$U$82))*$U$82*'Fixed Data'!AL$52)),0)</f>
        <v>0</v>
      </c>
      <c r="AP100" s="21">
        <f>IF($U$82&lt;0,(IF(2050-AO$80&lt;=0,0,(2/(2050-AO$80+1))*(1-(SUM($E100:AO100)/$U$82))*$U$82*'Fixed Data'!AM$52)),0)</f>
        <v>0</v>
      </c>
      <c r="AQ100" s="21">
        <f>IF($U$82&lt;0,(IF(2050-AP$80&lt;=0,0,(2/(2050-AP$80+1))*(1-(SUM($E100:AP100)/$U$82))*$U$82*'Fixed Data'!AN$52)),0)</f>
        <v>0</v>
      </c>
      <c r="AR100" s="21">
        <f>IF($U$82&lt;0,(IF(2050-AQ$80&lt;=0,0,(2/(2050-AQ$80+1))*(1-(SUM($E100:AQ100)/$U$82))*$U$82*'Fixed Data'!AO$52)),0)</f>
        <v>0</v>
      </c>
      <c r="AS100" s="21">
        <f>IF($U$82&lt;0,(IF(2050-AR$80&lt;=0,0,(2/(2050-AR$80+1))*(1-(SUM($E100:AR100)/$U$82))*$U$82*'Fixed Data'!AP$52)),0)</f>
        <v>0</v>
      </c>
      <c r="AT100" s="21">
        <f>IF($U$82&lt;0,(IF(2050-AS$80&lt;=0,0,(2/(2050-AS$80+1))*(1-(SUM($E100:AS100)/$U$82))*$U$82*'Fixed Data'!AQ$52)),0)</f>
        <v>0</v>
      </c>
      <c r="AU100" s="21">
        <f>IF($U$82&lt;0,(IF(2050-AT$80&lt;=0,0,(2/(2050-AT$80+1))*(1-(SUM($E100:AT100)/$U$82))*$U$82*'Fixed Data'!AR$52)),0)</f>
        <v>0</v>
      </c>
      <c r="AV100" s="21">
        <f>IF($U$82&lt;0,(IF(2050-AU$80&lt;=0,0,(2/(2050-AU$80+1))*(1-(SUM($E100:AU100)/$U$82))*$U$82*'Fixed Data'!AS$52)),0)</f>
        <v>0</v>
      </c>
      <c r="AW100" s="21">
        <f>IF($U$82&lt;0,(IF(2050-AV$80&lt;=0,0,(2/(2050-AV$80+1))*(1-(SUM($E100:AV100)/$U$82))*$U$82*'Fixed Data'!AT$52)),0)</f>
        <v>0</v>
      </c>
      <c r="AX100" s="21">
        <f>IF($U$82&lt;0,(IF(2050-AW$80&lt;=0,0,(2/(2050-AW$80+1))*(1-(SUM($E100:AW100)/$U$82))*$U$82*'Fixed Data'!AU$52)),0)</f>
        <v>0</v>
      </c>
      <c r="AY100" s="21">
        <f>IF($U$82&lt;0,(IF(2050-AX$80&lt;=0,0,(2/(2050-AX$80+1))*(1-(SUM($E100:AX100)/$U$82))*$U$82*'Fixed Data'!AV$52)),0)</f>
        <v>0</v>
      </c>
      <c r="AZ100" s="21">
        <f>IF($U$82&lt;0,(IF(2050-AY$80&lt;=0,0,(2/(2050-AY$80+1))*(1-(SUM($E100:AY100)/$U$82))*$U$82*'Fixed Data'!AW$52)),0)</f>
        <v>0</v>
      </c>
      <c r="BA100" s="21">
        <f>IF($U$82&lt;0,(IF(2050-AZ$80&lt;=0,0,(2/(2050-AZ$80+1))*(1-(SUM($E100:AZ100)/$U$82))*$U$82*'Fixed Data'!AX$52)),0)</f>
        <v>0</v>
      </c>
      <c r="BB100" s="21">
        <f>IF($U$82&lt;0,(IF(2050-BA$80&lt;=0,0,(2/(2050-BA$80+1))*(1-(SUM($E100:BA100)/$U$82))*$U$82*'Fixed Data'!AY$52)),0)</f>
        <v>0</v>
      </c>
    </row>
    <row r="101" spans="1:54" ht="15" hidden="1" customHeight="1" outlineLevel="3">
      <c r="A101" s="8"/>
      <c r="B101" t="s">
        <v>429</v>
      </c>
      <c r="C101" t="s">
        <v>430</v>
      </c>
      <c r="D101" t="s">
        <v>379</v>
      </c>
      <c r="E101" s="18"/>
      <c r="F101" s="18"/>
      <c r="G101" s="18"/>
      <c r="H101" s="18"/>
      <c r="I101" s="18"/>
      <c r="J101" s="18"/>
      <c r="K101" s="18"/>
      <c r="L101" s="18"/>
      <c r="M101" s="18"/>
      <c r="N101" s="18"/>
      <c r="O101" s="18"/>
      <c r="P101" s="18"/>
      <c r="Q101" s="18"/>
      <c r="R101" s="18"/>
      <c r="S101" s="18"/>
      <c r="T101" s="18"/>
      <c r="U101" s="18"/>
      <c r="V101" s="18"/>
      <c r="W101" s="21">
        <f>IF($V$82&lt;0,(IF(2050-V$80&lt;=0,0,(2/(2050-V$80+1))*(1-(SUM($E101:V101)/$V$82))*$V$82*'Fixed Data'!T$52)),0)</f>
        <v>0</v>
      </c>
      <c r="X101" s="21">
        <f>IF($V$82&lt;0,(IF(2050-W$80&lt;=0,0,(2/(2050-W$80+1))*(1-(SUM($E101:W101)/$V$82))*$V$82*'Fixed Data'!U$52)),0)</f>
        <v>0</v>
      </c>
      <c r="Y101" s="21">
        <f>IF($V$82&lt;0,(IF(2050-X$80&lt;=0,0,(2/(2050-X$80+1))*(1-(SUM($E101:X101)/$V$82))*$V$82*'Fixed Data'!V$52)),0)</f>
        <v>0</v>
      </c>
      <c r="Z101" s="21">
        <f>IF($V$82&lt;0,(IF(2050-Y$80&lt;=0,0,(2/(2050-Y$80+1))*(1-(SUM($E101:Y101)/$V$82))*$V$82*'Fixed Data'!W$52)),0)</f>
        <v>0</v>
      </c>
      <c r="AA101" s="21">
        <f>IF($V$82&lt;0,(IF(2050-Z$80&lt;=0,0,(2/(2050-Z$80+1))*(1-(SUM($E101:Z101)/$V$82))*$V$82*'Fixed Data'!X$52)),0)</f>
        <v>0</v>
      </c>
      <c r="AB101" s="21">
        <f>IF($V$82&lt;0,(IF(2050-AA$80&lt;=0,0,(2/(2050-AA$80+1))*(1-(SUM($E101:AA101)/$V$82))*$V$82*'Fixed Data'!Y$52)),0)</f>
        <v>0</v>
      </c>
      <c r="AC101" s="21">
        <f>IF($V$82&lt;0,(IF(2050-AB$80&lt;=0,0,(2/(2050-AB$80+1))*(1-(SUM($E101:AB101)/$V$82))*$V$82*'Fixed Data'!Z$52)),0)</f>
        <v>0</v>
      </c>
      <c r="AD101" s="21">
        <f>IF($V$82&lt;0,(IF(2050-AC$80&lt;=0,0,(2/(2050-AC$80+1))*(1-(SUM($E101:AC101)/$V$82))*$V$82*'Fixed Data'!AA$52)),0)</f>
        <v>0</v>
      </c>
      <c r="AE101" s="21">
        <f>IF($V$82&lt;0,(IF(2050-AD$80&lt;=0,0,(2/(2050-AD$80+1))*(1-(SUM($E101:AD101)/$V$82))*$V$82*'Fixed Data'!AB$52)),0)</f>
        <v>0</v>
      </c>
      <c r="AF101" s="21">
        <f>IF($V$82&lt;0,(IF(2050-AE$80&lt;=0,0,(2/(2050-AE$80+1))*(1-(SUM($E101:AE101)/$V$82))*$V$82*'Fixed Data'!AC$52)),0)</f>
        <v>0</v>
      </c>
      <c r="AG101" s="21">
        <f>IF($V$82&lt;0,(IF(2050-AF$80&lt;=0,0,(2/(2050-AF$80+1))*(1-(SUM($E101:AF101)/$V$82))*$V$82*'Fixed Data'!AD$52)),0)</f>
        <v>0</v>
      </c>
      <c r="AH101" s="21">
        <f>IF($V$82&lt;0,(IF(2050-AG$80&lt;=0,0,(2/(2050-AG$80+1))*(1-(SUM($E101:AG101)/$V$82))*$V$82*'Fixed Data'!AE$52)),0)</f>
        <v>0</v>
      </c>
      <c r="AI101" s="21">
        <f>IF($V$82&lt;0,(IF(2050-AH$80&lt;=0,0,(2/(2050-AH$80+1))*(1-(SUM($E101:AH101)/$V$82))*$V$82*'Fixed Data'!AF$52)),0)</f>
        <v>0</v>
      </c>
      <c r="AJ101" s="21">
        <f>IF($V$82&lt;0,(IF(2050-AI$80&lt;=0,0,(2/(2050-AI$80+1))*(1-(SUM($E101:AI101)/$V$82))*$V$82*'Fixed Data'!AG$52)),0)</f>
        <v>0</v>
      </c>
      <c r="AK101" s="21">
        <f>IF($V$82&lt;0,(IF(2050-AJ$80&lt;=0,0,(2/(2050-AJ$80+1))*(1-(SUM($E101:AJ101)/$V$82))*$V$82*'Fixed Data'!AH$52)),0)</f>
        <v>0</v>
      </c>
      <c r="AL101" s="21">
        <f>IF($V$82&lt;0,(IF(2050-AK$80&lt;=0,0,(2/(2050-AK$80+1))*(1-(SUM($E101:AK101)/$V$82))*$V$82*'Fixed Data'!AI$52)),0)</f>
        <v>0</v>
      </c>
      <c r="AM101" s="21">
        <f>IF($V$82&lt;0,(IF(2050-AL$80&lt;=0,0,(2/(2050-AL$80+1))*(1-(SUM($E101:AL101)/$V$82))*$V$82*'Fixed Data'!AJ$52)),0)</f>
        <v>0</v>
      </c>
      <c r="AN101" s="21">
        <f>IF($V$82&lt;0,(IF(2050-AM$80&lt;=0,0,(2/(2050-AM$80+1))*(1-(SUM($E101:AM101)/$V$82))*$V$82*'Fixed Data'!AK$52)),0)</f>
        <v>0</v>
      </c>
      <c r="AO101" s="21">
        <f>IF($V$82&lt;0,(IF(2050-AN$80&lt;=0,0,(2/(2050-AN$80+1))*(1-(SUM($E101:AN101)/$V$82))*$V$82*'Fixed Data'!AL$52)),0)</f>
        <v>0</v>
      </c>
      <c r="AP101" s="21">
        <f>IF($V$82&lt;0,(IF(2050-AO$80&lt;=0,0,(2/(2050-AO$80+1))*(1-(SUM($E101:AO101)/$V$82))*$V$82*'Fixed Data'!AM$52)),0)</f>
        <v>0</v>
      </c>
      <c r="AQ101" s="21">
        <f>IF($V$82&lt;0,(IF(2050-AP$80&lt;=0,0,(2/(2050-AP$80+1))*(1-(SUM($E101:AP101)/$V$82))*$V$82*'Fixed Data'!AN$52)),0)</f>
        <v>0</v>
      </c>
      <c r="AR101" s="21">
        <f>IF($V$82&lt;0,(IF(2050-AQ$80&lt;=0,0,(2/(2050-AQ$80+1))*(1-(SUM($E101:AQ101)/$V$82))*$V$82*'Fixed Data'!AO$52)),0)</f>
        <v>0</v>
      </c>
      <c r="AS101" s="21">
        <f>IF($V$82&lt;0,(IF(2050-AR$80&lt;=0,0,(2/(2050-AR$80+1))*(1-(SUM($E101:AR101)/$V$82))*$V$82*'Fixed Data'!AP$52)),0)</f>
        <v>0</v>
      </c>
      <c r="AT101" s="21">
        <f>IF($V$82&lt;0,(IF(2050-AS$80&lt;=0,0,(2/(2050-AS$80+1))*(1-(SUM($E101:AS101)/$V$82))*$V$82*'Fixed Data'!AQ$52)),0)</f>
        <v>0</v>
      </c>
      <c r="AU101" s="21">
        <f>IF($V$82&lt;0,(IF(2050-AT$80&lt;=0,0,(2/(2050-AT$80+1))*(1-(SUM($E101:AT101)/$V$82))*$V$82*'Fixed Data'!AR$52)),0)</f>
        <v>0</v>
      </c>
      <c r="AV101" s="21">
        <f>IF($V$82&lt;0,(IF(2050-AU$80&lt;=0,0,(2/(2050-AU$80+1))*(1-(SUM($E101:AU101)/$V$82))*$V$82*'Fixed Data'!AS$52)),0)</f>
        <v>0</v>
      </c>
      <c r="AW101" s="21">
        <f>IF($V$82&lt;0,(IF(2050-AV$80&lt;=0,0,(2/(2050-AV$80+1))*(1-(SUM($E101:AV101)/$V$82))*$V$82*'Fixed Data'!AT$52)),0)</f>
        <v>0</v>
      </c>
      <c r="AX101" s="21">
        <f>IF($V$82&lt;0,(IF(2050-AW$80&lt;=0,0,(2/(2050-AW$80+1))*(1-(SUM($E101:AW101)/$V$82))*$V$82*'Fixed Data'!AU$52)),0)</f>
        <v>0</v>
      </c>
      <c r="AY101" s="21">
        <f>IF($V$82&lt;0,(IF(2050-AX$80&lt;=0,0,(2/(2050-AX$80+1))*(1-(SUM($E101:AX101)/$V$82))*$V$82*'Fixed Data'!AV$52)),0)</f>
        <v>0</v>
      </c>
      <c r="AZ101" s="21">
        <f>IF($V$82&lt;0,(IF(2050-AY$80&lt;=0,0,(2/(2050-AY$80+1))*(1-(SUM($E101:AY101)/$V$82))*$V$82*'Fixed Data'!AW$52)),0)</f>
        <v>0</v>
      </c>
      <c r="BA101" s="21">
        <f>IF($V$82&lt;0,(IF(2050-AZ$80&lt;=0,0,(2/(2050-AZ$80+1))*(1-(SUM($E101:AZ101)/$V$82))*$V$82*'Fixed Data'!AX$52)),0)</f>
        <v>0</v>
      </c>
      <c r="BB101" s="21">
        <f>IF($V$82&lt;0,(IF(2050-BA$80&lt;=0,0,(2/(2050-BA$80+1))*(1-(SUM($E101:BA101)/$V$82))*$V$82*'Fixed Data'!AY$52)),0)</f>
        <v>0</v>
      </c>
    </row>
    <row r="102" spans="1:54" ht="15" hidden="1" customHeight="1" outlineLevel="3">
      <c r="A102" s="8"/>
      <c r="B102" t="s">
        <v>431</v>
      </c>
      <c r="C102" t="s">
        <v>432</v>
      </c>
      <c r="D102" t="s">
        <v>379</v>
      </c>
      <c r="E102" s="18"/>
      <c r="F102" s="18"/>
      <c r="G102" s="18"/>
      <c r="H102" s="18"/>
      <c r="I102" s="18"/>
      <c r="J102" s="18"/>
      <c r="K102" s="18"/>
      <c r="L102" s="18"/>
      <c r="M102" s="18"/>
      <c r="N102" s="18"/>
      <c r="O102" s="18"/>
      <c r="P102" s="18"/>
      <c r="Q102" s="18"/>
      <c r="R102" s="18"/>
      <c r="S102" s="18"/>
      <c r="T102" s="18"/>
      <c r="U102" s="18"/>
      <c r="V102" s="18"/>
      <c r="W102" s="18"/>
      <c r="X102" s="21">
        <f>IF($W$82&lt;0,(IF(2050-W$80&lt;=0,0,(2/(2050-W$80+1))*(1-(SUM($E102:W102)/$W$82))*$W$82*'Fixed Data'!U$52)),0)</f>
        <v>0</v>
      </c>
      <c r="Y102" s="21">
        <f>IF($W$82&lt;0,(IF(2050-X$80&lt;=0,0,(2/(2050-X$80+1))*(1-(SUM($E102:X102)/$W$82))*$W$82*'Fixed Data'!V$52)),0)</f>
        <v>0</v>
      </c>
      <c r="Z102" s="21">
        <f>IF($W$82&lt;0,(IF(2050-Y$80&lt;=0,0,(2/(2050-Y$80+1))*(1-(SUM($E102:Y102)/$W$82))*$W$82*'Fixed Data'!W$52)),0)</f>
        <v>0</v>
      </c>
      <c r="AA102" s="21">
        <f>IF($W$82&lt;0,(IF(2050-Z$80&lt;=0,0,(2/(2050-Z$80+1))*(1-(SUM($E102:Z102)/$W$82))*$W$82*'Fixed Data'!X$52)),0)</f>
        <v>0</v>
      </c>
      <c r="AB102" s="21">
        <f>IF($W$82&lt;0,(IF(2050-AA$80&lt;=0,0,(2/(2050-AA$80+1))*(1-(SUM($E102:AA102)/$W$82))*$W$82*'Fixed Data'!Y$52)),0)</f>
        <v>0</v>
      </c>
      <c r="AC102" s="21">
        <f>IF($W$82&lt;0,(IF(2050-AB$80&lt;=0,0,(2/(2050-AB$80+1))*(1-(SUM($E102:AB102)/$W$82))*$W$82*'Fixed Data'!Z$52)),0)</f>
        <v>0</v>
      </c>
      <c r="AD102" s="21">
        <f>IF($W$82&lt;0,(IF(2050-AC$80&lt;=0,0,(2/(2050-AC$80+1))*(1-(SUM($E102:AC102)/$W$82))*$W$82*'Fixed Data'!AA$52)),0)</f>
        <v>0</v>
      </c>
      <c r="AE102" s="21">
        <f>IF($W$82&lt;0,(IF(2050-AD$80&lt;=0,0,(2/(2050-AD$80+1))*(1-(SUM($E102:AD102)/$W$82))*$W$82*'Fixed Data'!AB$52)),0)</f>
        <v>0</v>
      </c>
      <c r="AF102" s="21">
        <f>IF($W$82&lt;0,(IF(2050-AE$80&lt;=0,0,(2/(2050-AE$80+1))*(1-(SUM($E102:AE102)/$W$82))*$W$82*'Fixed Data'!AC$52)),0)</f>
        <v>0</v>
      </c>
      <c r="AG102" s="21">
        <f>IF($W$82&lt;0,(IF(2050-AF$80&lt;=0,0,(2/(2050-AF$80+1))*(1-(SUM($E102:AF102)/$W$82))*$W$82*'Fixed Data'!AD$52)),0)</f>
        <v>0</v>
      </c>
      <c r="AH102" s="21">
        <f>IF($W$82&lt;0,(IF(2050-AG$80&lt;=0,0,(2/(2050-AG$80+1))*(1-(SUM($E102:AG102)/$W$82))*$W$82*'Fixed Data'!AE$52)),0)</f>
        <v>0</v>
      </c>
      <c r="AI102" s="21">
        <f>IF($W$82&lt;0,(IF(2050-AH$80&lt;=0,0,(2/(2050-AH$80+1))*(1-(SUM($E102:AH102)/$W$82))*$W$82*'Fixed Data'!AF$52)),0)</f>
        <v>0</v>
      </c>
      <c r="AJ102" s="21">
        <f>IF($W$82&lt;0,(IF(2050-AI$80&lt;=0,0,(2/(2050-AI$80+1))*(1-(SUM($E102:AI102)/$W$82))*$W$82*'Fixed Data'!AG$52)),0)</f>
        <v>0</v>
      </c>
      <c r="AK102" s="21">
        <f>IF($W$82&lt;0,(IF(2050-AJ$80&lt;=0,0,(2/(2050-AJ$80+1))*(1-(SUM($E102:AJ102)/$W$82))*$W$82*'Fixed Data'!AH$52)),0)</f>
        <v>0</v>
      </c>
      <c r="AL102" s="21">
        <f>IF($W$82&lt;0,(IF(2050-AK$80&lt;=0,0,(2/(2050-AK$80+1))*(1-(SUM($E102:AK102)/$W$82))*$W$82*'Fixed Data'!AI$52)),0)</f>
        <v>0</v>
      </c>
      <c r="AM102" s="21">
        <f>IF($W$82&lt;0,(IF(2050-AL$80&lt;=0,0,(2/(2050-AL$80+1))*(1-(SUM($E102:AL102)/$W$82))*$W$82*'Fixed Data'!AJ$52)),0)</f>
        <v>0</v>
      </c>
      <c r="AN102" s="21">
        <f>IF($W$82&lt;0,(IF(2050-AM$80&lt;=0,0,(2/(2050-AM$80+1))*(1-(SUM($E102:AM102)/$W$82))*$W$82*'Fixed Data'!AK$52)),0)</f>
        <v>0</v>
      </c>
      <c r="AO102" s="21">
        <f>IF($W$82&lt;0,(IF(2050-AN$80&lt;=0,0,(2/(2050-AN$80+1))*(1-(SUM($E102:AN102)/$W$82))*$W$82*'Fixed Data'!AL$52)),0)</f>
        <v>0</v>
      </c>
      <c r="AP102" s="21">
        <f>IF($W$82&lt;0,(IF(2050-AO$80&lt;=0,0,(2/(2050-AO$80+1))*(1-(SUM($E102:AO102)/$W$82))*$W$82*'Fixed Data'!AM$52)),0)</f>
        <v>0</v>
      </c>
      <c r="AQ102" s="21">
        <f>IF($W$82&lt;0,(IF(2050-AP$80&lt;=0,0,(2/(2050-AP$80+1))*(1-(SUM($E102:AP102)/$W$82))*$W$82*'Fixed Data'!AN$52)),0)</f>
        <v>0</v>
      </c>
      <c r="AR102" s="21">
        <f>IF($W$82&lt;0,(IF(2050-AQ$80&lt;=0,0,(2/(2050-AQ$80+1))*(1-(SUM($E102:AQ102)/$W$82))*$W$82*'Fixed Data'!AO$52)),0)</f>
        <v>0</v>
      </c>
      <c r="AS102" s="21">
        <f>IF($W$82&lt;0,(IF(2050-AR$80&lt;=0,0,(2/(2050-AR$80+1))*(1-(SUM($E102:AR102)/$W$82))*$W$82*'Fixed Data'!AP$52)),0)</f>
        <v>0</v>
      </c>
      <c r="AT102" s="21">
        <f>IF($W$82&lt;0,(IF(2050-AS$80&lt;=0,0,(2/(2050-AS$80+1))*(1-(SUM($E102:AS102)/$W$82))*$W$82*'Fixed Data'!AQ$52)),0)</f>
        <v>0</v>
      </c>
      <c r="AU102" s="21">
        <f>IF($W$82&lt;0,(IF(2050-AT$80&lt;=0,0,(2/(2050-AT$80+1))*(1-(SUM($E102:AT102)/$W$82))*$W$82*'Fixed Data'!AR$52)),0)</f>
        <v>0</v>
      </c>
      <c r="AV102" s="21">
        <f>IF($W$82&lt;0,(IF(2050-AU$80&lt;=0,0,(2/(2050-AU$80+1))*(1-(SUM($E102:AU102)/$W$82))*$W$82*'Fixed Data'!AS$52)),0)</f>
        <v>0</v>
      </c>
      <c r="AW102" s="21">
        <f>IF($W$82&lt;0,(IF(2050-AV$80&lt;=0,0,(2/(2050-AV$80+1))*(1-(SUM($E102:AV102)/$W$82))*$W$82*'Fixed Data'!AT$52)),0)</f>
        <v>0</v>
      </c>
      <c r="AX102" s="21">
        <f>IF($W$82&lt;0,(IF(2050-AW$80&lt;=0,0,(2/(2050-AW$80+1))*(1-(SUM($E102:AW102)/$W$82))*$W$82*'Fixed Data'!AU$52)),0)</f>
        <v>0</v>
      </c>
      <c r="AY102" s="21">
        <f>IF($W$82&lt;0,(IF(2050-AX$80&lt;=0,0,(2/(2050-AX$80+1))*(1-(SUM($E102:AX102)/$W$82))*$W$82*'Fixed Data'!AV$52)),0)</f>
        <v>0</v>
      </c>
      <c r="AZ102" s="21">
        <f>IF($W$82&lt;0,(IF(2050-AY$80&lt;=0,0,(2/(2050-AY$80+1))*(1-(SUM($E102:AY102)/$W$82))*$W$82*'Fixed Data'!AW$52)),0)</f>
        <v>0</v>
      </c>
      <c r="BA102" s="21">
        <f>IF($W$82&lt;0,(IF(2050-AZ$80&lt;=0,0,(2/(2050-AZ$80+1))*(1-(SUM($E102:AZ102)/$W$82))*$W$82*'Fixed Data'!AX$52)),0)</f>
        <v>0</v>
      </c>
      <c r="BB102" s="21">
        <f>IF($W$82&lt;0,(IF(2050-BA$80&lt;=0,0,(2/(2050-BA$80+1))*(1-(SUM($E102:BA102)/$W$82))*$W$82*'Fixed Data'!AY$52)),0)</f>
        <v>0</v>
      </c>
    </row>
    <row r="103" spans="1:54" ht="15" hidden="1" customHeight="1" outlineLevel="3">
      <c r="A103" s="8"/>
      <c r="B103" t="s">
        <v>433</v>
      </c>
      <c r="C103" t="s">
        <v>434</v>
      </c>
      <c r="D103" t="s">
        <v>379</v>
      </c>
      <c r="E103" s="18"/>
      <c r="F103" s="18"/>
      <c r="G103" s="18"/>
      <c r="H103" s="18"/>
      <c r="I103" s="18"/>
      <c r="J103" s="18"/>
      <c r="K103" s="18"/>
      <c r="L103" s="18"/>
      <c r="M103" s="18"/>
      <c r="N103" s="18"/>
      <c r="O103" s="18"/>
      <c r="P103" s="18"/>
      <c r="Q103" s="18"/>
      <c r="R103" s="18"/>
      <c r="S103" s="18"/>
      <c r="T103" s="18"/>
      <c r="U103" s="18"/>
      <c r="V103" s="18"/>
      <c r="W103" s="18"/>
      <c r="X103" s="18"/>
      <c r="Y103" s="21">
        <f>IF($X$82&lt;0,(IF(2050-X$80&lt;=0,0,(2/(2050-X$80+1))*(1-(SUM($E103:X103)/$X$82))*$X$82*'Fixed Data'!V$52)),0)</f>
        <v>0</v>
      </c>
      <c r="Z103" s="21">
        <f>IF($X$82&lt;0,(IF(2050-Y$80&lt;=0,0,(2/(2050-Y$80+1))*(1-(SUM($E103:Y103)/$X$82))*$X$82*'Fixed Data'!W$52)),0)</f>
        <v>0</v>
      </c>
      <c r="AA103" s="21">
        <f>IF($X$82&lt;0,(IF(2050-Z$80&lt;=0,0,(2/(2050-Z$80+1))*(1-(SUM($E103:Z103)/$X$82))*$X$82*'Fixed Data'!X$52)),0)</f>
        <v>0</v>
      </c>
      <c r="AB103" s="21">
        <f>IF($X$82&lt;0,(IF(2050-AA$80&lt;=0,0,(2/(2050-AA$80+1))*(1-(SUM($E103:AA103)/$X$82))*$X$82*'Fixed Data'!Y$52)),0)</f>
        <v>0</v>
      </c>
      <c r="AC103" s="21">
        <f>IF($X$82&lt;0,(IF(2050-AB$80&lt;=0,0,(2/(2050-AB$80+1))*(1-(SUM($E103:AB103)/$X$82))*$X$82*'Fixed Data'!Z$52)),0)</f>
        <v>0</v>
      </c>
      <c r="AD103" s="21">
        <f>IF($X$82&lt;0,(IF(2050-AC$80&lt;=0,0,(2/(2050-AC$80+1))*(1-(SUM($E103:AC103)/$X$82))*$X$82*'Fixed Data'!AA$52)),0)</f>
        <v>0</v>
      </c>
      <c r="AE103" s="21">
        <f>IF($X$82&lt;0,(IF(2050-AD$80&lt;=0,0,(2/(2050-AD$80+1))*(1-(SUM($E103:AD103)/$X$82))*$X$82*'Fixed Data'!AB$52)),0)</f>
        <v>0</v>
      </c>
      <c r="AF103" s="21">
        <f>IF($X$82&lt;0,(IF(2050-AE$80&lt;=0,0,(2/(2050-AE$80+1))*(1-(SUM($E103:AE103)/$X$82))*$X$82*'Fixed Data'!AC$52)),0)</f>
        <v>0</v>
      </c>
      <c r="AG103" s="21">
        <f>IF($X$82&lt;0,(IF(2050-AF$80&lt;=0,0,(2/(2050-AF$80+1))*(1-(SUM($E103:AF103)/$X$82))*$X$82*'Fixed Data'!AD$52)),0)</f>
        <v>0</v>
      </c>
      <c r="AH103" s="21">
        <f>IF($X$82&lt;0,(IF(2050-AG$80&lt;=0,0,(2/(2050-AG$80+1))*(1-(SUM($E103:AG103)/$X$82))*$X$82*'Fixed Data'!AE$52)),0)</f>
        <v>0</v>
      </c>
      <c r="AI103" s="21">
        <f>IF($X$82&lt;0,(IF(2050-AH$80&lt;=0,0,(2/(2050-AH$80+1))*(1-(SUM($E103:AH103)/$X$82))*$X$82*'Fixed Data'!AF$52)),0)</f>
        <v>0</v>
      </c>
      <c r="AJ103" s="21">
        <f>IF($X$82&lt;0,(IF(2050-AI$80&lt;=0,0,(2/(2050-AI$80+1))*(1-(SUM($E103:AI103)/$X$82))*$X$82*'Fixed Data'!AG$52)),0)</f>
        <v>0</v>
      </c>
      <c r="AK103" s="21">
        <f>IF($X$82&lt;0,(IF(2050-AJ$80&lt;=0,0,(2/(2050-AJ$80+1))*(1-(SUM($E103:AJ103)/$X$82))*$X$82*'Fixed Data'!AH$52)),0)</f>
        <v>0</v>
      </c>
      <c r="AL103" s="21">
        <f>IF($X$82&lt;0,(IF(2050-AK$80&lt;=0,0,(2/(2050-AK$80+1))*(1-(SUM($E103:AK103)/$X$82))*$X$82*'Fixed Data'!AI$52)),0)</f>
        <v>0</v>
      </c>
      <c r="AM103" s="21">
        <f>IF($X$82&lt;0,(IF(2050-AL$80&lt;=0,0,(2/(2050-AL$80+1))*(1-(SUM($E103:AL103)/$X$82))*$X$82*'Fixed Data'!AJ$52)),0)</f>
        <v>0</v>
      </c>
      <c r="AN103" s="21">
        <f>IF($X$82&lt;0,(IF(2050-AM$80&lt;=0,0,(2/(2050-AM$80+1))*(1-(SUM($E103:AM103)/$X$82))*$X$82*'Fixed Data'!AK$52)),0)</f>
        <v>0</v>
      </c>
      <c r="AO103" s="21">
        <f>IF($X$82&lt;0,(IF(2050-AN$80&lt;=0,0,(2/(2050-AN$80+1))*(1-(SUM($E103:AN103)/$X$82))*$X$82*'Fixed Data'!AL$52)),0)</f>
        <v>0</v>
      </c>
      <c r="AP103" s="21">
        <f>IF($X$82&lt;0,(IF(2050-AO$80&lt;=0,0,(2/(2050-AO$80+1))*(1-(SUM($E103:AO103)/$X$82))*$X$82*'Fixed Data'!AM$52)),0)</f>
        <v>0</v>
      </c>
      <c r="AQ103" s="21">
        <f>IF($X$82&lt;0,(IF(2050-AP$80&lt;=0,0,(2/(2050-AP$80+1))*(1-(SUM($E103:AP103)/$X$82))*$X$82*'Fixed Data'!AN$52)),0)</f>
        <v>0</v>
      </c>
      <c r="AR103" s="21">
        <f>IF($X$82&lt;0,(IF(2050-AQ$80&lt;=0,0,(2/(2050-AQ$80+1))*(1-(SUM($E103:AQ103)/$X$82))*$X$82*'Fixed Data'!AO$52)),0)</f>
        <v>0</v>
      </c>
      <c r="AS103" s="21">
        <f>IF($X$82&lt;0,(IF(2050-AR$80&lt;=0,0,(2/(2050-AR$80+1))*(1-(SUM($E103:AR103)/$X$82))*$X$82*'Fixed Data'!AP$52)),0)</f>
        <v>0</v>
      </c>
      <c r="AT103" s="21">
        <f>IF($X$82&lt;0,(IF(2050-AS$80&lt;=0,0,(2/(2050-AS$80+1))*(1-(SUM($E103:AS103)/$X$82))*$X$82*'Fixed Data'!AQ$52)),0)</f>
        <v>0</v>
      </c>
      <c r="AU103" s="21">
        <f>IF($X$82&lt;0,(IF(2050-AT$80&lt;=0,0,(2/(2050-AT$80+1))*(1-(SUM($E103:AT103)/$X$82))*$X$82*'Fixed Data'!AR$52)),0)</f>
        <v>0</v>
      </c>
      <c r="AV103" s="21">
        <f>IF($X$82&lt;0,(IF(2050-AU$80&lt;=0,0,(2/(2050-AU$80+1))*(1-(SUM($E103:AU103)/$X$82))*$X$82*'Fixed Data'!AS$52)),0)</f>
        <v>0</v>
      </c>
      <c r="AW103" s="21">
        <f>IF($X$82&lt;0,(IF(2050-AV$80&lt;=0,0,(2/(2050-AV$80+1))*(1-(SUM($E103:AV103)/$X$82))*$X$82*'Fixed Data'!AT$52)),0)</f>
        <v>0</v>
      </c>
      <c r="AX103" s="21">
        <f>IF($X$82&lt;0,(IF(2050-AW$80&lt;=0,0,(2/(2050-AW$80+1))*(1-(SUM($E103:AW103)/$X$82))*$X$82*'Fixed Data'!AU$52)),0)</f>
        <v>0</v>
      </c>
      <c r="AY103" s="21">
        <f>IF($X$82&lt;0,(IF(2050-AX$80&lt;=0,0,(2/(2050-AX$80+1))*(1-(SUM($E103:AX103)/$X$82))*$X$82*'Fixed Data'!AV$52)),0)</f>
        <v>0</v>
      </c>
      <c r="AZ103" s="21">
        <f>IF($X$82&lt;0,(IF(2050-AY$80&lt;=0,0,(2/(2050-AY$80+1))*(1-(SUM($E103:AY103)/$X$82))*$X$82*'Fixed Data'!AW$52)),0)</f>
        <v>0</v>
      </c>
      <c r="BA103" s="21">
        <f>IF($X$82&lt;0,(IF(2050-AZ$80&lt;=0,0,(2/(2050-AZ$80+1))*(1-(SUM($E103:AZ103)/$X$82))*$X$82*'Fixed Data'!AX$52)),0)</f>
        <v>0</v>
      </c>
      <c r="BB103" s="21">
        <f>IF($X$82&lt;0,(IF(2050-BA$80&lt;=0,0,(2/(2050-BA$80+1))*(1-(SUM($E103:BA103)/$X$82))*$X$82*'Fixed Data'!AY$52)),0)</f>
        <v>0</v>
      </c>
    </row>
    <row r="104" spans="1:54" ht="15" hidden="1" customHeight="1" outlineLevel="3">
      <c r="A104" s="8"/>
      <c r="B104" t="s">
        <v>435</v>
      </c>
      <c r="C104" t="s">
        <v>436</v>
      </c>
      <c r="D104" t="s">
        <v>379</v>
      </c>
      <c r="E104" s="18"/>
      <c r="F104" s="18"/>
      <c r="G104" s="18"/>
      <c r="H104" s="18"/>
      <c r="I104" s="18"/>
      <c r="J104" s="18"/>
      <c r="K104" s="18"/>
      <c r="L104" s="18"/>
      <c r="M104" s="18"/>
      <c r="N104" s="18"/>
      <c r="O104" s="18"/>
      <c r="P104" s="18"/>
      <c r="Q104" s="18"/>
      <c r="R104" s="18"/>
      <c r="S104" s="18"/>
      <c r="T104" s="18"/>
      <c r="U104" s="18"/>
      <c r="V104" s="18"/>
      <c r="W104" s="18"/>
      <c r="X104" s="18"/>
      <c r="Y104" s="18"/>
      <c r="Z104" s="21">
        <f>IF($Y$82&lt;0,(IF(2050-Y$80&lt;=0,0,(2/(2050-Y$80+1))*(1-(SUM($E104:Y104)/$Y$82))*$Y$82*'Fixed Data'!W$52)),0)</f>
        <v>0</v>
      </c>
      <c r="AA104" s="21">
        <f>IF($Y$82&lt;0,(IF(2050-Z$80&lt;=0,0,(2/(2050-Z$80+1))*(1-(SUM($E104:Z104)/$Y$82))*$Y$82*'Fixed Data'!X$52)),0)</f>
        <v>0</v>
      </c>
      <c r="AB104" s="21">
        <f>IF($Y$82&lt;0,(IF(2050-AA$80&lt;=0,0,(2/(2050-AA$80+1))*(1-(SUM($E104:AA104)/$Y$82))*$Y$82*'Fixed Data'!Y$52)),0)</f>
        <v>0</v>
      </c>
      <c r="AC104" s="21">
        <f>IF($Y$82&lt;0,(IF(2050-AB$80&lt;=0,0,(2/(2050-AB$80+1))*(1-(SUM($E104:AB104)/$Y$82))*$Y$82*'Fixed Data'!Z$52)),0)</f>
        <v>0</v>
      </c>
      <c r="AD104" s="21">
        <f>IF($Y$82&lt;0,(IF(2050-AC$80&lt;=0,0,(2/(2050-AC$80+1))*(1-(SUM($E104:AC104)/$Y$82))*$Y$82*'Fixed Data'!AA$52)),0)</f>
        <v>0</v>
      </c>
      <c r="AE104" s="21">
        <f>IF($Y$82&lt;0,(IF(2050-AD$80&lt;=0,0,(2/(2050-AD$80+1))*(1-(SUM($E104:AD104)/$Y$82))*$Y$82*'Fixed Data'!AB$52)),0)</f>
        <v>0</v>
      </c>
      <c r="AF104" s="21">
        <f>IF($Y$82&lt;0,(IF(2050-AE$80&lt;=0,0,(2/(2050-AE$80+1))*(1-(SUM($E104:AE104)/$Y$82))*$Y$82*'Fixed Data'!AC$52)),0)</f>
        <v>0</v>
      </c>
      <c r="AG104" s="21">
        <f>IF($Y$82&lt;0,(IF(2050-AF$80&lt;=0,0,(2/(2050-AF$80+1))*(1-(SUM($E104:AF104)/$Y$82))*$Y$82*'Fixed Data'!AD$52)),0)</f>
        <v>0</v>
      </c>
      <c r="AH104" s="21">
        <f>IF($Y$82&lt;0,(IF(2050-AG$80&lt;=0,0,(2/(2050-AG$80+1))*(1-(SUM($E104:AG104)/$Y$82))*$Y$82*'Fixed Data'!AE$52)),0)</f>
        <v>0</v>
      </c>
      <c r="AI104" s="21">
        <f>IF($Y$82&lt;0,(IF(2050-AH$80&lt;=0,0,(2/(2050-AH$80+1))*(1-(SUM($E104:AH104)/$Y$82))*$Y$82*'Fixed Data'!AF$52)),0)</f>
        <v>0</v>
      </c>
      <c r="AJ104" s="21">
        <f>IF($Y$82&lt;0,(IF(2050-AI$80&lt;=0,0,(2/(2050-AI$80+1))*(1-(SUM($E104:AI104)/$Y$82))*$Y$82*'Fixed Data'!AG$52)),0)</f>
        <v>0</v>
      </c>
      <c r="AK104" s="21">
        <f>IF($Y$82&lt;0,(IF(2050-AJ$80&lt;=0,0,(2/(2050-AJ$80+1))*(1-(SUM($E104:AJ104)/$Y$82))*$Y$82*'Fixed Data'!AH$52)),0)</f>
        <v>0</v>
      </c>
      <c r="AL104" s="21">
        <f>IF($Y$82&lt;0,(IF(2050-AK$80&lt;=0,0,(2/(2050-AK$80+1))*(1-(SUM($E104:AK104)/$Y$82))*$Y$82*'Fixed Data'!AI$52)),0)</f>
        <v>0</v>
      </c>
      <c r="AM104" s="21">
        <f>IF($Y$82&lt;0,(IF(2050-AL$80&lt;=0,0,(2/(2050-AL$80+1))*(1-(SUM($E104:AL104)/$Y$82))*$Y$82*'Fixed Data'!AJ$52)),0)</f>
        <v>0</v>
      </c>
      <c r="AN104" s="21">
        <f>IF($Y$82&lt;0,(IF(2050-AM$80&lt;=0,0,(2/(2050-AM$80+1))*(1-(SUM($E104:AM104)/$Y$82))*$Y$82*'Fixed Data'!AK$52)),0)</f>
        <v>0</v>
      </c>
      <c r="AO104" s="21">
        <f>IF($Y$82&lt;0,(IF(2050-AN$80&lt;=0,0,(2/(2050-AN$80+1))*(1-(SUM($E104:AN104)/$Y$82))*$Y$82*'Fixed Data'!AL$52)),0)</f>
        <v>0</v>
      </c>
      <c r="AP104" s="21">
        <f>IF($Y$82&lt;0,(IF(2050-AO$80&lt;=0,0,(2/(2050-AO$80+1))*(1-(SUM($E104:AO104)/$Y$82))*$Y$82*'Fixed Data'!AM$52)),0)</f>
        <v>0</v>
      </c>
      <c r="AQ104" s="21">
        <f>IF($Y$82&lt;0,(IF(2050-AP$80&lt;=0,0,(2/(2050-AP$80+1))*(1-(SUM($E104:AP104)/$Y$82))*$Y$82*'Fixed Data'!AN$52)),0)</f>
        <v>0</v>
      </c>
      <c r="AR104" s="21">
        <f>IF($Y$82&lt;0,(IF(2050-AQ$80&lt;=0,0,(2/(2050-AQ$80+1))*(1-(SUM($E104:AQ104)/$Y$82))*$Y$82*'Fixed Data'!AO$52)),0)</f>
        <v>0</v>
      </c>
      <c r="AS104" s="21">
        <f>IF($Y$82&lt;0,(IF(2050-AR$80&lt;=0,0,(2/(2050-AR$80+1))*(1-(SUM($E104:AR104)/$Y$82))*$Y$82*'Fixed Data'!AP$52)),0)</f>
        <v>0</v>
      </c>
      <c r="AT104" s="21">
        <f>IF($Y$82&lt;0,(IF(2050-AS$80&lt;=0,0,(2/(2050-AS$80+1))*(1-(SUM($E104:AS104)/$Y$82))*$Y$82*'Fixed Data'!AQ$52)),0)</f>
        <v>0</v>
      </c>
      <c r="AU104" s="21">
        <f>IF($Y$82&lt;0,(IF(2050-AT$80&lt;=0,0,(2/(2050-AT$80+1))*(1-(SUM($E104:AT104)/$Y$82))*$Y$82*'Fixed Data'!AR$52)),0)</f>
        <v>0</v>
      </c>
      <c r="AV104" s="21">
        <f>IF($Y$82&lt;0,(IF(2050-AU$80&lt;=0,0,(2/(2050-AU$80+1))*(1-(SUM($E104:AU104)/$Y$82))*$Y$82*'Fixed Data'!AS$52)),0)</f>
        <v>0</v>
      </c>
      <c r="AW104" s="21">
        <f>IF($Y$82&lt;0,(IF(2050-AV$80&lt;=0,0,(2/(2050-AV$80+1))*(1-(SUM($E104:AV104)/$Y$82))*$Y$82*'Fixed Data'!AT$52)),0)</f>
        <v>0</v>
      </c>
      <c r="AX104" s="21">
        <f>IF($Y$82&lt;0,(IF(2050-AW$80&lt;=0,0,(2/(2050-AW$80+1))*(1-(SUM($E104:AW104)/$Y$82))*$Y$82*'Fixed Data'!AU$52)),0)</f>
        <v>0</v>
      </c>
      <c r="AY104" s="21">
        <f>IF($Y$82&lt;0,(IF(2050-AX$80&lt;=0,0,(2/(2050-AX$80+1))*(1-(SUM($E104:AX104)/$Y$82))*$Y$82*'Fixed Data'!AV$52)),0)</f>
        <v>0</v>
      </c>
      <c r="AZ104" s="21">
        <f>IF($Y$82&lt;0,(IF(2050-AY$80&lt;=0,0,(2/(2050-AY$80+1))*(1-(SUM($E104:AY104)/$Y$82))*$Y$82*'Fixed Data'!AW$52)),0)</f>
        <v>0</v>
      </c>
      <c r="BA104" s="21">
        <f>IF($Y$82&lt;0,(IF(2050-AZ$80&lt;=0,0,(2/(2050-AZ$80+1))*(1-(SUM($E104:AZ104)/$Y$82))*$Y$82*'Fixed Data'!AX$52)),0)</f>
        <v>0</v>
      </c>
      <c r="BB104" s="21">
        <f>IF($Y$82&lt;0,(IF(2050-BA$80&lt;=0,0,(2/(2050-BA$80+1))*(1-(SUM($E104:BA104)/$Y$82))*$Y$82*'Fixed Data'!AY$52)),0)</f>
        <v>0</v>
      </c>
    </row>
    <row r="105" spans="1:54" ht="15" hidden="1" customHeight="1" outlineLevel="3">
      <c r="A105" s="8"/>
      <c r="B105" t="s">
        <v>437</v>
      </c>
      <c r="C105" t="s">
        <v>438</v>
      </c>
      <c r="D105" t="s">
        <v>379</v>
      </c>
      <c r="E105" s="18"/>
      <c r="F105" s="18"/>
      <c r="G105" s="18"/>
      <c r="H105" s="18"/>
      <c r="I105" s="18"/>
      <c r="J105" s="18"/>
      <c r="K105" s="18"/>
      <c r="L105" s="18"/>
      <c r="M105" s="18"/>
      <c r="N105" s="18"/>
      <c r="O105" s="18"/>
      <c r="P105" s="18"/>
      <c r="Q105" s="18"/>
      <c r="R105" s="18"/>
      <c r="S105" s="18"/>
      <c r="T105" s="18"/>
      <c r="U105" s="18"/>
      <c r="V105" s="18"/>
      <c r="W105" s="18"/>
      <c r="X105" s="18"/>
      <c r="Y105" s="18"/>
      <c r="Z105" s="18"/>
      <c r="AA105" s="21">
        <f>IF($Z$82&lt;0,(IF(2050-Z$80&lt;=0,0,(2/(2050-Z$80+1))*(1-(SUM($E105:Z105)/$Z$82))*$Z$82*'Fixed Data'!X$52)),0)</f>
        <v>0</v>
      </c>
      <c r="AB105" s="21">
        <f>IF($Z$82&lt;0,(IF(2050-AA$80&lt;=0,0,(2/(2050-AA$80+1))*(1-(SUM($E105:AA105)/$Z$82))*$Z$82*'Fixed Data'!Y$52)),0)</f>
        <v>0</v>
      </c>
      <c r="AC105" s="21">
        <f>IF($Z$82&lt;0,(IF(2050-AB$80&lt;=0,0,(2/(2050-AB$80+1))*(1-(SUM($E105:AB105)/$Z$82))*$Z$82*'Fixed Data'!Z$52)),0)</f>
        <v>0</v>
      </c>
      <c r="AD105" s="21">
        <f>IF($Z$82&lt;0,(IF(2050-AC$80&lt;=0,0,(2/(2050-AC$80+1))*(1-(SUM($E105:AC105)/$Z$82))*$Z$82*'Fixed Data'!AA$52)),0)</f>
        <v>0</v>
      </c>
      <c r="AE105" s="21">
        <f>IF($Z$82&lt;0,(IF(2050-AD$80&lt;=0,0,(2/(2050-AD$80+1))*(1-(SUM($E105:AD105)/$Z$82))*$Z$82*'Fixed Data'!AB$52)),0)</f>
        <v>0</v>
      </c>
      <c r="AF105" s="21">
        <f>IF($Z$82&lt;0,(IF(2050-AE$80&lt;=0,0,(2/(2050-AE$80+1))*(1-(SUM($E105:AE105)/$Z$82))*$Z$82*'Fixed Data'!AC$52)),0)</f>
        <v>0</v>
      </c>
      <c r="AG105" s="21">
        <f>IF($Z$82&lt;0,(IF(2050-AF$80&lt;=0,0,(2/(2050-AF$80+1))*(1-(SUM($E105:AF105)/$Z$82))*$Z$82*'Fixed Data'!AD$52)),0)</f>
        <v>0</v>
      </c>
      <c r="AH105" s="21">
        <f>IF($Z$82&lt;0,(IF(2050-AG$80&lt;=0,0,(2/(2050-AG$80+1))*(1-(SUM($E105:AG105)/$Z$82))*$Z$82*'Fixed Data'!AE$52)),0)</f>
        <v>0</v>
      </c>
      <c r="AI105" s="21">
        <f>IF($Z$82&lt;0,(IF(2050-AH$80&lt;=0,0,(2/(2050-AH$80+1))*(1-(SUM($E105:AH105)/$Z$82))*$Z$82*'Fixed Data'!AF$52)),0)</f>
        <v>0</v>
      </c>
      <c r="AJ105" s="21">
        <f>IF($Z$82&lt;0,(IF(2050-AI$80&lt;=0,0,(2/(2050-AI$80+1))*(1-(SUM($E105:AI105)/$Z$82))*$Z$82*'Fixed Data'!AG$52)),0)</f>
        <v>0</v>
      </c>
      <c r="AK105" s="21">
        <f>IF($Z$82&lt;0,(IF(2050-AJ$80&lt;=0,0,(2/(2050-AJ$80+1))*(1-(SUM($E105:AJ105)/$Z$82))*$Z$82*'Fixed Data'!AH$52)),0)</f>
        <v>0</v>
      </c>
      <c r="AL105" s="21">
        <f>IF($Z$82&lt;0,(IF(2050-AK$80&lt;=0,0,(2/(2050-AK$80+1))*(1-(SUM($E105:AK105)/$Z$82))*$Z$82*'Fixed Data'!AI$52)),0)</f>
        <v>0</v>
      </c>
      <c r="AM105" s="21">
        <f>IF($Z$82&lt;0,(IF(2050-AL$80&lt;=0,0,(2/(2050-AL$80+1))*(1-(SUM($E105:AL105)/$Z$82))*$Z$82*'Fixed Data'!AJ$52)),0)</f>
        <v>0</v>
      </c>
      <c r="AN105" s="21">
        <f>IF($Z$82&lt;0,(IF(2050-AM$80&lt;=0,0,(2/(2050-AM$80+1))*(1-(SUM($E105:AM105)/$Z$82))*$Z$82*'Fixed Data'!AK$52)),0)</f>
        <v>0</v>
      </c>
      <c r="AO105" s="21">
        <f>IF($Z$82&lt;0,(IF(2050-AN$80&lt;=0,0,(2/(2050-AN$80+1))*(1-(SUM($E105:AN105)/$Z$82))*$Z$82*'Fixed Data'!AL$52)),0)</f>
        <v>0</v>
      </c>
      <c r="AP105" s="21">
        <f>IF($Z$82&lt;0,(IF(2050-AO$80&lt;=0,0,(2/(2050-AO$80+1))*(1-(SUM($E105:AO105)/$Z$82))*$Z$82*'Fixed Data'!AM$52)),0)</f>
        <v>0</v>
      </c>
      <c r="AQ105" s="21">
        <f>IF($Z$82&lt;0,(IF(2050-AP$80&lt;=0,0,(2/(2050-AP$80+1))*(1-(SUM($E105:AP105)/$Z$82))*$Z$82*'Fixed Data'!AN$52)),0)</f>
        <v>0</v>
      </c>
      <c r="AR105" s="21">
        <f>IF($Z$82&lt;0,(IF(2050-AQ$80&lt;=0,0,(2/(2050-AQ$80+1))*(1-(SUM($E105:AQ105)/$Z$82))*$Z$82*'Fixed Data'!AO$52)),0)</f>
        <v>0</v>
      </c>
      <c r="AS105" s="21">
        <f>IF($Z$82&lt;0,(IF(2050-AR$80&lt;=0,0,(2/(2050-AR$80+1))*(1-(SUM($E105:AR105)/$Z$82))*$Z$82*'Fixed Data'!AP$52)),0)</f>
        <v>0</v>
      </c>
      <c r="AT105" s="21">
        <f>IF($Z$82&lt;0,(IF(2050-AS$80&lt;=0,0,(2/(2050-AS$80+1))*(1-(SUM($E105:AS105)/$Z$82))*$Z$82*'Fixed Data'!AQ$52)),0)</f>
        <v>0</v>
      </c>
      <c r="AU105" s="21">
        <f>IF($Z$82&lt;0,(IF(2050-AT$80&lt;=0,0,(2/(2050-AT$80+1))*(1-(SUM($E105:AT105)/$Z$82))*$Z$82*'Fixed Data'!AR$52)),0)</f>
        <v>0</v>
      </c>
      <c r="AV105" s="21">
        <f>IF($Z$82&lt;0,(IF(2050-AU$80&lt;=0,0,(2/(2050-AU$80+1))*(1-(SUM($E105:AU105)/$Z$82))*$Z$82*'Fixed Data'!AS$52)),0)</f>
        <v>0</v>
      </c>
      <c r="AW105" s="21">
        <f>IF($Z$82&lt;0,(IF(2050-AV$80&lt;=0,0,(2/(2050-AV$80+1))*(1-(SUM($E105:AV105)/$Z$82))*$Z$82*'Fixed Data'!AT$52)),0)</f>
        <v>0</v>
      </c>
      <c r="AX105" s="21">
        <f>IF($Z$82&lt;0,(IF(2050-AW$80&lt;=0,0,(2/(2050-AW$80+1))*(1-(SUM($E105:AW105)/$Z$82))*$Z$82*'Fixed Data'!AU$52)),0)</f>
        <v>0</v>
      </c>
      <c r="AY105" s="21">
        <f>IF($Z$82&lt;0,(IF(2050-AX$80&lt;=0,0,(2/(2050-AX$80+1))*(1-(SUM($E105:AX105)/$Z$82))*$Z$82*'Fixed Data'!AV$52)),0)</f>
        <v>0</v>
      </c>
      <c r="AZ105" s="21">
        <f>IF($Z$82&lt;0,(IF(2050-AY$80&lt;=0,0,(2/(2050-AY$80+1))*(1-(SUM($E105:AY105)/$Z$82))*$Z$82*'Fixed Data'!AW$52)),0)</f>
        <v>0</v>
      </c>
      <c r="BA105" s="21">
        <f>IF($Z$82&lt;0,(IF(2050-AZ$80&lt;=0,0,(2/(2050-AZ$80+1))*(1-(SUM($E105:AZ105)/$Z$82))*$Z$82*'Fixed Data'!AX$52)),0)</f>
        <v>0</v>
      </c>
      <c r="BB105" s="21">
        <f>IF($Z$82&lt;0,(IF(2050-BA$80&lt;=0,0,(2/(2050-BA$80+1))*(1-(SUM($E105:BA105)/$Z$82))*$Z$82*'Fixed Data'!AY$52)),0)</f>
        <v>0</v>
      </c>
    </row>
    <row r="106" spans="1:54" ht="15" hidden="1" customHeight="1" outlineLevel="3">
      <c r="A106" s="8"/>
      <c r="B106" t="s">
        <v>439</v>
      </c>
      <c r="C106" t="s">
        <v>440</v>
      </c>
      <c r="D106" t="s">
        <v>379</v>
      </c>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21">
        <f>IF($AA$82&lt;0,(IF(2050-AA$80&lt;=0,0,(2/(2050-AA$80+1))*(1-(SUM($E106:AA106)/$AA$82))*$AA$82*'Fixed Data'!Y$52)),0)</f>
        <v>0</v>
      </c>
      <c r="AC106" s="21">
        <f>IF($AA$82&lt;0,(IF(2050-AB$80&lt;=0,0,(2/(2050-AB$80+1))*(1-(SUM($E106:AB106)/$AA$82))*$AA$82*'Fixed Data'!Z$52)),0)</f>
        <v>0</v>
      </c>
      <c r="AD106" s="21">
        <f>IF($AA$82&lt;0,(IF(2050-AC$80&lt;=0,0,(2/(2050-AC$80+1))*(1-(SUM($E106:AC106)/$AA$82))*$AA$82*'Fixed Data'!AA$52)),0)</f>
        <v>0</v>
      </c>
      <c r="AE106" s="21">
        <f>IF($AA$82&lt;0,(IF(2050-AD$80&lt;=0,0,(2/(2050-AD$80+1))*(1-(SUM($E106:AD106)/$AA$82))*$AA$82*'Fixed Data'!AB$52)),0)</f>
        <v>0</v>
      </c>
      <c r="AF106" s="21">
        <f>IF($AA$82&lt;0,(IF(2050-AE$80&lt;=0,0,(2/(2050-AE$80+1))*(1-(SUM($E106:AE106)/$AA$82))*$AA$82*'Fixed Data'!AC$52)),0)</f>
        <v>0</v>
      </c>
      <c r="AG106" s="21">
        <f>IF($AA$82&lt;0,(IF(2050-AF$80&lt;=0,0,(2/(2050-AF$80+1))*(1-(SUM($E106:AF106)/$AA$82))*$AA$82*'Fixed Data'!AD$52)),0)</f>
        <v>0</v>
      </c>
      <c r="AH106" s="21">
        <f>IF($AA$82&lt;0,(IF(2050-AG$80&lt;=0,0,(2/(2050-AG$80+1))*(1-(SUM($E106:AG106)/$AA$82))*$AA$82*'Fixed Data'!AE$52)),0)</f>
        <v>0</v>
      </c>
      <c r="AI106" s="21">
        <f>IF($AA$82&lt;0,(IF(2050-AH$80&lt;=0,0,(2/(2050-AH$80+1))*(1-(SUM($E106:AH106)/$AA$82))*$AA$82*'Fixed Data'!AF$52)),0)</f>
        <v>0</v>
      </c>
      <c r="AJ106" s="21">
        <f>IF($AA$82&lt;0,(IF(2050-AI$80&lt;=0,0,(2/(2050-AI$80+1))*(1-(SUM($E106:AI106)/$AA$82))*$AA$82*'Fixed Data'!AG$52)),0)</f>
        <v>0</v>
      </c>
      <c r="AK106" s="21">
        <f>IF($AA$82&lt;0,(IF(2050-AJ$80&lt;=0,0,(2/(2050-AJ$80+1))*(1-(SUM($E106:AJ106)/$AA$82))*$AA$82*'Fixed Data'!AH$52)),0)</f>
        <v>0</v>
      </c>
      <c r="AL106" s="21">
        <f>IF($AA$82&lt;0,(IF(2050-AK$80&lt;=0,0,(2/(2050-AK$80+1))*(1-(SUM($E106:AK106)/$AA$82))*$AA$82*'Fixed Data'!AI$52)),0)</f>
        <v>0</v>
      </c>
      <c r="AM106" s="21">
        <f>IF($AA$82&lt;0,(IF(2050-AL$80&lt;=0,0,(2/(2050-AL$80+1))*(1-(SUM($E106:AL106)/$AA$82))*$AA$82*'Fixed Data'!AJ$52)),0)</f>
        <v>0</v>
      </c>
      <c r="AN106" s="21">
        <f>IF($AA$82&lt;0,(IF(2050-AM$80&lt;=0,0,(2/(2050-AM$80+1))*(1-(SUM($E106:AM106)/$AA$82))*$AA$82*'Fixed Data'!AK$52)),0)</f>
        <v>0</v>
      </c>
      <c r="AO106" s="21">
        <f>IF($AA$82&lt;0,(IF(2050-AN$80&lt;=0,0,(2/(2050-AN$80+1))*(1-(SUM($E106:AN106)/$AA$82))*$AA$82*'Fixed Data'!AL$52)),0)</f>
        <v>0</v>
      </c>
      <c r="AP106" s="21">
        <f>IF($AA$82&lt;0,(IF(2050-AO$80&lt;=0,0,(2/(2050-AO$80+1))*(1-(SUM($E106:AO106)/$AA$82))*$AA$82*'Fixed Data'!AM$52)),0)</f>
        <v>0</v>
      </c>
      <c r="AQ106" s="21">
        <f>IF($AA$82&lt;0,(IF(2050-AP$80&lt;=0,0,(2/(2050-AP$80+1))*(1-(SUM($E106:AP106)/$AA$82))*$AA$82*'Fixed Data'!AN$52)),0)</f>
        <v>0</v>
      </c>
      <c r="AR106" s="21">
        <f>IF($AA$82&lt;0,(IF(2050-AQ$80&lt;=0,0,(2/(2050-AQ$80+1))*(1-(SUM($E106:AQ106)/$AA$82))*$AA$82*'Fixed Data'!AO$52)),0)</f>
        <v>0</v>
      </c>
      <c r="AS106" s="21">
        <f>IF($AA$82&lt;0,(IF(2050-AR$80&lt;=0,0,(2/(2050-AR$80+1))*(1-(SUM($E106:AR106)/$AA$82))*$AA$82*'Fixed Data'!AP$52)),0)</f>
        <v>0</v>
      </c>
      <c r="AT106" s="21">
        <f>IF($AA$82&lt;0,(IF(2050-AS$80&lt;=0,0,(2/(2050-AS$80+1))*(1-(SUM($E106:AS106)/$AA$82))*$AA$82*'Fixed Data'!AQ$52)),0)</f>
        <v>0</v>
      </c>
      <c r="AU106" s="21">
        <f>IF($AA$82&lt;0,(IF(2050-AT$80&lt;=0,0,(2/(2050-AT$80+1))*(1-(SUM($E106:AT106)/$AA$82))*$AA$82*'Fixed Data'!AR$52)),0)</f>
        <v>0</v>
      </c>
      <c r="AV106" s="21">
        <f>IF($AA$82&lt;0,(IF(2050-AU$80&lt;=0,0,(2/(2050-AU$80+1))*(1-(SUM($E106:AU106)/$AA$82))*$AA$82*'Fixed Data'!AS$52)),0)</f>
        <v>0</v>
      </c>
      <c r="AW106" s="21">
        <f>IF($AA$82&lt;0,(IF(2050-AV$80&lt;=0,0,(2/(2050-AV$80+1))*(1-(SUM($E106:AV106)/$AA$82))*$AA$82*'Fixed Data'!AT$52)),0)</f>
        <v>0</v>
      </c>
      <c r="AX106" s="21">
        <f>IF($AA$82&lt;0,(IF(2050-AW$80&lt;=0,0,(2/(2050-AW$80+1))*(1-(SUM($E106:AW106)/$AA$82))*$AA$82*'Fixed Data'!AU$52)),0)</f>
        <v>0</v>
      </c>
      <c r="AY106" s="21">
        <f>IF($AA$82&lt;0,(IF(2050-AX$80&lt;=0,0,(2/(2050-AX$80+1))*(1-(SUM($E106:AX106)/$AA$82))*$AA$82*'Fixed Data'!AV$52)),0)</f>
        <v>0</v>
      </c>
      <c r="AZ106" s="21">
        <f>IF($AA$82&lt;0,(IF(2050-AY$80&lt;=0,0,(2/(2050-AY$80+1))*(1-(SUM($E106:AY106)/$AA$82))*$AA$82*'Fixed Data'!AW$52)),0)</f>
        <v>0</v>
      </c>
      <c r="BA106" s="21">
        <f>IF($AA$82&lt;0,(IF(2050-AZ$80&lt;=0,0,(2/(2050-AZ$80+1))*(1-(SUM($E106:AZ106)/$AA$82))*$AA$82*'Fixed Data'!AX$52)),0)</f>
        <v>0</v>
      </c>
      <c r="BB106" s="21">
        <f>IF($AA$82&lt;0,(IF(2050-BA$80&lt;=0,0,(2/(2050-BA$80+1))*(1-(SUM($E106:BA106)/$AA$82))*$AA$82*'Fixed Data'!AY$52)),0)</f>
        <v>0</v>
      </c>
    </row>
    <row r="107" spans="1:54" ht="15" hidden="1" customHeight="1" outlineLevel="3">
      <c r="A107" s="8"/>
      <c r="B107" t="s">
        <v>441</v>
      </c>
      <c r="C107" t="s">
        <v>442</v>
      </c>
      <c r="D107" t="s">
        <v>379</v>
      </c>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row>
    <row r="108" spans="1:54" ht="15" hidden="1" customHeight="1" outlineLevel="3">
      <c r="A108" s="8"/>
      <c r="B108" t="s">
        <v>515</v>
      </c>
      <c r="C108" t="s">
        <v>516</v>
      </c>
      <c r="D108" t="s">
        <v>379</v>
      </c>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row>
    <row r="109" spans="1:54" ht="15" hidden="1" customHeight="1" outlineLevel="3">
      <c r="A109" s="8"/>
      <c r="B109" t="s">
        <v>517</v>
      </c>
      <c r="C109" t="s">
        <v>518</v>
      </c>
      <c r="D109" t="s">
        <v>379</v>
      </c>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row>
    <row r="110" spans="1:54" ht="15" hidden="1" customHeight="1" outlineLevel="3">
      <c r="A110" s="8"/>
      <c r="B110" t="s">
        <v>519</v>
      </c>
      <c r="C110" t="s">
        <v>520</v>
      </c>
      <c r="D110" t="s">
        <v>379</v>
      </c>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row>
    <row r="111" spans="1:54" ht="15" hidden="1" customHeight="1" outlineLevel="3">
      <c r="A111" s="8"/>
      <c r="B111" t="s">
        <v>521</v>
      </c>
      <c r="C111" t="s">
        <v>522</v>
      </c>
      <c r="D111" t="s">
        <v>379</v>
      </c>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row>
    <row r="112" spans="1:54" ht="15" hidden="1" customHeight="1" outlineLevel="3">
      <c r="A112" s="8"/>
      <c r="B112" t="s">
        <v>523</v>
      </c>
      <c r="C112" t="s">
        <v>524</v>
      </c>
      <c r="D112" t="s">
        <v>379</v>
      </c>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21"/>
      <c r="AI112" s="21"/>
      <c r="AJ112" s="21"/>
      <c r="AK112" s="21"/>
      <c r="AL112" s="21"/>
      <c r="AM112" s="21"/>
      <c r="AN112" s="21"/>
      <c r="AO112" s="21"/>
      <c r="AP112" s="21"/>
      <c r="AQ112" s="21"/>
      <c r="AR112" s="21"/>
      <c r="AS112" s="21"/>
      <c r="AT112" s="21"/>
      <c r="AU112" s="21"/>
      <c r="AV112" s="21"/>
      <c r="AW112" s="21"/>
      <c r="AX112" s="21"/>
      <c r="AY112" s="21"/>
      <c r="AZ112" s="21"/>
      <c r="BA112" s="21"/>
      <c r="BB112" s="21"/>
    </row>
    <row r="113" spans="1:54" ht="15" hidden="1" customHeight="1" outlineLevel="3">
      <c r="A113" s="8"/>
      <c r="B113" t="s">
        <v>525</v>
      </c>
      <c r="C113" t="s">
        <v>526</v>
      </c>
      <c r="D113" t="s">
        <v>379</v>
      </c>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21"/>
      <c r="AJ113" s="21"/>
      <c r="AK113" s="21"/>
      <c r="AL113" s="21"/>
      <c r="AM113" s="21"/>
      <c r="AN113" s="21"/>
      <c r="AO113" s="21"/>
      <c r="AP113" s="21"/>
      <c r="AQ113" s="21"/>
      <c r="AR113" s="21"/>
      <c r="AS113" s="21"/>
      <c r="AT113" s="21"/>
      <c r="AU113" s="21"/>
      <c r="AV113" s="21"/>
      <c r="AW113" s="21"/>
      <c r="AX113" s="21"/>
      <c r="AY113" s="21"/>
      <c r="AZ113" s="21"/>
      <c r="BA113" s="21"/>
      <c r="BB113" s="21"/>
    </row>
    <row r="114" spans="1:54" ht="15" hidden="1" customHeight="1" outlineLevel="3">
      <c r="A114" s="8"/>
      <c r="B114" t="s">
        <v>527</v>
      </c>
      <c r="C114" t="s">
        <v>528</v>
      </c>
      <c r="D114" t="s">
        <v>379</v>
      </c>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21"/>
      <c r="AK114" s="21"/>
      <c r="AL114" s="21"/>
      <c r="AM114" s="21"/>
      <c r="AN114" s="21"/>
      <c r="AO114" s="21"/>
      <c r="AP114" s="21"/>
      <c r="AQ114" s="21"/>
      <c r="AR114" s="21"/>
      <c r="AS114" s="21"/>
      <c r="AT114" s="21"/>
      <c r="AU114" s="21"/>
      <c r="AV114" s="21"/>
      <c r="AW114" s="21"/>
      <c r="AX114" s="21"/>
      <c r="AY114" s="21"/>
      <c r="AZ114" s="21"/>
      <c r="BA114" s="21"/>
      <c r="BB114" s="21"/>
    </row>
    <row r="115" spans="1:54" ht="15" hidden="1" customHeight="1" outlineLevel="3">
      <c r="A115" s="8"/>
      <c r="B115" t="s">
        <v>529</v>
      </c>
      <c r="C115" t="s">
        <v>530</v>
      </c>
      <c r="D115" t="s">
        <v>379</v>
      </c>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21"/>
      <c r="AL115" s="21"/>
      <c r="AM115" s="21"/>
      <c r="AN115" s="21"/>
      <c r="AO115" s="21"/>
      <c r="AP115" s="21"/>
      <c r="AQ115" s="21"/>
      <c r="AR115" s="21"/>
      <c r="AS115" s="21"/>
      <c r="AT115" s="21"/>
      <c r="AU115" s="21"/>
      <c r="AV115" s="21"/>
      <c r="AW115" s="21"/>
      <c r="AX115" s="21"/>
      <c r="AY115" s="21"/>
      <c r="AZ115" s="21"/>
      <c r="BA115" s="21"/>
      <c r="BB115" s="21"/>
    </row>
    <row r="116" spans="1:54" ht="15" hidden="1" customHeight="1" outlineLevel="3">
      <c r="A116" s="8"/>
      <c r="B116" t="s">
        <v>531</v>
      </c>
      <c r="C116" t="s">
        <v>532</v>
      </c>
      <c r="D116" t="s">
        <v>379</v>
      </c>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21"/>
      <c r="AM116" s="21"/>
      <c r="AN116" s="21"/>
      <c r="AO116" s="21"/>
      <c r="AP116" s="21"/>
      <c r="AQ116" s="21"/>
      <c r="AR116" s="21"/>
      <c r="AS116" s="21"/>
      <c r="AT116" s="21"/>
      <c r="AU116" s="21"/>
      <c r="AV116" s="21"/>
      <c r="AW116" s="21"/>
      <c r="AX116" s="21"/>
      <c r="AY116" s="21"/>
      <c r="AZ116" s="21"/>
      <c r="BA116" s="21"/>
      <c r="BB116" s="21"/>
    </row>
    <row r="117" spans="1:54" ht="15" hidden="1" customHeight="1" outlineLevel="3">
      <c r="A117" s="8"/>
      <c r="B117" t="s">
        <v>533</v>
      </c>
      <c r="C117" t="s">
        <v>534</v>
      </c>
      <c r="D117" t="s">
        <v>379</v>
      </c>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21"/>
      <c r="AN117" s="21"/>
      <c r="AO117" s="21"/>
      <c r="AP117" s="21"/>
      <c r="AQ117" s="21"/>
      <c r="AR117" s="21"/>
      <c r="AS117" s="21"/>
      <c r="AT117" s="21"/>
      <c r="AU117" s="21"/>
      <c r="AV117" s="21"/>
      <c r="AW117" s="21"/>
      <c r="AX117" s="21"/>
      <c r="AY117" s="21"/>
      <c r="AZ117" s="21"/>
      <c r="BA117" s="21"/>
      <c r="BB117" s="21"/>
    </row>
    <row r="118" spans="1:54" ht="15" hidden="1" customHeight="1" outlineLevel="3">
      <c r="A118" s="8"/>
      <c r="B118" t="s">
        <v>535</v>
      </c>
      <c r="C118" t="s">
        <v>536</v>
      </c>
      <c r="D118" t="s">
        <v>379</v>
      </c>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21"/>
      <c r="AO118" s="21"/>
      <c r="AP118" s="21"/>
      <c r="AQ118" s="21"/>
      <c r="AR118" s="21"/>
      <c r="AS118" s="21"/>
      <c r="AT118" s="21"/>
      <c r="AU118" s="21"/>
      <c r="AV118" s="21"/>
      <c r="AW118" s="21"/>
      <c r="AX118" s="21"/>
      <c r="AY118" s="21"/>
      <c r="AZ118" s="21"/>
      <c r="BA118" s="21"/>
      <c r="BB118" s="21"/>
    </row>
    <row r="119" spans="1:54" ht="15" hidden="1" customHeight="1" outlineLevel="3">
      <c r="A119" s="8"/>
      <c r="B119" t="s">
        <v>537</v>
      </c>
      <c r="C119" t="s">
        <v>538</v>
      </c>
      <c r="D119" t="s">
        <v>379</v>
      </c>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21"/>
      <c r="AP119" s="21"/>
      <c r="AQ119" s="21"/>
      <c r="AR119" s="21"/>
      <c r="AS119" s="21"/>
      <c r="AT119" s="21"/>
      <c r="AU119" s="21"/>
      <c r="AV119" s="21"/>
      <c r="AW119" s="21"/>
      <c r="AX119" s="21"/>
      <c r="AY119" s="21"/>
      <c r="AZ119" s="21"/>
      <c r="BA119" s="21"/>
      <c r="BB119" s="21"/>
    </row>
    <row r="120" spans="1:54" ht="15" hidden="1" customHeight="1" outlineLevel="3">
      <c r="A120" s="8"/>
      <c r="B120" t="s">
        <v>539</v>
      </c>
      <c r="C120" t="s">
        <v>540</v>
      </c>
      <c r="D120" t="s">
        <v>379</v>
      </c>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21"/>
      <c r="AQ120" s="21"/>
      <c r="AR120" s="21"/>
      <c r="AS120" s="21"/>
      <c r="AT120" s="21"/>
      <c r="AU120" s="21"/>
      <c r="AV120" s="21"/>
      <c r="AW120" s="21"/>
      <c r="AX120" s="21"/>
      <c r="AY120" s="21"/>
      <c r="AZ120" s="21"/>
      <c r="BA120" s="21"/>
      <c r="BB120" s="21"/>
    </row>
    <row r="121" spans="1:54" ht="15" hidden="1" customHeight="1" outlineLevel="3">
      <c r="A121" s="8"/>
      <c r="B121" t="s">
        <v>541</v>
      </c>
      <c r="C121" t="s">
        <v>542</v>
      </c>
      <c r="D121" t="s">
        <v>379</v>
      </c>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21"/>
      <c r="AR121" s="21"/>
      <c r="AS121" s="21"/>
      <c r="AT121" s="21"/>
      <c r="AU121" s="21"/>
      <c r="AV121" s="21"/>
      <c r="AW121" s="21"/>
      <c r="AX121" s="21"/>
      <c r="AY121" s="21"/>
      <c r="AZ121" s="21"/>
      <c r="BA121" s="21"/>
      <c r="BB121" s="21"/>
    </row>
    <row r="122" spans="1:54" ht="15" hidden="1" customHeight="1" outlineLevel="3">
      <c r="A122" s="8"/>
      <c r="B122" t="s">
        <v>543</v>
      </c>
      <c r="C122" t="s">
        <v>544</v>
      </c>
      <c r="D122" t="s">
        <v>379</v>
      </c>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21"/>
      <c r="AS122" s="21"/>
      <c r="AT122" s="21"/>
      <c r="AU122" s="21"/>
      <c r="AV122" s="21"/>
      <c r="AW122" s="21"/>
      <c r="AX122" s="21"/>
      <c r="AY122" s="21"/>
      <c r="AZ122" s="21"/>
      <c r="BA122" s="21"/>
      <c r="BB122" s="21"/>
    </row>
    <row r="123" spans="1:54" ht="15" hidden="1" customHeight="1" outlineLevel="3">
      <c r="A123" s="8"/>
      <c r="B123" t="s">
        <v>545</v>
      </c>
      <c r="C123" t="s">
        <v>546</v>
      </c>
      <c r="D123" t="s">
        <v>379</v>
      </c>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21"/>
      <c r="AT123" s="21"/>
      <c r="AU123" s="21"/>
      <c r="AV123" s="21"/>
      <c r="AW123" s="21"/>
      <c r="AX123" s="21"/>
      <c r="AY123" s="21"/>
      <c r="AZ123" s="21"/>
      <c r="BA123" s="21"/>
      <c r="BB123" s="21"/>
    </row>
    <row r="124" spans="1:54" ht="15" hidden="1" customHeight="1" outlineLevel="3">
      <c r="A124" s="8"/>
      <c r="B124" t="s">
        <v>547</v>
      </c>
      <c r="C124" t="s">
        <v>548</v>
      </c>
      <c r="D124" t="s">
        <v>379</v>
      </c>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21"/>
      <c r="AU124" s="21"/>
      <c r="AV124" s="21"/>
      <c r="AW124" s="21"/>
      <c r="AX124" s="21"/>
      <c r="AY124" s="21"/>
      <c r="AZ124" s="21"/>
      <c r="BA124" s="21"/>
      <c r="BB124" s="21"/>
    </row>
    <row r="125" spans="1:54" ht="15" hidden="1" customHeight="1" outlineLevel="3">
      <c r="A125" s="8"/>
      <c r="B125" t="s">
        <v>549</v>
      </c>
      <c r="C125" t="s">
        <v>550</v>
      </c>
      <c r="D125" t="s">
        <v>379</v>
      </c>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21"/>
      <c r="AV125" s="21"/>
      <c r="AW125" s="21"/>
      <c r="AX125" s="21"/>
      <c r="AY125" s="21"/>
      <c r="AZ125" s="21"/>
      <c r="BA125" s="21"/>
      <c r="BB125" s="21"/>
    </row>
    <row r="126" spans="1:54" ht="15" hidden="1" customHeight="1" outlineLevel="3">
      <c r="A126" s="8"/>
      <c r="B126" t="s">
        <v>551</v>
      </c>
      <c r="C126" t="s">
        <v>552</v>
      </c>
      <c r="D126" t="s">
        <v>379</v>
      </c>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21"/>
      <c r="AW126" s="21"/>
      <c r="AX126" s="21"/>
      <c r="AY126" s="21"/>
      <c r="AZ126" s="21"/>
      <c r="BA126" s="21"/>
      <c r="BB126" s="21"/>
    </row>
    <row r="127" spans="1:54" ht="15" hidden="1" customHeight="1" outlineLevel="3">
      <c r="A127" s="8"/>
      <c r="B127" t="s">
        <v>553</v>
      </c>
      <c r="C127" t="s">
        <v>554</v>
      </c>
      <c r="D127" t="s">
        <v>379</v>
      </c>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21"/>
      <c r="AX127" s="21"/>
      <c r="AY127" s="21"/>
      <c r="AZ127" s="21"/>
      <c r="BA127" s="21"/>
      <c r="BB127" s="21"/>
    </row>
    <row r="128" spans="1:54" ht="15.5" outlineLevel="2" collapsed="1">
      <c r="A128" s="8"/>
      <c r="B128" t="s">
        <v>443</v>
      </c>
      <c r="C128" t="s">
        <v>444</v>
      </c>
      <c r="D128" t="s">
        <v>379</v>
      </c>
      <c r="E128" s="21">
        <f>SUM(E84:E127)</f>
        <v>0</v>
      </c>
      <c r="F128" s="21">
        <f t="shared" ref="F128:AW128" si="10">SUM(F84:F127)</f>
        <v>0</v>
      </c>
      <c r="G128" s="21">
        <f t="shared" si="10"/>
        <v>0</v>
      </c>
      <c r="H128" s="21">
        <f t="shared" si="10"/>
        <v>0</v>
      </c>
      <c r="I128" s="21">
        <f t="shared" si="10"/>
        <v>0</v>
      </c>
      <c r="J128" s="21">
        <f t="shared" si="10"/>
        <v>0</v>
      </c>
      <c r="K128" s="21">
        <f t="shared" si="10"/>
        <v>0</v>
      </c>
      <c r="L128" s="21">
        <f t="shared" si="10"/>
        <v>0</v>
      </c>
      <c r="M128" s="21">
        <f t="shared" si="10"/>
        <v>0</v>
      </c>
      <c r="N128" s="21">
        <f t="shared" si="10"/>
        <v>0</v>
      </c>
      <c r="O128" s="21">
        <f t="shared" si="10"/>
        <v>0</v>
      </c>
      <c r="P128" s="21">
        <f t="shared" si="10"/>
        <v>0</v>
      </c>
      <c r="Q128" s="21">
        <f t="shared" si="10"/>
        <v>0</v>
      </c>
      <c r="R128" s="21">
        <f t="shared" si="10"/>
        <v>0</v>
      </c>
      <c r="S128" s="21">
        <f t="shared" si="10"/>
        <v>0</v>
      </c>
      <c r="T128" s="21">
        <f t="shared" si="10"/>
        <v>0</v>
      </c>
      <c r="U128" s="21">
        <f t="shared" si="10"/>
        <v>0</v>
      </c>
      <c r="V128" s="21">
        <f t="shared" si="10"/>
        <v>0</v>
      </c>
      <c r="W128" s="21">
        <f t="shared" si="10"/>
        <v>0</v>
      </c>
      <c r="X128" s="21">
        <f t="shared" si="10"/>
        <v>0</v>
      </c>
      <c r="Y128" s="21">
        <f t="shared" si="10"/>
        <v>0</v>
      </c>
      <c r="Z128" s="21">
        <f t="shared" si="10"/>
        <v>0</v>
      </c>
      <c r="AA128" s="21">
        <f t="shared" si="10"/>
        <v>0</v>
      </c>
      <c r="AB128" s="21">
        <f t="shared" si="10"/>
        <v>0</v>
      </c>
      <c r="AC128" s="21">
        <f t="shared" si="10"/>
        <v>0</v>
      </c>
      <c r="AD128" s="21">
        <f t="shared" si="10"/>
        <v>0</v>
      </c>
      <c r="AE128" s="21">
        <f t="shared" si="10"/>
        <v>0</v>
      </c>
      <c r="AF128" s="21">
        <f t="shared" si="10"/>
        <v>0</v>
      </c>
      <c r="AG128" s="21">
        <f t="shared" si="10"/>
        <v>0</v>
      </c>
      <c r="AH128" s="21">
        <f t="shared" si="10"/>
        <v>0</v>
      </c>
      <c r="AI128" s="21">
        <f t="shared" si="10"/>
        <v>0</v>
      </c>
      <c r="AJ128" s="21">
        <f t="shared" si="10"/>
        <v>0</v>
      </c>
      <c r="AK128" s="21">
        <f t="shared" si="10"/>
        <v>0</v>
      </c>
      <c r="AL128" s="21">
        <f t="shared" si="10"/>
        <v>0</v>
      </c>
      <c r="AM128" s="21">
        <f t="shared" si="10"/>
        <v>0</v>
      </c>
      <c r="AN128" s="21">
        <f t="shared" si="10"/>
        <v>0</v>
      </c>
      <c r="AO128" s="21">
        <f t="shared" si="10"/>
        <v>0</v>
      </c>
      <c r="AP128" s="21">
        <f t="shared" si="10"/>
        <v>0</v>
      </c>
      <c r="AQ128" s="21">
        <f t="shared" si="10"/>
        <v>0</v>
      </c>
      <c r="AR128" s="21">
        <f t="shared" si="10"/>
        <v>0</v>
      </c>
      <c r="AS128" s="21">
        <f t="shared" si="10"/>
        <v>0</v>
      </c>
      <c r="AT128" s="21">
        <f t="shared" si="10"/>
        <v>0</v>
      </c>
      <c r="AU128" s="21">
        <f t="shared" si="10"/>
        <v>0</v>
      </c>
      <c r="AV128" s="21">
        <f t="shared" si="10"/>
        <v>0</v>
      </c>
      <c r="AW128" s="21">
        <f t="shared" si="10"/>
        <v>0</v>
      </c>
      <c r="AX128" s="21">
        <f>SUM(AX84:AX127)</f>
        <v>0</v>
      </c>
      <c r="AY128" s="21">
        <f>SUM(AY84:AY127)</f>
        <v>0</v>
      </c>
      <c r="AZ128" s="21">
        <f>SUM(AZ84:AZ127)</f>
        <v>0</v>
      </c>
      <c r="BA128" s="21">
        <f>SUM(BA84:BA127)</f>
        <v>0</v>
      </c>
      <c r="BB128" s="21">
        <f>SUM(BB84:BB127)</f>
        <v>0</v>
      </c>
    </row>
    <row r="129" spans="1:54" ht="15" customHeight="1" outlineLevel="2">
      <c r="A129" s="8"/>
      <c r="B129" t="s">
        <v>445</v>
      </c>
      <c r="C129" t="s">
        <v>446</v>
      </c>
      <c r="D129" t="s">
        <v>379</v>
      </c>
      <c r="E129" s="21">
        <v>0</v>
      </c>
      <c r="F129" s="21">
        <f>E131</f>
        <v>0</v>
      </c>
      <c r="G129" s="21">
        <f t="shared" ref="G129:AW129" si="11">F131</f>
        <v>0</v>
      </c>
      <c r="H129" s="21">
        <f t="shared" si="11"/>
        <v>0</v>
      </c>
      <c r="I129" s="21">
        <f t="shared" si="11"/>
        <v>0</v>
      </c>
      <c r="J129" s="21">
        <f t="shared" si="11"/>
        <v>0</v>
      </c>
      <c r="K129" s="21">
        <f t="shared" si="11"/>
        <v>0</v>
      </c>
      <c r="L129" s="21">
        <f t="shared" si="11"/>
        <v>0</v>
      </c>
      <c r="M129" s="21">
        <f t="shared" si="11"/>
        <v>0</v>
      </c>
      <c r="N129" s="21">
        <f t="shared" si="11"/>
        <v>0</v>
      </c>
      <c r="O129" s="21">
        <f t="shared" si="11"/>
        <v>0</v>
      </c>
      <c r="P129" s="21">
        <f t="shared" si="11"/>
        <v>0</v>
      </c>
      <c r="Q129" s="21">
        <f t="shared" si="11"/>
        <v>0</v>
      </c>
      <c r="R129" s="21">
        <f t="shared" si="11"/>
        <v>0</v>
      </c>
      <c r="S129" s="21">
        <f t="shared" si="11"/>
        <v>0</v>
      </c>
      <c r="T129" s="21">
        <f t="shared" si="11"/>
        <v>0</v>
      </c>
      <c r="U129" s="21">
        <f t="shared" si="11"/>
        <v>0</v>
      </c>
      <c r="V129" s="21">
        <f t="shared" si="11"/>
        <v>0</v>
      </c>
      <c r="W129" s="21">
        <f t="shared" si="11"/>
        <v>0</v>
      </c>
      <c r="X129" s="21">
        <f t="shared" si="11"/>
        <v>0</v>
      </c>
      <c r="Y129" s="21">
        <f t="shared" si="11"/>
        <v>0</v>
      </c>
      <c r="Z129" s="21">
        <f t="shared" si="11"/>
        <v>0</v>
      </c>
      <c r="AA129" s="21">
        <f t="shared" si="11"/>
        <v>0</v>
      </c>
      <c r="AB129" s="21">
        <f t="shared" si="11"/>
        <v>0</v>
      </c>
      <c r="AC129" s="21">
        <f t="shared" si="11"/>
        <v>0</v>
      </c>
      <c r="AD129" s="21">
        <f t="shared" si="11"/>
        <v>0</v>
      </c>
      <c r="AE129" s="21">
        <f t="shared" si="11"/>
        <v>0</v>
      </c>
      <c r="AF129" s="21">
        <f t="shared" si="11"/>
        <v>0</v>
      </c>
      <c r="AG129" s="21">
        <f t="shared" si="11"/>
        <v>0</v>
      </c>
      <c r="AH129" s="21">
        <f t="shared" si="11"/>
        <v>0</v>
      </c>
      <c r="AI129" s="21">
        <f t="shared" si="11"/>
        <v>0</v>
      </c>
      <c r="AJ129" s="21">
        <f t="shared" si="11"/>
        <v>0</v>
      </c>
      <c r="AK129" s="21">
        <f t="shared" si="11"/>
        <v>0</v>
      </c>
      <c r="AL129" s="21">
        <f t="shared" si="11"/>
        <v>0</v>
      </c>
      <c r="AM129" s="21">
        <f t="shared" si="11"/>
        <v>0</v>
      </c>
      <c r="AN129" s="21">
        <f t="shared" si="11"/>
        <v>0</v>
      </c>
      <c r="AO129" s="21">
        <f t="shared" si="11"/>
        <v>0</v>
      </c>
      <c r="AP129" s="21">
        <f t="shared" si="11"/>
        <v>0</v>
      </c>
      <c r="AQ129" s="21">
        <f t="shared" si="11"/>
        <v>0</v>
      </c>
      <c r="AR129" s="21">
        <f t="shared" si="11"/>
        <v>0</v>
      </c>
      <c r="AS129" s="21">
        <f t="shared" si="11"/>
        <v>0</v>
      </c>
      <c r="AT129" s="21">
        <f t="shared" si="11"/>
        <v>0</v>
      </c>
      <c r="AU129" s="21">
        <f t="shared" si="11"/>
        <v>0</v>
      </c>
      <c r="AV129" s="21">
        <f t="shared" si="11"/>
        <v>0</v>
      </c>
      <c r="AW129" s="21">
        <f t="shared" si="11"/>
        <v>0</v>
      </c>
      <c r="AX129" s="21">
        <f>AW131</f>
        <v>0</v>
      </c>
      <c r="AY129" s="21">
        <f>AX131</f>
        <v>0</v>
      </c>
      <c r="AZ129" s="21">
        <f>AY131</f>
        <v>0</v>
      </c>
      <c r="BA129" s="21">
        <f>AZ131</f>
        <v>0</v>
      </c>
      <c r="BB129" s="21">
        <f>BA131</f>
        <v>0</v>
      </c>
    </row>
    <row r="130" spans="1:54" ht="15" customHeight="1" outlineLevel="2">
      <c r="A130" s="8"/>
      <c r="B130" t="s">
        <v>447</v>
      </c>
      <c r="C130" t="s">
        <v>448</v>
      </c>
      <c r="D130" t="s">
        <v>379</v>
      </c>
      <c r="E130" s="21">
        <f>E131*(1/(1+'Fixed Data'!$B$10))</f>
        <v>0</v>
      </c>
      <c r="F130" s="21">
        <f>F131*(1/(1+'Fixed Data'!$B$10))</f>
        <v>0</v>
      </c>
      <c r="G130" s="21">
        <f>G131*(1/(1+'Fixed Data'!$B$10))</f>
        <v>0</v>
      </c>
      <c r="H130" s="21">
        <f>H131*(1/(1+'Fixed Data'!$B$10))</f>
        <v>0</v>
      </c>
      <c r="I130" s="21">
        <f>I131*(1/(1+'Fixed Data'!$B$10))</f>
        <v>0</v>
      </c>
      <c r="J130" s="21">
        <f>J131*(1/(1+'Fixed Data'!$B$10))</f>
        <v>0</v>
      </c>
      <c r="K130" s="21">
        <f>K131*(1/(1+'Fixed Data'!$B$10))</f>
        <v>0</v>
      </c>
      <c r="L130" s="21">
        <f>L131*(1/(1+'Fixed Data'!$B$10))</f>
        <v>0</v>
      </c>
      <c r="M130" s="21">
        <f>M131*(1/(1+'Fixed Data'!$B$10))</f>
        <v>0</v>
      </c>
      <c r="N130" s="21">
        <f>N131*(1/(1+'Fixed Data'!$B$10))</f>
        <v>0</v>
      </c>
      <c r="O130" s="21">
        <f>O131*(1/(1+'Fixed Data'!$B$10))</f>
        <v>0</v>
      </c>
      <c r="P130" s="21">
        <f>P131*(1/(1+'Fixed Data'!$B$10))</f>
        <v>0</v>
      </c>
      <c r="Q130" s="21">
        <f>Q131*(1/(1+'Fixed Data'!$B$10))</f>
        <v>0</v>
      </c>
      <c r="R130" s="21">
        <f>R131*(1/(1+'Fixed Data'!$B$10))</f>
        <v>0</v>
      </c>
      <c r="S130" s="21">
        <f>S131*(1/(1+'Fixed Data'!$B$10))</f>
        <v>0</v>
      </c>
      <c r="T130" s="21">
        <f>T131*(1/(1+'Fixed Data'!$B$10))</f>
        <v>0</v>
      </c>
      <c r="U130" s="21">
        <f>U131*(1/(1+'Fixed Data'!$B$10))</f>
        <v>0</v>
      </c>
      <c r="V130" s="21">
        <f>V131*(1/(1+'Fixed Data'!$B$10))</f>
        <v>0</v>
      </c>
      <c r="W130" s="21">
        <f>W131*(1/(1+'Fixed Data'!$B$10))</f>
        <v>0</v>
      </c>
      <c r="X130" s="21">
        <f>X131*(1/(1+'Fixed Data'!$B$10))</f>
        <v>0</v>
      </c>
      <c r="Y130" s="21">
        <f>Y131*(1/(1+'Fixed Data'!$B$10))</f>
        <v>0</v>
      </c>
      <c r="Z130" s="21">
        <f>Z131*(1/(1+'Fixed Data'!$B$10))</f>
        <v>0</v>
      </c>
      <c r="AA130" s="21">
        <f>AA131*(1/(1+'Fixed Data'!$B$10))</f>
        <v>0</v>
      </c>
      <c r="AB130" s="21">
        <f>AB131*(1/(1+'Fixed Data'!$B$10))</f>
        <v>0</v>
      </c>
      <c r="AC130" s="21">
        <f>AC131*(1/(1+'Fixed Data'!$B$10))</f>
        <v>0</v>
      </c>
      <c r="AD130" s="21">
        <f>AD131*(1/(1+'Fixed Data'!$B$10))</f>
        <v>0</v>
      </c>
      <c r="AE130" s="21">
        <f>AE131*(1/(1+'Fixed Data'!$B$10))</f>
        <v>0</v>
      </c>
      <c r="AF130" s="21">
        <f>AF131*(1/(1+'Fixed Data'!$B$10))</f>
        <v>0</v>
      </c>
      <c r="AG130" s="21">
        <f>AG131*(1/(1+'Fixed Data'!$B$10))</f>
        <v>0</v>
      </c>
      <c r="AH130" s="21">
        <f>AH131*(1/(1+'Fixed Data'!$B$10))</f>
        <v>0</v>
      </c>
      <c r="AI130" s="21">
        <f>AI131*(1/(1+'Fixed Data'!$B$10))</f>
        <v>0</v>
      </c>
      <c r="AJ130" s="21">
        <f>AJ131*(1/(1+'Fixed Data'!$B$10))</f>
        <v>0</v>
      </c>
      <c r="AK130" s="21">
        <f>AK131*(1/(1+'Fixed Data'!$B$10))</f>
        <v>0</v>
      </c>
      <c r="AL130" s="21">
        <f>AL131*(1/(1+'Fixed Data'!$B$10))</f>
        <v>0</v>
      </c>
      <c r="AM130" s="21">
        <f>AM131*(1/(1+'Fixed Data'!$B$10))</f>
        <v>0</v>
      </c>
      <c r="AN130" s="21">
        <f>AN131*(1/(1+'Fixed Data'!$B$10))</f>
        <v>0</v>
      </c>
      <c r="AO130" s="21">
        <f>AO131*(1/(1+'Fixed Data'!$B$10))</f>
        <v>0</v>
      </c>
      <c r="AP130" s="21">
        <f>AP131*(1/(1+'Fixed Data'!$B$10))</f>
        <v>0</v>
      </c>
      <c r="AQ130" s="21">
        <f>AQ131*(1/(1+'Fixed Data'!$B$10))</f>
        <v>0</v>
      </c>
      <c r="AR130" s="21">
        <f>AR131*(1/(1+'Fixed Data'!$B$10))</f>
        <v>0</v>
      </c>
      <c r="AS130" s="21">
        <f>AS131*(1/(1+'Fixed Data'!$B$10))</f>
        <v>0</v>
      </c>
      <c r="AT130" s="21">
        <f>AT131*(1/(1+'Fixed Data'!$B$10))</f>
        <v>0</v>
      </c>
      <c r="AU130" s="21">
        <f>AU131*(1/(1+'Fixed Data'!$B$10))</f>
        <v>0</v>
      </c>
      <c r="AV130" s="21">
        <f>AV131*(1/(1+'Fixed Data'!$B$10))</f>
        <v>0</v>
      </c>
      <c r="AW130" s="21">
        <f>AW131*(1/(1+'Fixed Data'!$B$10))</f>
        <v>0</v>
      </c>
      <c r="AX130" s="21">
        <f>AX131*(1/(1+'Fixed Data'!$B$10))</f>
        <v>0</v>
      </c>
      <c r="AY130" s="21">
        <f>AY131*(1/(1+'Fixed Data'!$B$10))</f>
        <v>0</v>
      </c>
      <c r="AZ130" s="21">
        <f>AZ131*(1/(1+'Fixed Data'!$B$10))</f>
        <v>0</v>
      </c>
      <c r="BA130" s="21">
        <f>BA131*(1/(1+'Fixed Data'!$B$10))</f>
        <v>0</v>
      </c>
      <c r="BB130" s="21">
        <f>BB131*(1/(1+'Fixed Data'!$B$10))</f>
        <v>0</v>
      </c>
    </row>
    <row r="131" spans="1:54" ht="13.9" customHeight="1" outlineLevel="2">
      <c r="A131" s="8"/>
      <c r="B131" t="s">
        <v>449</v>
      </c>
      <c r="C131" t="s">
        <v>450</v>
      </c>
      <c r="D131" t="s">
        <v>379</v>
      </c>
      <c r="E131" s="21">
        <f t="shared" ref="E131:BB131" si="12">E82-E128+E129</f>
        <v>0</v>
      </c>
      <c r="F131" s="21">
        <f t="shared" si="12"/>
        <v>0</v>
      </c>
      <c r="G131" s="21">
        <f t="shared" si="12"/>
        <v>0</v>
      </c>
      <c r="H131" s="21">
        <f t="shared" si="12"/>
        <v>0</v>
      </c>
      <c r="I131" s="21">
        <f t="shared" si="12"/>
        <v>0</v>
      </c>
      <c r="J131" s="21">
        <f t="shared" si="12"/>
        <v>0</v>
      </c>
      <c r="K131" s="21">
        <f t="shared" si="12"/>
        <v>0</v>
      </c>
      <c r="L131" s="21">
        <f t="shared" si="12"/>
        <v>0</v>
      </c>
      <c r="M131" s="21">
        <f t="shared" si="12"/>
        <v>0</v>
      </c>
      <c r="N131" s="21">
        <f t="shared" si="12"/>
        <v>0</v>
      </c>
      <c r="O131" s="21">
        <f t="shared" si="12"/>
        <v>0</v>
      </c>
      <c r="P131" s="21">
        <f t="shared" si="12"/>
        <v>0</v>
      </c>
      <c r="Q131" s="21">
        <f t="shared" si="12"/>
        <v>0</v>
      </c>
      <c r="R131" s="21">
        <f t="shared" si="12"/>
        <v>0</v>
      </c>
      <c r="S131" s="21">
        <f t="shared" si="12"/>
        <v>0</v>
      </c>
      <c r="T131" s="21">
        <f t="shared" si="12"/>
        <v>0</v>
      </c>
      <c r="U131" s="21">
        <f t="shared" si="12"/>
        <v>0</v>
      </c>
      <c r="V131" s="21">
        <f t="shared" si="12"/>
        <v>0</v>
      </c>
      <c r="W131" s="21">
        <f t="shared" si="12"/>
        <v>0</v>
      </c>
      <c r="X131" s="21">
        <f t="shared" si="12"/>
        <v>0</v>
      </c>
      <c r="Y131" s="21">
        <f t="shared" si="12"/>
        <v>0</v>
      </c>
      <c r="Z131" s="21">
        <f t="shared" si="12"/>
        <v>0</v>
      </c>
      <c r="AA131" s="21">
        <f t="shared" si="12"/>
        <v>0</v>
      </c>
      <c r="AB131" s="21">
        <f t="shared" si="12"/>
        <v>0</v>
      </c>
      <c r="AC131" s="21">
        <f t="shared" si="12"/>
        <v>0</v>
      </c>
      <c r="AD131" s="21">
        <f t="shared" si="12"/>
        <v>0</v>
      </c>
      <c r="AE131" s="21">
        <f t="shared" si="12"/>
        <v>0</v>
      </c>
      <c r="AF131" s="21">
        <f t="shared" si="12"/>
        <v>0</v>
      </c>
      <c r="AG131" s="21">
        <f t="shared" si="12"/>
        <v>0</v>
      </c>
      <c r="AH131" s="21">
        <f t="shared" si="12"/>
        <v>0</v>
      </c>
      <c r="AI131" s="21">
        <f t="shared" si="12"/>
        <v>0</v>
      </c>
      <c r="AJ131" s="21">
        <f t="shared" si="12"/>
        <v>0</v>
      </c>
      <c r="AK131" s="21">
        <f t="shared" si="12"/>
        <v>0</v>
      </c>
      <c r="AL131" s="21">
        <f t="shared" si="12"/>
        <v>0</v>
      </c>
      <c r="AM131" s="21">
        <f t="shared" si="12"/>
        <v>0</v>
      </c>
      <c r="AN131" s="21">
        <f t="shared" si="12"/>
        <v>0</v>
      </c>
      <c r="AO131" s="21">
        <f t="shared" si="12"/>
        <v>0</v>
      </c>
      <c r="AP131" s="21">
        <f t="shared" si="12"/>
        <v>0</v>
      </c>
      <c r="AQ131" s="21">
        <f t="shared" si="12"/>
        <v>0</v>
      </c>
      <c r="AR131" s="21">
        <f t="shared" si="12"/>
        <v>0</v>
      </c>
      <c r="AS131" s="21">
        <f t="shared" si="12"/>
        <v>0</v>
      </c>
      <c r="AT131" s="21">
        <f t="shared" si="12"/>
        <v>0</v>
      </c>
      <c r="AU131" s="21">
        <f t="shared" si="12"/>
        <v>0</v>
      </c>
      <c r="AV131" s="21">
        <f t="shared" si="12"/>
        <v>0</v>
      </c>
      <c r="AW131" s="21">
        <f t="shared" si="12"/>
        <v>0</v>
      </c>
      <c r="AX131" s="21">
        <f t="shared" si="12"/>
        <v>0</v>
      </c>
      <c r="AY131" s="21">
        <f t="shared" si="12"/>
        <v>0</v>
      </c>
      <c r="AZ131" s="21">
        <f t="shared" si="12"/>
        <v>0</v>
      </c>
      <c r="BA131" s="21">
        <f t="shared" si="12"/>
        <v>0</v>
      </c>
      <c r="BB131" s="21">
        <f t="shared" si="12"/>
        <v>0</v>
      </c>
    </row>
    <row r="132" spans="1:54" ht="14.5" outlineLevel="2">
      <c r="A132" s="8"/>
      <c r="B132" t="s">
        <v>451</v>
      </c>
      <c r="C132" t="s">
        <v>452</v>
      </c>
      <c r="D132" t="s">
        <v>379</v>
      </c>
      <c r="E132" s="21">
        <f>AVERAGE(E129:E130)*'Fixed Data'!$B$10</f>
        <v>0</v>
      </c>
      <c r="F132" s="21">
        <f>AVERAGE(F129:F130)*'Fixed Data'!$B$10</f>
        <v>0</v>
      </c>
      <c r="G132" s="21">
        <f>AVERAGE(G129:G130)*'Fixed Data'!$B$10</f>
        <v>0</v>
      </c>
      <c r="H132" s="21">
        <f>AVERAGE(H129:H130)*'Fixed Data'!$B$10</f>
        <v>0</v>
      </c>
      <c r="I132" s="21">
        <f>AVERAGE(I129:I130)*'Fixed Data'!$B$10</f>
        <v>0</v>
      </c>
      <c r="J132" s="21">
        <f>AVERAGE(J129:J130)*'Fixed Data'!$B$10</f>
        <v>0</v>
      </c>
      <c r="K132" s="21">
        <f>AVERAGE(K129:K130)*'Fixed Data'!$B$10</f>
        <v>0</v>
      </c>
      <c r="L132" s="21">
        <f>AVERAGE(L129:L130)*'Fixed Data'!$B$10</f>
        <v>0</v>
      </c>
      <c r="M132" s="21">
        <f>AVERAGE(M129:M130)*'Fixed Data'!$B$10</f>
        <v>0</v>
      </c>
      <c r="N132" s="21">
        <f>AVERAGE(N129:N130)*'Fixed Data'!$B$10</f>
        <v>0</v>
      </c>
      <c r="O132" s="21">
        <f>AVERAGE(O129:O130)*'Fixed Data'!$B$10</f>
        <v>0</v>
      </c>
      <c r="P132" s="21">
        <f>AVERAGE(P129:P130)*'Fixed Data'!$B$10</f>
        <v>0</v>
      </c>
      <c r="Q132" s="21">
        <f>AVERAGE(Q129:Q130)*'Fixed Data'!$B$10</f>
        <v>0</v>
      </c>
      <c r="R132" s="21">
        <f>AVERAGE(R129:R130)*'Fixed Data'!$B$10</f>
        <v>0</v>
      </c>
      <c r="S132" s="21">
        <f>AVERAGE(S129:S130)*'Fixed Data'!$B$10</f>
        <v>0</v>
      </c>
      <c r="T132" s="21">
        <f>AVERAGE(T129:T130)*'Fixed Data'!$B$10</f>
        <v>0</v>
      </c>
      <c r="U132" s="21">
        <f>AVERAGE(U129:U130)*'Fixed Data'!$B$10</f>
        <v>0</v>
      </c>
      <c r="V132" s="21">
        <f>AVERAGE(V129:V130)*'Fixed Data'!$B$10</f>
        <v>0</v>
      </c>
      <c r="W132" s="21">
        <f>AVERAGE(W129:W130)*'Fixed Data'!$B$10</f>
        <v>0</v>
      </c>
      <c r="X132" s="21">
        <f>AVERAGE(X129:X130)*'Fixed Data'!$B$10</f>
        <v>0</v>
      </c>
      <c r="Y132" s="21">
        <f>AVERAGE(Y129:Y130)*'Fixed Data'!$B$10</f>
        <v>0</v>
      </c>
      <c r="Z132" s="21">
        <f>AVERAGE(Z129:Z130)*'Fixed Data'!$B$10</f>
        <v>0</v>
      </c>
      <c r="AA132" s="21">
        <f>AVERAGE(AA129:AA130)*'Fixed Data'!$B$10</f>
        <v>0</v>
      </c>
      <c r="AB132" s="21">
        <f>AVERAGE(AB129:AB130)*'Fixed Data'!$B$10</f>
        <v>0</v>
      </c>
      <c r="AC132" s="21">
        <f>AVERAGE(AC129:AC130)*'Fixed Data'!$B$10</f>
        <v>0</v>
      </c>
      <c r="AD132" s="21">
        <f>AVERAGE(AD129:AD130)*'Fixed Data'!$B$10</f>
        <v>0</v>
      </c>
      <c r="AE132" s="21">
        <f>AVERAGE(AE129:AE130)*'Fixed Data'!$B$10</f>
        <v>0</v>
      </c>
      <c r="AF132" s="21">
        <f>AVERAGE(AF129:AF130)*'Fixed Data'!$B$10</f>
        <v>0</v>
      </c>
      <c r="AG132" s="21">
        <f>AVERAGE(AG129:AG130)*'Fixed Data'!$B$10</f>
        <v>0</v>
      </c>
      <c r="AH132" s="21">
        <f>AVERAGE(AH129:AH130)*'Fixed Data'!$B$10</f>
        <v>0</v>
      </c>
      <c r="AI132" s="21">
        <f>AVERAGE(AI129:AI130)*'Fixed Data'!$B$10</f>
        <v>0</v>
      </c>
      <c r="AJ132" s="21">
        <f>AVERAGE(AJ129:AJ130)*'Fixed Data'!$B$10</f>
        <v>0</v>
      </c>
      <c r="AK132" s="21">
        <f>AVERAGE(AK129:AK130)*'Fixed Data'!$B$10</f>
        <v>0</v>
      </c>
      <c r="AL132" s="21">
        <f>AVERAGE(AL129:AL130)*'Fixed Data'!$B$10</f>
        <v>0</v>
      </c>
      <c r="AM132" s="21">
        <f>AVERAGE(AM129:AM130)*'Fixed Data'!$B$10</f>
        <v>0</v>
      </c>
      <c r="AN132" s="21">
        <f>AVERAGE(AN129:AN130)*'Fixed Data'!$B$10</f>
        <v>0</v>
      </c>
      <c r="AO132" s="21">
        <f>AVERAGE(AO129:AO130)*'Fixed Data'!$B$10</f>
        <v>0</v>
      </c>
      <c r="AP132" s="21">
        <f>AVERAGE(AP129:AP130)*'Fixed Data'!$B$10</f>
        <v>0</v>
      </c>
      <c r="AQ132" s="21">
        <f>AVERAGE(AQ129:AQ130)*'Fixed Data'!$B$10</f>
        <v>0</v>
      </c>
      <c r="AR132" s="21">
        <f>AVERAGE(AR129:AR130)*'Fixed Data'!$B$10</f>
        <v>0</v>
      </c>
      <c r="AS132" s="21">
        <f>AVERAGE(AS129:AS130)*'Fixed Data'!$B$10</f>
        <v>0</v>
      </c>
      <c r="AT132" s="21">
        <f>AVERAGE(AT129:AT130)*'Fixed Data'!$B$10</f>
        <v>0</v>
      </c>
      <c r="AU132" s="21">
        <f>AVERAGE(AU129:AU130)*'Fixed Data'!$B$10</f>
        <v>0</v>
      </c>
      <c r="AV132" s="21">
        <f>AVERAGE(AV129:AV130)*'Fixed Data'!$B$10</f>
        <v>0</v>
      </c>
      <c r="AW132" s="21">
        <f>AVERAGE(AW129:AW130)*'Fixed Data'!$B$10</f>
        <v>0</v>
      </c>
      <c r="AX132" s="21">
        <f>AVERAGE(AX129:AX130)*'Fixed Data'!$B$10</f>
        <v>0</v>
      </c>
      <c r="AY132" s="21">
        <f>AVERAGE(AY129:AY130)*'Fixed Data'!$B$10</f>
        <v>0</v>
      </c>
      <c r="AZ132" s="21">
        <f>AVERAGE(AZ129:AZ130)*'Fixed Data'!$B$10</f>
        <v>0</v>
      </c>
      <c r="BA132" s="21">
        <f>AVERAGE(BA129:BA130)*'Fixed Data'!$B$10</f>
        <v>0</v>
      </c>
      <c r="BB132" s="21">
        <f>AVERAGE(BB129:BB130)*'Fixed Data'!$B$10</f>
        <v>0</v>
      </c>
    </row>
    <row r="133" spans="1:54" ht="14" outlineLevel="2" thickBot="1">
      <c r="A133" s="9"/>
      <c r="B133" s="3" t="s">
        <v>453</v>
      </c>
      <c r="C133" s="7" t="s">
        <v>454</v>
      </c>
      <c r="D133" s="7" t="s">
        <v>379</v>
      </c>
      <c r="E133" s="21">
        <f>E128+E132</f>
        <v>0</v>
      </c>
      <c r="F133" s="21">
        <f t="shared" ref="F133:BB133" si="13">F128+F132</f>
        <v>0</v>
      </c>
      <c r="G133" s="21">
        <f t="shared" si="13"/>
        <v>0</v>
      </c>
      <c r="H133" s="21">
        <f t="shared" si="13"/>
        <v>0</v>
      </c>
      <c r="I133" s="21">
        <f t="shared" si="13"/>
        <v>0</v>
      </c>
      <c r="J133" s="21">
        <f t="shared" si="13"/>
        <v>0</v>
      </c>
      <c r="K133" s="21">
        <f t="shared" si="13"/>
        <v>0</v>
      </c>
      <c r="L133" s="21">
        <f t="shared" si="13"/>
        <v>0</v>
      </c>
      <c r="M133" s="21">
        <f t="shared" si="13"/>
        <v>0</v>
      </c>
      <c r="N133" s="21">
        <f t="shared" si="13"/>
        <v>0</v>
      </c>
      <c r="O133" s="21">
        <f t="shared" si="13"/>
        <v>0</v>
      </c>
      <c r="P133" s="21">
        <f t="shared" si="13"/>
        <v>0</v>
      </c>
      <c r="Q133" s="21">
        <f t="shared" si="13"/>
        <v>0</v>
      </c>
      <c r="R133" s="21">
        <f t="shared" si="13"/>
        <v>0</v>
      </c>
      <c r="S133" s="21">
        <f t="shared" si="13"/>
        <v>0</v>
      </c>
      <c r="T133" s="21">
        <f t="shared" si="13"/>
        <v>0</v>
      </c>
      <c r="U133" s="21">
        <f t="shared" si="13"/>
        <v>0</v>
      </c>
      <c r="V133" s="21">
        <f t="shared" si="13"/>
        <v>0</v>
      </c>
      <c r="W133" s="21">
        <f t="shared" si="13"/>
        <v>0</v>
      </c>
      <c r="X133" s="21">
        <f t="shared" si="13"/>
        <v>0</v>
      </c>
      <c r="Y133" s="21">
        <f t="shared" si="13"/>
        <v>0</v>
      </c>
      <c r="Z133" s="21">
        <f t="shared" si="13"/>
        <v>0</v>
      </c>
      <c r="AA133" s="21">
        <f t="shared" si="13"/>
        <v>0</v>
      </c>
      <c r="AB133" s="21">
        <f t="shared" si="13"/>
        <v>0</v>
      </c>
      <c r="AC133" s="21">
        <f t="shared" si="13"/>
        <v>0</v>
      </c>
      <c r="AD133" s="21">
        <f t="shared" si="13"/>
        <v>0</v>
      </c>
      <c r="AE133" s="21">
        <f t="shared" si="13"/>
        <v>0</v>
      </c>
      <c r="AF133" s="21">
        <f t="shared" si="13"/>
        <v>0</v>
      </c>
      <c r="AG133" s="21">
        <f t="shared" si="13"/>
        <v>0</v>
      </c>
      <c r="AH133" s="21">
        <f t="shared" si="13"/>
        <v>0</v>
      </c>
      <c r="AI133" s="21">
        <f t="shared" si="13"/>
        <v>0</v>
      </c>
      <c r="AJ133" s="21">
        <f t="shared" si="13"/>
        <v>0</v>
      </c>
      <c r="AK133" s="21">
        <f t="shared" si="13"/>
        <v>0</v>
      </c>
      <c r="AL133" s="21">
        <f t="shared" si="13"/>
        <v>0</v>
      </c>
      <c r="AM133" s="21">
        <f t="shared" si="13"/>
        <v>0</v>
      </c>
      <c r="AN133" s="21">
        <f t="shared" si="13"/>
        <v>0</v>
      </c>
      <c r="AO133" s="21">
        <f t="shared" si="13"/>
        <v>0</v>
      </c>
      <c r="AP133" s="21">
        <f t="shared" si="13"/>
        <v>0</v>
      </c>
      <c r="AQ133" s="21">
        <f t="shared" si="13"/>
        <v>0</v>
      </c>
      <c r="AR133" s="21">
        <f t="shared" si="13"/>
        <v>0</v>
      </c>
      <c r="AS133" s="21">
        <f t="shared" si="13"/>
        <v>0</v>
      </c>
      <c r="AT133" s="21">
        <f t="shared" si="13"/>
        <v>0</v>
      </c>
      <c r="AU133" s="21">
        <f t="shared" si="13"/>
        <v>0</v>
      </c>
      <c r="AV133" s="21">
        <f t="shared" si="13"/>
        <v>0</v>
      </c>
      <c r="AW133" s="21">
        <f t="shared" si="13"/>
        <v>0</v>
      </c>
      <c r="AX133" s="21">
        <f t="shared" si="13"/>
        <v>0</v>
      </c>
      <c r="AY133" s="21">
        <f t="shared" si="13"/>
        <v>0</v>
      </c>
      <c r="AZ133" s="21">
        <f t="shared" si="13"/>
        <v>0</v>
      </c>
      <c r="BA133" s="21">
        <f t="shared" si="13"/>
        <v>0</v>
      </c>
      <c r="BB133" s="21">
        <f t="shared" si="13"/>
        <v>0</v>
      </c>
    </row>
    <row r="134" spans="1:54" ht="14" outlineLevel="2" thickBot="1">
      <c r="A134" s="139"/>
      <c r="B134" s="142" t="s">
        <v>455</v>
      </c>
      <c r="C134" s="143"/>
      <c r="D134" s="243"/>
      <c r="E134" s="245">
        <f t="shared" ref="E134:AJ134" si="14">E83+E77+E71</f>
        <v>0</v>
      </c>
      <c r="F134" s="245">
        <f t="shared" si="14"/>
        <v>0</v>
      </c>
      <c r="G134" s="245">
        <f t="shared" si="14"/>
        <v>0</v>
      </c>
      <c r="H134" s="245">
        <f t="shared" si="14"/>
        <v>0</v>
      </c>
      <c r="I134" s="245">
        <f t="shared" si="14"/>
        <v>0</v>
      </c>
      <c r="J134" s="245">
        <f t="shared" si="14"/>
        <v>0</v>
      </c>
      <c r="K134" s="245">
        <f t="shared" si="14"/>
        <v>0</v>
      </c>
      <c r="L134" s="245">
        <f t="shared" si="14"/>
        <v>0</v>
      </c>
      <c r="M134" s="245">
        <f t="shared" si="14"/>
        <v>0</v>
      </c>
      <c r="N134" s="245">
        <f t="shared" si="14"/>
        <v>0</v>
      </c>
      <c r="O134" s="245">
        <f t="shared" si="14"/>
        <v>0</v>
      </c>
      <c r="P134" s="245">
        <f t="shared" si="14"/>
        <v>0</v>
      </c>
      <c r="Q134" s="245">
        <f t="shared" si="14"/>
        <v>0</v>
      </c>
      <c r="R134" s="245">
        <f t="shared" si="14"/>
        <v>0</v>
      </c>
      <c r="S134" s="245">
        <f t="shared" si="14"/>
        <v>0</v>
      </c>
      <c r="T134" s="245">
        <f t="shared" si="14"/>
        <v>0</v>
      </c>
      <c r="U134" s="245">
        <f t="shared" si="14"/>
        <v>0</v>
      </c>
      <c r="V134" s="245">
        <f t="shared" si="14"/>
        <v>0</v>
      </c>
      <c r="W134" s="245">
        <f t="shared" si="14"/>
        <v>0</v>
      </c>
      <c r="X134" s="245">
        <f t="shared" si="14"/>
        <v>0</v>
      </c>
      <c r="Y134" s="245">
        <f t="shared" si="14"/>
        <v>0</v>
      </c>
      <c r="Z134" s="245">
        <f t="shared" si="14"/>
        <v>0</v>
      </c>
      <c r="AA134" s="245">
        <f t="shared" si="14"/>
        <v>0</v>
      </c>
      <c r="AB134" s="245">
        <f t="shared" si="14"/>
        <v>0</v>
      </c>
      <c r="AC134" s="245">
        <f t="shared" si="14"/>
        <v>0</v>
      </c>
      <c r="AD134" s="245">
        <f t="shared" si="14"/>
        <v>0</v>
      </c>
      <c r="AE134" s="245">
        <f t="shared" si="14"/>
        <v>0</v>
      </c>
      <c r="AF134" s="245">
        <f t="shared" si="14"/>
        <v>0</v>
      </c>
      <c r="AG134" s="245">
        <f t="shared" si="14"/>
        <v>0</v>
      </c>
      <c r="AH134" s="245">
        <f t="shared" si="14"/>
        <v>0</v>
      </c>
      <c r="AI134" s="245">
        <f t="shared" si="14"/>
        <v>0</v>
      </c>
      <c r="AJ134" s="245">
        <f t="shared" si="14"/>
        <v>0</v>
      </c>
      <c r="AK134" s="245">
        <f t="shared" ref="AK134:BB134" si="15">AK83+AK77+AK71</f>
        <v>0</v>
      </c>
      <c r="AL134" s="245">
        <f t="shared" si="15"/>
        <v>0</v>
      </c>
      <c r="AM134" s="245">
        <f t="shared" si="15"/>
        <v>0</v>
      </c>
      <c r="AN134" s="245">
        <f t="shared" si="15"/>
        <v>0</v>
      </c>
      <c r="AO134" s="245">
        <f t="shared" si="15"/>
        <v>0</v>
      </c>
      <c r="AP134" s="245">
        <f t="shared" si="15"/>
        <v>0</v>
      </c>
      <c r="AQ134" s="245">
        <f t="shared" si="15"/>
        <v>0</v>
      </c>
      <c r="AR134" s="245">
        <f t="shared" si="15"/>
        <v>0</v>
      </c>
      <c r="AS134" s="245">
        <f t="shared" si="15"/>
        <v>0</v>
      </c>
      <c r="AT134" s="245">
        <f t="shared" si="15"/>
        <v>0</v>
      </c>
      <c r="AU134" s="245">
        <f t="shared" si="15"/>
        <v>0</v>
      </c>
      <c r="AV134" s="245">
        <f t="shared" si="15"/>
        <v>0</v>
      </c>
      <c r="AW134" s="245">
        <f t="shared" si="15"/>
        <v>0</v>
      </c>
      <c r="AX134" s="245">
        <f t="shared" si="15"/>
        <v>0</v>
      </c>
      <c r="AY134" s="245">
        <f t="shared" si="15"/>
        <v>0</v>
      </c>
      <c r="AZ134" s="245">
        <f t="shared" si="15"/>
        <v>0</v>
      </c>
      <c r="BA134" s="245">
        <f t="shared" si="15"/>
        <v>0</v>
      </c>
      <c r="BB134" s="245">
        <f t="shared" si="15"/>
        <v>0</v>
      </c>
    </row>
    <row r="135" spans="1:54" ht="14" outlineLevel="2" thickBot="1">
      <c r="A135" s="138"/>
      <c r="B135" s="140" t="s">
        <v>456</v>
      </c>
      <c r="C135" s="141"/>
      <c r="D135" s="244"/>
      <c r="E135" s="245">
        <f>E133+E134</f>
        <v>0</v>
      </c>
      <c r="F135" s="245">
        <f t="shared" ref="F135:AW135" si="16">F133+F134</f>
        <v>0</v>
      </c>
      <c r="G135" s="245">
        <f t="shared" si="16"/>
        <v>0</v>
      </c>
      <c r="H135" s="245">
        <f t="shared" si="16"/>
        <v>0</v>
      </c>
      <c r="I135" s="245">
        <f t="shared" si="16"/>
        <v>0</v>
      </c>
      <c r="J135" s="245">
        <f t="shared" si="16"/>
        <v>0</v>
      </c>
      <c r="K135" s="245">
        <f t="shared" si="16"/>
        <v>0</v>
      </c>
      <c r="L135" s="245">
        <f t="shared" si="16"/>
        <v>0</v>
      </c>
      <c r="M135" s="245">
        <f t="shared" si="16"/>
        <v>0</v>
      </c>
      <c r="N135" s="245">
        <f t="shared" si="16"/>
        <v>0</v>
      </c>
      <c r="O135" s="245">
        <f t="shared" si="16"/>
        <v>0</v>
      </c>
      <c r="P135" s="245">
        <f t="shared" si="16"/>
        <v>0</v>
      </c>
      <c r="Q135" s="245">
        <f t="shared" si="16"/>
        <v>0</v>
      </c>
      <c r="R135" s="245">
        <f t="shared" si="16"/>
        <v>0</v>
      </c>
      <c r="S135" s="245">
        <f t="shared" si="16"/>
        <v>0</v>
      </c>
      <c r="T135" s="245">
        <f t="shared" si="16"/>
        <v>0</v>
      </c>
      <c r="U135" s="245">
        <f t="shared" si="16"/>
        <v>0</v>
      </c>
      <c r="V135" s="245">
        <f t="shared" si="16"/>
        <v>0</v>
      </c>
      <c r="W135" s="245">
        <f t="shared" si="16"/>
        <v>0</v>
      </c>
      <c r="X135" s="245">
        <f t="shared" si="16"/>
        <v>0</v>
      </c>
      <c r="Y135" s="245">
        <f t="shared" si="16"/>
        <v>0</v>
      </c>
      <c r="Z135" s="245">
        <f t="shared" si="16"/>
        <v>0</v>
      </c>
      <c r="AA135" s="245">
        <f t="shared" si="16"/>
        <v>0</v>
      </c>
      <c r="AB135" s="245">
        <f t="shared" si="16"/>
        <v>0</v>
      </c>
      <c r="AC135" s="245">
        <f t="shared" si="16"/>
        <v>0</v>
      </c>
      <c r="AD135" s="245">
        <f t="shared" si="16"/>
        <v>0</v>
      </c>
      <c r="AE135" s="245">
        <f t="shared" si="16"/>
        <v>0</v>
      </c>
      <c r="AF135" s="245">
        <f t="shared" si="16"/>
        <v>0</v>
      </c>
      <c r="AG135" s="245">
        <f t="shared" si="16"/>
        <v>0</v>
      </c>
      <c r="AH135" s="245">
        <f t="shared" si="16"/>
        <v>0</v>
      </c>
      <c r="AI135" s="245">
        <f t="shared" si="16"/>
        <v>0</v>
      </c>
      <c r="AJ135" s="245">
        <f t="shared" si="16"/>
        <v>0</v>
      </c>
      <c r="AK135" s="245">
        <f t="shared" si="16"/>
        <v>0</v>
      </c>
      <c r="AL135" s="245">
        <f t="shared" si="16"/>
        <v>0</v>
      </c>
      <c r="AM135" s="245">
        <f t="shared" si="16"/>
        <v>0</v>
      </c>
      <c r="AN135" s="245">
        <f t="shared" si="16"/>
        <v>0</v>
      </c>
      <c r="AO135" s="245">
        <f t="shared" si="16"/>
        <v>0</v>
      </c>
      <c r="AP135" s="245">
        <f t="shared" si="16"/>
        <v>0</v>
      </c>
      <c r="AQ135" s="245">
        <f t="shared" si="16"/>
        <v>0</v>
      </c>
      <c r="AR135" s="245">
        <f t="shared" si="16"/>
        <v>0</v>
      </c>
      <c r="AS135" s="245">
        <f t="shared" si="16"/>
        <v>0</v>
      </c>
      <c r="AT135" s="245">
        <f t="shared" si="16"/>
        <v>0</v>
      </c>
      <c r="AU135" s="245">
        <f t="shared" si="16"/>
        <v>0</v>
      </c>
      <c r="AV135" s="245">
        <f t="shared" si="16"/>
        <v>0</v>
      </c>
      <c r="AW135" s="245">
        <f t="shared" si="16"/>
        <v>0</v>
      </c>
      <c r="AX135" s="245">
        <f>AX133+AX134</f>
        <v>0</v>
      </c>
      <c r="AY135" s="245">
        <f>AY133+AY134</f>
        <v>0</v>
      </c>
      <c r="AZ135" s="245">
        <f>AZ133+AZ134</f>
        <v>0</v>
      </c>
      <c r="BA135" s="245">
        <f>BA133+BA134</f>
        <v>0</v>
      </c>
      <c r="BB135" s="245">
        <f>BB133+BB134</f>
        <v>0</v>
      </c>
    </row>
    <row r="136" spans="1:54" outlineLevel="1">
      <c r="A136" s="133"/>
      <c r="B136" s="134"/>
      <c r="C136" s="135"/>
      <c r="D136" s="135"/>
      <c r="E136" s="136"/>
      <c r="F136" s="137"/>
      <c r="G136" s="137"/>
      <c r="H136" s="137"/>
      <c r="I136" s="137"/>
      <c r="J136" s="137"/>
      <c r="K136" s="137"/>
      <c r="L136" s="137"/>
      <c r="M136" s="137"/>
      <c r="N136" s="137"/>
      <c r="O136" s="137"/>
      <c r="P136" s="137"/>
      <c r="Q136" s="137"/>
      <c r="R136" s="137"/>
      <c r="S136" s="137"/>
      <c r="T136" s="137"/>
      <c r="U136" s="137"/>
      <c r="V136" s="137"/>
      <c r="W136" s="137"/>
      <c r="X136" s="137"/>
      <c r="Y136" s="137"/>
      <c r="Z136" s="137"/>
      <c r="AA136" s="137"/>
      <c r="AB136" s="137"/>
      <c r="AC136" s="137"/>
      <c r="AD136" s="137"/>
      <c r="AE136" s="137"/>
      <c r="AF136" s="137"/>
      <c r="AG136" s="137"/>
      <c r="AH136" s="137"/>
      <c r="AI136" s="137"/>
      <c r="AJ136" s="137"/>
      <c r="AK136" s="137"/>
      <c r="AL136" s="137"/>
      <c r="AM136" s="137"/>
      <c r="AN136" s="137"/>
      <c r="AO136" s="137"/>
      <c r="AP136" s="137"/>
      <c r="AQ136" s="137"/>
      <c r="AR136" s="137"/>
      <c r="AS136" s="137"/>
      <c r="AT136" s="137"/>
      <c r="AU136" s="137"/>
      <c r="AV136" s="137"/>
      <c r="AW136" s="137"/>
      <c r="AX136" s="137"/>
      <c r="AY136" s="137"/>
      <c r="AZ136" s="137"/>
      <c r="BA136" s="137"/>
      <c r="BB136" s="137"/>
    </row>
    <row r="137" spans="1:54" outlineLevel="1">
      <c r="A137" s="133"/>
      <c r="B137" s="134"/>
      <c r="C137" s="135"/>
      <c r="D137" s="135"/>
      <c r="E137" s="136"/>
      <c r="F137" s="137"/>
      <c r="G137" s="137"/>
      <c r="H137" s="137"/>
      <c r="I137" s="137"/>
      <c r="J137" s="137"/>
      <c r="K137" s="137"/>
      <c r="L137" s="137"/>
      <c r="M137" s="137"/>
      <c r="N137" s="137"/>
      <c r="O137" s="137"/>
      <c r="P137" s="137"/>
      <c r="Q137" s="137"/>
      <c r="R137" s="137"/>
      <c r="S137" s="137"/>
      <c r="T137" s="137"/>
      <c r="U137" s="137"/>
      <c r="V137" s="137"/>
      <c r="W137" s="137"/>
      <c r="X137" s="137"/>
      <c r="Y137" s="137"/>
      <c r="Z137" s="137"/>
      <c r="AA137" s="137"/>
      <c r="AB137" s="137"/>
      <c r="AC137" s="137"/>
      <c r="AD137" s="137"/>
      <c r="AE137" s="137"/>
      <c r="AF137" s="137"/>
      <c r="AG137" s="137"/>
      <c r="AH137" s="137"/>
      <c r="AI137" s="137"/>
      <c r="AJ137" s="137"/>
      <c r="AK137" s="137"/>
      <c r="AL137" s="137"/>
      <c r="AM137" s="137"/>
      <c r="AN137" s="137"/>
      <c r="AO137" s="137"/>
      <c r="AP137" s="137"/>
      <c r="AQ137" s="137"/>
      <c r="AR137" s="137"/>
      <c r="AS137" s="137"/>
      <c r="AT137" s="137"/>
      <c r="AU137" s="137"/>
      <c r="AV137" s="137"/>
      <c r="AW137" s="137"/>
      <c r="AX137" s="137"/>
      <c r="AY137" s="137"/>
      <c r="AZ137" s="137"/>
      <c r="BA137" s="137"/>
      <c r="BB137" s="137"/>
    </row>
    <row r="138" spans="1:54">
      <c r="A138" s="133"/>
      <c r="B138" s="134"/>
      <c r="C138" s="135"/>
      <c r="D138" s="135"/>
      <c r="E138" s="136"/>
      <c r="F138" s="137"/>
      <c r="G138" s="137"/>
      <c r="H138" s="137"/>
      <c r="I138" s="137"/>
      <c r="J138" s="137"/>
      <c r="K138" s="137"/>
      <c r="L138" s="137"/>
      <c r="M138" s="137"/>
      <c r="N138" s="137"/>
      <c r="O138" s="137"/>
      <c r="P138" s="137"/>
      <c r="Q138" s="137"/>
      <c r="R138" s="137"/>
      <c r="S138" s="137"/>
      <c r="T138" s="137"/>
      <c r="U138" s="137"/>
      <c r="V138" s="137"/>
      <c r="W138" s="137"/>
      <c r="X138" s="137"/>
      <c r="Y138" s="137"/>
      <c r="Z138" s="137"/>
      <c r="AA138" s="137"/>
      <c r="AB138" s="137"/>
      <c r="AC138" s="137"/>
      <c r="AD138" s="137"/>
      <c r="AE138" s="137"/>
      <c r="AF138" s="137"/>
      <c r="AG138" s="137"/>
      <c r="AH138" s="137"/>
      <c r="AI138" s="137"/>
      <c r="AJ138" s="137"/>
      <c r="AK138" s="137"/>
      <c r="AL138" s="137"/>
      <c r="AM138" s="137"/>
      <c r="AN138" s="137"/>
      <c r="AO138" s="137"/>
      <c r="AP138" s="137"/>
      <c r="AQ138" s="137"/>
      <c r="AR138" s="137"/>
      <c r="AS138" s="137"/>
      <c r="AT138" s="137"/>
      <c r="AU138" s="137"/>
      <c r="AV138" s="137"/>
      <c r="AW138" s="137"/>
      <c r="AX138" s="137"/>
      <c r="AY138" s="137"/>
      <c r="AZ138" s="137"/>
      <c r="BA138" s="137"/>
      <c r="BB138" s="137"/>
    </row>
    <row r="139" spans="1:54" ht="15">
      <c r="A139" s="240" t="s">
        <v>457</v>
      </c>
      <c r="B139" s="134"/>
      <c r="C139" s="135"/>
      <c r="D139" s="135"/>
      <c r="E139" s="136"/>
      <c r="F139" s="137"/>
      <c r="G139" s="137"/>
      <c r="H139" s="137"/>
      <c r="I139" s="137"/>
      <c r="J139" s="137"/>
      <c r="K139" s="137"/>
      <c r="L139" s="137"/>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c r="AH139" s="137"/>
      <c r="AI139" s="137"/>
      <c r="AJ139" s="137"/>
      <c r="AK139" s="137"/>
      <c r="AL139" s="137"/>
      <c r="AM139" s="137"/>
      <c r="AN139" s="137"/>
      <c r="AO139" s="137"/>
      <c r="AP139" s="137"/>
      <c r="AQ139" s="137"/>
      <c r="AR139" s="137"/>
      <c r="AS139" s="137"/>
      <c r="AT139" s="137"/>
      <c r="AU139" s="137"/>
      <c r="AV139" s="137"/>
      <c r="AW139" s="137"/>
      <c r="AX139" s="137"/>
      <c r="AY139" s="137"/>
      <c r="AZ139" s="137"/>
      <c r="BA139" s="137"/>
      <c r="BB139" s="137"/>
    </row>
    <row r="140" spans="1:54" outlineLevel="1">
      <c r="A140" s="239"/>
      <c r="B140" s="134"/>
      <c r="C140" s="135"/>
      <c r="D140" s="135"/>
      <c r="E140" s="136"/>
      <c r="F140" s="137"/>
      <c r="G140" s="137"/>
      <c r="H140" s="137"/>
      <c r="I140" s="137"/>
      <c r="J140" s="137"/>
      <c r="K140" s="137"/>
      <c r="L140" s="137"/>
      <c r="M140" s="137"/>
      <c r="N140" s="137"/>
      <c r="O140" s="137"/>
      <c r="P140" s="137"/>
      <c r="Q140" s="137"/>
      <c r="R140" s="137"/>
      <c r="S140" s="137"/>
      <c r="T140" s="137"/>
      <c r="U140" s="137"/>
      <c r="V140" s="137"/>
      <c r="W140" s="137"/>
      <c r="X140" s="137"/>
      <c r="Y140" s="137"/>
      <c r="Z140" s="137"/>
      <c r="AA140" s="137"/>
      <c r="AB140" s="137"/>
      <c r="AC140" s="137"/>
      <c r="AD140" s="137"/>
      <c r="AE140" s="137"/>
      <c r="AF140" s="137"/>
      <c r="AG140" s="137"/>
      <c r="AH140" s="137"/>
      <c r="AI140" s="137"/>
      <c r="AJ140" s="137"/>
      <c r="AK140" s="137"/>
      <c r="AL140" s="137"/>
      <c r="AM140" s="137"/>
      <c r="AN140" s="137"/>
      <c r="AO140" s="137"/>
      <c r="AP140" s="137"/>
      <c r="AQ140" s="137"/>
      <c r="AR140" s="137"/>
      <c r="AS140" s="137"/>
      <c r="AT140" s="137"/>
      <c r="AU140" s="137"/>
      <c r="AV140" s="137"/>
      <c r="AW140" s="137"/>
      <c r="AX140" s="137"/>
      <c r="AY140" s="137"/>
      <c r="AZ140" s="137"/>
      <c r="BA140" s="137"/>
      <c r="BB140" s="137"/>
    </row>
    <row r="141" spans="1:54" outlineLevel="1">
      <c r="A141" s="239" t="s">
        <v>458</v>
      </c>
      <c r="B141" s="134"/>
      <c r="C141" s="135"/>
      <c r="D141" s="135"/>
      <c r="E141" s="136"/>
      <c r="F141" s="137"/>
      <c r="G141" s="137"/>
      <c r="H141" s="137"/>
      <c r="I141" s="137"/>
      <c r="J141" s="137"/>
      <c r="K141" s="137"/>
      <c r="L141" s="137"/>
      <c r="M141" s="137"/>
      <c r="N141" s="137"/>
      <c r="O141" s="137"/>
      <c r="P141" s="137"/>
      <c r="Q141" s="137"/>
      <c r="R141" s="137"/>
      <c r="S141" s="137"/>
      <c r="T141" s="137"/>
      <c r="U141" s="137"/>
      <c r="V141" s="137"/>
      <c r="W141" s="137"/>
      <c r="X141" s="137"/>
      <c r="Y141" s="137"/>
      <c r="Z141" s="137"/>
      <c r="AA141" s="137"/>
      <c r="AB141" s="137"/>
      <c r="AC141" s="137"/>
      <c r="AD141" s="137"/>
      <c r="AE141" s="137"/>
      <c r="AF141" s="137"/>
      <c r="AG141" s="137"/>
      <c r="AH141" s="137"/>
      <c r="AI141" s="137"/>
      <c r="AJ141" s="137"/>
      <c r="AK141" s="137"/>
      <c r="AL141" s="137"/>
      <c r="AM141" s="137"/>
      <c r="AN141" s="137"/>
      <c r="AO141" s="137"/>
      <c r="AP141" s="137"/>
      <c r="AQ141" s="137"/>
      <c r="AR141" s="137"/>
      <c r="AS141" s="137"/>
      <c r="AT141" s="137"/>
      <c r="AU141" s="137"/>
      <c r="AV141" s="137"/>
      <c r="AW141" s="137"/>
      <c r="AX141" s="137"/>
      <c r="AY141" s="137"/>
      <c r="AZ141" s="137"/>
      <c r="BA141" s="137"/>
      <c r="BB141" s="137"/>
    </row>
    <row r="142" spans="1:54" outlineLevel="2">
      <c r="A142" s="133"/>
      <c r="B142" s="134" t="s">
        <v>459</v>
      </c>
      <c r="C142" s="134" t="s">
        <v>158</v>
      </c>
      <c r="D142" s="135"/>
      <c r="E142" s="130">
        <v>2027</v>
      </c>
      <c r="F142" s="130">
        <v>2028</v>
      </c>
      <c r="G142" s="130">
        <v>2029</v>
      </c>
      <c r="H142" s="130">
        <v>2030</v>
      </c>
      <c r="I142" s="130">
        <v>2031</v>
      </c>
      <c r="J142" s="130">
        <v>2032</v>
      </c>
      <c r="K142" s="130">
        <v>2033</v>
      </c>
      <c r="L142" s="130">
        <v>2034</v>
      </c>
      <c r="M142" s="130">
        <v>2035</v>
      </c>
      <c r="N142" s="130">
        <v>2036</v>
      </c>
      <c r="O142" s="130">
        <v>2037</v>
      </c>
      <c r="P142" s="130">
        <v>2038</v>
      </c>
      <c r="Q142" s="130">
        <v>2039</v>
      </c>
      <c r="R142" s="130">
        <v>2040</v>
      </c>
      <c r="S142" s="130">
        <v>2041</v>
      </c>
      <c r="T142" s="130">
        <v>2042</v>
      </c>
      <c r="U142" s="130">
        <v>2043</v>
      </c>
      <c r="V142" s="130">
        <v>2044</v>
      </c>
      <c r="W142" s="130">
        <v>2045</v>
      </c>
      <c r="X142" s="130">
        <v>2046</v>
      </c>
      <c r="Y142" s="130">
        <v>2047</v>
      </c>
      <c r="Z142" s="130">
        <v>2048</v>
      </c>
      <c r="AA142" s="130">
        <v>2049</v>
      </c>
      <c r="AB142" s="130">
        <v>2050</v>
      </c>
      <c r="AC142" s="130">
        <v>2051</v>
      </c>
      <c r="AD142" s="130">
        <v>2052</v>
      </c>
      <c r="AE142" s="130">
        <v>2053</v>
      </c>
      <c r="AF142" s="130">
        <v>2054</v>
      </c>
      <c r="AG142" s="130">
        <v>2055</v>
      </c>
      <c r="AH142" s="130">
        <v>2056</v>
      </c>
      <c r="AI142" s="130">
        <v>2057</v>
      </c>
      <c r="AJ142" s="130">
        <v>2058</v>
      </c>
      <c r="AK142" s="130">
        <v>2059</v>
      </c>
      <c r="AL142" s="130">
        <v>2060</v>
      </c>
      <c r="AM142" s="130">
        <v>2061</v>
      </c>
      <c r="AN142" s="130">
        <v>2062</v>
      </c>
      <c r="AO142" s="130">
        <v>2063</v>
      </c>
      <c r="AP142" s="130">
        <v>2064</v>
      </c>
      <c r="AQ142" s="130">
        <v>2065</v>
      </c>
      <c r="AR142" s="130">
        <v>2066</v>
      </c>
      <c r="AS142" s="130">
        <v>2067</v>
      </c>
      <c r="AT142" s="130">
        <v>2068</v>
      </c>
      <c r="AU142" s="130">
        <v>2069</v>
      </c>
      <c r="AV142" s="130">
        <v>2070</v>
      </c>
      <c r="AW142" s="130">
        <v>2071</v>
      </c>
      <c r="AX142" s="130">
        <v>2072</v>
      </c>
      <c r="AY142" s="130">
        <v>2073</v>
      </c>
      <c r="AZ142" s="130">
        <v>2074</v>
      </c>
      <c r="BA142" s="130">
        <v>2075</v>
      </c>
      <c r="BB142" s="130">
        <v>2076</v>
      </c>
    </row>
    <row r="143" spans="1:54" ht="12.75" customHeight="1" outlineLevel="2">
      <c r="A143" s="423" t="s">
        <v>460</v>
      </c>
      <c r="B143" s="135" t="s">
        <v>282</v>
      </c>
      <c r="C143" s="135" t="s">
        <v>385</v>
      </c>
      <c r="D143" s="135" t="s">
        <v>379</v>
      </c>
      <c r="E143" s="21">
        <f>-(E$158*'Fixed Data'!$B$25*'Fixed Data'!E$47*'Fixed Data'!$B$24*'Fixed Data'!$B$23+E$158*'Fixed Data'!$B$26)*'Fixed Data'!L42/10^6</f>
        <v>0</v>
      </c>
      <c r="F143" s="21">
        <f>-(F$158*'Fixed Data'!$B$25*'Fixed Data'!F$47*'Fixed Data'!$B$24*'Fixed Data'!$B$23+F$158*'Fixed Data'!$B$26)*'Fixed Data'!M42/10^6</f>
        <v>0</v>
      </c>
      <c r="G143" s="21">
        <f>-(G$158*'Fixed Data'!$B$25*'Fixed Data'!G$47*'Fixed Data'!$B$24*'Fixed Data'!$B$23+G$158*'Fixed Data'!$B$26)*'Fixed Data'!N42/10^6</f>
        <v>0</v>
      </c>
      <c r="H143" s="21">
        <f>-(H$158*'Fixed Data'!$B$25*'Fixed Data'!H$47*'Fixed Data'!$B$24*'Fixed Data'!$B$23+H$158*'Fixed Data'!$B$26)*'Fixed Data'!O42/10^6</f>
        <v>0</v>
      </c>
      <c r="I143" s="21">
        <f>-(I$158*'Fixed Data'!$B$25*'Fixed Data'!I$47*'Fixed Data'!$B$24*'Fixed Data'!$B$23+I$158*'Fixed Data'!$B$26)*'Fixed Data'!P42/10^6</f>
        <v>0</v>
      </c>
      <c r="J143" s="21">
        <f>-(J$158*'Fixed Data'!$B$25*'Fixed Data'!J$47*'Fixed Data'!$B$24*'Fixed Data'!$B$23+J$158*'Fixed Data'!$B$26)*'Fixed Data'!Q42/10^6</f>
        <v>0</v>
      </c>
      <c r="K143" s="21">
        <f>-(K$158*'Fixed Data'!$B$25*'Fixed Data'!K$47*'Fixed Data'!$B$24*'Fixed Data'!$B$23+K$158*'Fixed Data'!$B$26)*'Fixed Data'!R42/10^6</f>
        <v>0</v>
      </c>
      <c r="L143" s="21">
        <f>-(L$158*'Fixed Data'!$B$25*'Fixed Data'!L$47*'Fixed Data'!$B$24*'Fixed Data'!$B$23+L$158*'Fixed Data'!$B$26)*'Fixed Data'!S42/10^6</f>
        <v>0</v>
      </c>
      <c r="M143" s="21">
        <f>-(M$158*'Fixed Data'!$B$25*'Fixed Data'!M$47*'Fixed Data'!$B$24*'Fixed Data'!$B$23+M$158*'Fixed Data'!$B$26)*'Fixed Data'!T42/10^6</f>
        <v>0</v>
      </c>
      <c r="N143" s="21">
        <f>-(N$158*'Fixed Data'!$B$25*'Fixed Data'!N$47*'Fixed Data'!$B$24*'Fixed Data'!$B$23+N$158*'Fixed Data'!$B$26)*'Fixed Data'!U42/10^6</f>
        <v>0</v>
      </c>
      <c r="O143" s="21">
        <f>-(O$158*'Fixed Data'!$B$25*'Fixed Data'!O$47*'Fixed Data'!$B$24*'Fixed Data'!$B$23+O$158*'Fixed Data'!$B$26)*'Fixed Data'!V42/10^6</f>
        <v>0</v>
      </c>
      <c r="P143" s="21">
        <f>-(P$158*'Fixed Data'!$B$25*'Fixed Data'!P$47*'Fixed Data'!$B$24*'Fixed Data'!$B$23+P$158*'Fixed Data'!$B$26)*'Fixed Data'!W42/10^6</f>
        <v>0</v>
      </c>
      <c r="Q143" s="21">
        <f>-(Q$158*'Fixed Data'!$B$25*'Fixed Data'!Q$47*'Fixed Data'!$B$24*'Fixed Data'!$B$23+Q$158*'Fixed Data'!$B$26)*'Fixed Data'!X42/10^6</f>
        <v>0</v>
      </c>
      <c r="R143" s="21">
        <f>-(R$158*'Fixed Data'!$B$25*'Fixed Data'!R$47*'Fixed Data'!$B$24*'Fixed Data'!$B$23+R$158*'Fixed Data'!$B$26)*'Fixed Data'!Y42/10^6</f>
        <v>0</v>
      </c>
      <c r="S143" s="21">
        <f>-(S$158*'Fixed Data'!$B$25*'Fixed Data'!S$47*'Fixed Data'!$B$24*'Fixed Data'!$B$23+S$158*'Fixed Data'!$B$26)*'Fixed Data'!Z42/10^6</f>
        <v>0</v>
      </c>
      <c r="T143" s="21">
        <f>-(T$158*'Fixed Data'!$B$25*'Fixed Data'!T$47*'Fixed Data'!$B$24*'Fixed Data'!$B$23+T$158*'Fixed Data'!$B$26)*'Fixed Data'!AA42/10^6</f>
        <v>0</v>
      </c>
      <c r="U143" s="21">
        <f>-(U$158*'Fixed Data'!$B$25*'Fixed Data'!U$47*'Fixed Data'!$B$24*'Fixed Data'!$B$23+U$158*'Fixed Data'!$B$26)*'Fixed Data'!AB42/10^6</f>
        <v>0</v>
      </c>
      <c r="V143" s="21">
        <f>-(V$158*'Fixed Data'!$B$25*'Fixed Data'!V$47*'Fixed Data'!$B$24*'Fixed Data'!$B$23+V$158*'Fixed Data'!$B$26)*'Fixed Data'!AC42/10^6</f>
        <v>0</v>
      </c>
      <c r="W143" s="21">
        <f>-(W$158*'Fixed Data'!$B$25*'Fixed Data'!W$47*'Fixed Data'!$B$24*'Fixed Data'!$B$23+W$158*'Fixed Data'!$B$26)*'Fixed Data'!AD42/10^6</f>
        <v>0</v>
      </c>
      <c r="X143" s="21">
        <f>-(X$158*'Fixed Data'!$B$25*'Fixed Data'!X$47*'Fixed Data'!$B$24*'Fixed Data'!$B$23+X$158*'Fixed Data'!$B$26)*'Fixed Data'!AE42/10^6</f>
        <v>0</v>
      </c>
      <c r="Y143" s="21">
        <f>-(Y$158*'Fixed Data'!$B$25*'Fixed Data'!Y$47*'Fixed Data'!$B$24*'Fixed Data'!$B$23+Y$158*'Fixed Data'!$B$26)*'Fixed Data'!AF42/10^6</f>
        <v>0</v>
      </c>
      <c r="Z143" s="21">
        <f>-(Z$158*'Fixed Data'!$B$25*'Fixed Data'!Z$47*'Fixed Data'!$B$24*'Fixed Data'!$B$23+Z$158*'Fixed Data'!$B$26)*'Fixed Data'!AG42/10^6</f>
        <v>0</v>
      </c>
      <c r="AA143" s="21">
        <f>-(AA$158*'Fixed Data'!$B$25*'Fixed Data'!AA$47*'Fixed Data'!$B$24*'Fixed Data'!$B$23+AA$158*'Fixed Data'!$B$26)*'Fixed Data'!AH42/10^6</f>
        <v>0</v>
      </c>
      <c r="AB143" s="21">
        <f>-(AB$158*'Fixed Data'!$B$25*'Fixed Data'!AB$47*'Fixed Data'!$B$24*'Fixed Data'!$B$23+AB$158*'Fixed Data'!$B$26)*'Fixed Data'!AI42/10^6</f>
        <v>0</v>
      </c>
      <c r="AC143" s="21">
        <f>-(AC$158*'Fixed Data'!$B$25*'Fixed Data'!AC$47*'Fixed Data'!$B$24*'Fixed Data'!$B$23+AC$158*'Fixed Data'!$B$26)*'Fixed Data'!AJ42/10^6</f>
        <v>0</v>
      </c>
      <c r="AD143" s="21">
        <f>-(AD$158*'Fixed Data'!$B$25*'Fixed Data'!AD$47*'Fixed Data'!$B$24*'Fixed Data'!$B$23+AD$158*'Fixed Data'!$B$26)*'Fixed Data'!AK42/10^6</f>
        <v>0</v>
      </c>
      <c r="AE143" s="21">
        <f>-(AE$158*'Fixed Data'!$B$25*'Fixed Data'!AE$47*'Fixed Data'!$B$24*'Fixed Data'!$B$23+AE$158*'Fixed Data'!$B$26)*'Fixed Data'!AL42/10^6</f>
        <v>0</v>
      </c>
      <c r="AF143" s="21">
        <f>-(AF$158*'Fixed Data'!$B$25*'Fixed Data'!AF$47*'Fixed Data'!$B$24*'Fixed Data'!$B$23+AF$158*'Fixed Data'!$B$26)*'Fixed Data'!AM42/10^6</f>
        <v>0</v>
      </c>
      <c r="AG143" s="21">
        <f>-(AG$158*'Fixed Data'!$B$25*'Fixed Data'!AG$47*'Fixed Data'!$B$24*'Fixed Data'!$B$23+AG$158*'Fixed Data'!$B$26)*'Fixed Data'!AN42/10^6</f>
        <v>0</v>
      </c>
      <c r="AH143" s="21">
        <f>-(AH$158*'Fixed Data'!$B$25*'Fixed Data'!AH$47*'Fixed Data'!$B$24*'Fixed Data'!$B$23+AH$158*'Fixed Data'!$B$26)*'Fixed Data'!AO42/10^6</f>
        <v>0</v>
      </c>
      <c r="AI143" s="21">
        <f>-(AI$158*'Fixed Data'!$B$25*'Fixed Data'!AI$47*'Fixed Data'!$B$24*'Fixed Data'!$B$23+AI$158*'Fixed Data'!$B$26)*'Fixed Data'!AP42/10^6</f>
        <v>0</v>
      </c>
      <c r="AJ143" s="21">
        <f>-(AJ$158*'Fixed Data'!$B$25*'Fixed Data'!AJ$47*'Fixed Data'!$B$24*'Fixed Data'!$B$23+AJ$158*'Fixed Data'!$B$26)*'Fixed Data'!AQ42/10^6</f>
        <v>0</v>
      </c>
      <c r="AK143" s="21">
        <f>-(AK$158*'Fixed Data'!$B$25*'Fixed Data'!AK$47*'Fixed Data'!$B$24*'Fixed Data'!$B$23+AK$158*'Fixed Data'!$B$26)*'Fixed Data'!AR42/10^6</f>
        <v>0</v>
      </c>
      <c r="AL143" s="21">
        <f>-(AL$158*'Fixed Data'!$B$25*'Fixed Data'!AL$47*'Fixed Data'!$B$24*'Fixed Data'!$B$23+AL$158*'Fixed Data'!$B$26)*'Fixed Data'!AS42/10^6</f>
        <v>0</v>
      </c>
      <c r="AM143" s="21">
        <f>-(AM$158*'Fixed Data'!$B$25*'Fixed Data'!AM$47*'Fixed Data'!$B$24*'Fixed Data'!$B$23+AM$158*'Fixed Data'!$B$26)*'Fixed Data'!AT42/10^6</f>
        <v>0</v>
      </c>
      <c r="AN143" s="21">
        <f>-(AN$158*'Fixed Data'!$B$25*'Fixed Data'!AN$47*'Fixed Data'!$B$24*'Fixed Data'!$B$23+AN$158*'Fixed Data'!$B$26)*'Fixed Data'!AU42/10^6</f>
        <v>0</v>
      </c>
      <c r="AO143" s="21">
        <f>-(AO$158*'Fixed Data'!$B$25*'Fixed Data'!AO$47*'Fixed Data'!$B$24*'Fixed Data'!$B$23+AO$158*'Fixed Data'!$B$26)*'Fixed Data'!AV42/10^6</f>
        <v>0</v>
      </c>
      <c r="AP143" s="21">
        <f>-(AP$158*'Fixed Data'!$B$25*'Fixed Data'!AP$47*'Fixed Data'!$B$24*'Fixed Data'!$B$23+AP$158*'Fixed Data'!$B$26)*'Fixed Data'!AW42/10^6</f>
        <v>0</v>
      </c>
      <c r="AQ143" s="21">
        <f>-(AQ$158*'Fixed Data'!$B$25*'Fixed Data'!AQ$47*'Fixed Data'!$B$24*'Fixed Data'!$B$23+AQ$158*'Fixed Data'!$B$26)*'Fixed Data'!AX42/10^6</f>
        <v>0</v>
      </c>
      <c r="AR143" s="21">
        <f>-(AR$158*'Fixed Data'!$B$25*'Fixed Data'!AR$47*'Fixed Data'!$B$24*'Fixed Data'!$B$23+AR$158*'Fixed Data'!$B$26)*'Fixed Data'!AY42/10^6</f>
        <v>0</v>
      </c>
      <c r="AS143" s="21">
        <f>-(AS$158*'Fixed Data'!$B$25*'Fixed Data'!AS$47*'Fixed Data'!$B$24*'Fixed Data'!$B$23+AS$158*'Fixed Data'!$B$26)*'Fixed Data'!AZ42/10^6</f>
        <v>0</v>
      </c>
      <c r="AT143" s="21">
        <f>-(AT$158*'Fixed Data'!$B$25*'Fixed Data'!AT$47*'Fixed Data'!$B$24*'Fixed Data'!$B$23+AT$158*'Fixed Data'!$B$26)*'Fixed Data'!BA42/10^6</f>
        <v>0</v>
      </c>
      <c r="AU143" s="21">
        <f>-(AU$158*'Fixed Data'!$B$25*'Fixed Data'!AU$47*'Fixed Data'!$B$24*'Fixed Data'!$B$23+AU$158*'Fixed Data'!$B$26)*'Fixed Data'!BB42/10^6</f>
        <v>0</v>
      </c>
      <c r="AV143" s="21">
        <f>-(AV$158*'Fixed Data'!$B$25*'Fixed Data'!AV$47*'Fixed Data'!$B$24*'Fixed Data'!$B$23+AV$158*'Fixed Data'!$B$26)*'Fixed Data'!BC42/10^6</f>
        <v>0</v>
      </c>
      <c r="AW143" s="21">
        <f>-(AW$158*'Fixed Data'!$B$25*'Fixed Data'!AW$47*'Fixed Data'!$B$24*'Fixed Data'!$B$23+AW$158*'Fixed Data'!$B$26)*'Fixed Data'!BD42/10^6</f>
        <v>0</v>
      </c>
      <c r="AX143" s="21">
        <f>-(AX$158*'Fixed Data'!$B$25*'Fixed Data'!AX$47*'Fixed Data'!$B$24*'Fixed Data'!$B$23+AX$158*'Fixed Data'!$B$26)*'Fixed Data'!BE42/10^6</f>
        <v>0</v>
      </c>
      <c r="AY143" s="21">
        <f>-(AY$158*'Fixed Data'!$B$25*'Fixed Data'!AY$47*'Fixed Data'!$B$24*'Fixed Data'!$B$23+AY$158*'Fixed Data'!$B$26)*'Fixed Data'!BF42/10^6</f>
        <v>0</v>
      </c>
      <c r="AZ143" s="21">
        <f>-(AZ$158*'Fixed Data'!$B$25*'Fixed Data'!AZ$47*'Fixed Data'!$B$24*'Fixed Data'!$B$23+AZ$158*'Fixed Data'!$B$26)*'Fixed Data'!BG42/10^6</f>
        <v>0</v>
      </c>
      <c r="BA143" s="21">
        <f>-(BA$158*'Fixed Data'!$B$25*'Fixed Data'!BA$47*'Fixed Data'!$B$24*'Fixed Data'!$B$23+BA$158*'Fixed Data'!$B$26)*'Fixed Data'!BH42/10^6</f>
        <v>0</v>
      </c>
      <c r="BB143" s="21">
        <f>-(BB$158*'Fixed Data'!$B$25*'Fixed Data'!BB$47*'Fixed Data'!$B$24*'Fixed Data'!$B$23+BB$158*'Fixed Data'!$B$26)*'Fixed Data'!BI42/10^6</f>
        <v>0</v>
      </c>
    </row>
    <row r="144" spans="1:54" outlineLevel="2">
      <c r="A144" s="424"/>
      <c r="B144" s="135" t="s">
        <v>282</v>
      </c>
      <c r="C144" s="135"/>
      <c r="D144" s="135" t="s">
        <v>379</v>
      </c>
      <c r="E144" s="279"/>
      <c r="F144" s="279"/>
      <c r="G144" s="279"/>
      <c r="H144" s="279"/>
      <c r="I144" s="279"/>
      <c r="J144" s="279"/>
      <c r="K144" s="279"/>
      <c r="L144" s="279"/>
      <c r="M144" s="279"/>
      <c r="N144" s="279"/>
      <c r="O144" s="279"/>
      <c r="P144" s="279"/>
      <c r="Q144" s="279"/>
      <c r="R144" s="279"/>
      <c r="S144" s="279"/>
      <c r="T144" s="279"/>
      <c r="U144" s="279"/>
      <c r="V144" s="279"/>
      <c r="W144" s="279"/>
      <c r="X144" s="279"/>
      <c r="Y144" s="279"/>
      <c r="Z144" s="279"/>
      <c r="AA144" s="279"/>
      <c r="AB144" s="279"/>
      <c r="AC144" s="279"/>
      <c r="AD144" s="279"/>
      <c r="AE144" s="279"/>
      <c r="AF144" s="279"/>
      <c r="AG144" s="279"/>
      <c r="AH144" s="279"/>
      <c r="AI144" s="279"/>
      <c r="AJ144" s="279"/>
      <c r="AK144" s="279"/>
      <c r="AL144" s="279"/>
      <c r="AM144" s="279"/>
      <c r="AN144" s="279"/>
      <c r="AO144" s="279"/>
      <c r="AP144" s="279"/>
      <c r="AQ144" s="279"/>
      <c r="AR144" s="279"/>
      <c r="AS144" s="279"/>
      <c r="AT144" s="279"/>
      <c r="AU144" s="279"/>
      <c r="AV144" s="279"/>
      <c r="AW144" s="279"/>
      <c r="AX144" s="279"/>
      <c r="AY144" s="279"/>
      <c r="AZ144" s="279"/>
      <c r="BA144" s="279"/>
      <c r="BB144" s="279"/>
    </row>
    <row r="145" spans="1:54" outlineLevel="2">
      <c r="A145" s="424"/>
      <c r="B145" s="135" t="s">
        <v>282</v>
      </c>
      <c r="C145" s="135"/>
      <c r="D145" s="135" t="s">
        <v>379</v>
      </c>
      <c r="E145" s="279"/>
      <c r="F145" s="279"/>
      <c r="G145" s="279"/>
      <c r="H145" s="279"/>
      <c r="I145" s="279"/>
      <c r="J145" s="279"/>
      <c r="K145" s="279"/>
      <c r="L145" s="279"/>
      <c r="M145" s="279"/>
      <c r="N145" s="279"/>
      <c r="O145" s="279"/>
      <c r="P145" s="279"/>
      <c r="Q145" s="279"/>
      <c r="R145" s="279"/>
      <c r="S145" s="279"/>
      <c r="T145" s="279"/>
      <c r="U145" s="279"/>
      <c r="V145" s="279"/>
      <c r="W145" s="279"/>
      <c r="X145" s="279"/>
      <c r="Y145" s="279"/>
      <c r="Z145" s="279"/>
      <c r="AA145" s="279"/>
      <c r="AB145" s="279"/>
      <c r="AC145" s="279"/>
      <c r="AD145" s="279"/>
      <c r="AE145" s="279"/>
      <c r="AF145" s="279"/>
      <c r="AG145" s="279"/>
      <c r="AH145" s="279"/>
      <c r="AI145" s="279"/>
      <c r="AJ145" s="279"/>
      <c r="AK145" s="279"/>
      <c r="AL145" s="279"/>
      <c r="AM145" s="279"/>
      <c r="AN145" s="279"/>
      <c r="AO145" s="279"/>
      <c r="AP145" s="279"/>
      <c r="AQ145" s="279"/>
      <c r="AR145" s="279"/>
      <c r="AS145" s="279"/>
      <c r="AT145" s="279"/>
      <c r="AU145" s="279"/>
      <c r="AV145" s="279"/>
      <c r="AW145" s="279"/>
      <c r="AX145" s="279"/>
      <c r="AY145" s="279"/>
      <c r="AZ145" s="279"/>
      <c r="BA145" s="279"/>
      <c r="BB145" s="279"/>
    </row>
    <row r="146" spans="1:54" outlineLevel="2">
      <c r="A146" s="424"/>
      <c r="B146" s="135" t="s">
        <v>285</v>
      </c>
      <c r="C146" s="135" t="s">
        <v>461</v>
      </c>
      <c r="D146" s="135" t="s">
        <v>379</v>
      </c>
      <c r="E146" s="21">
        <f>-E$161*'Fixed Data'!$B$20*'Fixed Data'!$B$22</f>
        <v>0</v>
      </c>
      <c r="F146" s="21">
        <f>-F$161*'Fixed Data'!$B$20*'Fixed Data'!$B$22</f>
        <v>0</v>
      </c>
      <c r="G146" s="21">
        <f>-G$161*'Fixed Data'!$B$20*'Fixed Data'!$B$22</f>
        <v>0</v>
      </c>
      <c r="H146" s="21">
        <f>-H$161*'Fixed Data'!$B$20*'Fixed Data'!$B$22</f>
        <v>0</v>
      </c>
      <c r="I146" s="21">
        <f>-I$161*'Fixed Data'!$B$20*'Fixed Data'!$B$22</f>
        <v>0</v>
      </c>
      <c r="J146" s="21">
        <f>-J$161*'Fixed Data'!$B$20*'Fixed Data'!$B$22</f>
        <v>0</v>
      </c>
      <c r="K146" s="21">
        <f>-K$161*'Fixed Data'!$B$20*'Fixed Data'!$B$22</f>
        <v>0</v>
      </c>
      <c r="L146" s="21">
        <f>-L$161*'Fixed Data'!$B$20*'Fixed Data'!$B$22</f>
        <v>0</v>
      </c>
      <c r="M146" s="21">
        <f>-M$161*'Fixed Data'!$B$20*'Fixed Data'!$B$22</f>
        <v>0</v>
      </c>
      <c r="N146" s="21">
        <f>-N$161*'Fixed Data'!$B$20*'Fixed Data'!$B$22</f>
        <v>0</v>
      </c>
      <c r="O146" s="21">
        <f>-O$161*'Fixed Data'!$B$20*'Fixed Data'!$B$22</f>
        <v>0</v>
      </c>
      <c r="P146" s="21">
        <f>-P$161*'Fixed Data'!$B$20*'Fixed Data'!$B$22</f>
        <v>0</v>
      </c>
      <c r="Q146" s="21">
        <f>-Q$161*'Fixed Data'!$B$20*'Fixed Data'!$B$22</f>
        <v>0</v>
      </c>
      <c r="R146" s="21">
        <f>-R$161*'Fixed Data'!$B$20*'Fixed Data'!$B$22</f>
        <v>0</v>
      </c>
      <c r="S146" s="21">
        <f>-S$161*'Fixed Data'!$B$20*'Fixed Data'!$B$22</f>
        <v>0</v>
      </c>
      <c r="T146" s="21">
        <f>-T$161*'Fixed Data'!$B$20*'Fixed Data'!$B$22</f>
        <v>0</v>
      </c>
      <c r="U146" s="21">
        <f>-U$161*'Fixed Data'!$B$20*'Fixed Data'!$B$22</f>
        <v>0</v>
      </c>
      <c r="V146" s="21">
        <f>-V$161*'Fixed Data'!$B$20*'Fixed Data'!$B$22</f>
        <v>0</v>
      </c>
      <c r="W146" s="21">
        <f>-W$161*'Fixed Data'!$B$20*'Fixed Data'!$B$22</f>
        <v>0</v>
      </c>
      <c r="X146" s="21">
        <f>-X$161*'Fixed Data'!$B$20*'Fixed Data'!$B$22</f>
        <v>0</v>
      </c>
      <c r="Y146" s="21">
        <f>-Y$161*'Fixed Data'!$B$20*'Fixed Data'!$B$22</f>
        <v>0</v>
      </c>
      <c r="Z146" s="21">
        <f>-Z$161*'Fixed Data'!$B$20*'Fixed Data'!$B$22</f>
        <v>0</v>
      </c>
      <c r="AA146" s="21">
        <f>-AA$161*'Fixed Data'!$B$20*'Fixed Data'!$B$22</f>
        <v>0</v>
      </c>
      <c r="AB146" s="21">
        <f>-AB$161*'Fixed Data'!$B$20*'Fixed Data'!$B$22</f>
        <v>0</v>
      </c>
      <c r="AC146" s="21">
        <f>-AC$161*'Fixed Data'!$B$20*'Fixed Data'!$B$22</f>
        <v>0</v>
      </c>
      <c r="AD146" s="21">
        <f>-AD$161*'Fixed Data'!$B$20*'Fixed Data'!$B$22</f>
        <v>0</v>
      </c>
      <c r="AE146" s="21">
        <f>-AE$161*'Fixed Data'!$B$20*'Fixed Data'!$B$22</f>
        <v>0</v>
      </c>
      <c r="AF146" s="21">
        <f>-AF$161*'Fixed Data'!$B$20*'Fixed Data'!$B$22</f>
        <v>0</v>
      </c>
      <c r="AG146" s="21">
        <f>-AG$161*'Fixed Data'!$B$20*'Fixed Data'!$B$22</f>
        <v>0</v>
      </c>
      <c r="AH146" s="21">
        <f>-AH$161*'Fixed Data'!$B$20*'Fixed Data'!$B$22</f>
        <v>0</v>
      </c>
      <c r="AI146" s="21">
        <f>-AI$161*'Fixed Data'!$B$20*'Fixed Data'!$B$22</f>
        <v>0</v>
      </c>
      <c r="AJ146" s="21">
        <f>-AJ$161*'Fixed Data'!$B$20*'Fixed Data'!$B$22</f>
        <v>0</v>
      </c>
      <c r="AK146" s="21">
        <f>-AK$161*'Fixed Data'!$B$20*'Fixed Data'!$B$22</f>
        <v>0</v>
      </c>
      <c r="AL146" s="21">
        <f>-AL$161*'Fixed Data'!$B$20*'Fixed Data'!$B$22</f>
        <v>0</v>
      </c>
      <c r="AM146" s="21">
        <f>-AM$161*'Fixed Data'!$B$20*'Fixed Data'!$B$22</f>
        <v>0</v>
      </c>
      <c r="AN146" s="21">
        <f>-AN$161*'Fixed Data'!$B$20*'Fixed Data'!$B$22</f>
        <v>0</v>
      </c>
      <c r="AO146" s="21">
        <f>-AO$161*'Fixed Data'!$B$20*'Fixed Data'!$B$22</f>
        <v>0</v>
      </c>
      <c r="AP146" s="21">
        <f>-AP$161*'Fixed Data'!$B$20*'Fixed Data'!$B$22</f>
        <v>0</v>
      </c>
      <c r="AQ146" s="21">
        <f>-AQ$161*'Fixed Data'!$B$20*'Fixed Data'!$B$22</f>
        <v>0</v>
      </c>
      <c r="AR146" s="21">
        <f>-AR$161*'Fixed Data'!$B$20*'Fixed Data'!$B$22</f>
        <v>0</v>
      </c>
      <c r="AS146" s="21">
        <f>-AS$161*'Fixed Data'!$B$20*'Fixed Data'!$B$22</f>
        <v>0</v>
      </c>
      <c r="AT146" s="21">
        <f>-AT$161*'Fixed Data'!$B$20*'Fixed Data'!$B$22</f>
        <v>0</v>
      </c>
      <c r="AU146" s="21">
        <f>-AU$161*'Fixed Data'!$B$20*'Fixed Data'!$B$22</f>
        <v>0</v>
      </c>
      <c r="AV146" s="21">
        <f>-AV$161*'Fixed Data'!$B$20*'Fixed Data'!$B$22</f>
        <v>0</v>
      </c>
      <c r="AW146" s="21">
        <f>-AW$161*'Fixed Data'!$B$20*'Fixed Data'!$B$22</f>
        <v>0</v>
      </c>
      <c r="AX146" s="21">
        <f>-AX$161*'Fixed Data'!$B$20*'Fixed Data'!$B$22</f>
        <v>0</v>
      </c>
      <c r="AY146" s="21">
        <f>-AY$161*'Fixed Data'!$B$20*'Fixed Data'!$B$22</f>
        <v>0</v>
      </c>
      <c r="AZ146" s="21">
        <f>-AZ$161*'Fixed Data'!$B$20*'Fixed Data'!$B$22</f>
        <v>0</v>
      </c>
      <c r="BA146" s="21">
        <f>-BA$161*'Fixed Data'!$B$20*'Fixed Data'!$B$22</f>
        <v>0</v>
      </c>
      <c r="BB146" s="21">
        <f>-BB$161*'Fixed Data'!$B$20*'Fixed Data'!$B$22</f>
        <v>0</v>
      </c>
    </row>
    <row r="147" spans="1:54" outlineLevel="2">
      <c r="A147" s="424"/>
      <c r="B147" s="135" t="s">
        <v>285</v>
      </c>
      <c r="C147" s="135" t="s">
        <v>462</v>
      </c>
      <c r="D147" s="135" t="s">
        <v>379</v>
      </c>
      <c r="E147" s="21">
        <f>-E$162*'Fixed Data'!$B$21*'Fixed Data'!$B$22</f>
        <v>0</v>
      </c>
      <c r="F147" s="21">
        <f>-F$162*'Fixed Data'!$B$21*'Fixed Data'!$B$22</f>
        <v>0</v>
      </c>
      <c r="G147" s="21">
        <f>-G$162*'Fixed Data'!$B$21*'Fixed Data'!$B$22</f>
        <v>0</v>
      </c>
      <c r="H147" s="21">
        <f>-H$162*'Fixed Data'!$B$21*'Fixed Data'!$B$22</f>
        <v>0</v>
      </c>
      <c r="I147" s="21">
        <f>-I$162*'Fixed Data'!$B$21*'Fixed Data'!$B$22</f>
        <v>0</v>
      </c>
      <c r="J147" s="21">
        <f>-J$162*'Fixed Data'!$B$21*'Fixed Data'!$B$22</f>
        <v>0</v>
      </c>
      <c r="K147" s="21">
        <f>-K$162*'Fixed Data'!$B$21*'Fixed Data'!$B$22</f>
        <v>0</v>
      </c>
      <c r="L147" s="21">
        <f>-L$162*'Fixed Data'!$B$21*'Fixed Data'!$B$22</f>
        <v>0</v>
      </c>
      <c r="M147" s="21">
        <f>-M$162*'Fixed Data'!$B$21*'Fixed Data'!$B$22</f>
        <v>0</v>
      </c>
      <c r="N147" s="21">
        <f>-N$162*'Fixed Data'!$B$21*'Fixed Data'!$B$22</f>
        <v>0</v>
      </c>
      <c r="O147" s="21">
        <f>-O$162*'Fixed Data'!$B$21*'Fixed Data'!$B$22</f>
        <v>0</v>
      </c>
      <c r="P147" s="21">
        <f>-P$162*'Fixed Data'!$B$21*'Fixed Data'!$B$22</f>
        <v>0</v>
      </c>
      <c r="Q147" s="21">
        <f>-Q$162*'Fixed Data'!$B$21*'Fixed Data'!$B$22</f>
        <v>0</v>
      </c>
      <c r="R147" s="21">
        <f>-R$162*'Fixed Data'!$B$21*'Fixed Data'!$B$22</f>
        <v>0</v>
      </c>
      <c r="S147" s="21">
        <f>-S$162*'Fixed Data'!$B$21*'Fixed Data'!$B$22</f>
        <v>0</v>
      </c>
      <c r="T147" s="21">
        <f>-T$162*'Fixed Data'!$B$21*'Fixed Data'!$B$22</f>
        <v>0</v>
      </c>
      <c r="U147" s="21">
        <f>-U$162*'Fixed Data'!$B$21*'Fixed Data'!$B$22</f>
        <v>0</v>
      </c>
      <c r="V147" s="21">
        <f>-V$162*'Fixed Data'!$B$21*'Fixed Data'!$B$22</f>
        <v>0</v>
      </c>
      <c r="W147" s="21">
        <f>-W$162*'Fixed Data'!$B$21*'Fixed Data'!$B$22</f>
        <v>0</v>
      </c>
      <c r="X147" s="21">
        <f>-X$162*'Fixed Data'!$B$21*'Fixed Data'!$B$22</f>
        <v>0</v>
      </c>
      <c r="Y147" s="21">
        <f>-Y$162*'Fixed Data'!$B$21*'Fixed Data'!$B$22</f>
        <v>0</v>
      </c>
      <c r="Z147" s="21">
        <f>-Z$162*'Fixed Data'!$B$21*'Fixed Data'!$B$22</f>
        <v>0</v>
      </c>
      <c r="AA147" s="21">
        <f>-AA$162*'Fixed Data'!$B$21*'Fixed Data'!$B$22</f>
        <v>0</v>
      </c>
      <c r="AB147" s="21">
        <f>-AB$162*'Fixed Data'!$B$21*'Fixed Data'!$B$22</f>
        <v>0</v>
      </c>
      <c r="AC147" s="21">
        <f>-AC$162*'Fixed Data'!$B$21*'Fixed Data'!$B$22</f>
        <v>0</v>
      </c>
      <c r="AD147" s="21">
        <f>-AD$162*'Fixed Data'!$B$21*'Fixed Data'!$B$22</f>
        <v>0</v>
      </c>
      <c r="AE147" s="21">
        <f>-AE$162*'Fixed Data'!$B$21*'Fixed Data'!$B$22</f>
        <v>0</v>
      </c>
      <c r="AF147" s="21">
        <f>-AF$162*'Fixed Data'!$B$21*'Fixed Data'!$B$22</f>
        <v>0</v>
      </c>
      <c r="AG147" s="21">
        <f>-AG$162*'Fixed Data'!$B$21*'Fixed Data'!$B$22</f>
        <v>0</v>
      </c>
      <c r="AH147" s="21">
        <f>-AH$162*'Fixed Data'!$B$21*'Fixed Data'!$B$22</f>
        <v>0</v>
      </c>
      <c r="AI147" s="21">
        <f>-AI$162*'Fixed Data'!$B$21*'Fixed Data'!$B$22</f>
        <v>0</v>
      </c>
      <c r="AJ147" s="21">
        <f>-AJ$162*'Fixed Data'!$B$21*'Fixed Data'!$B$22</f>
        <v>0</v>
      </c>
      <c r="AK147" s="21">
        <f>-AK$162*'Fixed Data'!$B$21*'Fixed Data'!$B$22</f>
        <v>0</v>
      </c>
      <c r="AL147" s="21">
        <f>-AL$162*'Fixed Data'!$B$21*'Fixed Data'!$B$22</f>
        <v>0</v>
      </c>
      <c r="AM147" s="21">
        <f>-AM$162*'Fixed Data'!$B$21*'Fixed Data'!$B$22</f>
        <v>0</v>
      </c>
      <c r="AN147" s="21">
        <f>-AN$162*'Fixed Data'!$B$21*'Fixed Data'!$B$22</f>
        <v>0</v>
      </c>
      <c r="AO147" s="21">
        <f>-AO$162*'Fixed Data'!$B$21*'Fixed Data'!$B$22</f>
        <v>0</v>
      </c>
      <c r="AP147" s="21">
        <f>-AP$162*'Fixed Data'!$B$21*'Fixed Data'!$B$22</f>
        <v>0</v>
      </c>
      <c r="AQ147" s="21">
        <f>-AQ$162*'Fixed Data'!$B$21*'Fixed Data'!$B$22</f>
        <v>0</v>
      </c>
      <c r="AR147" s="21">
        <f>-AR$162*'Fixed Data'!$B$21*'Fixed Data'!$B$22</f>
        <v>0</v>
      </c>
      <c r="AS147" s="21">
        <f>-AS$162*'Fixed Data'!$B$21*'Fixed Data'!$B$22</f>
        <v>0</v>
      </c>
      <c r="AT147" s="21">
        <f>-AT$162*'Fixed Data'!$B$21*'Fixed Data'!$B$22</f>
        <v>0</v>
      </c>
      <c r="AU147" s="21">
        <f>-AU$162*'Fixed Data'!$B$21*'Fixed Data'!$B$22</f>
        <v>0</v>
      </c>
      <c r="AV147" s="21">
        <f>-AV$162*'Fixed Data'!$B$21*'Fixed Data'!$B$22</f>
        <v>0</v>
      </c>
      <c r="AW147" s="21">
        <f>-AW$162*'Fixed Data'!$B$21*'Fixed Data'!$B$22</f>
        <v>0</v>
      </c>
      <c r="AX147" s="21">
        <f>-AX$162*'Fixed Data'!$B$21*'Fixed Data'!$B$22</f>
        <v>0</v>
      </c>
      <c r="AY147" s="21">
        <f>-AY$162*'Fixed Data'!$B$21*'Fixed Data'!$B$22</f>
        <v>0</v>
      </c>
      <c r="AZ147" s="21">
        <f>-AZ$162*'Fixed Data'!$B$21*'Fixed Data'!$B$22</f>
        <v>0</v>
      </c>
      <c r="BA147" s="21">
        <f>-BA$162*'Fixed Data'!$B$21*'Fixed Data'!$B$22</f>
        <v>0</v>
      </c>
      <c r="BB147" s="21">
        <f>-BB$162*'Fixed Data'!$B$21*'Fixed Data'!$B$22</f>
        <v>0</v>
      </c>
    </row>
    <row r="148" spans="1:54" outlineLevel="2">
      <c r="A148" s="424"/>
      <c r="B148" s="135" t="s">
        <v>285</v>
      </c>
      <c r="C148" s="135"/>
      <c r="D148" s="135" t="s">
        <v>379</v>
      </c>
      <c r="E148" s="279"/>
      <c r="F148" s="279"/>
      <c r="G148" s="279"/>
      <c r="H148" s="279"/>
      <c r="I148" s="279"/>
      <c r="J148" s="279"/>
      <c r="K148" s="279"/>
      <c r="L148" s="279"/>
      <c r="M148" s="279"/>
      <c r="N148" s="279"/>
      <c r="O148" s="279"/>
      <c r="P148" s="279"/>
      <c r="Q148" s="279"/>
      <c r="R148" s="279"/>
      <c r="S148" s="279"/>
      <c r="T148" s="279"/>
      <c r="U148" s="279"/>
      <c r="V148" s="279"/>
      <c r="W148" s="279"/>
      <c r="X148" s="279"/>
      <c r="Y148" s="279"/>
      <c r="Z148" s="279"/>
      <c r="AA148" s="279"/>
      <c r="AB148" s="279"/>
      <c r="AC148" s="279"/>
      <c r="AD148" s="279"/>
      <c r="AE148" s="279"/>
      <c r="AF148" s="279"/>
      <c r="AG148" s="279"/>
      <c r="AH148" s="279"/>
      <c r="AI148" s="279"/>
      <c r="AJ148" s="279"/>
      <c r="AK148" s="279"/>
      <c r="AL148" s="279"/>
      <c r="AM148" s="279"/>
      <c r="AN148" s="279"/>
      <c r="AO148" s="279"/>
      <c r="AP148" s="279"/>
      <c r="AQ148" s="279"/>
      <c r="AR148" s="279"/>
      <c r="AS148" s="279"/>
      <c r="AT148" s="279"/>
      <c r="AU148" s="279"/>
      <c r="AV148" s="279"/>
      <c r="AW148" s="279"/>
      <c r="AX148" s="279"/>
      <c r="AY148" s="279"/>
      <c r="AZ148" s="279"/>
      <c r="BA148" s="279"/>
      <c r="BB148" s="279"/>
    </row>
    <row r="149" spans="1:54" outlineLevel="2">
      <c r="A149" s="424"/>
      <c r="B149" s="135" t="s">
        <v>285</v>
      </c>
      <c r="C149" s="135"/>
      <c r="D149" s="135" t="s">
        <v>379</v>
      </c>
      <c r="E149" s="279"/>
      <c r="F149" s="279"/>
      <c r="G149" s="279"/>
      <c r="H149" s="279"/>
      <c r="I149" s="279"/>
      <c r="J149" s="279"/>
      <c r="K149" s="279"/>
      <c r="L149" s="279"/>
      <c r="M149" s="279"/>
      <c r="N149" s="279"/>
      <c r="O149" s="279"/>
      <c r="P149" s="279"/>
      <c r="Q149" s="279"/>
      <c r="R149" s="279"/>
      <c r="S149" s="279"/>
      <c r="T149" s="279"/>
      <c r="U149" s="279"/>
      <c r="V149" s="279"/>
      <c r="W149" s="279"/>
      <c r="X149" s="279"/>
      <c r="Y149" s="279"/>
      <c r="Z149" s="279"/>
      <c r="AA149" s="279"/>
      <c r="AB149" s="279"/>
      <c r="AC149" s="279"/>
      <c r="AD149" s="279"/>
      <c r="AE149" s="279"/>
      <c r="AF149" s="279"/>
      <c r="AG149" s="279"/>
      <c r="AH149" s="279"/>
      <c r="AI149" s="279"/>
      <c r="AJ149" s="279"/>
      <c r="AK149" s="279"/>
      <c r="AL149" s="279"/>
      <c r="AM149" s="279"/>
      <c r="AN149" s="279"/>
      <c r="AO149" s="279"/>
      <c r="AP149" s="279"/>
      <c r="AQ149" s="279"/>
      <c r="AR149" s="279"/>
      <c r="AS149" s="279"/>
      <c r="AT149" s="279"/>
      <c r="AU149" s="279"/>
      <c r="AV149" s="279"/>
      <c r="AW149" s="279"/>
      <c r="AX149" s="279"/>
      <c r="AY149" s="279"/>
      <c r="AZ149" s="279"/>
      <c r="BA149" s="279"/>
      <c r="BB149" s="279"/>
    </row>
    <row r="150" spans="1:54" outlineLevel="2">
      <c r="A150" s="424"/>
      <c r="B150" s="135" t="s">
        <v>288</v>
      </c>
      <c r="C150" s="315" t="s">
        <v>463</v>
      </c>
      <c r="D150" s="135" t="s">
        <v>379</v>
      </c>
      <c r="E150" s="279"/>
      <c r="F150" s="279"/>
      <c r="G150" s="279"/>
      <c r="H150" s="279"/>
      <c r="I150" s="279"/>
      <c r="J150" s="279"/>
      <c r="K150" s="279"/>
      <c r="L150" s="279"/>
      <c r="M150" s="279"/>
      <c r="N150" s="279"/>
      <c r="O150" s="279"/>
      <c r="P150" s="279"/>
      <c r="Q150" s="279"/>
      <c r="R150" s="279"/>
      <c r="S150" s="279"/>
      <c r="T150" s="279"/>
      <c r="U150" s="279"/>
      <c r="V150" s="279"/>
      <c r="W150" s="279"/>
      <c r="X150" s="279"/>
      <c r="Y150" s="279"/>
      <c r="Z150" s="279"/>
      <c r="AA150" s="279"/>
      <c r="AB150" s="279"/>
      <c r="AC150" s="279"/>
      <c r="AD150" s="279"/>
      <c r="AE150" s="279"/>
      <c r="AF150" s="279"/>
      <c r="AG150" s="279"/>
      <c r="AH150" s="279"/>
      <c r="AI150" s="279"/>
      <c r="AJ150" s="279"/>
      <c r="AK150" s="279"/>
      <c r="AL150" s="279"/>
      <c r="AM150" s="279"/>
      <c r="AN150" s="279"/>
      <c r="AO150" s="279"/>
      <c r="AP150" s="279"/>
      <c r="AQ150" s="279"/>
      <c r="AR150" s="279"/>
      <c r="AS150" s="279"/>
      <c r="AT150" s="279"/>
      <c r="AU150" s="279"/>
      <c r="AV150" s="279"/>
      <c r="AW150" s="279"/>
      <c r="AX150" s="279"/>
      <c r="AY150" s="279"/>
      <c r="AZ150" s="279"/>
      <c r="BA150" s="279"/>
      <c r="BB150" s="279"/>
    </row>
    <row r="151" spans="1:54" outlineLevel="2">
      <c r="A151" s="424"/>
      <c r="B151" s="135" t="s">
        <v>288</v>
      </c>
      <c r="C151" s="315" t="s">
        <v>464</v>
      </c>
      <c r="D151" s="135" t="s">
        <v>379</v>
      </c>
      <c r="E151" s="279"/>
      <c r="F151" s="279"/>
      <c r="G151" s="279"/>
      <c r="H151" s="279"/>
      <c r="I151" s="279"/>
      <c r="J151" s="279"/>
      <c r="K151" s="279"/>
      <c r="L151" s="279"/>
      <c r="M151" s="279"/>
      <c r="N151" s="279"/>
      <c r="O151" s="279"/>
      <c r="P151" s="279"/>
      <c r="Q151" s="279"/>
      <c r="R151" s="279"/>
      <c r="S151" s="279"/>
      <c r="T151" s="279"/>
      <c r="U151" s="279"/>
      <c r="V151" s="279"/>
      <c r="W151" s="279"/>
      <c r="X151" s="279"/>
      <c r="Y151" s="279"/>
      <c r="Z151" s="279"/>
      <c r="AA151" s="279"/>
      <c r="AB151" s="279"/>
      <c r="AC151" s="279"/>
      <c r="AD151" s="279"/>
      <c r="AE151" s="279"/>
      <c r="AF151" s="279"/>
      <c r="AG151" s="279"/>
      <c r="AH151" s="279"/>
      <c r="AI151" s="279"/>
      <c r="AJ151" s="279"/>
      <c r="AK151" s="279"/>
      <c r="AL151" s="279"/>
      <c r="AM151" s="279"/>
      <c r="AN151" s="279"/>
      <c r="AO151" s="279"/>
      <c r="AP151" s="279"/>
      <c r="AQ151" s="279"/>
      <c r="AR151" s="279"/>
      <c r="AS151" s="279"/>
      <c r="AT151" s="279"/>
      <c r="AU151" s="279"/>
      <c r="AV151" s="279"/>
      <c r="AW151" s="279"/>
      <c r="AX151" s="279"/>
      <c r="AY151" s="279"/>
      <c r="AZ151" s="279"/>
      <c r="BA151" s="279"/>
      <c r="BB151" s="279"/>
    </row>
    <row r="152" spans="1:54" outlineLevel="2">
      <c r="A152" s="424"/>
      <c r="B152" s="135" t="s">
        <v>288</v>
      </c>
      <c r="C152" s="315" t="s">
        <v>465</v>
      </c>
      <c r="D152" s="135" t="s">
        <v>379</v>
      </c>
      <c r="E152" s="279"/>
      <c r="F152" s="279"/>
      <c r="G152" s="279"/>
      <c r="H152" s="279"/>
      <c r="I152" s="279"/>
      <c r="J152" s="279"/>
      <c r="K152" s="279"/>
      <c r="L152" s="279"/>
      <c r="M152" s="279"/>
      <c r="N152" s="279"/>
      <c r="O152" s="279"/>
      <c r="P152" s="279"/>
      <c r="Q152" s="279"/>
      <c r="R152" s="279"/>
      <c r="S152" s="279"/>
      <c r="T152" s="279"/>
      <c r="U152" s="279"/>
      <c r="V152" s="279"/>
      <c r="W152" s="279"/>
      <c r="X152" s="279"/>
      <c r="Y152" s="279"/>
      <c r="Z152" s="279"/>
      <c r="AA152" s="279"/>
      <c r="AB152" s="279"/>
      <c r="AC152" s="279"/>
      <c r="AD152" s="279"/>
      <c r="AE152" s="279"/>
      <c r="AF152" s="279"/>
      <c r="AG152" s="279"/>
      <c r="AH152" s="279"/>
      <c r="AI152" s="279"/>
      <c r="AJ152" s="279"/>
      <c r="AK152" s="279"/>
      <c r="AL152" s="279"/>
      <c r="AM152" s="279"/>
      <c r="AN152" s="279"/>
      <c r="AO152" s="279"/>
      <c r="AP152" s="279"/>
      <c r="AQ152" s="279"/>
      <c r="AR152" s="279"/>
      <c r="AS152" s="279"/>
      <c r="AT152" s="279"/>
      <c r="AU152" s="279"/>
      <c r="AV152" s="279"/>
      <c r="AW152" s="279"/>
      <c r="AX152" s="279"/>
      <c r="AY152" s="279"/>
      <c r="AZ152" s="279"/>
      <c r="BA152" s="279"/>
      <c r="BB152" s="279"/>
    </row>
    <row r="153" spans="1:54" outlineLevel="2">
      <c r="A153" s="424"/>
      <c r="B153" s="135" t="s">
        <v>466</v>
      </c>
      <c r="C153" s="135"/>
      <c r="D153" s="135" t="s">
        <v>379</v>
      </c>
      <c r="E153" s="279"/>
      <c r="F153" s="279"/>
      <c r="G153" s="279"/>
      <c r="H153" s="279"/>
      <c r="I153" s="279"/>
      <c r="J153" s="279"/>
      <c r="K153" s="279"/>
      <c r="L153" s="279"/>
      <c r="M153" s="279"/>
      <c r="N153" s="279"/>
      <c r="O153" s="279"/>
      <c r="P153" s="279"/>
      <c r="Q153" s="279"/>
      <c r="R153" s="279"/>
      <c r="S153" s="279"/>
      <c r="T153" s="279"/>
      <c r="U153" s="279"/>
      <c r="V153" s="279"/>
      <c r="W153" s="279"/>
      <c r="X153" s="279"/>
      <c r="Y153" s="279"/>
      <c r="Z153" s="279"/>
      <c r="AA153" s="279"/>
      <c r="AB153" s="279"/>
      <c r="AC153" s="279"/>
      <c r="AD153" s="279"/>
      <c r="AE153" s="279"/>
      <c r="AF153" s="279"/>
      <c r="AG153" s="279"/>
      <c r="AH153" s="279"/>
      <c r="AI153" s="279"/>
      <c r="AJ153" s="279"/>
      <c r="AK153" s="279"/>
      <c r="AL153" s="279"/>
      <c r="AM153" s="279"/>
      <c r="AN153" s="279"/>
      <c r="AO153" s="279"/>
      <c r="AP153" s="279"/>
      <c r="AQ153" s="279"/>
      <c r="AR153" s="279"/>
      <c r="AS153" s="279"/>
      <c r="AT153" s="279"/>
      <c r="AU153" s="279"/>
      <c r="AV153" s="279"/>
      <c r="AW153" s="279"/>
      <c r="AX153" s="279"/>
      <c r="AY153" s="279"/>
      <c r="AZ153" s="279"/>
      <c r="BA153" s="279"/>
      <c r="BB153" s="279"/>
    </row>
    <row r="154" spans="1:54" outlineLevel="2">
      <c r="A154" s="425"/>
      <c r="B154" s="135" t="s">
        <v>466</v>
      </c>
      <c r="C154" s="135"/>
      <c r="D154" s="135" t="s">
        <v>379</v>
      </c>
      <c r="E154" s="279"/>
      <c r="F154" s="279"/>
      <c r="G154" s="279"/>
      <c r="H154" s="279"/>
      <c r="I154" s="279"/>
      <c r="J154" s="279"/>
      <c r="K154" s="279"/>
      <c r="L154" s="279"/>
      <c r="M154" s="279"/>
      <c r="N154" s="279"/>
      <c r="O154" s="279"/>
      <c r="P154" s="279"/>
      <c r="Q154" s="279"/>
      <c r="R154" s="279"/>
      <c r="S154" s="279"/>
      <c r="T154" s="279"/>
      <c r="U154" s="279"/>
      <c r="V154" s="279"/>
      <c r="W154" s="279"/>
      <c r="X154" s="279"/>
      <c r="Y154" s="279"/>
      <c r="Z154" s="279"/>
      <c r="AA154" s="279"/>
      <c r="AB154" s="279"/>
      <c r="AC154" s="279"/>
      <c r="AD154" s="279"/>
      <c r="AE154" s="279"/>
      <c r="AF154" s="279"/>
      <c r="AG154" s="279"/>
      <c r="AH154" s="279"/>
      <c r="AI154" s="279"/>
      <c r="AJ154" s="279"/>
      <c r="AK154" s="279"/>
      <c r="AL154" s="279"/>
      <c r="AM154" s="279"/>
      <c r="AN154" s="279"/>
      <c r="AO154" s="279"/>
      <c r="AP154" s="279"/>
      <c r="AQ154" s="279"/>
      <c r="AR154" s="279"/>
      <c r="AS154" s="279"/>
      <c r="AT154" s="279"/>
      <c r="AU154" s="279"/>
      <c r="AV154" s="279"/>
      <c r="AW154" s="279"/>
      <c r="AX154" s="279"/>
      <c r="AY154" s="279"/>
      <c r="AZ154" s="279"/>
      <c r="BA154" s="279"/>
      <c r="BB154" s="279"/>
    </row>
    <row r="155" spans="1:54" outlineLevel="1">
      <c r="A155" s="133"/>
      <c r="B155" s="134"/>
      <c r="C155" s="135"/>
      <c r="D155" s="135"/>
      <c r="E155" s="136"/>
      <c r="F155" s="137"/>
      <c r="G155" s="137"/>
      <c r="H155" s="137"/>
      <c r="I155" s="137"/>
      <c r="J155" s="137"/>
      <c r="K155" s="137"/>
      <c r="L155" s="137"/>
      <c r="M155" s="137"/>
      <c r="N155" s="137"/>
      <c r="O155" s="137"/>
      <c r="P155" s="137"/>
      <c r="Q155" s="137"/>
      <c r="R155" s="137"/>
      <c r="S155" s="137"/>
      <c r="T155" s="137"/>
      <c r="U155" s="137"/>
      <c r="V155" s="137"/>
      <c r="W155" s="137"/>
      <c r="X155" s="137"/>
      <c r="Y155" s="137"/>
      <c r="Z155" s="137"/>
      <c r="AA155" s="137"/>
      <c r="AB155" s="137"/>
      <c r="AC155" s="137"/>
      <c r="AD155" s="137"/>
      <c r="AE155" s="137"/>
      <c r="AF155" s="137"/>
      <c r="AG155" s="137"/>
      <c r="AH155" s="137"/>
      <c r="AI155" s="137"/>
      <c r="AJ155" s="137"/>
      <c r="AK155" s="137"/>
      <c r="AL155" s="137"/>
      <c r="AM155" s="137"/>
      <c r="AN155" s="137"/>
      <c r="AO155" s="137"/>
      <c r="AP155" s="137"/>
      <c r="AQ155" s="137"/>
      <c r="AR155" s="137"/>
      <c r="AS155" s="137"/>
      <c r="AT155" s="137"/>
      <c r="AU155" s="137"/>
      <c r="AV155" s="137"/>
      <c r="AW155" s="137"/>
      <c r="AX155" s="137"/>
      <c r="AY155" s="137"/>
      <c r="AZ155" s="137"/>
      <c r="BA155" s="137"/>
      <c r="BB155" s="137"/>
    </row>
    <row r="156" spans="1:54" outlineLevel="1">
      <c r="A156" s="134" t="s">
        <v>370</v>
      </c>
      <c r="B156" s="134"/>
      <c r="C156" s="135"/>
      <c r="D156" s="135"/>
      <c r="E156" s="136"/>
      <c r="F156" s="137"/>
      <c r="G156" s="137"/>
      <c r="H156" s="137"/>
      <c r="I156" s="137"/>
      <c r="J156" s="137"/>
      <c r="K156" s="137"/>
      <c r="L156" s="137"/>
      <c r="M156" s="137"/>
      <c r="N156" s="137"/>
      <c r="O156" s="137"/>
      <c r="P156" s="137"/>
      <c r="Q156" s="137"/>
      <c r="R156" s="137"/>
      <c r="S156" s="137"/>
      <c r="T156" s="137"/>
      <c r="U156" s="137"/>
      <c r="V156" s="137"/>
      <c r="W156" s="137"/>
      <c r="X156" s="137"/>
      <c r="Y156" s="137"/>
      <c r="Z156" s="137"/>
      <c r="AA156" s="137"/>
      <c r="AB156" s="137"/>
      <c r="AC156" s="137"/>
      <c r="AD156" s="137"/>
      <c r="AE156" s="137"/>
      <c r="AF156" s="137"/>
      <c r="AG156" s="137"/>
      <c r="AH156" s="137"/>
      <c r="AI156" s="137"/>
      <c r="AJ156" s="137"/>
      <c r="AK156" s="137"/>
      <c r="AL156" s="137"/>
      <c r="AM156" s="137"/>
      <c r="AN156" s="137"/>
      <c r="AO156" s="137"/>
      <c r="AP156" s="137"/>
      <c r="AQ156" s="137"/>
      <c r="AR156" s="137"/>
      <c r="AS156" s="137"/>
      <c r="AT156" s="137"/>
      <c r="AU156" s="137"/>
      <c r="AV156" s="137"/>
      <c r="AW156" s="137"/>
      <c r="AX156" s="137"/>
      <c r="AY156" s="137"/>
      <c r="AZ156" s="137"/>
      <c r="BA156" s="137"/>
      <c r="BB156" s="137"/>
    </row>
    <row r="157" spans="1:54" outlineLevel="2">
      <c r="A157" s="133"/>
      <c r="B157" s="134" t="s">
        <v>459</v>
      </c>
      <c r="C157" s="134" t="s">
        <v>158</v>
      </c>
      <c r="D157" s="135"/>
      <c r="E157" s="130">
        <v>2027</v>
      </c>
      <c r="F157" s="130">
        <v>2028</v>
      </c>
      <c r="G157" s="130">
        <v>2029</v>
      </c>
      <c r="H157" s="130">
        <v>2030</v>
      </c>
      <c r="I157" s="130">
        <v>2031</v>
      </c>
      <c r="J157" s="130">
        <v>2032</v>
      </c>
      <c r="K157" s="130">
        <v>2033</v>
      </c>
      <c r="L157" s="130">
        <v>2034</v>
      </c>
      <c r="M157" s="130">
        <v>2035</v>
      </c>
      <c r="N157" s="130">
        <v>2036</v>
      </c>
      <c r="O157" s="130">
        <v>2037</v>
      </c>
      <c r="P157" s="130">
        <v>2038</v>
      </c>
      <c r="Q157" s="130">
        <v>2039</v>
      </c>
      <c r="R157" s="130">
        <v>2040</v>
      </c>
      <c r="S157" s="130">
        <v>2041</v>
      </c>
      <c r="T157" s="130">
        <v>2042</v>
      </c>
      <c r="U157" s="130">
        <v>2043</v>
      </c>
      <c r="V157" s="130">
        <v>2044</v>
      </c>
      <c r="W157" s="130">
        <v>2045</v>
      </c>
      <c r="X157" s="130">
        <v>2046</v>
      </c>
      <c r="Y157" s="130">
        <v>2047</v>
      </c>
      <c r="Z157" s="130">
        <v>2048</v>
      </c>
      <c r="AA157" s="130">
        <v>2049</v>
      </c>
      <c r="AB157" s="130">
        <v>2050</v>
      </c>
      <c r="AC157" s="130">
        <v>2051</v>
      </c>
      <c r="AD157" s="130">
        <v>2052</v>
      </c>
      <c r="AE157" s="130">
        <v>2053</v>
      </c>
      <c r="AF157" s="130">
        <v>2054</v>
      </c>
      <c r="AG157" s="130">
        <v>2055</v>
      </c>
      <c r="AH157" s="130">
        <v>2056</v>
      </c>
      <c r="AI157" s="130">
        <v>2057</v>
      </c>
      <c r="AJ157" s="130">
        <v>2058</v>
      </c>
      <c r="AK157" s="130">
        <v>2059</v>
      </c>
      <c r="AL157" s="130">
        <v>2060</v>
      </c>
      <c r="AM157" s="130">
        <v>2061</v>
      </c>
      <c r="AN157" s="130">
        <v>2062</v>
      </c>
      <c r="AO157" s="130">
        <v>2063</v>
      </c>
      <c r="AP157" s="130">
        <v>2064</v>
      </c>
      <c r="AQ157" s="130">
        <v>2065</v>
      </c>
      <c r="AR157" s="130">
        <v>2066</v>
      </c>
      <c r="AS157" s="130">
        <v>2067</v>
      </c>
      <c r="AT157" s="130">
        <v>2068</v>
      </c>
      <c r="AU157" s="130">
        <v>2069</v>
      </c>
      <c r="AV157" s="130">
        <v>2070</v>
      </c>
      <c r="AW157" s="130">
        <v>2071</v>
      </c>
      <c r="AX157" s="130">
        <v>2072</v>
      </c>
      <c r="AY157" s="130">
        <v>2073</v>
      </c>
      <c r="AZ157" s="130">
        <v>2074</v>
      </c>
      <c r="BA157" s="130">
        <v>2075</v>
      </c>
      <c r="BB157" s="130">
        <v>2076</v>
      </c>
    </row>
    <row r="158" spans="1:54" ht="12.75" customHeight="1" outlineLevel="2">
      <c r="A158" s="423" t="s">
        <v>467</v>
      </c>
      <c r="B158" s="135" t="s">
        <v>282</v>
      </c>
      <c r="C158" s="315" t="s">
        <v>385</v>
      </c>
      <c r="D158" s="135" t="s">
        <v>468</v>
      </c>
      <c r="E158" s="238"/>
      <c r="F158" s="36"/>
      <c r="G158" s="36"/>
      <c r="H158" s="36"/>
      <c r="I158" s="36"/>
      <c r="J158" s="36"/>
      <c r="K158" s="36"/>
      <c r="L158" s="36"/>
      <c r="M158" s="36"/>
      <c r="N158" s="36"/>
      <c r="O158" s="36"/>
      <c r="P158" s="36"/>
      <c r="Q158" s="36"/>
      <c r="R158" s="36"/>
      <c r="S158" s="36"/>
      <c r="T158" s="36"/>
      <c r="U158" s="36"/>
      <c r="V158" s="36"/>
      <c r="W158" s="36"/>
      <c r="X158" s="36"/>
      <c r="Y158" s="36"/>
      <c r="Z158" s="36"/>
      <c r="AA158" s="36"/>
      <c r="AB158" s="36"/>
      <c r="AC158" s="36"/>
      <c r="AD158" s="36"/>
      <c r="AE158" s="36"/>
      <c r="AF158" s="36"/>
      <c r="AG158" s="36"/>
      <c r="AH158" s="36"/>
      <c r="AI158" s="36"/>
      <c r="AJ158" s="36"/>
      <c r="AK158" s="36"/>
      <c r="AL158" s="36"/>
      <c r="AM158" s="36"/>
      <c r="AN158" s="36"/>
      <c r="AO158" s="36"/>
      <c r="AP158" s="36"/>
      <c r="AQ158" s="36"/>
      <c r="AR158" s="36"/>
      <c r="AS158" s="36"/>
      <c r="AT158" s="36"/>
      <c r="AU158" s="36"/>
      <c r="AV158" s="36"/>
      <c r="AW158" s="36"/>
      <c r="AX158" s="36"/>
      <c r="AY158" s="36"/>
      <c r="AZ158" s="36"/>
      <c r="BA158" s="36"/>
      <c r="BB158" s="36"/>
    </row>
    <row r="159" spans="1:54" outlineLevel="2">
      <c r="A159" s="424"/>
      <c r="B159" s="135" t="s">
        <v>282</v>
      </c>
      <c r="C159" s="135"/>
      <c r="D159" s="135"/>
      <c r="E159" s="238"/>
      <c r="F159" s="36"/>
      <c r="G159" s="36"/>
      <c r="H159" s="36"/>
      <c r="I159" s="36"/>
      <c r="J159" s="36"/>
      <c r="K159" s="36"/>
      <c r="L159" s="36"/>
      <c r="M159" s="36"/>
      <c r="N159" s="36"/>
      <c r="O159" s="36"/>
      <c r="P159" s="36"/>
      <c r="Q159" s="36"/>
      <c r="R159" s="36"/>
      <c r="S159" s="36"/>
      <c r="T159" s="36"/>
      <c r="U159" s="36"/>
      <c r="V159" s="36"/>
      <c r="W159" s="36"/>
      <c r="X159" s="36"/>
      <c r="Y159" s="36"/>
      <c r="Z159" s="36"/>
      <c r="AA159" s="36"/>
      <c r="AB159" s="36"/>
      <c r="AC159" s="36"/>
      <c r="AD159" s="36"/>
      <c r="AE159" s="36"/>
      <c r="AF159" s="36"/>
      <c r="AG159" s="36"/>
      <c r="AH159" s="36"/>
      <c r="AI159" s="36"/>
      <c r="AJ159" s="36"/>
      <c r="AK159" s="36"/>
      <c r="AL159" s="36"/>
      <c r="AM159" s="36"/>
      <c r="AN159" s="36"/>
      <c r="AO159" s="36"/>
      <c r="AP159" s="36"/>
      <c r="AQ159" s="36"/>
      <c r="AR159" s="36"/>
      <c r="AS159" s="36"/>
      <c r="AT159" s="36"/>
      <c r="AU159" s="36"/>
      <c r="AV159" s="36"/>
      <c r="AW159" s="36"/>
      <c r="AX159" s="36"/>
      <c r="AY159" s="36"/>
      <c r="AZ159" s="36"/>
      <c r="BA159" s="36"/>
      <c r="BB159" s="36"/>
    </row>
    <row r="160" spans="1:54" outlineLevel="2">
      <c r="A160" s="424"/>
      <c r="B160" s="135" t="s">
        <v>282</v>
      </c>
      <c r="C160" s="135"/>
      <c r="D160" s="135"/>
      <c r="E160" s="238"/>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36"/>
      <c r="AQ160" s="36"/>
      <c r="AR160" s="36"/>
      <c r="AS160" s="36"/>
      <c r="AT160" s="36"/>
      <c r="AU160" s="36"/>
      <c r="AV160" s="36"/>
      <c r="AW160" s="36"/>
      <c r="AX160" s="36"/>
      <c r="AY160" s="36"/>
      <c r="AZ160" s="36"/>
      <c r="BA160" s="36"/>
      <c r="BB160" s="36"/>
    </row>
    <row r="161" spans="1:54" outlineLevel="2">
      <c r="A161" s="424"/>
      <c r="B161" s="135" t="s">
        <v>285</v>
      </c>
      <c r="C161" s="315" t="s">
        <v>461</v>
      </c>
      <c r="D161" s="135"/>
      <c r="E161" s="238"/>
      <c r="F161" s="36"/>
      <c r="G161" s="36"/>
      <c r="H161" s="36"/>
      <c r="I161" s="36"/>
      <c r="J161" s="36"/>
      <c r="K161" s="36"/>
      <c r="L161" s="36"/>
      <c r="M161" s="36"/>
      <c r="N161" s="36"/>
      <c r="O161" s="36"/>
      <c r="P161" s="36"/>
      <c r="Q161" s="36"/>
      <c r="R161" s="36"/>
      <c r="S161" s="36"/>
      <c r="T161" s="36"/>
      <c r="U161" s="36"/>
      <c r="V161" s="36"/>
      <c r="W161" s="36"/>
      <c r="X161" s="36"/>
      <c r="Y161" s="36"/>
      <c r="Z161" s="36"/>
      <c r="AA161" s="36"/>
      <c r="AB161" s="36"/>
      <c r="AC161" s="36"/>
      <c r="AD161" s="36"/>
      <c r="AE161" s="36"/>
      <c r="AF161" s="36"/>
      <c r="AG161" s="36"/>
      <c r="AH161" s="36"/>
      <c r="AI161" s="36"/>
      <c r="AJ161" s="36"/>
      <c r="AK161" s="36"/>
      <c r="AL161" s="36"/>
      <c r="AM161" s="36"/>
      <c r="AN161" s="36"/>
      <c r="AO161" s="36"/>
      <c r="AP161" s="36"/>
      <c r="AQ161" s="36"/>
      <c r="AR161" s="36"/>
      <c r="AS161" s="36"/>
      <c r="AT161" s="36"/>
      <c r="AU161" s="36"/>
      <c r="AV161" s="36"/>
      <c r="AW161" s="36"/>
      <c r="AX161" s="36"/>
      <c r="AY161" s="36"/>
      <c r="AZ161" s="36"/>
      <c r="BA161" s="36"/>
      <c r="BB161" s="36"/>
    </row>
    <row r="162" spans="1:54" outlineLevel="2">
      <c r="A162" s="424"/>
      <c r="B162" s="135" t="s">
        <v>285</v>
      </c>
      <c r="C162" s="315" t="s">
        <v>462</v>
      </c>
      <c r="D162" s="135"/>
      <c r="E162" s="238"/>
      <c r="F162" s="36"/>
      <c r="G162" s="36"/>
      <c r="H162" s="36"/>
      <c r="I162" s="36"/>
      <c r="J162" s="36"/>
      <c r="K162" s="36"/>
      <c r="L162" s="36"/>
      <c r="M162" s="36"/>
      <c r="N162" s="36"/>
      <c r="O162" s="36"/>
      <c r="P162" s="36"/>
      <c r="Q162" s="36"/>
      <c r="R162" s="36"/>
      <c r="S162" s="36"/>
      <c r="T162" s="36"/>
      <c r="U162" s="36"/>
      <c r="V162" s="36"/>
      <c r="W162" s="36"/>
      <c r="X162" s="36"/>
      <c r="Y162" s="36"/>
      <c r="Z162" s="36"/>
      <c r="AA162" s="36"/>
      <c r="AB162" s="36"/>
      <c r="AC162" s="36"/>
      <c r="AD162" s="36"/>
      <c r="AE162" s="36"/>
      <c r="AF162" s="36"/>
      <c r="AG162" s="36"/>
      <c r="AH162" s="36"/>
      <c r="AI162" s="36"/>
      <c r="AJ162" s="36"/>
      <c r="AK162" s="36"/>
      <c r="AL162" s="36"/>
      <c r="AM162" s="36"/>
      <c r="AN162" s="36"/>
      <c r="AO162" s="36"/>
      <c r="AP162" s="36"/>
      <c r="AQ162" s="36"/>
      <c r="AR162" s="36"/>
      <c r="AS162" s="36"/>
      <c r="AT162" s="36"/>
      <c r="AU162" s="36"/>
      <c r="AV162" s="36"/>
      <c r="AW162" s="36"/>
      <c r="AX162" s="36"/>
      <c r="AY162" s="36"/>
      <c r="AZ162" s="36"/>
      <c r="BA162" s="36"/>
      <c r="BB162" s="36"/>
    </row>
    <row r="163" spans="1:54" outlineLevel="2">
      <c r="A163" s="424"/>
      <c r="B163" s="135" t="s">
        <v>285</v>
      </c>
      <c r="C163" s="135"/>
      <c r="D163" s="135"/>
      <c r="E163" s="238"/>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row>
    <row r="164" spans="1:54" outlineLevel="2">
      <c r="A164" s="424"/>
      <c r="B164" s="135" t="s">
        <v>285</v>
      </c>
      <c r="C164" s="135"/>
      <c r="D164" s="135"/>
      <c r="E164" s="238"/>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row>
    <row r="165" spans="1:54" outlineLevel="2">
      <c r="A165" s="424"/>
      <c r="B165" s="135" t="s">
        <v>466</v>
      </c>
      <c r="C165" s="135"/>
      <c r="D165" s="135"/>
      <c r="E165" s="238"/>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row>
    <row r="166" spans="1:54" outlineLevel="2">
      <c r="A166" s="424"/>
      <c r="B166" s="135" t="s">
        <v>466</v>
      </c>
      <c r="C166" s="135"/>
      <c r="D166" s="135"/>
      <c r="E166" s="238"/>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row>
    <row r="167" spans="1:54" outlineLevel="2">
      <c r="A167" s="424"/>
      <c r="B167" s="135" t="s">
        <v>466</v>
      </c>
      <c r="C167" s="135"/>
      <c r="D167" s="135"/>
      <c r="E167" s="238"/>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row>
    <row r="168" spans="1:54" outlineLevel="2">
      <c r="A168" s="424"/>
      <c r="B168" s="135" t="s">
        <v>466</v>
      </c>
      <c r="C168" s="135"/>
      <c r="D168" s="135"/>
      <c r="E168" s="238"/>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row>
    <row r="169" spans="1:54" outlineLevel="2">
      <c r="A169" s="425"/>
      <c r="B169" s="135" t="s">
        <v>466</v>
      </c>
      <c r="C169" s="135"/>
      <c r="D169" s="135"/>
      <c r="E169" s="238"/>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row>
    <row r="170" spans="1:54" outlineLevel="1">
      <c r="B170" s="19"/>
      <c r="C170" s="19"/>
      <c r="D170" s="19"/>
      <c r="E170" s="15"/>
    </row>
    <row r="171" spans="1:54" outlineLevel="1">
      <c r="A171" s="4" t="s">
        <v>471</v>
      </c>
      <c r="B171" s="19"/>
      <c r="C171" s="19"/>
      <c r="D171" s="19"/>
      <c r="E171" s="130">
        <v>2027</v>
      </c>
      <c r="F171" s="130">
        <v>2028</v>
      </c>
      <c r="G171" s="130">
        <v>2029</v>
      </c>
      <c r="H171" s="130">
        <v>2030</v>
      </c>
      <c r="I171" s="130">
        <v>2031</v>
      </c>
      <c r="J171" s="130">
        <v>2032</v>
      </c>
      <c r="K171" s="130">
        <v>2033</v>
      </c>
      <c r="L171" s="130">
        <v>2034</v>
      </c>
      <c r="M171" s="130">
        <v>2035</v>
      </c>
      <c r="N171" s="130">
        <v>2036</v>
      </c>
      <c r="O171" s="130">
        <v>2037</v>
      </c>
      <c r="P171" s="130">
        <v>2038</v>
      </c>
      <c r="Q171" s="130">
        <v>2039</v>
      </c>
      <c r="R171" s="130">
        <v>2040</v>
      </c>
      <c r="S171" s="130">
        <v>2041</v>
      </c>
      <c r="T171" s="130">
        <v>2042</v>
      </c>
      <c r="U171" s="130">
        <v>2043</v>
      </c>
      <c r="V171" s="130">
        <v>2044</v>
      </c>
      <c r="W171" s="130">
        <v>2045</v>
      </c>
      <c r="X171" s="130">
        <v>2046</v>
      </c>
      <c r="Y171" s="130">
        <v>2047</v>
      </c>
      <c r="Z171" s="130">
        <v>2048</v>
      </c>
      <c r="AA171" s="130">
        <v>2049</v>
      </c>
      <c r="AB171" s="130">
        <v>2050</v>
      </c>
      <c r="AC171" s="130">
        <v>2051</v>
      </c>
      <c r="AD171" s="130">
        <v>2052</v>
      </c>
      <c r="AE171" s="130">
        <v>2053</v>
      </c>
      <c r="AF171" s="130">
        <v>2054</v>
      </c>
      <c r="AG171" s="130">
        <v>2055</v>
      </c>
      <c r="AH171" s="130">
        <v>2056</v>
      </c>
      <c r="AI171" s="130">
        <v>2057</v>
      </c>
      <c r="AJ171" s="130">
        <v>2058</v>
      </c>
      <c r="AK171" s="130">
        <v>2059</v>
      </c>
      <c r="AL171" s="130">
        <v>2060</v>
      </c>
      <c r="AM171" s="130">
        <v>2061</v>
      </c>
      <c r="AN171" s="130">
        <v>2062</v>
      </c>
      <c r="AO171" s="130">
        <v>2063</v>
      </c>
      <c r="AP171" s="130">
        <v>2064</v>
      </c>
      <c r="AQ171" s="130">
        <v>2065</v>
      </c>
      <c r="AR171" s="130">
        <v>2066</v>
      </c>
      <c r="AS171" s="130">
        <v>2067</v>
      </c>
      <c r="AT171" s="130">
        <v>2068</v>
      </c>
      <c r="AU171" s="130">
        <v>2069</v>
      </c>
      <c r="AV171" s="130">
        <v>2070</v>
      </c>
      <c r="AW171" s="130">
        <v>2071</v>
      </c>
      <c r="AX171" s="130">
        <v>2072</v>
      </c>
      <c r="AY171" s="130">
        <v>2073</v>
      </c>
      <c r="AZ171" s="130">
        <v>2074</v>
      </c>
      <c r="BA171" s="130">
        <v>2075</v>
      </c>
      <c r="BB171" s="130">
        <v>2076</v>
      </c>
    </row>
    <row r="172" spans="1:54" ht="12.75" customHeight="1" outlineLevel="2">
      <c r="A172" s="423" t="s">
        <v>472</v>
      </c>
      <c r="B172" s="135" t="s">
        <v>282</v>
      </c>
      <c r="C172" s="135" t="s">
        <v>385</v>
      </c>
      <c r="D172" s="135" t="s">
        <v>379</v>
      </c>
      <c r="E172" s="262">
        <f>-(E$158*'Fixed Data'!$B$25*'Fixed Data'!E$47*'Fixed Data'!$B$24*'Fixed Data'!$B$23+E$158*'Fixed Data'!$B$26)*'Fixed Data'!L44/10^6</f>
        <v>0</v>
      </c>
      <c r="F172" s="262">
        <f>-(F$158*'Fixed Data'!$B$25*'Fixed Data'!F$47*'Fixed Data'!$B$24*'Fixed Data'!$B$23+F$158*'Fixed Data'!$B$26)*'Fixed Data'!M44/10^6</f>
        <v>0</v>
      </c>
      <c r="G172" s="262">
        <f>-(G$158*'Fixed Data'!$B$25*'Fixed Data'!G$47*'Fixed Data'!$B$24*'Fixed Data'!$B$23+G$158*'Fixed Data'!$B$26)*'Fixed Data'!N44/10^6</f>
        <v>0</v>
      </c>
      <c r="H172" s="262">
        <f>-(H$158*'Fixed Data'!$B$25*'Fixed Data'!H$47*'Fixed Data'!$B$24*'Fixed Data'!$B$23+H$158*'Fixed Data'!$B$26)*'Fixed Data'!O44/10^6</f>
        <v>0</v>
      </c>
      <c r="I172" s="262">
        <f>-(I$158*'Fixed Data'!$B$25*'Fixed Data'!I$47*'Fixed Data'!$B$24*'Fixed Data'!$B$23+I$158*'Fixed Data'!$B$26)*'Fixed Data'!P44/10^6</f>
        <v>0</v>
      </c>
      <c r="J172" s="262">
        <f>-(J$158*'Fixed Data'!$B$25*'Fixed Data'!J$47*'Fixed Data'!$B$24*'Fixed Data'!$B$23+J$158*'Fixed Data'!$B$26)*'Fixed Data'!Q44/10^6</f>
        <v>0</v>
      </c>
      <c r="K172" s="262">
        <f>-(K$158*'Fixed Data'!$B$25*'Fixed Data'!K$47*'Fixed Data'!$B$24*'Fixed Data'!$B$23+K$158*'Fixed Data'!$B$26)*'Fixed Data'!R44/10^6</f>
        <v>0</v>
      </c>
      <c r="L172" s="262">
        <f>-(L$158*'Fixed Data'!$B$25*'Fixed Data'!L$47*'Fixed Data'!$B$24*'Fixed Data'!$B$23+L$158*'Fixed Data'!$B$26)*'Fixed Data'!S44/10^6</f>
        <v>0</v>
      </c>
      <c r="M172" s="262">
        <f>-(M$158*'Fixed Data'!$B$25*'Fixed Data'!M$47*'Fixed Data'!$B$24*'Fixed Data'!$B$23+M$158*'Fixed Data'!$B$26)*'Fixed Data'!T44/10^6</f>
        <v>0</v>
      </c>
      <c r="N172" s="262">
        <f>-(N$158*'Fixed Data'!$B$25*'Fixed Data'!N$47*'Fixed Data'!$B$24*'Fixed Data'!$B$23+N$158*'Fixed Data'!$B$26)*'Fixed Data'!U44/10^6</f>
        <v>0</v>
      </c>
      <c r="O172" s="262">
        <f>-(O$158*'Fixed Data'!$B$25*'Fixed Data'!O$47*'Fixed Data'!$B$24*'Fixed Data'!$B$23+O$158*'Fixed Data'!$B$26)*'Fixed Data'!V44/10^6</f>
        <v>0</v>
      </c>
      <c r="P172" s="262">
        <f>-(P$158*'Fixed Data'!$B$25*'Fixed Data'!P$47*'Fixed Data'!$B$24*'Fixed Data'!$B$23+P$158*'Fixed Data'!$B$26)*'Fixed Data'!W44/10^6</f>
        <v>0</v>
      </c>
      <c r="Q172" s="262">
        <f>-(Q$158*'Fixed Data'!$B$25*'Fixed Data'!Q$47*'Fixed Data'!$B$24*'Fixed Data'!$B$23+Q$158*'Fixed Data'!$B$26)*'Fixed Data'!X44/10^6</f>
        <v>0</v>
      </c>
      <c r="R172" s="262">
        <f>-(R$158*'Fixed Data'!$B$25*'Fixed Data'!R$47*'Fixed Data'!$B$24*'Fixed Data'!$B$23+R$158*'Fixed Data'!$B$26)*'Fixed Data'!Y44/10^6</f>
        <v>0</v>
      </c>
      <c r="S172" s="262">
        <f>-(S$158*'Fixed Data'!$B$25*'Fixed Data'!S$47*'Fixed Data'!$B$24*'Fixed Data'!$B$23+S$158*'Fixed Data'!$B$26)*'Fixed Data'!Z44/10^6</f>
        <v>0</v>
      </c>
      <c r="T172" s="262">
        <f>-(T$158*'Fixed Data'!$B$25*'Fixed Data'!T$47*'Fixed Data'!$B$24*'Fixed Data'!$B$23+T$158*'Fixed Data'!$B$26)*'Fixed Data'!AA44/10^6</f>
        <v>0</v>
      </c>
      <c r="U172" s="262">
        <f>-(U$158*'Fixed Data'!$B$25*'Fixed Data'!U$47*'Fixed Data'!$B$24*'Fixed Data'!$B$23+U$158*'Fixed Data'!$B$26)*'Fixed Data'!AB44/10^6</f>
        <v>0</v>
      </c>
      <c r="V172" s="262">
        <f>-(V$158*'Fixed Data'!$B$25*'Fixed Data'!V$47*'Fixed Data'!$B$24*'Fixed Data'!$B$23+V$158*'Fixed Data'!$B$26)*'Fixed Data'!AC44/10^6</f>
        <v>0</v>
      </c>
      <c r="W172" s="262">
        <f>-(W$158*'Fixed Data'!$B$25*'Fixed Data'!W$47*'Fixed Data'!$B$24*'Fixed Data'!$B$23+W$158*'Fixed Data'!$B$26)*'Fixed Data'!AD44/10^6</f>
        <v>0</v>
      </c>
      <c r="X172" s="262">
        <f>-(X$158*'Fixed Data'!$B$25*'Fixed Data'!X$47*'Fixed Data'!$B$24*'Fixed Data'!$B$23+X$158*'Fixed Data'!$B$26)*'Fixed Data'!AE44/10^6</f>
        <v>0</v>
      </c>
      <c r="Y172" s="262">
        <f>-(Y$158*'Fixed Data'!$B$25*'Fixed Data'!Y$47*'Fixed Data'!$B$24*'Fixed Data'!$B$23+Y$158*'Fixed Data'!$B$26)*'Fixed Data'!AF44/10^6</f>
        <v>0</v>
      </c>
      <c r="Z172" s="262">
        <f>-(Z$158*'Fixed Data'!$B$25*'Fixed Data'!Z$47*'Fixed Data'!$B$24*'Fixed Data'!$B$23+Z$158*'Fixed Data'!$B$26)*'Fixed Data'!AG44/10^6</f>
        <v>0</v>
      </c>
      <c r="AA172" s="262">
        <f>-(AA$158*'Fixed Data'!$B$25*'Fixed Data'!AA$47*'Fixed Data'!$B$24*'Fixed Data'!$B$23+AA$158*'Fixed Data'!$B$26)*'Fixed Data'!AH44/10^6</f>
        <v>0</v>
      </c>
      <c r="AB172" s="262">
        <f>-(AB$158*'Fixed Data'!$B$25*'Fixed Data'!AB$47*'Fixed Data'!$B$24*'Fixed Data'!$B$23+AB$158*'Fixed Data'!$B$26)*'Fixed Data'!AI44/10^6</f>
        <v>0</v>
      </c>
      <c r="AC172" s="262">
        <f>-(AC$158*'Fixed Data'!$B$25*'Fixed Data'!AC$47*'Fixed Data'!$B$24*'Fixed Data'!$B$23+AC$158*'Fixed Data'!$B$26)*'Fixed Data'!AJ44/10^6</f>
        <v>0</v>
      </c>
      <c r="AD172" s="262">
        <f>-(AD$158*'Fixed Data'!$B$25*'Fixed Data'!AD$47*'Fixed Data'!$B$24*'Fixed Data'!$B$23+AD$158*'Fixed Data'!$B$26)*'Fixed Data'!AK44/10^6</f>
        <v>0</v>
      </c>
      <c r="AE172" s="262">
        <f>-(AE$158*'Fixed Data'!$B$25*'Fixed Data'!AE$47*'Fixed Data'!$B$24*'Fixed Data'!$B$23+AE$158*'Fixed Data'!$B$26)*'Fixed Data'!AL44/10^6</f>
        <v>0</v>
      </c>
      <c r="AF172" s="262">
        <f>-(AF$158*'Fixed Data'!$B$25*'Fixed Data'!AF$47*'Fixed Data'!$B$24*'Fixed Data'!$B$23+AF$158*'Fixed Data'!$B$26)*'Fixed Data'!AM44/10^6</f>
        <v>0</v>
      </c>
      <c r="AG172" s="262">
        <f>-(AG$158*'Fixed Data'!$B$25*'Fixed Data'!AG$47*'Fixed Data'!$B$24*'Fixed Data'!$B$23+AG$158*'Fixed Data'!$B$26)*'Fixed Data'!AN44/10^6</f>
        <v>0</v>
      </c>
      <c r="AH172" s="262">
        <f>-(AH$158*'Fixed Data'!$B$25*'Fixed Data'!AH$47*'Fixed Data'!$B$24*'Fixed Data'!$B$23+AH$158*'Fixed Data'!$B$26)*'Fixed Data'!AO44/10^6</f>
        <v>0</v>
      </c>
      <c r="AI172" s="262">
        <f>-(AI$158*'Fixed Data'!$B$25*'Fixed Data'!AI$47*'Fixed Data'!$B$24*'Fixed Data'!$B$23+AI$158*'Fixed Data'!$B$26)*'Fixed Data'!AP44/10^6</f>
        <v>0</v>
      </c>
      <c r="AJ172" s="262">
        <f>-(AJ$158*'Fixed Data'!$B$25*'Fixed Data'!AJ$47*'Fixed Data'!$B$24*'Fixed Data'!$B$23+AJ$158*'Fixed Data'!$B$26)*'Fixed Data'!AQ44/10^6</f>
        <v>0</v>
      </c>
      <c r="AK172" s="262">
        <f>-(AK$158*'Fixed Data'!$B$25*'Fixed Data'!AK$47*'Fixed Data'!$B$24*'Fixed Data'!$B$23+AK$158*'Fixed Data'!$B$26)*'Fixed Data'!AR44/10^6</f>
        <v>0</v>
      </c>
      <c r="AL172" s="262">
        <f>-(AL$158*'Fixed Data'!$B$25*'Fixed Data'!AL$47*'Fixed Data'!$B$24*'Fixed Data'!$B$23+AL$158*'Fixed Data'!$B$26)*'Fixed Data'!AS44/10^6</f>
        <v>0</v>
      </c>
      <c r="AM172" s="262">
        <f>-(AM$158*'Fixed Data'!$B$25*'Fixed Data'!AM$47*'Fixed Data'!$B$24*'Fixed Data'!$B$23+AM$158*'Fixed Data'!$B$26)*'Fixed Data'!AT44/10^6</f>
        <v>0</v>
      </c>
      <c r="AN172" s="262">
        <f>-(AN$158*'Fixed Data'!$B$25*'Fixed Data'!AN$47*'Fixed Data'!$B$24*'Fixed Data'!$B$23+AN$158*'Fixed Data'!$B$26)*'Fixed Data'!AU44/10^6</f>
        <v>0</v>
      </c>
      <c r="AO172" s="262">
        <f>-(AO$158*'Fixed Data'!$B$25*'Fixed Data'!AO$47*'Fixed Data'!$B$24*'Fixed Data'!$B$23+AO$158*'Fixed Data'!$B$26)*'Fixed Data'!AV44/10^6</f>
        <v>0</v>
      </c>
      <c r="AP172" s="262">
        <f>-(AP$158*'Fixed Data'!$B$25*'Fixed Data'!AP$47*'Fixed Data'!$B$24*'Fixed Data'!$B$23+AP$158*'Fixed Data'!$B$26)*'Fixed Data'!AW44/10^6</f>
        <v>0</v>
      </c>
      <c r="AQ172" s="262">
        <f>-(AQ$158*'Fixed Data'!$B$25*'Fixed Data'!AQ$47*'Fixed Data'!$B$24*'Fixed Data'!$B$23+AQ$158*'Fixed Data'!$B$26)*'Fixed Data'!AX44/10^6</f>
        <v>0</v>
      </c>
      <c r="AR172" s="262">
        <f>-(AR$158*'Fixed Data'!$B$25*'Fixed Data'!AR$47*'Fixed Data'!$B$24*'Fixed Data'!$B$23+AR$158*'Fixed Data'!$B$26)*'Fixed Data'!AY44/10^6</f>
        <v>0</v>
      </c>
      <c r="AS172" s="262">
        <f>-(AS$158*'Fixed Data'!$B$25*'Fixed Data'!AS$47*'Fixed Data'!$B$24*'Fixed Data'!$B$23+AS$158*'Fixed Data'!$B$26)*'Fixed Data'!AZ44/10^6</f>
        <v>0</v>
      </c>
      <c r="AT172" s="262">
        <f>-(AT$158*'Fixed Data'!$B$25*'Fixed Data'!AT$47*'Fixed Data'!$B$24*'Fixed Data'!$B$23+AT$158*'Fixed Data'!$B$26)*'Fixed Data'!BA44/10^6</f>
        <v>0</v>
      </c>
      <c r="AU172" s="262">
        <f>-(AU$158*'Fixed Data'!$B$25*'Fixed Data'!AU$47*'Fixed Data'!$B$24*'Fixed Data'!$B$23+AU$158*'Fixed Data'!$B$26)*'Fixed Data'!BB44/10^6</f>
        <v>0</v>
      </c>
      <c r="AV172" s="262">
        <f>-(AV$158*'Fixed Data'!$B$25*'Fixed Data'!AV$47*'Fixed Data'!$B$24*'Fixed Data'!$B$23+AV$158*'Fixed Data'!$B$26)*'Fixed Data'!BC44/10^6</f>
        <v>0</v>
      </c>
      <c r="AW172" s="262">
        <f>-(AW$158*'Fixed Data'!$B$25*'Fixed Data'!AW$47*'Fixed Data'!$B$24*'Fixed Data'!$B$23+AW$158*'Fixed Data'!$B$26)*'Fixed Data'!BD44/10^6</f>
        <v>0</v>
      </c>
      <c r="AX172" s="262">
        <f>-(AX$158*'Fixed Data'!$B$25*'Fixed Data'!AX$47*'Fixed Data'!$B$24*'Fixed Data'!$B$23+AX$158*'Fixed Data'!$B$26)*'Fixed Data'!BE44/10^6</f>
        <v>0</v>
      </c>
      <c r="AY172" s="262">
        <f>-(AY$158*'Fixed Data'!$B$25*'Fixed Data'!AY$47*'Fixed Data'!$B$24*'Fixed Data'!$B$23+AY$158*'Fixed Data'!$B$26)*'Fixed Data'!BF44/10^6</f>
        <v>0</v>
      </c>
      <c r="AZ172" s="262">
        <f>-(AZ$158*'Fixed Data'!$B$25*'Fixed Data'!AZ$47*'Fixed Data'!$B$24*'Fixed Data'!$B$23+AZ$158*'Fixed Data'!$B$26)*'Fixed Data'!BG44/10^6</f>
        <v>0</v>
      </c>
      <c r="BA172" s="262">
        <f>-(BA$158*'Fixed Data'!$B$25*'Fixed Data'!BA$47*'Fixed Data'!$B$24*'Fixed Data'!$B$23+BA$158*'Fixed Data'!$B$26)*'Fixed Data'!BH44/10^6</f>
        <v>0</v>
      </c>
      <c r="BB172" s="262">
        <f>-(BB$158*'Fixed Data'!$B$25*'Fixed Data'!BB$47*'Fixed Data'!$B$24*'Fixed Data'!$B$23+BB$158*'Fixed Data'!$B$26)*'Fixed Data'!BI44/10^6</f>
        <v>0</v>
      </c>
    </row>
    <row r="173" spans="1:54" outlineLevel="2">
      <c r="A173" s="424"/>
      <c r="B173" s="135" t="s">
        <v>282</v>
      </c>
      <c r="C173" s="135"/>
      <c r="D173" s="135" t="s">
        <v>379</v>
      </c>
      <c r="E173" s="282"/>
      <c r="F173" s="279"/>
      <c r="G173" s="279"/>
      <c r="H173" s="279"/>
      <c r="I173" s="279"/>
      <c r="J173" s="279"/>
      <c r="K173" s="279"/>
      <c r="L173" s="279"/>
      <c r="M173" s="279"/>
      <c r="N173" s="279"/>
      <c r="O173" s="279"/>
      <c r="P173" s="279"/>
      <c r="Q173" s="279"/>
      <c r="R173" s="279"/>
      <c r="S173" s="279"/>
      <c r="T173" s="279"/>
      <c r="U173" s="279"/>
      <c r="V173" s="279"/>
      <c r="W173" s="279"/>
      <c r="X173" s="279"/>
      <c r="Y173" s="279"/>
      <c r="Z173" s="279"/>
      <c r="AA173" s="279"/>
      <c r="AB173" s="279"/>
      <c r="AC173" s="279"/>
      <c r="AD173" s="279"/>
      <c r="AE173" s="279"/>
      <c r="AF173" s="279"/>
      <c r="AG173" s="279"/>
      <c r="AH173" s="279"/>
      <c r="AI173" s="279"/>
      <c r="AJ173" s="279"/>
      <c r="AK173" s="279"/>
      <c r="AL173" s="279"/>
      <c r="AM173" s="279"/>
      <c r="AN173" s="279"/>
      <c r="AO173" s="279"/>
      <c r="AP173" s="279"/>
      <c r="AQ173" s="279"/>
      <c r="AR173" s="279"/>
      <c r="AS173" s="279"/>
      <c r="AT173" s="279"/>
      <c r="AU173" s="279"/>
      <c r="AV173" s="279"/>
      <c r="AW173" s="279"/>
      <c r="AX173" s="279"/>
      <c r="AY173" s="279"/>
      <c r="AZ173" s="279"/>
      <c r="BA173" s="279"/>
      <c r="BB173" s="279"/>
    </row>
    <row r="174" spans="1:54" outlineLevel="2">
      <c r="A174" s="425"/>
      <c r="B174" s="135" t="s">
        <v>282</v>
      </c>
      <c r="C174" s="135"/>
      <c r="D174" s="135" t="s">
        <v>379</v>
      </c>
      <c r="E174" s="282"/>
      <c r="F174" s="279"/>
      <c r="G174" s="279"/>
      <c r="H174" s="279"/>
      <c r="I174" s="279"/>
      <c r="J174" s="279"/>
      <c r="K174" s="279"/>
      <c r="L174" s="279"/>
      <c r="M174" s="279"/>
      <c r="N174" s="279"/>
      <c r="O174" s="279"/>
      <c r="P174" s="279"/>
      <c r="Q174" s="279"/>
      <c r="R174" s="279"/>
      <c r="S174" s="279"/>
      <c r="T174" s="279"/>
      <c r="U174" s="279"/>
      <c r="V174" s="279"/>
      <c r="W174" s="279"/>
      <c r="X174" s="279"/>
      <c r="Y174" s="279"/>
      <c r="Z174" s="279"/>
      <c r="AA174" s="279"/>
      <c r="AB174" s="279"/>
      <c r="AC174" s="279"/>
      <c r="AD174" s="279"/>
      <c r="AE174" s="279"/>
      <c r="AF174" s="279"/>
      <c r="AG174" s="279"/>
      <c r="AH174" s="279"/>
      <c r="AI174" s="279"/>
      <c r="AJ174" s="279"/>
      <c r="AK174" s="279"/>
      <c r="AL174" s="279"/>
      <c r="AM174" s="279"/>
      <c r="AN174" s="279"/>
      <c r="AO174" s="279"/>
      <c r="AP174" s="279"/>
      <c r="AQ174" s="279"/>
      <c r="AR174" s="279"/>
      <c r="AS174" s="279"/>
      <c r="AT174" s="279"/>
      <c r="AU174" s="279"/>
      <c r="AV174" s="279"/>
      <c r="AW174" s="279"/>
      <c r="AX174" s="279"/>
      <c r="AY174" s="279"/>
      <c r="AZ174" s="279"/>
      <c r="BA174" s="279"/>
      <c r="BB174" s="279"/>
    </row>
    <row r="175" spans="1:54" outlineLevel="2">
      <c r="B175" s="135"/>
      <c r="C175" s="135"/>
      <c r="D175" s="135"/>
      <c r="E175" s="263"/>
      <c r="F175" s="137"/>
      <c r="G175" s="137"/>
      <c r="H175" s="137"/>
      <c r="I175" s="137"/>
      <c r="J175" s="137"/>
      <c r="K175" s="137"/>
      <c r="L175" s="137"/>
      <c r="M175" s="137"/>
      <c r="N175" s="137"/>
      <c r="O175" s="137"/>
      <c r="P175" s="137"/>
      <c r="Q175" s="137"/>
      <c r="R175" s="137"/>
      <c r="S175" s="137"/>
      <c r="T175" s="137"/>
      <c r="U175" s="137"/>
      <c r="V175" s="137"/>
      <c r="W175" s="137"/>
      <c r="X175" s="137"/>
      <c r="Y175" s="137"/>
      <c r="Z175" s="137"/>
      <c r="AA175" s="137"/>
      <c r="AB175" s="137"/>
      <c r="AC175" s="137"/>
      <c r="AD175" s="137"/>
      <c r="AE175" s="137"/>
      <c r="AF175" s="137"/>
      <c r="AG175" s="137"/>
      <c r="AH175" s="137"/>
      <c r="AI175" s="137"/>
      <c r="AJ175" s="137"/>
      <c r="AK175" s="137"/>
      <c r="AL175" s="137"/>
      <c r="AM175" s="137"/>
      <c r="AN175" s="137"/>
      <c r="AO175" s="137"/>
      <c r="AP175" s="137"/>
      <c r="AQ175" s="137"/>
      <c r="AR175" s="137"/>
      <c r="AS175" s="137"/>
      <c r="AT175" s="137"/>
      <c r="AU175" s="137"/>
      <c r="AV175" s="137"/>
      <c r="AW175" s="137"/>
      <c r="AX175" s="137"/>
      <c r="AY175" s="137"/>
      <c r="AZ175" s="137"/>
      <c r="BA175" s="137"/>
      <c r="BB175" s="137"/>
    </row>
    <row r="176" spans="1:54" ht="12.75" customHeight="1" outlineLevel="2">
      <c r="A176" s="423" t="s">
        <v>473</v>
      </c>
      <c r="B176" s="135" t="s">
        <v>282</v>
      </c>
      <c r="C176" s="135" t="s">
        <v>385</v>
      </c>
      <c r="D176" s="135" t="s">
        <v>379</v>
      </c>
      <c r="E176" s="262">
        <f>-(E$158*'Fixed Data'!$B$25*'Fixed Data'!E$47*'Fixed Data'!$B$24*'Fixed Data'!$B$23+E$158*'Fixed Data'!$B$26)*'Fixed Data'!L46/10^6</f>
        <v>0</v>
      </c>
      <c r="F176" s="262">
        <f>-(F$158*'Fixed Data'!$B$25*'Fixed Data'!F$47*'Fixed Data'!$B$24*'Fixed Data'!$B$23+F$158*'Fixed Data'!$B$26)*'Fixed Data'!M46/10^6</f>
        <v>0</v>
      </c>
      <c r="G176" s="262">
        <f>-(G$158*'Fixed Data'!$B$25*'Fixed Data'!G$47*'Fixed Data'!$B$24*'Fixed Data'!$B$23+G$158*'Fixed Data'!$B$26)*'Fixed Data'!N46/10^6</f>
        <v>0</v>
      </c>
      <c r="H176" s="262">
        <f>-(H$158*'Fixed Data'!$B$25*'Fixed Data'!H$47*'Fixed Data'!$B$24*'Fixed Data'!$B$23+H$158*'Fixed Data'!$B$26)*'Fixed Data'!O46/10^6</f>
        <v>0</v>
      </c>
      <c r="I176" s="262">
        <f>-(I$158*'Fixed Data'!$B$25*'Fixed Data'!I$47*'Fixed Data'!$B$24*'Fixed Data'!$B$23+I$158*'Fixed Data'!$B$26)*'Fixed Data'!P46/10^6</f>
        <v>0</v>
      </c>
      <c r="J176" s="262">
        <f>-(J$158*'Fixed Data'!$B$25*'Fixed Data'!J$47*'Fixed Data'!$B$24*'Fixed Data'!$B$23+J$158*'Fixed Data'!$B$26)*'Fixed Data'!Q46/10^6</f>
        <v>0</v>
      </c>
      <c r="K176" s="262">
        <f>-(K$158*'Fixed Data'!$B$25*'Fixed Data'!K$47*'Fixed Data'!$B$24*'Fixed Data'!$B$23+K$158*'Fixed Data'!$B$26)*'Fixed Data'!R46/10^6</f>
        <v>0</v>
      </c>
      <c r="L176" s="262">
        <f>-(L$158*'Fixed Data'!$B$25*'Fixed Data'!L$47*'Fixed Data'!$B$24*'Fixed Data'!$B$23+L$158*'Fixed Data'!$B$26)*'Fixed Data'!S46/10^6</f>
        <v>0</v>
      </c>
      <c r="M176" s="262">
        <f>-(M$158*'Fixed Data'!$B$25*'Fixed Data'!M$47*'Fixed Data'!$B$24*'Fixed Data'!$B$23+M$158*'Fixed Data'!$B$26)*'Fixed Data'!T46/10^6</f>
        <v>0</v>
      </c>
      <c r="N176" s="262">
        <f>-(N$158*'Fixed Data'!$B$25*'Fixed Data'!N$47*'Fixed Data'!$B$24*'Fixed Data'!$B$23+N$158*'Fixed Data'!$B$26)*'Fixed Data'!U46/10^6</f>
        <v>0</v>
      </c>
      <c r="O176" s="262">
        <f>-(O$158*'Fixed Data'!$B$25*'Fixed Data'!O$47*'Fixed Data'!$B$24*'Fixed Data'!$B$23+O$158*'Fixed Data'!$B$26)*'Fixed Data'!V46/10^6</f>
        <v>0</v>
      </c>
      <c r="P176" s="262">
        <f>-(P$158*'Fixed Data'!$B$25*'Fixed Data'!P$47*'Fixed Data'!$B$24*'Fixed Data'!$B$23+P$158*'Fixed Data'!$B$26)*'Fixed Data'!W46/10^6</f>
        <v>0</v>
      </c>
      <c r="Q176" s="262">
        <f>-(Q$158*'Fixed Data'!$B$25*'Fixed Data'!Q$47*'Fixed Data'!$B$24*'Fixed Data'!$B$23+Q$158*'Fixed Data'!$B$26)*'Fixed Data'!X46/10^6</f>
        <v>0</v>
      </c>
      <c r="R176" s="262">
        <f>-(R$158*'Fixed Data'!$B$25*'Fixed Data'!R$47*'Fixed Data'!$B$24*'Fixed Data'!$B$23+R$158*'Fixed Data'!$B$26)*'Fixed Data'!Y46/10^6</f>
        <v>0</v>
      </c>
      <c r="S176" s="262">
        <f>-(S$158*'Fixed Data'!$B$25*'Fixed Data'!S$47*'Fixed Data'!$B$24*'Fixed Data'!$B$23+S$158*'Fixed Data'!$B$26)*'Fixed Data'!Z46/10^6</f>
        <v>0</v>
      </c>
      <c r="T176" s="262">
        <f>-(T$158*'Fixed Data'!$B$25*'Fixed Data'!T$47*'Fixed Data'!$B$24*'Fixed Data'!$B$23+T$158*'Fixed Data'!$B$26)*'Fixed Data'!AA46/10^6</f>
        <v>0</v>
      </c>
      <c r="U176" s="262">
        <f>-(U$158*'Fixed Data'!$B$25*'Fixed Data'!U$47*'Fixed Data'!$B$24*'Fixed Data'!$B$23+U$158*'Fixed Data'!$B$26)*'Fixed Data'!AB46/10^6</f>
        <v>0</v>
      </c>
      <c r="V176" s="262">
        <f>-(V$158*'Fixed Data'!$B$25*'Fixed Data'!V$47*'Fixed Data'!$B$24*'Fixed Data'!$B$23+V$158*'Fixed Data'!$B$26)*'Fixed Data'!AC46/10^6</f>
        <v>0</v>
      </c>
      <c r="W176" s="262">
        <f>-(W$158*'Fixed Data'!$B$25*'Fixed Data'!W$47*'Fixed Data'!$B$24*'Fixed Data'!$B$23+W$158*'Fixed Data'!$B$26)*'Fixed Data'!AD46/10^6</f>
        <v>0</v>
      </c>
      <c r="X176" s="262">
        <f>-(X$158*'Fixed Data'!$B$25*'Fixed Data'!X$47*'Fixed Data'!$B$24*'Fixed Data'!$B$23+X$158*'Fixed Data'!$B$26)*'Fixed Data'!AE46/10^6</f>
        <v>0</v>
      </c>
      <c r="Y176" s="262">
        <f>-(Y$158*'Fixed Data'!$B$25*'Fixed Data'!Y$47*'Fixed Data'!$B$24*'Fixed Data'!$B$23+Y$158*'Fixed Data'!$B$26)*'Fixed Data'!AF46/10^6</f>
        <v>0</v>
      </c>
      <c r="Z176" s="262">
        <f>-(Z$158*'Fixed Data'!$B$25*'Fixed Data'!Z$47*'Fixed Data'!$B$24*'Fixed Data'!$B$23+Z$158*'Fixed Data'!$B$26)*'Fixed Data'!AG46/10^6</f>
        <v>0</v>
      </c>
      <c r="AA176" s="262">
        <f>-(AA$158*'Fixed Data'!$B$25*'Fixed Data'!AA$47*'Fixed Data'!$B$24*'Fixed Data'!$B$23+AA$158*'Fixed Data'!$B$26)*'Fixed Data'!AH46/10^6</f>
        <v>0</v>
      </c>
      <c r="AB176" s="262">
        <f>-(AB$158*'Fixed Data'!$B$25*'Fixed Data'!AB$47*'Fixed Data'!$B$24*'Fixed Data'!$B$23+AB$158*'Fixed Data'!$B$26)*'Fixed Data'!AI46/10^6</f>
        <v>0</v>
      </c>
      <c r="AC176" s="262">
        <f>-(AC$158*'Fixed Data'!$B$25*'Fixed Data'!AC$47*'Fixed Data'!$B$24*'Fixed Data'!$B$23+AC$158*'Fixed Data'!$B$26)*'Fixed Data'!AJ46/10^6</f>
        <v>0</v>
      </c>
      <c r="AD176" s="262">
        <f>-(AD$158*'Fixed Data'!$B$25*'Fixed Data'!AD$47*'Fixed Data'!$B$24*'Fixed Data'!$B$23+AD$158*'Fixed Data'!$B$26)*'Fixed Data'!AK46/10^6</f>
        <v>0</v>
      </c>
      <c r="AE176" s="262">
        <f>-(AE$158*'Fixed Data'!$B$25*'Fixed Data'!AE$47*'Fixed Data'!$B$24*'Fixed Data'!$B$23+AE$158*'Fixed Data'!$B$26)*'Fixed Data'!AL46/10^6</f>
        <v>0</v>
      </c>
      <c r="AF176" s="262">
        <f>-(AF$158*'Fixed Data'!$B$25*'Fixed Data'!AF$47*'Fixed Data'!$B$24*'Fixed Data'!$B$23+AF$158*'Fixed Data'!$B$26)*'Fixed Data'!AM46/10^6</f>
        <v>0</v>
      </c>
      <c r="AG176" s="262">
        <f>-(AG$158*'Fixed Data'!$B$25*'Fixed Data'!AG$47*'Fixed Data'!$B$24*'Fixed Data'!$B$23+AG$158*'Fixed Data'!$B$26)*'Fixed Data'!AN46/10^6</f>
        <v>0</v>
      </c>
      <c r="AH176" s="262">
        <f>-(AH$158*'Fixed Data'!$B$25*'Fixed Data'!AH$47*'Fixed Data'!$B$24*'Fixed Data'!$B$23+AH$158*'Fixed Data'!$B$26)*'Fixed Data'!AO46/10^6</f>
        <v>0</v>
      </c>
      <c r="AI176" s="262">
        <f>-(AI$158*'Fixed Data'!$B$25*'Fixed Data'!AI$47*'Fixed Data'!$B$24*'Fixed Data'!$B$23+AI$158*'Fixed Data'!$B$26)*'Fixed Data'!AP46/10^6</f>
        <v>0</v>
      </c>
      <c r="AJ176" s="262">
        <f>-(AJ$158*'Fixed Data'!$B$25*'Fixed Data'!AJ$47*'Fixed Data'!$B$24*'Fixed Data'!$B$23+AJ$158*'Fixed Data'!$B$26)*'Fixed Data'!AQ46/10^6</f>
        <v>0</v>
      </c>
      <c r="AK176" s="262">
        <f>-(AK$158*'Fixed Data'!$B$25*'Fixed Data'!AK$47*'Fixed Data'!$B$24*'Fixed Data'!$B$23+AK$158*'Fixed Data'!$B$26)*'Fixed Data'!AR46/10^6</f>
        <v>0</v>
      </c>
      <c r="AL176" s="262">
        <f>-(AL$158*'Fixed Data'!$B$25*'Fixed Data'!AL$47*'Fixed Data'!$B$24*'Fixed Data'!$B$23+AL$158*'Fixed Data'!$B$26)*'Fixed Data'!AS46/10^6</f>
        <v>0</v>
      </c>
      <c r="AM176" s="262">
        <f>-(AM$158*'Fixed Data'!$B$25*'Fixed Data'!AM$47*'Fixed Data'!$B$24*'Fixed Data'!$B$23+AM$158*'Fixed Data'!$B$26)*'Fixed Data'!AT46/10^6</f>
        <v>0</v>
      </c>
      <c r="AN176" s="262">
        <f>-(AN$158*'Fixed Data'!$B$25*'Fixed Data'!AN$47*'Fixed Data'!$B$24*'Fixed Data'!$B$23+AN$158*'Fixed Data'!$B$26)*'Fixed Data'!AU46/10^6</f>
        <v>0</v>
      </c>
      <c r="AO176" s="262">
        <f>-(AO$158*'Fixed Data'!$B$25*'Fixed Data'!AO$47*'Fixed Data'!$B$24*'Fixed Data'!$B$23+AO$158*'Fixed Data'!$B$26)*'Fixed Data'!AV46/10^6</f>
        <v>0</v>
      </c>
      <c r="AP176" s="262">
        <f>-(AP$158*'Fixed Data'!$B$25*'Fixed Data'!AP$47*'Fixed Data'!$B$24*'Fixed Data'!$B$23+AP$158*'Fixed Data'!$B$26)*'Fixed Data'!AW46/10^6</f>
        <v>0</v>
      </c>
      <c r="AQ176" s="262">
        <f>-(AQ$158*'Fixed Data'!$B$25*'Fixed Data'!AQ$47*'Fixed Data'!$B$24*'Fixed Data'!$B$23+AQ$158*'Fixed Data'!$B$26)*'Fixed Data'!AX46/10^6</f>
        <v>0</v>
      </c>
      <c r="AR176" s="262">
        <f>-(AR$158*'Fixed Data'!$B$25*'Fixed Data'!AR$47*'Fixed Data'!$B$24*'Fixed Data'!$B$23+AR$158*'Fixed Data'!$B$26)*'Fixed Data'!AY46/10^6</f>
        <v>0</v>
      </c>
      <c r="AS176" s="262">
        <f>-(AS$158*'Fixed Data'!$B$25*'Fixed Data'!AS$47*'Fixed Data'!$B$24*'Fixed Data'!$B$23+AS$158*'Fixed Data'!$B$26)*'Fixed Data'!AZ46/10^6</f>
        <v>0</v>
      </c>
      <c r="AT176" s="262">
        <f>-(AT$158*'Fixed Data'!$B$25*'Fixed Data'!AT$47*'Fixed Data'!$B$24*'Fixed Data'!$B$23+AT$158*'Fixed Data'!$B$26)*'Fixed Data'!BA46/10^6</f>
        <v>0</v>
      </c>
      <c r="AU176" s="262">
        <f>-(AU$158*'Fixed Data'!$B$25*'Fixed Data'!AU$47*'Fixed Data'!$B$24*'Fixed Data'!$B$23+AU$158*'Fixed Data'!$B$26)*'Fixed Data'!BB46/10^6</f>
        <v>0</v>
      </c>
      <c r="AV176" s="262">
        <f>-(AV$158*'Fixed Data'!$B$25*'Fixed Data'!AV$47*'Fixed Data'!$B$24*'Fixed Data'!$B$23+AV$158*'Fixed Data'!$B$26)*'Fixed Data'!BC46/10^6</f>
        <v>0</v>
      </c>
      <c r="AW176" s="262">
        <f>-(AW$158*'Fixed Data'!$B$25*'Fixed Data'!AW$47*'Fixed Data'!$B$24*'Fixed Data'!$B$23+AW$158*'Fixed Data'!$B$26)*'Fixed Data'!BD46/10^6</f>
        <v>0</v>
      </c>
      <c r="AX176" s="262">
        <f>-(AX$158*'Fixed Data'!$B$25*'Fixed Data'!AX$47*'Fixed Data'!$B$24*'Fixed Data'!$B$23+AX$158*'Fixed Data'!$B$26)*'Fixed Data'!BE46/10^6</f>
        <v>0</v>
      </c>
      <c r="AY176" s="262">
        <f>-(AY$158*'Fixed Data'!$B$25*'Fixed Data'!AY$47*'Fixed Data'!$B$24*'Fixed Data'!$B$23+AY$158*'Fixed Data'!$B$26)*'Fixed Data'!BF46/10^6</f>
        <v>0</v>
      </c>
      <c r="AZ176" s="262">
        <f>-(AZ$158*'Fixed Data'!$B$25*'Fixed Data'!AZ$47*'Fixed Data'!$B$24*'Fixed Data'!$B$23+AZ$158*'Fixed Data'!$B$26)*'Fixed Data'!BG46/10^6</f>
        <v>0</v>
      </c>
      <c r="BA176" s="262">
        <f>-(BA$158*'Fixed Data'!$B$25*'Fixed Data'!BA$47*'Fixed Data'!$B$24*'Fixed Data'!$B$23+BA$158*'Fixed Data'!$B$26)*'Fixed Data'!BH46/10^6</f>
        <v>0</v>
      </c>
      <c r="BB176" s="262">
        <f>-(BB$158*'Fixed Data'!$B$25*'Fixed Data'!BB$47*'Fixed Data'!$B$24*'Fixed Data'!$B$23+BB$158*'Fixed Data'!$B$26)*'Fixed Data'!BI46/10^6</f>
        <v>0</v>
      </c>
    </row>
    <row r="177" spans="1:54" outlineLevel="2">
      <c r="A177" s="424"/>
      <c r="B177" s="135" t="s">
        <v>282</v>
      </c>
      <c r="C177" s="135"/>
      <c r="D177" s="135" t="s">
        <v>379</v>
      </c>
      <c r="E177" s="282"/>
      <c r="F177" s="279"/>
      <c r="G177" s="279"/>
      <c r="H177" s="279"/>
      <c r="I177" s="279"/>
      <c r="J177" s="279"/>
      <c r="K177" s="279"/>
      <c r="L177" s="279"/>
      <c r="M177" s="279"/>
      <c r="N177" s="279"/>
      <c r="O177" s="279"/>
      <c r="P177" s="279"/>
      <c r="Q177" s="279"/>
      <c r="R177" s="279"/>
      <c r="S177" s="279"/>
      <c r="T177" s="279"/>
      <c r="U177" s="279"/>
      <c r="V177" s="279"/>
      <c r="W177" s="279"/>
      <c r="X177" s="279"/>
      <c r="Y177" s="279"/>
      <c r="Z177" s="279"/>
      <c r="AA177" s="279"/>
      <c r="AB177" s="279"/>
      <c r="AC177" s="279"/>
      <c r="AD177" s="279"/>
      <c r="AE177" s="279"/>
      <c r="AF177" s="279"/>
      <c r="AG177" s="279"/>
      <c r="AH177" s="279"/>
      <c r="AI177" s="279"/>
      <c r="AJ177" s="279"/>
      <c r="AK177" s="279"/>
      <c r="AL177" s="279"/>
      <c r="AM177" s="279"/>
      <c r="AN177" s="279"/>
      <c r="AO177" s="279"/>
      <c r="AP177" s="279"/>
      <c r="AQ177" s="279"/>
      <c r="AR177" s="279"/>
      <c r="AS177" s="279"/>
      <c r="AT177" s="279"/>
      <c r="AU177" s="279"/>
      <c r="AV177" s="279"/>
      <c r="AW177" s="279"/>
      <c r="AX177" s="279"/>
      <c r="AY177" s="279"/>
      <c r="AZ177" s="279"/>
      <c r="BA177" s="279"/>
      <c r="BB177" s="279"/>
    </row>
    <row r="178" spans="1:54" outlineLevel="2">
      <c r="A178" s="425"/>
      <c r="B178" s="135" t="s">
        <v>282</v>
      </c>
      <c r="C178" s="135"/>
      <c r="D178" s="135" t="s">
        <v>379</v>
      </c>
      <c r="E178" s="282"/>
      <c r="F178" s="279"/>
      <c r="G178" s="279"/>
      <c r="H178" s="279"/>
      <c r="I178" s="279"/>
      <c r="J178" s="279"/>
      <c r="K178" s="279"/>
      <c r="L178" s="279"/>
      <c r="M178" s="279"/>
      <c r="N178" s="279"/>
      <c r="O178" s="279"/>
      <c r="P178" s="279"/>
      <c r="Q178" s="279"/>
      <c r="R178" s="279"/>
      <c r="S178" s="279"/>
      <c r="T178" s="279"/>
      <c r="U178" s="279"/>
      <c r="V178" s="279"/>
      <c r="W178" s="279"/>
      <c r="X178" s="279"/>
      <c r="Y178" s="279"/>
      <c r="Z178" s="279"/>
      <c r="AA178" s="279"/>
      <c r="AB178" s="279"/>
      <c r="AC178" s="279"/>
      <c r="AD178" s="279"/>
      <c r="AE178" s="279"/>
      <c r="AF178" s="279"/>
      <c r="AG178" s="279"/>
      <c r="AH178" s="279"/>
      <c r="AI178" s="279"/>
      <c r="AJ178" s="279"/>
      <c r="AK178" s="279"/>
      <c r="AL178" s="279"/>
      <c r="AM178" s="279"/>
      <c r="AN178" s="279"/>
      <c r="AO178" s="279"/>
      <c r="AP178" s="279"/>
      <c r="AQ178" s="279"/>
      <c r="AR178" s="279"/>
      <c r="AS178" s="279"/>
      <c r="AT178" s="279"/>
      <c r="AU178" s="279"/>
      <c r="AV178" s="279"/>
      <c r="AW178" s="279"/>
      <c r="AX178" s="279"/>
      <c r="AY178" s="279"/>
      <c r="AZ178" s="279"/>
      <c r="BA178" s="279"/>
      <c r="BB178" s="279"/>
    </row>
    <row r="179" spans="1:54" outlineLevel="1">
      <c r="B179" s="19"/>
      <c r="C179" s="19"/>
      <c r="D179" s="19"/>
      <c r="E179" s="15"/>
    </row>
    <row r="180" spans="1:54" outlineLevel="1">
      <c r="B180" s="19"/>
      <c r="C180" s="19"/>
      <c r="D180" s="19"/>
      <c r="E180" s="15"/>
    </row>
    <row r="181" spans="1:54">
      <c r="B181" s="19"/>
      <c r="C181" s="19"/>
      <c r="D181" s="19"/>
      <c r="E181" s="15"/>
    </row>
    <row r="182" spans="1:54" ht="15">
      <c r="A182" s="12" t="s">
        <v>474</v>
      </c>
      <c r="B182" s="19"/>
      <c r="C182" s="19"/>
      <c r="D182" s="19"/>
      <c r="E182" s="15"/>
    </row>
    <row r="183" spans="1:54" ht="15" outlineLevel="1">
      <c r="A183" s="12"/>
      <c r="B183" s="19"/>
      <c r="C183" s="19"/>
      <c r="D183" s="19"/>
      <c r="E183" s="15"/>
    </row>
    <row r="184" spans="1:54" s="4" customFormat="1" outlineLevel="1">
      <c r="A184" s="4" t="s">
        <v>475</v>
      </c>
      <c r="B184" s="151"/>
      <c r="C184" s="151"/>
      <c r="D184" s="151"/>
      <c r="E184" s="152"/>
    </row>
    <row r="185" spans="1:54" s="4" customFormat="1" outlineLevel="2">
      <c r="B185" s="151"/>
      <c r="C185" s="151"/>
      <c r="D185" s="151"/>
      <c r="E185" s="130">
        <v>2027</v>
      </c>
      <c r="F185" s="130">
        <v>2028</v>
      </c>
      <c r="G185" s="130">
        <v>2029</v>
      </c>
      <c r="H185" s="130">
        <v>2030</v>
      </c>
      <c r="I185" s="130">
        <v>2031</v>
      </c>
      <c r="J185" s="130">
        <v>2032</v>
      </c>
      <c r="K185" s="130">
        <v>2033</v>
      </c>
      <c r="L185" s="130">
        <v>2034</v>
      </c>
      <c r="M185" s="130">
        <v>2035</v>
      </c>
      <c r="N185" s="130">
        <v>2036</v>
      </c>
      <c r="O185" s="130">
        <v>2037</v>
      </c>
      <c r="P185" s="130">
        <v>2038</v>
      </c>
      <c r="Q185" s="130">
        <v>2039</v>
      </c>
      <c r="R185" s="130">
        <v>2040</v>
      </c>
      <c r="S185" s="130">
        <v>2041</v>
      </c>
      <c r="T185" s="130">
        <v>2042</v>
      </c>
      <c r="U185" s="130">
        <v>2043</v>
      </c>
      <c r="V185" s="130">
        <v>2044</v>
      </c>
      <c r="W185" s="130">
        <v>2045</v>
      </c>
      <c r="X185" s="130">
        <v>2046</v>
      </c>
      <c r="Y185" s="130">
        <v>2047</v>
      </c>
      <c r="Z185" s="130">
        <v>2048</v>
      </c>
      <c r="AA185" s="130">
        <v>2049</v>
      </c>
      <c r="AB185" s="130">
        <v>2050</v>
      </c>
      <c r="AC185" s="130">
        <v>2051</v>
      </c>
      <c r="AD185" s="130">
        <v>2052</v>
      </c>
      <c r="AE185" s="130">
        <v>2053</v>
      </c>
      <c r="AF185" s="130">
        <v>2054</v>
      </c>
      <c r="AG185" s="130">
        <v>2055</v>
      </c>
      <c r="AH185" s="130">
        <v>2056</v>
      </c>
      <c r="AI185" s="130">
        <v>2057</v>
      </c>
      <c r="AJ185" s="130">
        <v>2058</v>
      </c>
      <c r="AK185" s="130">
        <v>2059</v>
      </c>
      <c r="AL185" s="130">
        <v>2060</v>
      </c>
      <c r="AM185" s="130">
        <v>2061</v>
      </c>
      <c r="AN185" s="130">
        <v>2062</v>
      </c>
      <c r="AO185" s="130">
        <v>2063</v>
      </c>
      <c r="AP185" s="130">
        <v>2064</v>
      </c>
      <c r="AQ185" s="130">
        <v>2065</v>
      </c>
      <c r="AR185" s="130">
        <v>2066</v>
      </c>
      <c r="AS185" s="130">
        <v>2067</v>
      </c>
      <c r="AT185" s="130">
        <v>2068</v>
      </c>
      <c r="AU185" s="130">
        <v>2069</v>
      </c>
      <c r="AV185" s="130">
        <v>2070</v>
      </c>
      <c r="AW185" s="130">
        <v>2071</v>
      </c>
      <c r="AX185" s="130">
        <v>2072</v>
      </c>
      <c r="AY185" s="130">
        <v>2073</v>
      </c>
      <c r="AZ185" s="130">
        <v>2074</v>
      </c>
      <c r="BA185" s="130">
        <v>2075</v>
      </c>
      <c r="BB185" s="130">
        <v>2076</v>
      </c>
    </row>
    <row r="186" spans="1:54" outlineLevel="2">
      <c r="A186" s="430" t="s">
        <v>476</v>
      </c>
      <c r="B186" s="150" t="s">
        <v>477</v>
      </c>
      <c r="C186" s="6" t="s">
        <v>478</v>
      </c>
      <c r="D186" s="10" t="s">
        <v>390</v>
      </c>
      <c r="E186" s="129">
        <f>IF(E52&lt;($E$52),1,IF((E52-1)&gt;30,(D$186/(1+'Fixed Data'!$B$14)),(1/(1+'Fixed Data'!$B$13)^(E$52-$E$52))))</f>
        <v>1</v>
      </c>
      <c r="F186" s="129">
        <f>IF(F52&lt;($E$52),1,IF((F52-1)&gt;30,(E$186/(1+'Fixed Data'!$B$14)),(1/(1+'Fixed Data'!$B$13)^(F$52-$E$52))))</f>
        <v>0.96618357487922713</v>
      </c>
      <c r="G186" s="129">
        <f>IF(G52&lt;($E$52),1,IF((G52-1)&gt;30,(F$186/(1+'Fixed Data'!$B$14)),(1/(1+'Fixed Data'!$B$13)^(G$52-$E$52))))</f>
        <v>0.93351070036640305</v>
      </c>
      <c r="H186" s="129">
        <f>IF(H52&lt;($E$52),1,IF((H52-1)&gt;30,(G$186/(1+'Fixed Data'!$B$14)),(1/(1+'Fixed Data'!$B$13)^(H$52-$E$52))))</f>
        <v>0.90194270566802237</v>
      </c>
      <c r="I186" s="129">
        <f>IF(I52&lt;($E$52),1,IF((I52-1)&gt;30,(H$186/(1+'Fixed Data'!$B$14)),(1/(1+'Fixed Data'!$B$13)^(I$52-$E$52))))</f>
        <v>0.87144222769857238</v>
      </c>
      <c r="J186" s="129">
        <f>IF(J52&lt;($E$52),1,IF((J52-1)&gt;30,(I$186/(1+'Fixed Data'!$B$14)),(1/(1+'Fixed Data'!$B$13)^(J$52-$E$52))))</f>
        <v>0.84197316685852419</v>
      </c>
      <c r="K186" s="129">
        <f>IF(K52&lt;($E$52),1,IF((K52-1)&gt;30,(J$186/(1+'Fixed Data'!$B$14)),(1/(1+'Fixed Data'!$B$13)^(K$52-$E$52))))</f>
        <v>0.81350064430775282</v>
      </c>
      <c r="L186" s="129">
        <f>IF(L52&lt;($E$52),1,IF((L52-1)&gt;30,(K$186/(1+'Fixed Data'!$B$14)),(1/(1+'Fixed Data'!$B$13)^(L$52-$E$52))))</f>
        <v>0.78599096068381913</v>
      </c>
      <c r="M186" s="129">
        <f>IF(M52&lt;($E$52),1,IF((M52-1)&gt;30,(L$186/(1+'Fixed Data'!$B$14)),(1/(1+'Fixed Data'!$B$13)^(M$52-$E$52))))</f>
        <v>0.75941155621625056</v>
      </c>
      <c r="N186" s="129">
        <f>IF(N52&lt;($E$52),1,IF((N52-1)&gt;30,(M$186/(1+'Fixed Data'!$B$14)),(1/(1+'Fixed Data'!$B$13)^(N$52-$E$52))))</f>
        <v>0.73373097218961414</v>
      </c>
      <c r="O186" s="129">
        <f>IF(O52&lt;($E$52),1,IF((O52-1)&gt;30,(N$186/(1+'Fixed Data'!$B$14)),(1/(1+'Fixed Data'!$B$13)^(O$52-$E$52))))</f>
        <v>0.70891881370977217</v>
      </c>
      <c r="P186" s="129">
        <f>IF(P52&lt;($E$52),1,IF((P52-1)&gt;30,(O$186/(1+'Fixed Data'!$B$14)),(1/(1+'Fixed Data'!$B$13)^(P$52-$E$52))))</f>
        <v>0.68494571372924851</v>
      </c>
      <c r="Q186" s="129">
        <f>IF(Q52&lt;($E$52),1,IF((Q52-1)&gt;30,(P$186/(1+'Fixed Data'!$B$14)),(1/(1+'Fixed Data'!$B$13)^(Q$52-$E$52))))</f>
        <v>0.66178329828912896</v>
      </c>
      <c r="R186" s="129">
        <f>IF(R52&lt;($E$52),1,IF((R52-1)&gt;30,(Q$186/(1+'Fixed Data'!$B$14)),(1/(1+'Fixed Data'!$B$13)^(R$52-$E$52))))</f>
        <v>0.63940415293635666</v>
      </c>
      <c r="S186" s="129">
        <f>IF(S52&lt;($E$52),1,IF((S52-1)&gt;30,(R$186/(1+'Fixed Data'!$B$14)),(1/(1+'Fixed Data'!$B$13)^(S$52-$E$52))))</f>
        <v>0.61778179027667302</v>
      </c>
      <c r="T186" s="129">
        <f>IF(T52&lt;($E$52),1,IF((T52-1)&gt;30,(S$186/(1+'Fixed Data'!$B$14)),(1/(1+'Fixed Data'!$B$13)^(T$52-$E$52))))</f>
        <v>0.59689061862480497</v>
      </c>
      <c r="U186" s="129">
        <f>IF(U52&lt;($E$52),1,IF((U52-1)&gt;30,(T$186/(1+'Fixed Data'!$B$14)),(1/(1+'Fixed Data'!$B$13)^(U$52-$E$52))))</f>
        <v>0.57670591171478747</v>
      </c>
      <c r="V186" s="129">
        <f>IF(V52&lt;($E$52),1,IF((V52-1)&gt;30,(U$186/(1+'Fixed Data'!$B$14)),(1/(1+'Fixed Data'!$B$13)^(V$52-$E$52))))</f>
        <v>0.55720377943457733</v>
      </c>
      <c r="W186" s="129">
        <f>IF(W52&lt;($E$52),1,IF((W52-1)&gt;30,(V$186/(1+'Fixed Data'!$B$14)),(1/(1+'Fixed Data'!$B$13)^(W$52-$E$52))))</f>
        <v>0.53836113955031628</v>
      </c>
      <c r="X186" s="129">
        <f>IF(X52&lt;($E$52),1,IF((X52-1)&gt;30,(W$186/(1+'Fixed Data'!$B$14)),(1/(1+'Fixed Data'!$B$13)^(X$52-$E$52))))</f>
        <v>0.52015569038677911</v>
      </c>
      <c r="Y186" s="129">
        <f>IF(Y52&lt;($E$52),1,IF((Y52-1)&gt;30,(X$186/(1+'Fixed Data'!$B$14)),(1/(1+'Fixed Data'!$B$13)^(Y$52-$E$52))))</f>
        <v>0.50256588443167061</v>
      </c>
      <c r="Z186" s="129">
        <f>IF(Z52&lt;($E$52),1,IF((Z52-1)&gt;30,(Y$186/(1+'Fixed Data'!$B$14)),(1/(1+'Fixed Data'!$B$13)^(Z$52-$E$52))))</f>
        <v>0.48557090283253213</v>
      </c>
      <c r="AA186" s="129">
        <f>IF(AA52&lt;($E$52),1,IF((AA52-1)&gt;30,(Z$186/(1+'Fixed Data'!$B$14)),(1/(1+'Fixed Data'!$B$13)^(AA$52-$E$52))))</f>
        <v>0.46915063075606966</v>
      </c>
      <c r="AB186" s="129">
        <f>IF(AB52&lt;($E$52),1,IF((AB52-1)&gt;30,(AA$186/(1+'Fixed Data'!$B$14)),(1/(1+'Fixed Data'!$B$13)^(AB$52-$E$52))))</f>
        <v>0.45328563358074364</v>
      </c>
      <c r="AC186" s="129">
        <f>IF(AC52&lt;($E$52),1,IF((AC52-1)&gt;30,(AB$186/(1+'Fixed Data'!$B$14)),(1/(1+'Fixed Data'!$B$13)^(AC$52-$E$52))))</f>
        <v>0.43795713389443841</v>
      </c>
      <c r="AD186" s="129">
        <f>IF(AD52&lt;($E$52),1,IF((AD52-1)&gt;30,(AC$186/(1+'Fixed Data'!$B$14)),(1/(1+'Fixed Data'!$B$13)^(AD$52-$E$52))))</f>
        <v>0.42314698926998884</v>
      </c>
      <c r="AE186" s="129">
        <f>IF(AE52&lt;($E$52),1,IF((AE52-1)&gt;30,(AD$186/(1+'Fixed Data'!$B$14)),(1/(1+'Fixed Data'!$B$13)^(AE$52-$E$52))))</f>
        <v>0.40883767079225974</v>
      </c>
      <c r="AF186" s="129">
        <f>IF(AF52&lt;($E$52),1,IF((AF52-1)&gt;30,(AE$186/(1+'Fixed Data'!$B$14)),(1/(1+'Fixed Data'!$B$13)^(AF$52-$E$52))))</f>
        <v>0.39501224231136206</v>
      </c>
      <c r="AG186" s="129">
        <f>IF(AG52&lt;($E$52),1,IF((AG52-1)&gt;30,(AF$186/(1+'Fixed Data'!$B$14)),(1/(1+'Fixed Data'!$B$13)^(AG$52-$E$52))))</f>
        <v>0.38165434039745127</v>
      </c>
      <c r="AH186" s="129">
        <f>IF(AH52&lt;($E$52),1,IF((AH52-1)&gt;30,(AG$186/(1+'Fixed Data'!$B$14)),(1/(1+'Fixed Data'!$B$13)^(AH$52-$E$52))))</f>
        <v>0.36874815497338298</v>
      </c>
      <c r="AI186" s="129">
        <f>IF(AI52&lt;($E$52),1,IF((AI52-1)&gt;30,(AH$186/(1+'Fixed Data'!$B$14)),(1/(1+'Fixed Data'!$B$13)^(AI$52-$E$52))))</f>
        <v>0.35627841060230236</v>
      </c>
      <c r="AJ186" s="129">
        <f>IF(AJ52&lt;($E$52),1,IF((AJ52-1)&gt;30,(AI$186/(1+'Fixed Data'!$B$14)),(1/(1+'Fixed Data'!$B$13)^(AJ$52-$E$52))))</f>
        <v>0.3459013695167984</v>
      </c>
      <c r="AK186" s="129">
        <f>IF(AK52&lt;($E$52),1,IF((AK52-1)&gt;30,(AJ$186/(1+'Fixed Data'!$B$14)),(1/(1+'Fixed Data'!$B$13)^(AK$52-$E$52))))</f>
        <v>0.33582657234640623</v>
      </c>
      <c r="AL186" s="129">
        <f>IF(AL52&lt;($E$52),1,IF((AL52-1)&gt;30,(AK$186/(1+'Fixed Data'!$B$14)),(1/(1+'Fixed Data'!$B$13)^(AL$52-$E$52))))</f>
        <v>0.32604521587029728</v>
      </c>
      <c r="AM186" s="129">
        <f>IF(AM52&lt;($E$52),1,IF((AM52-1)&gt;30,(AL$186/(1+'Fixed Data'!$B$14)),(1/(1+'Fixed Data'!$B$13)^(AM$52-$E$52))))</f>
        <v>0.31654875327213328</v>
      </c>
      <c r="AN186" s="129">
        <f>IF(AN52&lt;($E$52),1,IF((AN52-1)&gt;30,(AM$186/(1+'Fixed Data'!$B$14)),(1/(1+'Fixed Data'!$B$13)^(AN$52-$E$52))))</f>
        <v>0.30732888667197406</v>
      </c>
      <c r="AO186" s="129">
        <f>IF(AO52&lt;($E$52),1,IF((AO52-1)&gt;30,(AN$186/(1+'Fixed Data'!$B$14)),(1/(1+'Fixed Data'!$B$13)^(AO$52-$E$52))))</f>
        <v>0.29837755987570297</v>
      </c>
      <c r="AP186" s="129">
        <f>IF(AP52&lt;($E$52),1,IF((AP52-1)&gt;30,(AO$186/(1+'Fixed Data'!$B$14)),(1/(1+'Fixed Data'!$B$13)^(AP$52-$E$52))))</f>
        <v>0.28968695133563394</v>
      </c>
      <c r="AQ186" s="129">
        <f>IF(AQ52&lt;($E$52),1,IF((AQ52-1)&gt;30,(AP$186/(1+'Fixed Data'!$B$14)),(1/(1+'Fixed Data'!$B$13)^(AQ$52-$E$52))))</f>
        <v>0.28124946731614947</v>
      </c>
      <c r="AR186" s="129">
        <f>IF(AR52&lt;($E$52),1,IF((AR52-1)&gt;30,(AQ$186/(1+'Fixed Data'!$B$14)),(1/(1+'Fixed Data'!$B$13)^(AR$52-$E$52))))</f>
        <v>0.27305773525839755</v>
      </c>
      <c r="AS186" s="129">
        <f>IF(AS52&lt;($E$52),1,IF((AS52-1)&gt;30,(AR$186/(1+'Fixed Data'!$B$14)),(1/(1+'Fixed Data'!$B$13)^(AS$52-$E$52))))</f>
        <v>0.26510459733825004</v>
      </c>
      <c r="AT186" s="129">
        <f>IF(AT52&lt;($E$52),1,IF((AT52-1)&gt;30,(AS$186/(1+'Fixed Data'!$B$14)),(1/(1+'Fixed Data'!$B$13)^(AT$52-$E$52))))</f>
        <v>0.25738310421189325</v>
      </c>
      <c r="AU186" s="129">
        <f>IF(AU52&lt;($E$52),1,IF((AU52-1)&gt;30,(AT$186/(1+'Fixed Data'!$B$14)),(1/(1+'Fixed Data'!$B$13)^(AU$52-$E$52))))</f>
        <v>0.24988650894358569</v>
      </c>
      <c r="AV186" s="129">
        <f>IF(AV52&lt;($E$52),1,IF((AV52-1)&gt;30,(AU$186/(1+'Fixed Data'!$B$14)),(1/(1+'Fixed Data'!$B$13)^(AV$52-$E$52))))</f>
        <v>0.24260826111027736</v>
      </c>
      <c r="AW186" s="129">
        <f>IF(AW52&lt;($E$52),1,IF((AW52-1)&gt;30,(AV$186/(1+'Fixed Data'!$B$14)),(1/(1+'Fixed Data'!$B$13)^(AW$52-$E$52))))</f>
        <v>0.23554200107793918</v>
      </c>
      <c r="AX186" s="129">
        <f>IF(AX52&lt;($E$52),1,IF((AX52-1)&gt;30,(AW$186/(1+'Fixed Data'!$B$14)),(1/(1+'Fixed Data'!$B$13)^(AX$52-$E$52))))</f>
        <v>0.22868155444460114</v>
      </c>
      <c r="AY186" s="129">
        <f>IF(AY52&lt;($E$52),1,IF((AY52-1)&gt;30,(AX$186/(1+'Fixed Data'!$B$14)),(1/(1+'Fixed Data'!$B$13)^(AY$52-$E$52))))</f>
        <v>0.22202092664524381</v>
      </c>
      <c r="AZ186" s="129">
        <f>IF(AZ52&lt;($E$52),1,IF((AZ52-1)&gt;30,(AY$186/(1+'Fixed Data'!$B$14)),(1/(1+'Fixed Data'!$B$13)^(AZ$52-$E$52))))</f>
        <v>0.21555429771382895</v>
      </c>
      <c r="BA186" s="129">
        <f>IF(BA52&lt;($E$52),1,IF((BA52-1)&gt;30,(AZ$186/(1+'Fixed Data'!$B$14)),(1/(1+'Fixed Data'!$B$13)^(BA$52-$E$52))))</f>
        <v>0.20927601719789218</v>
      </c>
      <c r="BB186" s="129">
        <f>IF(BB52&lt;($E$52),1,IF((BB52-1)&gt;30,(BA$186/(1+'Fixed Data'!$B$14)),(1/(1+'Fixed Data'!$B$13)^(BB$52-$E$52))))</f>
        <v>0.20318059922125453</v>
      </c>
    </row>
    <row r="187" spans="1:54" outlineLevel="2">
      <c r="A187" s="431"/>
      <c r="B187" s="150" t="s">
        <v>479</v>
      </c>
      <c r="C187" s="6" t="s">
        <v>480</v>
      </c>
      <c r="D187" s="10" t="s">
        <v>390</v>
      </c>
      <c r="E187" s="33">
        <f>IF(E52&lt;($E$52),1,IF((E52-1)&gt;30,(D$187/(1+'Fixed Data'!$B$16)),(1/(1+'Fixed Data'!$B$15)^(E$52-$E$52))))</f>
        <v>1</v>
      </c>
      <c r="F187" s="33">
        <f>IF(F52&lt;($E$52),1,IF((F52-1)&gt;30,(E$187/(1+'Fixed Data'!$B$16)),(1/(1+'Fixed Data'!$B$15)^(F$52-$E$52))))</f>
        <v>0.98522167487684742</v>
      </c>
      <c r="G187" s="33">
        <f>IF(G52&lt;($E$52),1,IF((G52-1)&gt;30,(F$187/(1+'Fixed Data'!$B$16)),(1/(1+'Fixed Data'!$B$15)^(G$52-$E$52))))</f>
        <v>0.9706617486471405</v>
      </c>
      <c r="H187" s="33">
        <f>IF(H52&lt;($E$52),1,IF((H52-1)&gt;30,(G$187/(1+'Fixed Data'!$B$16)),(1/(1+'Fixed Data'!$B$15)^(H$52-$E$52))))</f>
        <v>0.95631699374102519</v>
      </c>
      <c r="I187" s="33">
        <f>IF(I52&lt;($E$52),1,IF((I52-1)&gt;30,(H$187/(1+'Fixed Data'!$B$16)),(1/(1+'Fixed Data'!$B$15)^(I$52-$E$52))))</f>
        <v>0.94218423028672449</v>
      </c>
      <c r="J187" s="33">
        <f>IF(J52&lt;($E$52),1,IF((J52-1)&gt;30,(I$187/(1+'Fixed Data'!$B$16)),(1/(1+'Fixed Data'!$B$15)^(J$52-$E$52))))</f>
        <v>0.92826032540563996</v>
      </c>
      <c r="K187" s="33">
        <f>IF(K52&lt;($E$52),1,IF((K52-1)&gt;30,(J$187/(1+'Fixed Data'!$B$16)),(1/(1+'Fixed Data'!$B$15)^(K$52-$E$52))))</f>
        <v>0.91454219251787205</v>
      </c>
      <c r="L187" s="33">
        <f>IF(L52&lt;($E$52),1,IF((L52-1)&gt;30,(K$187/(1+'Fixed Data'!$B$16)),(1/(1+'Fixed Data'!$B$15)^(L$52-$E$52))))</f>
        <v>0.90102679065800217</v>
      </c>
      <c r="M187" s="33">
        <f>IF(M52&lt;($E$52),1,IF((M52-1)&gt;30,(L$187/(1+'Fixed Data'!$B$16)),(1/(1+'Fixed Data'!$B$15)^(M$52-$E$52))))</f>
        <v>0.88771112380098749</v>
      </c>
      <c r="N187" s="33">
        <f>IF(N52&lt;($E$52),1,IF((N52-1)&gt;30,(M$187/(1+'Fixed Data'!$B$16)),(1/(1+'Fixed Data'!$B$15)^(N$52-$E$52))))</f>
        <v>0.87459224019801729</v>
      </c>
      <c r="O187" s="33">
        <f>IF(O52&lt;($E$52),1,IF((O52-1)&gt;30,(N$187/(1+'Fixed Data'!$B$16)),(1/(1+'Fixed Data'!$B$15)^(O$52-$E$52))))</f>
        <v>0.86166723172218462</v>
      </c>
      <c r="P187" s="33">
        <f>IF(P52&lt;($E$52),1,IF((P52-1)&gt;30,(O$187/(1+'Fixed Data'!$B$16)),(1/(1+'Fixed Data'!$B$15)^(P$52-$E$52))))</f>
        <v>0.8489332332238273</v>
      </c>
      <c r="Q187" s="33">
        <f>IF(Q52&lt;($E$52),1,IF((Q52-1)&gt;30,(P$187/(1+'Fixed Data'!$B$16)),(1/(1+'Fixed Data'!$B$15)^(Q$52-$E$52))))</f>
        <v>0.83638742189539661</v>
      </c>
      <c r="R187" s="33">
        <f>IF(R52&lt;($E$52),1,IF((R52-1)&gt;30,(Q$187/(1+'Fixed Data'!$B$16)),(1/(1+'Fixed Data'!$B$15)^(R$52-$E$52))))</f>
        <v>0.82402701664571099</v>
      </c>
      <c r="S187" s="33">
        <f>IF(S52&lt;($E$52),1,IF((S52-1)&gt;30,(R$187/(1+'Fixed Data'!$B$16)),(1/(1+'Fixed Data'!$B$15)^(S$52-$E$52))))</f>
        <v>0.81184927748345925</v>
      </c>
      <c r="T187" s="33">
        <f>IF(T52&lt;($E$52),1,IF((T52-1)&gt;30,(S$187/(1+'Fixed Data'!$B$16)),(1/(1+'Fixed Data'!$B$15)^(T$52-$E$52))))</f>
        <v>0.79985150490981216</v>
      </c>
      <c r="U187" s="33">
        <f>IF(U52&lt;($E$52),1,IF((U52-1)&gt;30,(T$187/(1+'Fixed Data'!$B$16)),(1/(1+'Fixed Data'!$B$15)^(U$52-$E$52))))</f>
        <v>0.78803103932001206</v>
      </c>
      <c r="V187" s="33">
        <f>IF(V52&lt;($E$52),1,IF((V52-1)&gt;30,(U$187/(1+'Fixed Data'!$B$16)),(1/(1+'Fixed Data'!$B$15)^(V$52-$E$52))))</f>
        <v>0.77638526041380518</v>
      </c>
      <c r="W187" s="33">
        <f>IF(W52&lt;($E$52),1,IF((W52-1)&gt;30,(V$187/(1+'Fixed Data'!$B$16)),(1/(1+'Fixed Data'!$B$15)^(W$52-$E$52))))</f>
        <v>0.76491158661458636</v>
      </c>
      <c r="X187" s="33">
        <f>IF(X52&lt;($E$52),1,IF((X52-1)&gt;30,(W$187/(1+'Fixed Data'!$B$16)),(1/(1+'Fixed Data'!$B$15)^(X$52-$E$52))))</f>
        <v>0.7536074744971295</v>
      </c>
      <c r="Y187" s="33">
        <f>IF(Y52&lt;($E$52),1,IF((Y52-1)&gt;30,(X$187/(1+'Fixed Data'!$B$16)),(1/(1+'Fixed Data'!$B$15)^(Y$52-$E$52))))</f>
        <v>0.74247041822377313</v>
      </c>
      <c r="Z187" s="33">
        <f>IF(Z52&lt;($E$52),1,IF((Z52-1)&gt;30,(Y$187/(1+'Fixed Data'!$B$16)),(1/(1+'Fixed Data'!$B$15)^(Z$52-$E$52))))</f>
        <v>0.73149794898893916</v>
      </c>
      <c r="AA187" s="33">
        <f>IF(AA52&lt;($E$52),1,IF((AA52-1)&gt;30,(Z$187/(1+'Fixed Data'!$B$16)),(1/(1+'Fixed Data'!$B$15)^(AA$52-$E$52))))</f>
        <v>0.72068763447186135</v>
      </c>
      <c r="AB187" s="33">
        <f>IF(AB52&lt;($E$52),1,IF((AB52-1)&gt;30,(AA$187/(1+'Fixed Data'!$B$16)),(1/(1+'Fixed Data'!$B$15)^(AB$52-$E$52))))</f>
        <v>0.71003707829740037</v>
      </c>
      <c r="AC187" s="33">
        <f>IF(AC52&lt;($E$52),1,IF((AC52-1)&gt;30,(AB$187/(1+'Fixed Data'!$B$16)),(1/(1+'Fixed Data'!$B$15)^(AC$52-$E$52))))</f>
        <v>0.69954391950482808</v>
      </c>
      <c r="AD187" s="33">
        <f>IF(AD52&lt;($E$52),1,IF((AD52-1)&gt;30,(AC$187/(1+'Fixed Data'!$B$16)),(1/(1+'Fixed Data'!$B$15)^(AD$52-$E$52))))</f>
        <v>0.68920583202446117</v>
      </c>
      <c r="AE187" s="33">
        <f>IF(AE52&lt;($E$52),1,IF((AE52-1)&gt;30,(AD$187/(1+'Fixed Data'!$B$16)),(1/(1+'Fixed Data'!$B$15)^(AE$52-$E$52))))</f>
        <v>0.67902052416203085</v>
      </c>
      <c r="AF187" s="33">
        <f>IF(AF52&lt;($E$52),1,IF((AF52-1)&gt;30,(AE$187/(1+'Fixed Data'!$B$16)),(1/(1+'Fixed Data'!$B$15)^(AF$52-$E$52))))</f>
        <v>0.66898573809067086</v>
      </c>
      <c r="AG187" s="33">
        <f>IF(AG52&lt;($E$52),1,IF((AG52-1)&gt;30,(AF$187/(1+'Fixed Data'!$B$16)),(1/(1+'Fixed Data'!$B$15)^(AG$52-$E$52))))</f>
        <v>0.65909924935041486</v>
      </c>
      <c r="AH187" s="33">
        <f>IF(AH52&lt;($E$52),1,IF((AH52-1)&gt;30,(AG$187/(1+'Fixed Data'!$B$16)),(1/(1+'Fixed Data'!$B$15)^(AH$52-$E$52))))</f>
        <v>0.64935886635508844</v>
      </c>
      <c r="AI187" s="33">
        <f>IF(AI52&lt;($E$52),1,IF((AI52-1)&gt;30,(AH$187/(1+'Fixed Data'!$B$16)),(1/(1+'Fixed Data'!$B$15)^(AI$52-$E$52))))</f>
        <v>0.63976242990649135</v>
      </c>
      <c r="AJ187" s="33">
        <f>IF(AJ52&lt;($E$52),1,IF((AJ52-1)&gt;30,(AI$187/(1+'Fixed Data'!$B$16)),(1/(1+'Fixed Data'!$B$15)^(AJ$52-$E$52))))</f>
        <v>0.63163954535324851</v>
      </c>
      <c r="AK187" s="33">
        <f>IF(AK52&lt;($E$52),1,IF((AK52-1)&gt;30,(AJ$187/(1+'Fixed Data'!$B$16)),(1/(1+'Fixed Data'!$B$15)^(AK$52-$E$52))))</f>
        <v>0.62361979479222052</v>
      </c>
      <c r="AL187" s="33">
        <f>IF(AL52&lt;($E$52),1,IF((AL52-1)&gt;30,(AK$187/(1+'Fixed Data'!$B$16)),(1/(1+'Fixed Data'!$B$15)^(AL$52-$E$52))))</f>
        <v>0.61570186875996724</v>
      </c>
      <c r="AM187" s="33">
        <f>IF(AM52&lt;($E$52),1,IF((AM52-1)&gt;30,(AL$187/(1+'Fixed Data'!$B$16)),(1/(1+'Fixed Data'!$B$15)^(AM$52-$E$52))))</f>
        <v>0.60788447441893967</v>
      </c>
      <c r="AN187" s="33">
        <f>IF(AN52&lt;($E$52),1,IF((AN52-1)&gt;30,(AM$187/(1+'Fixed Data'!$B$16)),(1/(1+'Fixed Data'!$B$15)^(AN$52-$E$52))))</f>
        <v>0.60016633534638508</v>
      </c>
      <c r="AO187" s="33">
        <f>IF(AO52&lt;($E$52),1,IF((AO52-1)&gt;30,(AN$187/(1+'Fixed Data'!$B$16)),(1/(1+'Fixed Data'!$B$15)^(AO$52-$E$52))))</f>
        <v>0.59254619132593356</v>
      </c>
      <c r="AP187" s="33">
        <f>IF(AP52&lt;($E$52),1,IF((AP52-1)&gt;30,(AO$187/(1+'Fixed Data'!$B$16)),(1/(1+'Fixed Data'!$B$15)^(AP$52-$E$52))))</f>
        <v>0.58502279814182956</v>
      </c>
      <c r="AQ187" s="33">
        <f>IF(AQ52&lt;($E$52),1,IF((AQ52-1)&gt;30,(AP$187/(1+'Fixed Data'!$B$16)),(1/(1+'Fixed Data'!$B$15)^(AQ$52-$E$52))))</f>
        <v>0.577594927375777</v>
      </c>
      <c r="AR187" s="33">
        <f>IF(AR52&lt;($E$52),1,IF((AR52-1)&gt;30,(AQ$187/(1+'Fixed Data'!$B$16)),(1/(1+'Fixed Data'!$B$15)^(AR$52-$E$52))))</f>
        <v>0.57026136620636314</v>
      </c>
      <c r="AS187" s="33">
        <f>IF(AS52&lt;($E$52),1,IF((AS52-1)&gt;30,(AR$187/(1+'Fixed Data'!$B$16)),(1/(1+'Fixed Data'!$B$15)^(AS$52-$E$52))))</f>
        <v>0.5630209172110292</v>
      </c>
      <c r="AT187" s="33">
        <f>IF(AT52&lt;($E$52),1,IF((AT52-1)&gt;30,(AS$187/(1+'Fixed Data'!$B$16)),(1/(1+'Fixed Data'!$B$15)^(AT$52-$E$52))))</f>
        <v>0.55587239817055578</v>
      </c>
      <c r="AU187" s="33">
        <f>IF(AU52&lt;($E$52),1,IF((AU52-1)&gt;30,(AT$187/(1+'Fixed Data'!$B$16)),(1/(1+'Fixed Data'!$B$15)^(AU$52-$E$52))))</f>
        <v>0.54881464187603002</v>
      </c>
      <c r="AV187" s="33">
        <f>IF(AV52&lt;($E$52),1,IF((AV52-1)&gt;30,(AU$187/(1+'Fixed Data'!$B$16)),(1/(1+'Fixed Data'!$B$15)^(AV$52-$E$52))))</f>
        <v>0.54184649593826384</v>
      </c>
      <c r="AW187" s="33">
        <f>IF(AW52&lt;($E$52),1,IF((AW52-1)&gt;30,(AV$187/(1+'Fixed Data'!$B$16)),(1/(1+'Fixed Data'!$B$15)^(AW$52-$E$52))))</f>
        <v>0.53496682259963246</v>
      </c>
      <c r="AX187" s="33">
        <f>IF(AX52&lt;($E$52),1,IF((AX52-1)&gt;30,(AW$187/(1+'Fixed Data'!$B$16)),(1/(1+'Fixed Data'!$B$15)^(AX$52-$E$52))))</f>
        <v>0.52817449854830123</v>
      </c>
      <c r="AY187" s="33">
        <f>IF(AY52&lt;($E$52),1,IF((AY52-1)&gt;30,(AX$187/(1+'Fixed Data'!$B$16)),(1/(1+'Fixed Data'!$B$15)^(AY$52-$E$52))))</f>
        <v>0.52146841473481154</v>
      </c>
      <c r="AZ187" s="33">
        <f>IF(AZ52&lt;($E$52),1,IF((AZ52-1)&gt;30,(AY$187/(1+'Fixed Data'!$B$16)),(1/(1+'Fixed Data'!$B$15)^(AZ$52-$E$52))))</f>
        <v>0.51484747619099525</v>
      </c>
      <c r="BA187" s="33">
        <f>IF(BA52&lt;($E$52),1,IF((BA52-1)&gt;30,(AZ$187/(1+'Fixed Data'!$B$16)),(1/(1+'Fixed Data'!$B$15)^(BA$52-$E$52))))</f>
        <v>0.50831060185118893</v>
      </c>
      <c r="BB187" s="33">
        <f>IF(BB52&lt;($E$52),1,IF((BB52-1)&gt;30,(BA$187/(1+'Fixed Data'!$B$16)),(1/(1+'Fixed Data'!$B$15)^(BB$52-$E$52))))</f>
        <v>0.50185672437571716</v>
      </c>
    </row>
    <row r="188" spans="1:54" outlineLevel="2">
      <c r="B188" s="19"/>
      <c r="C188" s="19"/>
      <c r="D188" s="19"/>
      <c r="E188" s="15"/>
    </row>
    <row r="189" spans="1:54" outlineLevel="2">
      <c r="A189" s="10"/>
      <c r="B189" s="19"/>
      <c r="C189" s="19"/>
      <c r="D189" s="19"/>
      <c r="E189" s="15"/>
    </row>
    <row r="190" spans="1:54" ht="12.75" customHeight="1" outlineLevel="2">
      <c r="A190" s="423" t="s">
        <v>481</v>
      </c>
      <c r="B190" s="150" t="s">
        <v>340</v>
      </c>
      <c r="C190" s="19"/>
      <c r="D190" s="135" t="s">
        <v>379</v>
      </c>
      <c r="E190" s="21">
        <f>(E133+E83)*E186</f>
        <v>0</v>
      </c>
      <c r="F190" s="21">
        <f t="shared" ref="F190:BB190" si="17">(F133+F83)*F186</f>
        <v>0</v>
      </c>
      <c r="G190" s="21">
        <f t="shared" si="17"/>
        <v>0</v>
      </c>
      <c r="H190" s="21">
        <f t="shared" si="17"/>
        <v>0</v>
      </c>
      <c r="I190" s="21">
        <f t="shared" si="17"/>
        <v>0</v>
      </c>
      <c r="J190" s="21">
        <f t="shared" si="17"/>
        <v>0</v>
      </c>
      <c r="K190" s="21">
        <f t="shared" si="17"/>
        <v>0</v>
      </c>
      <c r="L190" s="21">
        <f t="shared" si="17"/>
        <v>0</v>
      </c>
      <c r="M190" s="21">
        <f t="shared" si="17"/>
        <v>0</v>
      </c>
      <c r="N190" s="21">
        <f t="shared" si="17"/>
        <v>0</v>
      </c>
      <c r="O190" s="21">
        <f t="shared" si="17"/>
        <v>0</v>
      </c>
      <c r="P190" s="21">
        <f t="shared" si="17"/>
        <v>0</v>
      </c>
      <c r="Q190" s="21">
        <f t="shared" si="17"/>
        <v>0</v>
      </c>
      <c r="R190" s="21">
        <f t="shared" si="17"/>
        <v>0</v>
      </c>
      <c r="S190" s="21">
        <f t="shared" si="17"/>
        <v>0</v>
      </c>
      <c r="T190" s="21">
        <f t="shared" si="17"/>
        <v>0</v>
      </c>
      <c r="U190" s="21">
        <f t="shared" si="17"/>
        <v>0</v>
      </c>
      <c r="V190" s="21">
        <f t="shared" si="17"/>
        <v>0</v>
      </c>
      <c r="W190" s="21">
        <f t="shared" si="17"/>
        <v>0</v>
      </c>
      <c r="X190" s="21">
        <f t="shared" si="17"/>
        <v>0</v>
      </c>
      <c r="Y190" s="21">
        <f t="shared" si="17"/>
        <v>0</v>
      </c>
      <c r="Z190" s="21">
        <f t="shared" si="17"/>
        <v>0</v>
      </c>
      <c r="AA190" s="21">
        <f t="shared" si="17"/>
        <v>0</v>
      </c>
      <c r="AB190" s="21">
        <f t="shared" si="17"/>
        <v>0</v>
      </c>
      <c r="AC190" s="21">
        <f t="shared" si="17"/>
        <v>0</v>
      </c>
      <c r="AD190" s="21">
        <f t="shared" si="17"/>
        <v>0</v>
      </c>
      <c r="AE190" s="21">
        <f t="shared" si="17"/>
        <v>0</v>
      </c>
      <c r="AF190" s="21">
        <f t="shared" si="17"/>
        <v>0</v>
      </c>
      <c r="AG190" s="21">
        <f t="shared" si="17"/>
        <v>0</v>
      </c>
      <c r="AH190" s="21">
        <f t="shared" si="17"/>
        <v>0</v>
      </c>
      <c r="AI190" s="21">
        <f t="shared" si="17"/>
        <v>0</v>
      </c>
      <c r="AJ190" s="21">
        <f t="shared" si="17"/>
        <v>0</v>
      </c>
      <c r="AK190" s="21">
        <f t="shared" si="17"/>
        <v>0</v>
      </c>
      <c r="AL190" s="21">
        <f t="shared" si="17"/>
        <v>0</v>
      </c>
      <c r="AM190" s="21">
        <f t="shared" si="17"/>
        <v>0</v>
      </c>
      <c r="AN190" s="21">
        <f t="shared" si="17"/>
        <v>0</v>
      </c>
      <c r="AO190" s="21">
        <f t="shared" si="17"/>
        <v>0</v>
      </c>
      <c r="AP190" s="21">
        <f t="shared" si="17"/>
        <v>0</v>
      </c>
      <c r="AQ190" s="21">
        <f t="shared" si="17"/>
        <v>0</v>
      </c>
      <c r="AR190" s="21">
        <f t="shared" si="17"/>
        <v>0</v>
      </c>
      <c r="AS190" s="21">
        <f t="shared" si="17"/>
        <v>0</v>
      </c>
      <c r="AT190" s="21">
        <f t="shared" si="17"/>
        <v>0</v>
      </c>
      <c r="AU190" s="21">
        <f t="shared" si="17"/>
        <v>0</v>
      </c>
      <c r="AV190" s="21">
        <f t="shared" si="17"/>
        <v>0</v>
      </c>
      <c r="AW190" s="21">
        <f t="shared" si="17"/>
        <v>0</v>
      </c>
      <c r="AX190" s="21">
        <f t="shared" si="17"/>
        <v>0</v>
      </c>
      <c r="AY190" s="21">
        <f t="shared" si="17"/>
        <v>0</v>
      </c>
      <c r="AZ190" s="21">
        <f t="shared" si="17"/>
        <v>0</v>
      </c>
      <c r="BA190" s="21">
        <f t="shared" si="17"/>
        <v>0</v>
      </c>
      <c r="BB190" s="21">
        <f t="shared" si="17"/>
        <v>0</v>
      </c>
    </row>
    <row r="191" spans="1:54" outlineLevel="2">
      <c r="A191" s="424"/>
      <c r="B191" s="150" t="s">
        <v>482</v>
      </c>
      <c r="C191" s="19"/>
      <c r="D191" s="135" t="s">
        <v>379</v>
      </c>
      <c r="E191" s="21">
        <f>E71*E186</f>
        <v>0</v>
      </c>
      <c r="F191" s="21">
        <f t="shared" ref="F191:BB191" si="18">F71*F186</f>
        <v>0</v>
      </c>
      <c r="G191" s="21">
        <f t="shared" si="18"/>
        <v>0</v>
      </c>
      <c r="H191" s="21">
        <f t="shared" si="18"/>
        <v>0</v>
      </c>
      <c r="I191" s="21">
        <f t="shared" si="18"/>
        <v>0</v>
      </c>
      <c r="J191" s="21">
        <f t="shared" si="18"/>
        <v>0</v>
      </c>
      <c r="K191" s="21">
        <f t="shared" si="18"/>
        <v>0</v>
      </c>
      <c r="L191" s="21">
        <f t="shared" si="18"/>
        <v>0</v>
      </c>
      <c r="M191" s="21">
        <f t="shared" si="18"/>
        <v>0</v>
      </c>
      <c r="N191" s="21">
        <f t="shared" si="18"/>
        <v>0</v>
      </c>
      <c r="O191" s="21">
        <f t="shared" si="18"/>
        <v>0</v>
      </c>
      <c r="P191" s="21">
        <f t="shared" si="18"/>
        <v>0</v>
      </c>
      <c r="Q191" s="21">
        <f t="shared" si="18"/>
        <v>0</v>
      </c>
      <c r="R191" s="21">
        <f t="shared" si="18"/>
        <v>0</v>
      </c>
      <c r="S191" s="21">
        <f t="shared" si="18"/>
        <v>0</v>
      </c>
      <c r="T191" s="21">
        <f t="shared" si="18"/>
        <v>0</v>
      </c>
      <c r="U191" s="21">
        <f t="shared" si="18"/>
        <v>0</v>
      </c>
      <c r="V191" s="21">
        <f t="shared" si="18"/>
        <v>0</v>
      </c>
      <c r="W191" s="21">
        <f t="shared" si="18"/>
        <v>0</v>
      </c>
      <c r="X191" s="21">
        <f t="shared" si="18"/>
        <v>0</v>
      </c>
      <c r="Y191" s="21">
        <f t="shared" si="18"/>
        <v>0</v>
      </c>
      <c r="Z191" s="21">
        <f t="shared" si="18"/>
        <v>0</v>
      </c>
      <c r="AA191" s="21">
        <f t="shared" si="18"/>
        <v>0</v>
      </c>
      <c r="AB191" s="21">
        <f t="shared" si="18"/>
        <v>0</v>
      </c>
      <c r="AC191" s="21">
        <f t="shared" si="18"/>
        <v>0</v>
      </c>
      <c r="AD191" s="21">
        <f t="shared" si="18"/>
        <v>0</v>
      </c>
      <c r="AE191" s="21">
        <f t="shared" si="18"/>
        <v>0</v>
      </c>
      <c r="AF191" s="21">
        <f t="shared" si="18"/>
        <v>0</v>
      </c>
      <c r="AG191" s="21">
        <f t="shared" si="18"/>
        <v>0</v>
      </c>
      <c r="AH191" s="21">
        <f t="shared" si="18"/>
        <v>0</v>
      </c>
      <c r="AI191" s="21">
        <f t="shared" si="18"/>
        <v>0</v>
      </c>
      <c r="AJ191" s="21">
        <f t="shared" si="18"/>
        <v>0</v>
      </c>
      <c r="AK191" s="21">
        <f t="shared" si="18"/>
        <v>0</v>
      </c>
      <c r="AL191" s="21">
        <f t="shared" si="18"/>
        <v>0</v>
      </c>
      <c r="AM191" s="21">
        <f t="shared" si="18"/>
        <v>0</v>
      </c>
      <c r="AN191" s="21">
        <f t="shared" si="18"/>
        <v>0</v>
      </c>
      <c r="AO191" s="21">
        <f t="shared" si="18"/>
        <v>0</v>
      </c>
      <c r="AP191" s="21">
        <f t="shared" si="18"/>
        <v>0</v>
      </c>
      <c r="AQ191" s="21">
        <f t="shared" si="18"/>
        <v>0</v>
      </c>
      <c r="AR191" s="21">
        <f t="shared" si="18"/>
        <v>0</v>
      </c>
      <c r="AS191" s="21">
        <f t="shared" si="18"/>
        <v>0</v>
      </c>
      <c r="AT191" s="21">
        <f t="shared" si="18"/>
        <v>0</v>
      </c>
      <c r="AU191" s="21">
        <f t="shared" si="18"/>
        <v>0</v>
      </c>
      <c r="AV191" s="21">
        <f t="shared" si="18"/>
        <v>0</v>
      </c>
      <c r="AW191" s="21">
        <f t="shared" si="18"/>
        <v>0</v>
      </c>
      <c r="AX191" s="21">
        <f t="shared" si="18"/>
        <v>0</v>
      </c>
      <c r="AY191" s="21">
        <f t="shared" si="18"/>
        <v>0</v>
      </c>
      <c r="AZ191" s="21">
        <f t="shared" si="18"/>
        <v>0</v>
      </c>
      <c r="BA191" s="21">
        <f t="shared" si="18"/>
        <v>0</v>
      </c>
      <c r="BB191" s="21">
        <f t="shared" si="18"/>
        <v>0</v>
      </c>
    </row>
    <row r="192" spans="1:54" outlineLevel="2">
      <c r="A192" s="424"/>
      <c r="B192" s="150" t="s">
        <v>557</v>
      </c>
      <c r="C192" s="19"/>
      <c r="D192" s="135" t="s">
        <v>379</v>
      </c>
      <c r="E192" s="21">
        <f>E77*E186</f>
        <v>0</v>
      </c>
      <c r="F192" s="21">
        <f t="shared" ref="F192:BB192" si="19">F77*F186</f>
        <v>0</v>
      </c>
      <c r="G192" s="21">
        <f t="shared" si="19"/>
        <v>0</v>
      </c>
      <c r="H192" s="21">
        <f t="shared" si="19"/>
        <v>0</v>
      </c>
      <c r="I192" s="21">
        <f t="shared" si="19"/>
        <v>0</v>
      </c>
      <c r="J192" s="21">
        <f t="shared" si="19"/>
        <v>0</v>
      </c>
      <c r="K192" s="21">
        <f t="shared" si="19"/>
        <v>0</v>
      </c>
      <c r="L192" s="21">
        <f t="shared" si="19"/>
        <v>0</v>
      </c>
      <c r="M192" s="21">
        <f t="shared" si="19"/>
        <v>0</v>
      </c>
      <c r="N192" s="21">
        <f t="shared" si="19"/>
        <v>0</v>
      </c>
      <c r="O192" s="21">
        <f t="shared" si="19"/>
        <v>0</v>
      </c>
      <c r="P192" s="21">
        <f t="shared" si="19"/>
        <v>0</v>
      </c>
      <c r="Q192" s="21">
        <f t="shared" si="19"/>
        <v>0</v>
      </c>
      <c r="R192" s="21">
        <f t="shared" si="19"/>
        <v>0</v>
      </c>
      <c r="S192" s="21">
        <f t="shared" si="19"/>
        <v>0</v>
      </c>
      <c r="T192" s="21">
        <f t="shared" si="19"/>
        <v>0</v>
      </c>
      <c r="U192" s="21">
        <f t="shared" si="19"/>
        <v>0</v>
      </c>
      <c r="V192" s="21">
        <f t="shared" si="19"/>
        <v>0</v>
      </c>
      <c r="W192" s="21">
        <f t="shared" si="19"/>
        <v>0</v>
      </c>
      <c r="X192" s="21">
        <f t="shared" si="19"/>
        <v>0</v>
      </c>
      <c r="Y192" s="21">
        <f t="shared" si="19"/>
        <v>0</v>
      </c>
      <c r="Z192" s="21">
        <f t="shared" si="19"/>
        <v>0</v>
      </c>
      <c r="AA192" s="21">
        <f t="shared" si="19"/>
        <v>0</v>
      </c>
      <c r="AB192" s="21">
        <f t="shared" si="19"/>
        <v>0</v>
      </c>
      <c r="AC192" s="21">
        <f t="shared" si="19"/>
        <v>0</v>
      </c>
      <c r="AD192" s="21">
        <f t="shared" si="19"/>
        <v>0</v>
      </c>
      <c r="AE192" s="21">
        <f t="shared" si="19"/>
        <v>0</v>
      </c>
      <c r="AF192" s="21">
        <f t="shared" si="19"/>
        <v>0</v>
      </c>
      <c r="AG192" s="21">
        <f t="shared" si="19"/>
        <v>0</v>
      </c>
      <c r="AH192" s="21">
        <f t="shared" si="19"/>
        <v>0</v>
      </c>
      <c r="AI192" s="21">
        <f t="shared" si="19"/>
        <v>0</v>
      </c>
      <c r="AJ192" s="21">
        <f t="shared" si="19"/>
        <v>0</v>
      </c>
      <c r="AK192" s="21">
        <f t="shared" si="19"/>
        <v>0</v>
      </c>
      <c r="AL192" s="21">
        <f t="shared" si="19"/>
        <v>0</v>
      </c>
      <c r="AM192" s="21">
        <f t="shared" si="19"/>
        <v>0</v>
      </c>
      <c r="AN192" s="21">
        <f t="shared" si="19"/>
        <v>0</v>
      </c>
      <c r="AO192" s="21">
        <f t="shared" si="19"/>
        <v>0</v>
      </c>
      <c r="AP192" s="21">
        <f t="shared" si="19"/>
        <v>0</v>
      </c>
      <c r="AQ192" s="21">
        <f t="shared" si="19"/>
        <v>0</v>
      </c>
      <c r="AR192" s="21">
        <f t="shared" si="19"/>
        <v>0</v>
      </c>
      <c r="AS192" s="21">
        <f t="shared" si="19"/>
        <v>0</v>
      </c>
      <c r="AT192" s="21">
        <f t="shared" si="19"/>
        <v>0</v>
      </c>
      <c r="AU192" s="21">
        <f t="shared" si="19"/>
        <v>0</v>
      </c>
      <c r="AV192" s="21">
        <f t="shared" si="19"/>
        <v>0</v>
      </c>
      <c r="AW192" s="21">
        <f t="shared" si="19"/>
        <v>0</v>
      </c>
      <c r="AX192" s="21">
        <f t="shared" si="19"/>
        <v>0</v>
      </c>
      <c r="AY192" s="21">
        <f t="shared" si="19"/>
        <v>0</v>
      </c>
      <c r="AZ192" s="21">
        <f t="shared" si="19"/>
        <v>0</v>
      </c>
      <c r="BA192" s="21">
        <f t="shared" si="19"/>
        <v>0</v>
      </c>
      <c r="BB192" s="21">
        <f t="shared" si="19"/>
        <v>0</v>
      </c>
    </row>
    <row r="193" spans="1:54" outlineLevel="2">
      <c r="A193" s="424"/>
      <c r="B193" s="150" t="s">
        <v>483</v>
      </c>
      <c r="C193" s="19"/>
      <c r="D193" s="135" t="s">
        <v>379</v>
      </c>
      <c r="E193" s="21">
        <f t="shared" ref="E193:BB193" si="20">SUMIF($B$143:$B$154,"Environmental",E$143:E$154)*E186</f>
        <v>0</v>
      </c>
      <c r="F193" s="21">
        <f t="shared" si="20"/>
        <v>0</v>
      </c>
      <c r="G193" s="21">
        <f t="shared" si="20"/>
        <v>0</v>
      </c>
      <c r="H193" s="21">
        <f t="shared" si="20"/>
        <v>0</v>
      </c>
      <c r="I193" s="21">
        <f t="shared" si="20"/>
        <v>0</v>
      </c>
      <c r="J193" s="21">
        <f t="shared" si="20"/>
        <v>0</v>
      </c>
      <c r="K193" s="21">
        <f t="shared" si="20"/>
        <v>0</v>
      </c>
      <c r="L193" s="21">
        <f t="shared" si="20"/>
        <v>0</v>
      </c>
      <c r="M193" s="21">
        <f t="shared" si="20"/>
        <v>0</v>
      </c>
      <c r="N193" s="21">
        <f t="shared" si="20"/>
        <v>0</v>
      </c>
      <c r="O193" s="21">
        <f t="shared" si="20"/>
        <v>0</v>
      </c>
      <c r="P193" s="21">
        <f t="shared" si="20"/>
        <v>0</v>
      </c>
      <c r="Q193" s="21">
        <f t="shared" si="20"/>
        <v>0</v>
      </c>
      <c r="R193" s="21">
        <f t="shared" si="20"/>
        <v>0</v>
      </c>
      <c r="S193" s="21">
        <f t="shared" si="20"/>
        <v>0</v>
      </c>
      <c r="T193" s="21">
        <f t="shared" si="20"/>
        <v>0</v>
      </c>
      <c r="U193" s="21">
        <f t="shared" si="20"/>
        <v>0</v>
      </c>
      <c r="V193" s="21">
        <f t="shared" si="20"/>
        <v>0</v>
      </c>
      <c r="W193" s="21">
        <f t="shared" si="20"/>
        <v>0</v>
      </c>
      <c r="X193" s="21">
        <f t="shared" si="20"/>
        <v>0</v>
      </c>
      <c r="Y193" s="21">
        <f t="shared" si="20"/>
        <v>0</v>
      </c>
      <c r="Z193" s="21">
        <f t="shared" si="20"/>
        <v>0</v>
      </c>
      <c r="AA193" s="21">
        <f t="shared" si="20"/>
        <v>0</v>
      </c>
      <c r="AB193" s="21">
        <f t="shared" si="20"/>
        <v>0</v>
      </c>
      <c r="AC193" s="21">
        <f t="shared" si="20"/>
        <v>0</v>
      </c>
      <c r="AD193" s="21">
        <f t="shared" si="20"/>
        <v>0</v>
      </c>
      <c r="AE193" s="21">
        <f t="shared" si="20"/>
        <v>0</v>
      </c>
      <c r="AF193" s="21">
        <f t="shared" si="20"/>
        <v>0</v>
      </c>
      <c r="AG193" s="21">
        <f t="shared" si="20"/>
        <v>0</v>
      </c>
      <c r="AH193" s="21">
        <f t="shared" si="20"/>
        <v>0</v>
      </c>
      <c r="AI193" s="21">
        <f t="shared" si="20"/>
        <v>0</v>
      </c>
      <c r="AJ193" s="21">
        <f t="shared" si="20"/>
        <v>0</v>
      </c>
      <c r="AK193" s="21">
        <f t="shared" si="20"/>
        <v>0</v>
      </c>
      <c r="AL193" s="21">
        <f t="shared" si="20"/>
        <v>0</v>
      </c>
      <c r="AM193" s="21">
        <f t="shared" si="20"/>
        <v>0</v>
      </c>
      <c r="AN193" s="21">
        <f t="shared" si="20"/>
        <v>0</v>
      </c>
      <c r="AO193" s="21">
        <f t="shared" si="20"/>
        <v>0</v>
      </c>
      <c r="AP193" s="21">
        <f t="shared" si="20"/>
        <v>0</v>
      </c>
      <c r="AQ193" s="21">
        <f t="shared" si="20"/>
        <v>0</v>
      </c>
      <c r="AR193" s="21">
        <f t="shared" si="20"/>
        <v>0</v>
      </c>
      <c r="AS193" s="21">
        <f t="shared" si="20"/>
        <v>0</v>
      </c>
      <c r="AT193" s="21">
        <f t="shared" si="20"/>
        <v>0</v>
      </c>
      <c r="AU193" s="21">
        <f t="shared" si="20"/>
        <v>0</v>
      </c>
      <c r="AV193" s="21">
        <f t="shared" si="20"/>
        <v>0</v>
      </c>
      <c r="AW193" s="21">
        <f t="shared" si="20"/>
        <v>0</v>
      </c>
      <c r="AX193" s="21">
        <f t="shared" si="20"/>
        <v>0</v>
      </c>
      <c r="AY193" s="21">
        <f t="shared" si="20"/>
        <v>0</v>
      </c>
      <c r="AZ193" s="21">
        <f t="shared" si="20"/>
        <v>0</v>
      </c>
      <c r="BA193" s="21">
        <f t="shared" si="20"/>
        <v>0</v>
      </c>
      <c r="BB193" s="21">
        <f t="shared" si="20"/>
        <v>0</v>
      </c>
    </row>
    <row r="194" spans="1:54" outlineLevel="2">
      <c r="A194" s="424"/>
      <c r="B194" s="150" t="s">
        <v>484</v>
      </c>
      <c r="C194" s="19"/>
      <c r="D194" s="135" t="s">
        <v>379</v>
      </c>
      <c r="E194" s="21">
        <f t="shared" ref="E194:BB194" si="21">SUM(E172:E174)*E186</f>
        <v>0</v>
      </c>
      <c r="F194" s="21">
        <f t="shared" si="21"/>
        <v>0</v>
      </c>
      <c r="G194" s="21">
        <f t="shared" si="21"/>
        <v>0</v>
      </c>
      <c r="H194" s="21">
        <f t="shared" si="21"/>
        <v>0</v>
      </c>
      <c r="I194" s="21">
        <f t="shared" si="21"/>
        <v>0</v>
      </c>
      <c r="J194" s="21">
        <f t="shared" si="21"/>
        <v>0</v>
      </c>
      <c r="K194" s="21">
        <f t="shared" si="21"/>
        <v>0</v>
      </c>
      <c r="L194" s="21">
        <f t="shared" si="21"/>
        <v>0</v>
      </c>
      <c r="M194" s="21">
        <f t="shared" si="21"/>
        <v>0</v>
      </c>
      <c r="N194" s="21">
        <f t="shared" si="21"/>
        <v>0</v>
      </c>
      <c r="O194" s="21">
        <f t="shared" si="21"/>
        <v>0</v>
      </c>
      <c r="P194" s="21">
        <f t="shared" si="21"/>
        <v>0</v>
      </c>
      <c r="Q194" s="21">
        <f t="shared" si="21"/>
        <v>0</v>
      </c>
      <c r="R194" s="21">
        <f t="shared" si="21"/>
        <v>0</v>
      </c>
      <c r="S194" s="21">
        <f t="shared" si="21"/>
        <v>0</v>
      </c>
      <c r="T194" s="21">
        <f t="shared" si="21"/>
        <v>0</v>
      </c>
      <c r="U194" s="21">
        <f t="shared" si="21"/>
        <v>0</v>
      </c>
      <c r="V194" s="21">
        <f t="shared" si="21"/>
        <v>0</v>
      </c>
      <c r="W194" s="21">
        <f t="shared" si="21"/>
        <v>0</v>
      </c>
      <c r="X194" s="21">
        <f t="shared" si="21"/>
        <v>0</v>
      </c>
      <c r="Y194" s="21">
        <f t="shared" si="21"/>
        <v>0</v>
      </c>
      <c r="Z194" s="21">
        <f t="shared" si="21"/>
        <v>0</v>
      </c>
      <c r="AA194" s="21">
        <f t="shared" si="21"/>
        <v>0</v>
      </c>
      <c r="AB194" s="21">
        <f t="shared" si="21"/>
        <v>0</v>
      </c>
      <c r="AC194" s="21">
        <f t="shared" si="21"/>
        <v>0</v>
      </c>
      <c r="AD194" s="21">
        <f t="shared" si="21"/>
        <v>0</v>
      </c>
      <c r="AE194" s="21">
        <f t="shared" si="21"/>
        <v>0</v>
      </c>
      <c r="AF194" s="21">
        <f t="shared" si="21"/>
        <v>0</v>
      </c>
      <c r="AG194" s="21">
        <f t="shared" si="21"/>
        <v>0</v>
      </c>
      <c r="AH194" s="21">
        <f t="shared" si="21"/>
        <v>0</v>
      </c>
      <c r="AI194" s="21">
        <f t="shared" si="21"/>
        <v>0</v>
      </c>
      <c r="AJ194" s="21">
        <f t="shared" si="21"/>
        <v>0</v>
      </c>
      <c r="AK194" s="21">
        <f t="shared" si="21"/>
        <v>0</v>
      </c>
      <c r="AL194" s="21">
        <f t="shared" si="21"/>
        <v>0</v>
      </c>
      <c r="AM194" s="21">
        <f t="shared" si="21"/>
        <v>0</v>
      </c>
      <c r="AN194" s="21">
        <f t="shared" si="21"/>
        <v>0</v>
      </c>
      <c r="AO194" s="21">
        <f t="shared" si="21"/>
        <v>0</v>
      </c>
      <c r="AP194" s="21">
        <f t="shared" si="21"/>
        <v>0</v>
      </c>
      <c r="AQ194" s="21">
        <f t="shared" si="21"/>
        <v>0</v>
      </c>
      <c r="AR194" s="21">
        <f t="shared" si="21"/>
        <v>0</v>
      </c>
      <c r="AS194" s="21">
        <f t="shared" si="21"/>
        <v>0</v>
      </c>
      <c r="AT194" s="21">
        <f t="shared" si="21"/>
        <v>0</v>
      </c>
      <c r="AU194" s="21">
        <f t="shared" si="21"/>
        <v>0</v>
      </c>
      <c r="AV194" s="21">
        <f t="shared" si="21"/>
        <v>0</v>
      </c>
      <c r="AW194" s="21">
        <f t="shared" si="21"/>
        <v>0</v>
      </c>
      <c r="AX194" s="21">
        <f t="shared" si="21"/>
        <v>0</v>
      </c>
      <c r="AY194" s="21">
        <f t="shared" si="21"/>
        <v>0</v>
      </c>
      <c r="AZ194" s="21">
        <f t="shared" si="21"/>
        <v>0</v>
      </c>
      <c r="BA194" s="21">
        <f t="shared" si="21"/>
        <v>0</v>
      </c>
      <c r="BB194" s="21">
        <f t="shared" si="21"/>
        <v>0</v>
      </c>
    </row>
    <row r="195" spans="1:54" outlineLevel="2">
      <c r="A195" s="424"/>
      <c r="B195" s="150" t="s">
        <v>485</v>
      </c>
      <c r="C195" s="19"/>
      <c r="D195" s="135" t="s">
        <v>379</v>
      </c>
      <c r="E195" s="21">
        <f>SUM(E176:E178)*E186</f>
        <v>0</v>
      </c>
      <c r="F195" s="21">
        <f t="shared" ref="F195:BB195" si="22">SUM(F176:F178)*F186</f>
        <v>0</v>
      </c>
      <c r="G195" s="21">
        <f t="shared" si="22"/>
        <v>0</v>
      </c>
      <c r="H195" s="21">
        <f t="shared" si="22"/>
        <v>0</v>
      </c>
      <c r="I195" s="21">
        <f t="shared" si="22"/>
        <v>0</v>
      </c>
      <c r="J195" s="21">
        <f t="shared" si="22"/>
        <v>0</v>
      </c>
      <c r="K195" s="21">
        <f t="shared" si="22"/>
        <v>0</v>
      </c>
      <c r="L195" s="21">
        <f t="shared" si="22"/>
        <v>0</v>
      </c>
      <c r="M195" s="21">
        <f t="shared" si="22"/>
        <v>0</v>
      </c>
      <c r="N195" s="21">
        <f t="shared" si="22"/>
        <v>0</v>
      </c>
      <c r="O195" s="21">
        <f t="shared" si="22"/>
        <v>0</v>
      </c>
      <c r="P195" s="21">
        <f t="shared" si="22"/>
        <v>0</v>
      </c>
      <c r="Q195" s="21">
        <f t="shared" si="22"/>
        <v>0</v>
      </c>
      <c r="R195" s="21">
        <f t="shared" si="22"/>
        <v>0</v>
      </c>
      <c r="S195" s="21">
        <f t="shared" si="22"/>
        <v>0</v>
      </c>
      <c r="T195" s="21">
        <f t="shared" si="22"/>
        <v>0</v>
      </c>
      <c r="U195" s="21">
        <f t="shared" si="22"/>
        <v>0</v>
      </c>
      <c r="V195" s="21">
        <f t="shared" si="22"/>
        <v>0</v>
      </c>
      <c r="W195" s="21">
        <f t="shared" si="22"/>
        <v>0</v>
      </c>
      <c r="X195" s="21">
        <f t="shared" si="22"/>
        <v>0</v>
      </c>
      <c r="Y195" s="21">
        <f t="shared" si="22"/>
        <v>0</v>
      </c>
      <c r="Z195" s="21">
        <f t="shared" si="22"/>
        <v>0</v>
      </c>
      <c r="AA195" s="21">
        <f t="shared" si="22"/>
        <v>0</v>
      </c>
      <c r="AB195" s="21">
        <f t="shared" si="22"/>
        <v>0</v>
      </c>
      <c r="AC195" s="21">
        <f t="shared" si="22"/>
        <v>0</v>
      </c>
      <c r="AD195" s="21">
        <f t="shared" si="22"/>
        <v>0</v>
      </c>
      <c r="AE195" s="21">
        <f t="shared" si="22"/>
        <v>0</v>
      </c>
      <c r="AF195" s="21">
        <f t="shared" si="22"/>
        <v>0</v>
      </c>
      <c r="AG195" s="21">
        <f t="shared" si="22"/>
        <v>0</v>
      </c>
      <c r="AH195" s="21">
        <f t="shared" si="22"/>
        <v>0</v>
      </c>
      <c r="AI195" s="21">
        <f t="shared" si="22"/>
        <v>0</v>
      </c>
      <c r="AJ195" s="21">
        <f t="shared" si="22"/>
        <v>0</v>
      </c>
      <c r="AK195" s="21">
        <f t="shared" si="22"/>
        <v>0</v>
      </c>
      <c r="AL195" s="21">
        <f t="shared" si="22"/>
        <v>0</v>
      </c>
      <c r="AM195" s="21">
        <f t="shared" si="22"/>
        <v>0</v>
      </c>
      <c r="AN195" s="21">
        <f t="shared" si="22"/>
        <v>0</v>
      </c>
      <c r="AO195" s="21">
        <f t="shared" si="22"/>
        <v>0</v>
      </c>
      <c r="AP195" s="21">
        <f t="shared" si="22"/>
        <v>0</v>
      </c>
      <c r="AQ195" s="21">
        <f t="shared" si="22"/>
        <v>0</v>
      </c>
      <c r="AR195" s="21">
        <f t="shared" si="22"/>
        <v>0</v>
      </c>
      <c r="AS195" s="21">
        <f t="shared" si="22"/>
        <v>0</v>
      </c>
      <c r="AT195" s="21">
        <f t="shared" si="22"/>
        <v>0</v>
      </c>
      <c r="AU195" s="21">
        <f t="shared" si="22"/>
        <v>0</v>
      </c>
      <c r="AV195" s="21">
        <f t="shared" si="22"/>
        <v>0</v>
      </c>
      <c r="AW195" s="21">
        <f t="shared" si="22"/>
        <v>0</v>
      </c>
      <c r="AX195" s="21">
        <f t="shared" si="22"/>
        <v>0</v>
      </c>
      <c r="AY195" s="21">
        <f t="shared" si="22"/>
        <v>0</v>
      </c>
      <c r="AZ195" s="21">
        <f t="shared" si="22"/>
        <v>0</v>
      </c>
      <c r="BA195" s="21">
        <f t="shared" si="22"/>
        <v>0</v>
      </c>
      <c r="BB195" s="21">
        <f t="shared" si="22"/>
        <v>0</v>
      </c>
    </row>
    <row r="196" spans="1:54" outlineLevel="2">
      <c r="A196" s="424"/>
      <c r="B196" s="150" t="s">
        <v>285</v>
      </c>
      <c r="C196" s="19"/>
      <c r="D196" s="135" t="s">
        <v>379</v>
      </c>
      <c r="E196" s="21">
        <f t="shared" ref="E196:BB196" si="23">SUMIF($B$143:$B$154,"Safety",E$143:E$154)*E187</f>
        <v>0</v>
      </c>
      <c r="F196" s="21">
        <f t="shared" si="23"/>
        <v>0</v>
      </c>
      <c r="G196" s="21">
        <f t="shared" si="23"/>
        <v>0</v>
      </c>
      <c r="H196" s="21">
        <f t="shared" si="23"/>
        <v>0</v>
      </c>
      <c r="I196" s="21">
        <f t="shared" si="23"/>
        <v>0</v>
      </c>
      <c r="J196" s="21">
        <f t="shared" si="23"/>
        <v>0</v>
      </c>
      <c r="K196" s="21">
        <f t="shared" si="23"/>
        <v>0</v>
      </c>
      <c r="L196" s="21">
        <f t="shared" si="23"/>
        <v>0</v>
      </c>
      <c r="M196" s="21">
        <f t="shared" si="23"/>
        <v>0</v>
      </c>
      <c r="N196" s="21">
        <f t="shared" si="23"/>
        <v>0</v>
      </c>
      <c r="O196" s="21">
        <f t="shared" si="23"/>
        <v>0</v>
      </c>
      <c r="P196" s="21">
        <f t="shared" si="23"/>
        <v>0</v>
      </c>
      <c r="Q196" s="21">
        <f t="shared" si="23"/>
        <v>0</v>
      </c>
      <c r="R196" s="21">
        <f t="shared" si="23"/>
        <v>0</v>
      </c>
      <c r="S196" s="21">
        <f t="shared" si="23"/>
        <v>0</v>
      </c>
      <c r="T196" s="21">
        <f t="shared" si="23"/>
        <v>0</v>
      </c>
      <c r="U196" s="21">
        <f t="shared" si="23"/>
        <v>0</v>
      </c>
      <c r="V196" s="21">
        <f t="shared" si="23"/>
        <v>0</v>
      </c>
      <c r="W196" s="21">
        <f t="shared" si="23"/>
        <v>0</v>
      </c>
      <c r="X196" s="21">
        <f t="shared" si="23"/>
        <v>0</v>
      </c>
      <c r="Y196" s="21">
        <f t="shared" si="23"/>
        <v>0</v>
      </c>
      <c r="Z196" s="21">
        <f t="shared" si="23"/>
        <v>0</v>
      </c>
      <c r="AA196" s="21">
        <f t="shared" si="23"/>
        <v>0</v>
      </c>
      <c r="AB196" s="21">
        <f t="shared" si="23"/>
        <v>0</v>
      </c>
      <c r="AC196" s="21">
        <f t="shared" si="23"/>
        <v>0</v>
      </c>
      <c r="AD196" s="21">
        <f t="shared" si="23"/>
        <v>0</v>
      </c>
      <c r="AE196" s="21">
        <f t="shared" si="23"/>
        <v>0</v>
      </c>
      <c r="AF196" s="21">
        <f t="shared" si="23"/>
        <v>0</v>
      </c>
      <c r="AG196" s="21">
        <f t="shared" si="23"/>
        <v>0</v>
      </c>
      <c r="AH196" s="21">
        <f t="shared" si="23"/>
        <v>0</v>
      </c>
      <c r="AI196" s="21">
        <f t="shared" si="23"/>
        <v>0</v>
      </c>
      <c r="AJ196" s="21">
        <f t="shared" si="23"/>
        <v>0</v>
      </c>
      <c r="AK196" s="21">
        <f t="shared" si="23"/>
        <v>0</v>
      </c>
      <c r="AL196" s="21">
        <f t="shared" si="23"/>
        <v>0</v>
      </c>
      <c r="AM196" s="21">
        <f t="shared" si="23"/>
        <v>0</v>
      </c>
      <c r="AN196" s="21">
        <f t="shared" si="23"/>
        <v>0</v>
      </c>
      <c r="AO196" s="21">
        <f t="shared" si="23"/>
        <v>0</v>
      </c>
      <c r="AP196" s="21">
        <f t="shared" si="23"/>
        <v>0</v>
      </c>
      <c r="AQ196" s="21">
        <f t="shared" si="23"/>
        <v>0</v>
      </c>
      <c r="AR196" s="21">
        <f t="shared" si="23"/>
        <v>0</v>
      </c>
      <c r="AS196" s="21">
        <f t="shared" si="23"/>
        <v>0</v>
      </c>
      <c r="AT196" s="21">
        <f t="shared" si="23"/>
        <v>0</v>
      </c>
      <c r="AU196" s="21">
        <f t="shared" si="23"/>
        <v>0</v>
      </c>
      <c r="AV196" s="21">
        <f t="shared" si="23"/>
        <v>0</v>
      </c>
      <c r="AW196" s="21">
        <f t="shared" si="23"/>
        <v>0</v>
      </c>
      <c r="AX196" s="21">
        <f t="shared" si="23"/>
        <v>0</v>
      </c>
      <c r="AY196" s="21">
        <f t="shared" si="23"/>
        <v>0</v>
      </c>
      <c r="AZ196" s="21">
        <f t="shared" si="23"/>
        <v>0</v>
      </c>
      <c r="BA196" s="21">
        <f t="shared" si="23"/>
        <v>0</v>
      </c>
      <c r="BB196" s="21">
        <f t="shared" si="23"/>
        <v>0</v>
      </c>
    </row>
    <row r="197" spans="1:54" outlineLevel="2">
      <c r="A197" s="424"/>
      <c r="B197" s="150" t="s">
        <v>288</v>
      </c>
      <c r="C197" s="19"/>
      <c r="D197" s="135" t="s">
        <v>379</v>
      </c>
      <c r="E197" s="21">
        <f>SUMIF($B$143:$B$154,"Financial",E$143:E$154)*E186</f>
        <v>0</v>
      </c>
      <c r="F197" s="21">
        <f t="shared" ref="F197:BB197" si="24">SUMIF($B$143:$B$154,"Financial",F$143:F$154)*F186</f>
        <v>0</v>
      </c>
      <c r="G197" s="21">
        <f t="shared" si="24"/>
        <v>0</v>
      </c>
      <c r="H197" s="21">
        <f t="shared" si="24"/>
        <v>0</v>
      </c>
      <c r="I197" s="21">
        <f t="shared" si="24"/>
        <v>0</v>
      </c>
      <c r="J197" s="21">
        <f t="shared" si="24"/>
        <v>0</v>
      </c>
      <c r="K197" s="21">
        <f t="shared" si="24"/>
        <v>0</v>
      </c>
      <c r="L197" s="21">
        <f t="shared" si="24"/>
        <v>0</v>
      </c>
      <c r="M197" s="21">
        <f t="shared" si="24"/>
        <v>0</v>
      </c>
      <c r="N197" s="21">
        <f t="shared" si="24"/>
        <v>0</v>
      </c>
      <c r="O197" s="21">
        <f t="shared" si="24"/>
        <v>0</v>
      </c>
      <c r="P197" s="21">
        <f t="shared" si="24"/>
        <v>0</v>
      </c>
      <c r="Q197" s="21">
        <f t="shared" si="24"/>
        <v>0</v>
      </c>
      <c r="R197" s="21">
        <f t="shared" si="24"/>
        <v>0</v>
      </c>
      <c r="S197" s="21">
        <f t="shared" si="24"/>
        <v>0</v>
      </c>
      <c r="T197" s="21">
        <f t="shared" si="24"/>
        <v>0</v>
      </c>
      <c r="U197" s="21">
        <f t="shared" si="24"/>
        <v>0</v>
      </c>
      <c r="V197" s="21">
        <f t="shared" si="24"/>
        <v>0</v>
      </c>
      <c r="W197" s="21">
        <f t="shared" si="24"/>
        <v>0</v>
      </c>
      <c r="X197" s="21">
        <f t="shared" si="24"/>
        <v>0</v>
      </c>
      <c r="Y197" s="21">
        <f t="shared" si="24"/>
        <v>0</v>
      </c>
      <c r="Z197" s="21">
        <f t="shared" si="24"/>
        <v>0</v>
      </c>
      <c r="AA197" s="21">
        <f t="shared" si="24"/>
        <v>0</v>
      </c>
      <c r="AB197" s="21">
        <f t="shared" si="24"/>
        <v>0</v>
      </c>
      <c r="AC197" s="21">
        <f t="shared" si="24"/>
        <v>0</v>
      </c>
      <c r="AD197" s="21">
        <f t="shared" si="24"/>
        <v>0</v>
      </c>
      <c r="AE197" s="21">
        <f t="shared" si="24"/>
        <v>0</v>
      </c>
      <c r="AF197" s="21">
        <f t="shared" si="24"/>
        <v>0</v>
      </c>
      <c r="AG197" s="21">
        <f t="shared" si="24"/>
        <v>0</v>
      </c>
      <c r="AH197" s="21">
        <f t="shared" si="24"/>
        <v>0</v>
      </c>
      <c r="AI197" s="21">
        <f t="shared" si="24"/>
        <v>0</v>
      </c>
      <c r="AJ197" s="21">
        <f t="shared" si="24"/>
        <v>0</v>
      </c>
      <c r="AK197" s="21">
        <f t="shared" si="24"/>
        <v>0</v>
      </c>
      <c r="AL197" s="21">
        <f t="shared" si="24"/>
        <v>0</v>
      </c>
      <c r="AM197" s="21">
        <f t="shared" si="24"/>
        <v>0</v>
      </c>
      <c r="AN197" s="21">
        <f t="shared" si="24"/>
        <v>0</v>
      </c>
      <c r="AO197" s="21">
        <f t="shared" si="24"/>
        <v>0</v>
      </c>
      <c r="AP197" s="21">
        <f t="shared" si="24"/>
        <v>0</v>
      </c>
      <c r="AQ197" s="21">
        <f t="shared" si="24"/>
        <v>0</v>
      </c>
      <c r="AR197" s="21">
        <f t="shared" si="24"/>
        <v>0</v>
      </c>
      <c r="AS197" s="21">
        <f t="shared" si="24"/>
        <v>0</v>
      </c>
      <c r="AT197" s="21">
        <f t="shared" si="24"/>
        <v>0</v>
      </c>
      <c r="AU197" s="21">
        <f t="shared" si="24"/>
        <v>0</v>
      </c>
      <c r="AV197" s="21">
        <f t="shared" si="24"/>
        <v>0</v>
      </c>
      <c r="AW197" s="21">
        <f t="shared" si="24"/>
        <v>0</v>
      </c>
      <c r="AX197" s="21">
        <f t="shared" si="24"/>
        <v>0</v>
      </c>
      <c r="AY197" s="21">
        <f t="shared" si="24"/>
        <v>0</v>
      </c>
      <c r="AZ197" s="21">
        <f t="shared" si="24"/>
        <v>0</v>
      </c>
      <c r="BA197" s="21">
        <f t="shared" si="24"/>
        <v>0</v>
      </c>
      <c r="BB197" s="21">
        <f t="shared" si="24"/>
        <v>0</v>
      </c>
    </row>
    <row r="198" spans="1:54" outlineLevel="2">
      <c r="A198" s="425"/>
      <c r="B198" s="150" t="s">
        <v>466</v>
      </c>
      <c r="C198" s="19"/>
      <c r="D198" s="135" t="s">
        <v>379</v>
      </c>
      <c r="E198" s="21">
        <f>SUMIF($B$143:$B$154,"Other",E$143:E$154)*E186</f>
        <v>0</v>
      </c>
      <c r="F198" s="21">
        <f t="shared" ref="F198:BB198" si="25">SUMIF($B$143:$B$154,"Other",F$143:F$154)*F186</f>
        <v>0</v>
      </c>
      <c r="G198" s="21">
        <f t="shared" si="25"/>
        <v>0</v>
      </c>
      <c r="H198" s="21">
        <f t="shared" si="25"/>
        <v>0</v>
      </c>
      <c r="I198" s="21">
        <f t="shared" si="25"/>
        <v>0</v>
      </c>
      <c r="J198" s="21">
        <f t="shared" si="25"/>
        <v>0</v>
      </c>
      <c r="K198" s="21">
        <f t="shared" si="25"/>
        <v>0</v>
      </c>
      <c r="L198" s="21">
        <f t="shared" si="25"/>
        <v>0</v>
      </c>
      <c r="M198" s="21">
        <f t="shared" si="25"/>
        <v>0</v>
      </c>
      <c r="N198" s="21">
        <f t="shared" si="25"/>
        <v>0</v>
      </c>
      <c r="O198" s="21">
        <f t="shared" si="25"/>
        <v>0</v>
      </c>
      <c r="P198" s="21">
        <f t="shared" si="25"/>
        <v>0</v>
      </c>
      <c r="Q198" s="21">
        <f t="shared" si="25"/>
        <v>0</v>
      </c>
      <c r="R198" s="21">
        <f t="shared" si="25"/>
        <v>0</v>
      </c>
      <c r="S198" s="21">
        <f t="shared" si="25"/>
        <v>0</v>
      </c>
      <c r="T198" s="21">
        <f t="shared" si="25"/>
        <v>0</v>
      </c>
      <c r="U198" s="21">
        <f t="shared" si="25"/>
        <v>0</v>
      </c>
      <c r="V198" s="21">
        <f t="shared" si="25"/>
        <v>0</v>
      </c>
      <c r="W198" s="21">
        <f t="shared" si="25"/>
        <v>0</v>
      </c>
      <c r="X198" s="21">
        <f t="shared" si="25"/>
        <v>0</v>
      </c>
      <c r="Y198" s="21">
        <f t="shared" si="25"/>
        <v>0</v>
      </c>
      <c r="Z198" s="21">
        <f t="shared" si="25"/>
        <v>0</v>
      </c>
      <c r="AA198" s="21">
        <f t="shared" si="25"/>
        <v>0</v>
      </c>
      <c r="AB198" s="21">
        <f t="shared" si="25"/>
        <v>0</v>
      </c>
      <c r="AC198" s="21">
        <f t="shared" si="25"/>
        <v>0</v>
      </c>
      <c r="AD198" s="21">
        <f t="shared" si="25"/>
        <v>0</v>
      </c>
      <c r="AE198" s="21">
        <f t="shared" si="25"/>
        <v>0</v>
      </c>
      <c r="AF198" s="21">
        <f t="shared" si="25"/>
        <v>0</v>
      </c>
      <c r="AG198" s="21">
        <f t="shared" si="25"/>
        <v>0</v>
      </c>
      <c r="AH198" s="21">
        <f t="shared" si="25"/>
        <v>0</v>
      </c>
      <c r="AI198" s="21">
        <f t="shared" si="25"/>
        <v>0</v>
      </c>
      <c r="AJ198" s="21">
        <f t="shared" si="25"/>
        <v>0</v>
      </c>
      <c r="AK198" s="21">
        <f t="shared" si="25"/>
        <v>0</v>
      </c>
      <c r="AL198" s="21">
        <f t="shared" si="25"/>
        <v>0</v>
      </c>
      <c r="AM198" s="21">
        <f t="shared" si="25"/>
        <v>0</v>
      </c>
      <c r="AN198" s="21">
        <f t="shared" si="25"/>
        <v>0</v>
      </c>
      <c r="AO198" s="21">
        <f t="shared" si="25"/>
        <v>0</v>
      </c>
      <c r="AP198" s="21">
        <f t="shared" si="25"/>
        <v>0</v>
      </c>
      <c r="AQ198" s="21">
        <f t="shared" si="25"/>
        <v>0</v>
      </c>
      <c r="AR198" s="21">
        <f t="shared" si="25"/>
        <v>0</v>
      </c>
      <c r="AS198" s="21">
        <f t="shared" si="25"/>
        <v>0</v>
      </c>
      <c r="AT198" s="21">
        <f t="shared" si="25"/>
        <v>0</v>
      </c>
      <c r="AU198" s="21">
        <f t="shared" si="25"/>
        <v>0</v>
      </c>
      <c r="AV198" s="21">
        <f t="shared" si="25"/>
        <v>0</v>
      </c>
      <c r="AW198" s="21">
        <f t="shared" si="25"/>
        <v>0</v>
      </c>
      <c r="AX198" s="21">
        <f t="shared" si="25"/>
        <v>0</v>
      </c>
      <c r="AY198" s="21">
        <f t="shared" si="25"/>
        <v>0</v>
      </c>
      <c r="AZ198" s="21">
        <f t="shared" si="25"/>
        <v>0</v>
      </c>
      <c r="BA198" s="21">
        <f t="shared" si="25"/>
        <v>0</v>
      </c>
      <c r="BB198" s="21">
        <f t="shared" si="25"/>
        <v>0</v>
      </c>
    </row>
    <row r="199" spans="1:54" outlineLevel="2">
      <c r="A199" s="230"/>
      <c r="B199" s="150"/>
      <c r="C199" s="19"/>
      <c r="D199" s="19"/>
      <c r="E199" s="231"/>
      <c r="F199" s="231"/>
      <c r="G199" s="231"/>
      <c r="H199" s="231"/>
      <c r="I199" s="231"/>
      <c r="J199" s="231"/>
      <c r="K199" s="231"/>
      <c r="L199" s="231"/>
      <c r="M199" s="231"/>
      <c r="N199" s="231"/>
      <c r="O199" s="231"/>
      <c r="P199" s="231"/>
      <c r="Q199" s="231"/>
      <c r="R199" s="231"/>
      <c r="S199" s="231"/>
      <c r="T199" s="231"/>
      <c r="U199" s="231"/>
      <c r="V199" s="231"/>
      <c r="W199" s="231"/>
      <c r="X199" s="231"/>
      <c r="Y199" s="231"/>
      <c r="Z199" s="231"/>
      <c r="AA199" s="231"/>
      <c r="AB199" s="231"/>
      <c r="AC199" s="231"/>
      <c r="AD199" s="231"/>
      <c r="AE199" s="231"/>
      <c r="AF199" s="231"/>
      <c r="AG199" s="231"/>
      <c r="AH199" s="231"/>
      <c r="AI199" s="231"/>
      <c r="AJ199" s="231"/>
      <c r="AK199" s="231"/>
      <c r="AL199" s="231"/>
      <c r="AM199" s="231"/>
      <c r="AN199" s="231"/>
      <c r="AO199" s="231"/>
      <c r="AP199" s="231"/>
      <c r="AQ199" s="231"/>
      <c r="AR199" s="231"/>
      <c r="AS199" s="231"/>
      <c r="AT199" s="231"/>
      <c r="AU199" s="231"/>
      <c r="AV199" s="231"/>
      <c r="AW199" s="231"/>
      <c r="AX199" s="231"/>
      <c r="AY199" s="231"/>
      <c r="AZ199" s="231"/>
      <c r="BA199" s="231"/>
      <c r="BB199" s="231"/>
    </row>
    <row r="200" spans="1:54" outlineLevel="2">
      <c r="A200" s="423" t="s">
        <v>486</v>
      </c>
      <c r="B200" s="150" t="s">
        <v>487</v>
      </c>
      <c r="C200" s="19"/>
      <c r="D200" s="135" t="s">
        <v>379</v>
      </c>
      <c r="E200" s="21">
        <f>SUM(E190:E193,E196:E198)</f>
        <v>0</v>
      </c>
      <c r="F200" s="21">
        <f t="shared" ref="F200:BB200" si="26">SUM(F190:F193,F196:F198)</f>
        <v>0</v>
      </c>
      <c r="G200" s="21">
        <f t="shared" si="26"/>
        <v>0</v>
      </c>
      <c r="H200" s="21">
        <f t="shared" si="26"/>
        <v>0</v>
      </c>
      <c r="I200" s="21">
        <f t="shared" si="26"/>
        <v>0</v>
      </c>
      <c r="J200" s="21">
        <f t="shared" si="26"/>
        <v>0</v>
      </c>
      <c r="K200" s="21">
        <f t="shared" si="26"/>
        <v>0</v>
      </c>
      <c r="L200" s="21">
        <f t="shared" si="26"/>
        <v>0</v>
      </c>
      <c r="M200" s="21">
        <f t="shared" si="26"/>
        <v>0</v>
      </c>
      <c r="N200" s="21">
        <f t="shared" si="26"/>
        <v>0</v>
      </c>
      <c r="O200" s="21">
        <f t="shared" si="26"/>
        <v>0</v>
      </c>
      <c r="P200" s="21">
        <f t="shared" si="26"/>
        <v>0</v>
      </c>
      <c r="Q200" s="21">
        <f t="shared" si="26"/>
        <v>0</v>
      </c>
      <c r="R200" s="21">
        <f t="shared" si="26"/>
        <v>0</v>
      </c>
      <c r="S200" s="21">
        <f t="shared" si="26"/>
        <v>0</v>
      </c>
      <c r="T200" s="21">
        <f t="shared" si="26"/>
        <v>0</v>
      </c>
      <c r="U200" s="21">
        <f t="shared" si="26"/>
        <v>0</v>
      </c>
      <c r="V200" s="21">
        <f t="shared" si="26"/>
        <v>0</v>
      </c>
      <c r="W200" s="21">
        <f t="shared" si="26"/>
        <v>0</v>
      </c>
      <c r="X200" s="21">
        <f t="shared" si="26"/>
        <v>0</v>
      </c>
      <c r="Y200" s="21">
        <f t="shared" si="26"/>
        <v>0</v>
      </c>
      <c r="Z200" s="21">
        <f t="shared" si="26"/>
        <v>0</v>
      </c>
      <c r="AA200" s="21">
        <f t="shared" si="26"/>
        <v>0</v>
      </c>
      <c r="AB200" s="21">
        <f t="shared" si="26"/>
        <v>0</v>
      </c>
      <c r="AC200" s="21">
        <f t="shared" si="26"/>
        <v>0</v>
      </c>
      <c r="AD200" s="21">
        <f t="shared" si="26"/>
        <v>0</v>
      </c>
      <c r="AE200" s="21">
        <f t="shared" si="26"/>
        <v>0</v>
      </c>
      <c r="AF200" s="21">
        <f t="shared" si="26"/>
        <v>0</v>
      </c>
      <c r="AG200" s="21">
        <f t="shared" si="26"/>
        <v>0</v>
      </c>
      <c r="AH200" s="21">
        <f t="shared" si="26"/>
        <v>0</v>
      </c>
      <c r="AI200" s="21">
        <f t="shared" si="26"/>
        <v>0</v>
      </c>
      <c r="AJ200" s="21">
        <f t="shared" si="26"/>
        <v>0</v>
      </c>
      <c r="AK200" s="21">
        <f t="shared" si="26"/>
        <v>0</v>
      </c>
      <c r="AL200" s="21">
        <f t="shared" si="26"/>
        <v>0</v>
      </c>
      <c r="AM200" s="21">
        <f t="shared" si="26"/>
        <v>0</v>
      </c>
      <c r="AN200" s="21">
        <f t="shared" si="26"/>
        <v>0</v>
      </c>
      <c r="AO200" s="21">
        <f t="shared" si="26"/>
        <v>0</v>
      </c>
      <c r="AP200" s="21">
        <f t="shared" si="26"/>
        <v>0</v>
      </c>
      <c r="AQ200" s="21">
        <f t="shared" si="26"/>
        <v>0</v>
      </c>
      <c r="AR200" s="21">
        <f t="shared" si="26"/>
        <v>0</v>
      </c>
      <c r="AS200" s="21">
        <f t="shared" si="26"/>
        <v>0</v>
      </c>
      <c r="AT200" s="21">
        <f t="shared" si="26"/>
        <v>0</v>
      </c>
      <c r="AU200" s="21">
        <f t="shared" si="26"/>
        <v>0</v>
      </c>
      <c r="AV200" s="21">
        <f t="shared" si="26"/>
        <v>0</v>
      </c>
      <c r="AW200" s="21">
        <f t="shared" si="26"/>
        <v>0</v>
      </c>
      <c r="AX200" s="21">
        <f t="shared" si="26"/>
        <v>0</v>
      </c>
      <c r="AY200" s="21">
        <f t="shared" si="26"/>
        <v>0</v>
      </c>
      <c r="AZ200" s="21">
        <f t="shared" si="26"/>
        <v>0</v>
      </c>
      <c r="BA200" s="21">
        <f t="shared" si="26"/>
        <v>0</v>
      </c>
      <c r="BB200" s="21">
        <f t="shared" si="26"/>
        <v>0</v>
      </c>
    </row>
    <row r="201" spans="1:54" outlineLevel="2">
      <c r="A201" s="424"/>
      <c r="B201" s="150" t="s">
        <v>488</v>
      </c>
      <c r="C201" s="19"/>
      <c r="D201" s="135" t="s">
        <v>379</v>
      </c>
      <c r="E201" s="21">
        <f>SUM(E190:E192,E194,E196:E198)</f>
        <v>0</v>
      </c>
      <c r="F201" s="21">
        <f t="shared" ref="F201:BB201" si="27">SUM(F190:F192,F194,F196:F198)</f>
        <v>0</v>
      </c>
      <c r="G201" s="21">
        <f t="shared" si="27"/>
        <v>0</v>
      </c>
      <c r="H201" s="21">
        <f t="shared" si="27"/>
        <v>0</v>
      </c>
      <c r="I201" s="21">
        <f t="shared" si="27"/>
        <v>0</v>
      </c>
      <c r="J201" s="21">
        <f t="shared" si="27"/>
        <v>0</v>
      </c>
      <c r="K201" s="21">
        <f t="shared" si="27"/>
        <v>0</v>
      </c>
      <c r="L201" s="21">
        <f t="shared" si="27"/>
        <v>0</v>
      </c>
      <c r="M201" s="21">
        <f t="shared" si="27"/>
        <v>0</v>
      </c>
      <c r="N201" s="21">
        <f t="shared" si="27"/>
        <v>0</v>
      </c>
      <c r="O201" s="21">
        <f t="shared" si="27"/>
        <v>0</v>
      </c>
      <c r="P201" s="21">
        <f t="shared" si="27"/>
        <v>0</v>
      </c>
      <c r="Q201" s="21">
        <f t="shared" si="27"/>
        <v>0</v>
      </c>
      <c r="R201" s="21">
        <f t="shared" si="27"/>
        <v>0</v>
      </c>
      <c r="S201" s="21">
        <f t="shared" si="27"/>
        <v>0</v>
      </c>
      <c r="T201" s="21">
        <f t="shared" si="27"/>
        <v>0</v>
      </c>
      <c r="U201" s="21">
        <f t="shared" si="27"/>
        <v>0</v>
      </c>
      <c r="V201" s="21">
        <f t="shared" si="27"/>
        <v>0</v>
      </c>
      <c r="W201" s="21">
        <f t="shared" si="27"/>
        <v>0</v>
      </c>
      <c r="X201" s="21">
        <f t="shared" si="27"/>
        <v>0</v>
      </c>
      <c r="Y201" s="21">
        <f t="shared" si="27"/>
        <v>0</v>
      </c>
      <c r="Z201" s="21">
        <f t="shared" si="27"/>
        <v>0</v>
      </c>
      <c r="AA201" s="21">
        <f t="shared" si="27"/>
        <v>0</v>
      </c>
      <c r="AB201" s="21">
        <f t="shared" si="27"/>
        <v>0</v>
      </c>
      <c r="AC201" s="21">
        <f t="shared" si="27"/>
        <v>0</v>
      </c>
      <c r="AD201" s="21">
        <f t="shared" si="27"/>
        <v>0</v>
      </c>
      <c r="AE201" s="21">
        <f t="shared" si="27"/>
        <v>0</v>
      </c>
      <c r="AF201" s="21">
        <f t="shared" si="27"/>
        <v>0</v>
      </c>
      <c r="AG201" s="21">
        <f t="shared" si="27"/>
        <v>0</v>
      </c>
      <c r="AH201" s="21">
        <f t="shared" si="27"/>
        <v>0</v>
      </c>
      <c r="AI201" s="21">
        <f t="shared" si="27"/>
        <v>0</v>
      </c>
      <c r="AJ201" s="21">
        <f t="shared" si="27"/>
        <v>0</v>
      </c>
      <c r="AK201" s="21">
        <f t="shared" si="27"/>
        <v>0</v>
      </c>
      <c r="AL201" s="21">
        <f t="shared" si="27"/>
        <v>0</v>
      </c>
      <c r="AM201" s="21">
        <f t="shared" si="27"/>
        <v>0</v>
      </c>
      <c r="AN201" s="21">
        <f t="shared" si="27"/>
        <v>0</v>
      </c>
      <c r="AO201" s="21">
        <f t="shared" si="27"/>
        <v>0</v>
      </c>
      <c r="AP201" s="21">
        <f t="shared" si="27"/>
        <v>0</v>
      </c>
      <c r="AQ201" s="21">
        <f t="shared" si="27"/>
        <v>0</v>
      </c>
      <c r="AR201" s="21">
        <f t="shared" si="27"/>
        <v>0</v>
      </c>
      <c r="AS201" s="21">
        <f t="shared" si="27"/>
        <v>0</v>
      </c>
      <c r="AT201" s="21">
        <f t="shared" si="27"/>
        <v>0</v>
      </c>
      <c r="AU201" s="21">
        <f t="shared" si="27"/>
        <v>0</v>
      </c>
      <c r="AV201" s="21">
        <f t="shared" si="27"/>
        <v>0</v>
      </c>
      <c r="AW201" s="21">
        <f t="shared" si="27"/>
        <v>0</v>
      </c>
      <c r="AX201" s="21">
        <f t="shared" si="27"/>
        <v>0</v>
      </c>
      <c r="AY201" s="21">
        <f t="shared" si="27"/>
        <v>0</v>
      </c>
      <c r="AZ201" s="21">
        <f t="shared" si="27"/>
        <v>0</v>
      </c>
      <c r="BA201" s="21">
        <f t="shared" si="27"/>
        <v>0</v>
      </c>
      <c r="BB201" s="21">
        <f t="shared" si="27"/>
        <v>0</v>
      </c>
    </row>
    <row r="202" spans="1:54" outlineLevel="2">
      <c r="A202" s="425"/>
      <c r="B202" s="150" t="s">
        <v>489</v>
      </c>
      <c r="C202" s="19"/>
      <c r="D202" s="135" t="s">
        <v>379</v>
      </c>
      <c r="E202" s="21">
        <f>SUM(E190:E192,E195:E198)</f>
        <v>0</v>
      </c>
      <c r="F202" s="21">
        <f t="shared" ref="F202:BB202" si="28">SUM(F190:F192,F195:F198)</f>
        <v>0</v>
      </c>
      <c r="G202" s="21">
        <f t="shared" si="28"/>
        <v>0</v>
      </c>
      <c r="H202" s="21">
        <f t="shared" si="28"/>
        <v>0</v>
      </c>
      <c r="I202" s="21">
        <f t="shared" si="28"/>
        <v>0</v>
      </c>
      <c r="J202" s="21">
        <f t="shared" si="28"/>
        <v>0</v>
      </c>
      <c r="K202" s="21">
        <f t="shared" si="28"/>
        <v>0</v>
      </c>
      <c r="L202" s="21">
        <f t="shared" si="28"/>
        <v>0</v>
      </c>
      <c r="M202" s="21">
        <f t="shared" si="28"/>
        <v>0</v>
      </c>
      <c r="N202" s="21">
        <f t="shared" si="28"/>
        <v>0</v>
      </c>
      <c r="O202" s="21">
        <f t="shared" si="28"/>
        <v>0</v>
      </c>
      <c r="P202" s="21">
        <f t="shared" si="28"/>
        <v>0</v>
      </c>
      <c r="Q202" s="21">
        <f t="shared" si="28"/>
        <v>0</v>
      </c>
      <c r="R202" s="21">
        <f t="shared" si="28"/>
        <v>0</v>
      </c>
      <c r="S202" s="21">
        <f t="shared" si="28"/>
        <v>0</v>
      </c>
      <c r="T202" s="21">
        <f t="shared" si="28"/>
        <v>0</v>
      </c>
      <c r="U202" s="21">
        <f t="shared" si="28"/>
        <v>0</v>
      </c>
      <c r="V202" s="21">
        <f t="shared" si="28"/>
        <v>0</v>
      </c>
      <c r="W202" s="21">
        <f t="shared" si="28"/>
        <v>0</v>
      </c>
      <c r="X202" s="21">
        <f t="shared" si="28"/>
        <v>0</v>
      </c>
      <c r="Y202" s="21">
        <f t="shared" si="28"/>
        <v>0</v>
      </c>
      <c r="Z202" s="21">
        <f t="shared" si="28"/>
        <v>0</v>
      </c>
      <c r="AA202" s="21">
        <f t="shared" si="28"/>
        <v>0</v>
      </c>
      <c r="AB202" s="21">
        <f t="shared" si="28"/>
        <v>0</v>
      </c>
      <c r="AC202" s="21">
        <f t="shared" si="28"/>
        <v>0</v>
      </c>
      <c r="AD202" s="21">
        <f t="shared" si="28"/>
        <v>0</v>
      </c>
      <c r="AE202" s="21">
        <f t="shared" si="28"/>
        <v>0</v>
      </c>
      <c r="AF202" s="21">
        <f t="shared" si="28"/>
        <v>0</v>
      </c>
      <c r="AG202" s="21">
        <f t="shared" si="28"/>
        <v>0</v>
      </c>
      <c r="AH202" s="21">
        <f t="shared" si="28"/>
        <v>0</v>
      </c>
      <c r="AI202" s="21">
        <f t="shared" si="28"/>
        <v>0</v>
      </c>
      <c r="AJ202" s="21">
        <f t="shared" si="28"/>
        <v>0</v>
      </c>
      <c r="AK202" s="21">
        <f t="shared" si="28"/>
        <v>0</v>
      </c>
      <c r="AL202" s="21">
        <f t="shared" si="28"/>
        <v>0</v>
      </c>
      <c r="AM202" s="21">
        <f t="shared" si="28"/>
        <v>0</v>
      </c>
      <c r="AN202" s="21">
        <f t="shared" si="28"/>
        <v>0</v>
      </c>
      <c r="AO202" s="21">
        <f t="shared" si="28"/>
        <v>0</v>
      </c>
      <c r="AP202" s="21">
        <f t="shared" si="28"/>
        <v>0</v>
      </c>
      <c r="AQ202" s="21">
        <f t="shared" si="28"/>
        <v>0</v>
      </c>
      <c r="AR202" s="21">
        <f t="shared" si="28"/>
        <v>0</v>
      </c>
      <c r="AS202" s="21">
        <f t="shared" si="28"/>
        <v>0</v>
      </c>
      <c r="AT202" s="21">
        <f t="shared" si="28"/>
        <v>0</v>
      </c>
      <c r="AU202" s="21">
        <f t="shared" si="28"/>
        <v>0</v>
      </c>
      <c r="AV202" s="21">
        <f t="shared" si="28"/>
        <v>0</v>
      </c>
      <c r="AW202" s="21">
        <f t="shared" si="28"/>
        <v>0</v>
      </c>
      <c r="AX202" s="21">
        <f t="shared" si="28"/>
        <v>0</v>
      </c>
      <c r="AY202" s="21">
        <f t="shared" si="28"/>
        <v>0</v>
      </c>
      <c r="AZ202" s="21">
        <f t="shared" si="28"/>
        <v>0</v>
      </c>
      <c r="BA202" s="21">
        <f t="shared" si="28"/>
        <v>0</v>
      </c>
      <c r="BB202" s="21">
        <f t="shared" si="28"/>
        <v>0</v>
      </c>
    </row>
    <row r="203" spans="1:54" outlineLevel="2">
      <c r="B203" s="150"/>
      <c r="C203" s="19"/>
      <c r="D203" s="19"/>
      <c r="E203" s="233"/>
      <c r="F203" s="234"/>
      <c r="G203" s="234"/>
      <c r="H203" s="234"/>
      <c r="I203" s="234"/>
      <c r="J203" s="234"/>
      <c r="K203" s="234"/>
      <c r="L203" s="234"/>
      <c r="M203" s="234"/>
      <c r="N203" s="234"/>
      <c r="O203" s="234"/>
      <c r="P203" s="234"/>
      <c r="Q203" s="234"/>
      <c r="R203" s="234"/>
      <c r="S203" s="234"/>
      <c r="T203" s="234"/>
      <c r="U203" s="234"/>
      <c r="V203" s="234"/>
      <c r="W203" s="234"/>
      <c r="X203" s="234"/>
      <c r="Y203" s="234"/>
      <c r="Z203" s="234"/>
      <c r="AA203" s="234"/>
      <c r="AB203" s="234"/>
      <c r="AC203" s="234"/>
      <c r="AD203" s="234"/>
      <c r="AE203" s="234"/>
      <c r="AF203" s="234"/>
      <c r="AG203" s="234"/>
      <c r="AH203" s="234"/>
      <c r="AI203" s="234"/>
      <c r="AJ203" s="234"/>
      <c r="AK203" s="234"/>
      <c r="AL203" s="234"/>
      <c r="AM203" s="234"/>
      <c r="AN203" s="234"/>
      <c r="AO203" s="234"/>
      <c r="AP203" s="234"/>
      <c r="AQ203" s="234"/>
      <c r="AR203" s="234"/>
      <c r="AS203" s="234"/>
      <c r="AT203" s="234"/>
      <c r="AU203" s="234"/>
      <c r="AV203" s="234"/>
      <c r="AW203" s="234"/>
      <c r="AX203" s="234"/>
      <c r="AY203" s="234"/>
      <c r="AZ203" s="234"/>
      <c r="BA203" s="234"/>
      <c r="BB203" s="234"/>
    </row>
    <row r="204" spans="1:54" outlineLevel="2">
      <c r="A204" s="423" t="s">
        <v>490</v>
      </c>
      <c r="B204" s="150" t="s">
        <v>491</v>
      </c>
      <c r="C204" s="19"/>
      <c r="D204" s="135" t="s">
        <v>379</v>
      </c>
      <c r="E204" s="21">
        <f>E200</f>
        <v>0</v>
      </c>
      <c r="F204" s="21">
        <f>F200+E204</f>
        <v>0</v>
      </c>
      <c r="G204" s="21">
        <f t="shared" ref="G204:BB206" si="29">G200+F204</f>
        <v>0</v>
      </c>
      <c r="H204" s="21">
        <f t="shared" si="29"/>
        <v>0</v>
      </c>
      <c r="I204" s="21">
        <f t="shared" si="29"/>
        <v>0</v>
      </c>
      <c r="J204" s="21">
        <f t="shared" si="29"/>
        <v>0</v>
      </c>
      <c r="K204" s="21">
        <f t="shared" si="29"/>
        <v>0</v>
      </c>
      <c r="L204" s="21">
        <f t="shared" si="29"/>
        <v>0</v>
      </c>
      <c r="M204" s="21">
        <f t="shared" si="29"/>
        <v>0</v>
      </c>
      <c r="N204" s="21">
        <f t="shared" si="29"/>
        <v>0</v>
      </c>
      <c r="O204" s="21">
        <f t="shared" si="29"/>
        <v>0</v>
      </c>
      <c r="P204" s="21">
        <f t="shared" si="29"/>
        <v>0</v>
      </c>
      <c r="Q204" s="21">
        <f t="shared" si="29"/>
        <v>0</v>
      </c>
      <c r="R204" s="21">
        <f t="shared" si="29"/>
        <v>0</v>
      </c>
      <c r="S204" s="21">
        <f t="shared" si="29"/>
        <v>0</v>
      </c>
      <c r="T204" s="21">
        <f t="shared" si="29"/>
        <v>0</v>
      </c>
      <c r="U204" s="21">
        <f t="shared" si="29"/>
        <v>0</v>
      </c>
      <c r="V204" s="21">
        <f t="shared" si="29"/>
        <v>0</v>
      </c>
      <c r="W204" s="21">
        <f t="shared" si="29"/>
        <v>0</v>
      </c>
      <c r="X204" s="21">
        <f t="shared" si="29"/>
        <v>0</v>
      </c>
      <c r="Y204" s="21">
        <f t="shared" si="29"/>
        <v>0</v>
      </c>
      <c r="Z204" s="21">
        <f t="shared" si="29"/>
        <v>0</v>
      </c>
      <c r="AA204" s="21">
        <f t="shared" si="29"/>
        <v>0</v>
      </c>
      <c r="AB204" s="21">
        <f t="shared" si="29"/>
        <v>0</v>
      </c>
      <c r="AC204" s="21">
        <f t="shared" si="29"/>
        <v>0</v>
      </c>
      <c r="AD204" s="21">
        <f t="shared" si="29"/>
        <v>0</v>
      </c>
      <c r="AE204" s="21">
        <f t="shared" si="29"/>
        <v>0</v>
      </c>
      <c r="AF204" s="21">
        <f t="shared" si="29"/>
        <v>0</v>
      </c>
      <c r="AG204" s="21">
        <f t="shared" si="29"/>
        <v>0</v>
      </c>
      <c r="AH204" s="21">
        <f t="shared" si="29"/>
        <v>0</v>
      </c>
      <c r="AI204" s="21">
        <f t="shared" si="29"/>
        <v>0</v>
      </c>
      <c r="AJ204" s="21">
        <f t="shared" si="29"/>
        <v>0</v>
      </c>
      <c r="AK204" s="21">
        <f t="shared" si="29"/>
        <v>0</v>
      </c>
      <c r="AL204" s="21">
        <f t="shared" si="29"/>
        <v>0</v>
      </c>
      <c r="AM204" s="21">
        <f t="shared" si="29"/>
        <v>0</v>
      </c>
      <c r="AN204" s="21">
        <f t="shared" si="29"/>
        <v>0</v>
      </c>
      <c r="AO204" s="21">
        <f t="shared" si="29"/>
        <v>0</v>
      </c>
      <c r="AP204" s="21">
        <f t="shared" si="29"/>
        <v>0</v>
      </c>
      <c r="AQ204" s="21">
        <f t="shared" si="29"/>
        <v>0</v>
      </c>
      <c r="AR204" s="21">
        <f t="shared" si="29"/>
        <v>0</v>
      </c>
      <c r="AS204" s="21">
        <f t="shared" si="29"/>
        <v>0</v>
      </c>
      <c r="AT204" s="21">
        <f t="shared" si="29"/>
        <v>0</v>
      </c>
      <c r="AU204" s="21">
        <f t="shared" si="29"/>
        <v>0</v>
      </c>
      <c r="AV204" s="21">
        <f t="shared" si="29"/>
        <v>0</v>
      </c>
      <c r="AW204" s="21">
        <f t="shared" si="29"/>
        <v>0</v>
      </c>
      <c r="AX204" s="21">
        <f t="shared" si="29"/>
        <v>0</v>
      </c>
      <c r="AY204" s="21">
        <f t="shared" si="29"/>
        <v>0</v>
      </c>
      <c r="AZ204" s="21">
        <f t="shared" si="29"/>
        <v>0</v>
      </c>
      <c r="BA204" s="21">
        <f t="shared" si="29"/>
        <v>0</v>
      </c>
      <c r="BB204" s="21">
        <f t="shared" si="29"/>
        <v>0</v>
      </c>
    </row>
    <row r="205" spans="1:54" outlineLevel="2">
      <c r="A205" s="424"/>
      <c r="B205" s="150" t="s">
        <v>492</v>
      </c>
      <c r="C205" s="19"/>
      <c r="D205" s="135" t="s">
        <v>379</v>
      </c>
      <c r="E205" s="21">
        <f>E201</f>
        <v>0</v>
      </c>
      <c r="F205" s="21">
        <f t="shared" ref="F205:U206" si="30">F201+E205</f>
        <v>0</v>
      </c>
      <c r="G205" s="21">
        <f t="shared" si="30"/>
        <v>0</v>
      </c>
      <c r="H205" s="21">
        <f t="shared" si="30"/>
        <v>0</v>
      </c>
      <c r="I205" s="21">
        <f t="shared" si="30"/>
        <v>0</v>
      </c>
      <c r="J205" s="21">
        <f t="shared" si="30"/>
        <v>0</v>
      </c>
      <c r="K205" s="21">
        <f t="shared" si="30"/>
        <v>0</v>
      </c>
      <c r="L205" s="21">
        <f t="shared" si="30"/>
        <v>0</v>
      </c>
      <c r="M205" s="21">
        <f t="shared" si="30"/>
        <v>0</v>
      </c>
      <c r="N205" s="21">
        <f t="shared" si="30"/>
        <v>0</v>
      </c>
      <c r="O205" s="21">
        <f t="shared" si="30"/>
        <v>0</v>
      </c>
      <c r="P205" s="21">
        <f t="shared" si="30"/>
        <v>0</v>
      </c>
      <c r="Q205" s="21">
        <f t="shared" si="30"/>
        <v>0</v>
      </c>
      <c r="R205" s="21">
        <f t="shared" si="30"/>
        <v>0</v>
      </c>
      <c r="S205" s="21">
        <f t="shared" si="30"/>
        <v>0</v>
      </c>
      <c r="T205" s="21">
        <f t="shared" si="30"/>
        <v>0</v>
      </c>
      <c r="U205" s="21">
        <f t="shared" si="30"/>
        <v>0</v>
      </c>
      <c r="V205" s="21">
        <f t="shared" si="29"/>
        <v>0</v>
      </c>
      <c r="W205" s="21">
        <f t="shared" si="29"/>
        <v>0</v>
      </c>
      <c r="X205" s="21">
        <f t="shared" si="29"/>
        <v>0</v>
      </c>
      <c r="Y205" s="21">
        <f t="shared" si="29"/>
        <v>0</v>
      </c>
      <c r="Z205" s="21">
        <f t="shared" si="29"/>
        <v>0</v>
      </c>
      <c r="AA205" s="21">
        <f t="shared" si="29"/>
        <v>0</v>
      </c>
      <c r="AB205" s="21">
        <f t="shared" si="29"/>
        <v>0</v>
      </c>
      <c r="AC205" s="21">
        <f t="shared" si="29"/>
        <v>0</v>
      </c>
      <c r="AD205" s="21">
        <f t="shared" si="29"/>
        <v>0</v>
      </c>
      <c r="AE205" s="21">
        <f t="shared" si="29"/>
        <v>0</v>
      </c>
      <c r="AF205" s="21">
        <f t="shared" si="29"/>
        <v>0</v>
      </c>
      <c r="AG205" s="21">
        <f t="shared" si="29"/>
        <v>0</v>
      </c>
      <c r="AH205" s="21">
        <f t="shared" si="29"/>
        <v>0</v>
      </c>
      <c r="AI205" s="21">
        <f t="shared" si="29"/>
        <v>0</v>
      </c>
      <c r="AJ205" s="21">
        <f t="shared" si="29"/>
        <v>0</v>
      </c>
      <c r="AK205" s="21">
        <f t="shared" si="29"/>
        <v>0</v>
      </c>
      <c r="AL205" s="21">
        <f t="shared" si="29"/>
        <v>0</v>
      </c>
      <c r="AM205" s="21">
        <f t="shared" si="29"/>
        <v>0</v>
      </c>
      <c r="AN205" s="21">
        <f t="shared" si="29"/>
        <v>0</v>
      </c>
      <c r="AO205" s="21">
        <f t="shared" si="29"/>
        <v>0</v>
      </c>
      <c r="AP205" s="21">
        <f t="shared" si="29"/>
        <v>0</v>
      </c>
      <c r="AQ205" s="21">
        <f t="shared" si="29"/>
        <v>0</v>
      </c>
      <c r="AR205" s="21">
        <f t="shared" si="29"/>
        <v>0</v>
      </c>
      <c r="AS205" s="21">
        <f t="shared" si="29"/>
        <v>0</v>
      </c>
      <c r="AT205" s="21">
        <f t="shared" si="29"/>
        <v>0</v>
      </c>
      <c r="AU205" s="21">
        <f t="shared" si="29"/>
        <v>0</v>
      </c>
      <c r="AV205" s="21">
        <f t="shared" si="29"/>
        <v>0</v>
      </c>
      <c r="AW205" s="21">
        <f t="shared" si="29"/>
        <v>0</v>
      </c>
      <c r="AX205" s="21">
        <f t="shared" si="29"/>
        <v>0</v>
      </c>
      <c r="AY205" s="21">
        <f t="shared" si="29"/>
        <v>0</v>
      </c>
      <c r="AZ205" s="21">
        <f t="shared" si="29"/>
        <v>0</v>
      </c>
      <c r="BA205" s="21">
        <f t="shared" si="29"/>
        <v>0</v>
      </c>
      <c r="BB205" s="21">
        <f t="shared" si="29"/>
        <v>0</v>
      </c>
    </row>
    <row r="206" spans="1:54" outlineLevel="2">
      <c r="A206" s="425"/>
      <c r="B206" s="150" t="s">
        <v>493</v>
      </c>
      <c r="C206" s="19"/>
      <c r="D206" s="135" t="s">
        <v>379</v>
      </c>
      <c r="E206" s="21">
        <f>E202</f>
        <v>0</v>
      </c>
      <c r="F206" s="21">
        <f t="shared" si="30"/>
        <v>0</v>
      </c>
      <c r="G206" s="21">
        <f t="shared" si="29"/>
        <v>0</v>
      </c>
      <c r="H206" s="21">
        <f t="shared" si="29"/>
        <v>0</v>
      </c>
      <c r="I206" s="21">
        <f t="shared" si="29"/>
        <v>0</v>
      </c>
      <c r="J206" s="21">
        <f t="shared" si="29"/>
        <v>0</v>
      </c>
      <c r="K206" s="21">
        <f t="shared" si="29"/>
        <v>0</v>
      </c>
      <c r="L206" s="21">
        <f t="shared" si="29"/>
        <v>0</v>
      </c>
      <c r="M206" s="21">
        <f t="shared" si="29"/>
        <v>0</v>
      </c>
      <c r="N206" s="21">
        <f t="shared" si="29"/>
        <v>0</v>
      </c>
      <c r="O206" s="21">
        <f t="shared" si="29"/>
        <v>0</v>
      </c>
      <c r="P206" s="21">
        <f t="shared" si="29"/>
        <v>0</v>
      </c>
      <c r="Q206" s="21">
        <f t="shared" si="29"/>
        <v>0</v>
      </c>
      <c r="R206" s="21">
        <f t="shared" si="29"/>
        <v>0</v>
      </c>
      <c r="S206" s="21">
        <f t="shared" si="29"/>
        <v>0</v>
      </c>
      <c r="T206" s="21">
        <f t="shared" si="29"/>
        <v>0</v>
      </c>
      <c r="U206" s="21">
        <f t="shared" si="29"/>
        <v>0</v>
      </c>
      <c r="V206" s="21">
        <f t="shared" si="29"/>
        <v>0</v>
      </c>
      <c r="W206" s="21">
        <f t="shared" si="29"/>
        <v>0</v>
      </c>
      <c r="X206" s="21">
        <f t="shared" si="29"/>
        <v>0</v>
      </c>
      <c r="Y206" s="21">
        <f t="shared" si="29"/>
        <v>0</v>
      </c>
      <c r="Z206" s="21">
        <f t="shared" si="29"/>
        <v>0</v>
      </c>
      <c r="AA206" s="21">
        <f t="shared" si="29"/>
        <v>0</v>
      </c>
      <c r="AB206" s="21">
        <f t="shared" si="29"/>
        <v>0</v>
      </c>
      <c r="AC206" s="21">
        <f t="shared" si="29"/>
        <v>0</v>
      </c>
      <c r="AD206" s="21">
        <f t="shared" si="29"/>
        <v>0</v>
      </c>
      <c r="AE206" s="21">
        <f t="shared" si="29"/>
        <v>0</v>
      </c>
      <c r="AF206" s="21">
        <f t="shared" si="29"/>
        <v>0</v>
      </c>
      <c r="AG206" s="21">
        <f t="shared" si="29"/>
        <v>0</v>
      </c>
      <c r="AH206" s="21">
        <f t="shared" si="29"/>
        <v>0</v>
      </c>
      <c r="AI206" s="21">
        <f t="shared" si="29"/>
        <v>0</v>
      </c>
      <c r="AJ206" s="21">
        <f t="shared" si="29"/>
        <v>0</v>
      </c>
      <c r="AK206" s="21">
        <f t="shared" si="29"/>
        <v>0</v>
      </c>
      <c r="AL206" s="21">
        <f t="shared" si="29"/>
        <v>0</v>
      </c>
      <c r="AM206" s="21">
        <f t="shared" si="29"/>
        <v>0</v>
      </c>
      <c r="AN206" s="21">
        <f t="shared" si="29"/>
        <v>0</v>
      </c>
      <c r="AO206" s="21">
        <f t="shared" si="29"/>
        <v>0</v>
      </c>
      <c r="AP206" s="21">
        <f t="shared" si="29"/>
        <v>0</v>
      </c>
      <c r="AQ206" s="21">
        <f t="shared" si="29"/>
        <v>0</v>
      </c>
      <c r="AR206" s="21">
        <f t="shared" si="29"/>
        <v>0</v>
      </c>
      <c r="AS206" s="21">
        <f t="shared" si="29"/>
        <v>0</v>
      </c>
      <c r="AT206" s="21">
        <f t="shared" si="29"/>
        <v>0</v>
      </c>
      <c r="AU206" s="21">
        <f t="shared" si="29"/>
        <v>0</v>
      </c>
      <c r="AV206" s="21">
        <f t="shared" si="29"/>
        <v>0</v>
      </c>
      <c r="AW206" s="21">
        <f t="shared" si="29"/>
        <v>0</v>
      </c>
      <c r="AX206" s="21">
        <f t="shared" si="29"/>
        <v>0</v>
      </c>
      <c r="AY206" s="21">
        <f t="shared" si="29"/>
        <v>0</v>
      </c>
      <c r="AZ206" s="21">
        <f t="shared" si="29"/>
        <v>0</v>
      </c>
      <c r="BA206" s="21">
        <f t="shared" si="29"/>
        <v>0</v>
      </c>
      <c r="BB206" s="21">
        <f t="shared" si="29"/>
        <v>0</v>
      </c>
    </row>
    <row r="207" spans="1:54" outlineLevel="1">
      <c r="B207" s="150"/>
      <c r="C207" s="19"/>
      <c r="D207" s="19"/>
      <c r="E207" s="15"/>
    </row>
    <row r="208" spans="1:54" outlineLevel="1">
      <c r="A208" s="4" t="s">
        <v>558</v>
      </c>
      <c r="B208" s="150"/>
      <c r="C208" s="19"/>
      <c r="D208" s="19"/>
      <c r="E208" s="235"/>
      <c r="F208" s="236"/>
      <c r="G208" s="236"/>
      <c r="H208" s="236"/>
      <c r="I208" s="236"/>
      <c r="J208" s="236"/>
      <c r="K208" s="236"/>
      <c r="L208" s="236"/>
      <c r="M208" s="236"/>
      <c r="N208" s="236"/>
      <c r="O208" s="236"/>
      <c r="P208" s="236"/>
      <c r="Q208" s="236"/>
      <c r="R208" s="236"/>
      <c r="S208" s="236"/>
      <c r="T208" s="236"/>
      <c r="U208" s="236"/>
      <c r="V208" s="236"/>
      <c r="W208" s="236"/>
      <c r="X208" s="236"/>
      <c r="Y208" s="236"/>
      <c r="Z208" s="236"/>
      <c r="AA208" s="236"/>
      <c r="AB208" s="236"/>
      <c r="AC208" s="236"/>
      <c r="AD208" s="236"/>
      <c r="AE208" s="236"/>
      <c r="AF208" s="236"/>
      <c r="AG208" s="236"/>
      <c r="AH208" s="236"/>
      <c r="AI208" s="236"/>
      <c r="AJ208" s="236"/>
      <c r="AK208" s="236"/>
      <c r="AL208" s="236"/>
      <c r="AM208" s="236"/>
      <c r="AN208" s="236"/>
      <c r="AO208" s="236"/>
      <c r="AP208" s="236"/>
      <c r="AQ208" s="236"/>
      <c r="AR208" s="236"/>
      <c r="AS208" s="236"/>
      <c r="AT208" s="236"/>
      <c r="AU208" s="236"/>
      <c r="AV208" s="236"/>
      <c r="AW208" s="236"/>
      <c r="AX208" s="236"/>
      <c r="AY208" s="236"/>
      <c r="AZ208" s="236"/>
      <c r="BA208" s="236"/>
      <c r="BB208" s="236"/>
    </row>
    <row r="209" spans="1:54" outlineLevel="2">
      <c r="A209" s="4"/>
      <c r="B209" s="150"/>
      <c r="C209" s="19"/>
      <c r="D209" s="19"/>
      <c r="E209" s="130">
        <v>2027</v>
      </c>
      <c r="F209" s="130">
        <v>2028</v>
      </c>
      <c r="G209" s="130">
        <v>2029</v>
      </c>
      <c r="H209" s="130">
        <v>2030</v>
      </c>
      <c r="I209" s="130">
        <v>2031</v>
      </c>
      <c r="J209" s="130">
        <v>2032</v>
      </c>
      <c r="K209" s="130">
        <v>2033</v>
      </c>
      <c r="L209" s="130">
        <v>2034</v>
      </c>
      <c r="M209" s="130">
        <v>2035</v>
      </c>
      <c r="N209" s="130">
        <v>2036</v>
      </c>
      <c r="O209" s="130">
        <v>2037</v>
      </c>
      <c r="P209" s="130">
        <v>2038</v>
      </c>
      <c r="Q209" s="130">
        <v>2039</v>
      </c>
      <c r="R209" s="130">
        <v>2040</v>
      </c>
      <c r="S209" s="130">
        <v>2041</v>
      </c>
      <c r="T209" s="130">
        <v>2042</v>
      </c>
      <c r="U209" s="130">
        <v>2043</v>
      </c>
      <c r="V209" s="130">
        <v>2044</v>
      </c>
      <c r="W209" s="130">
        <v>2045</v>
      </c>
      <c r="X209" s="130">
        <v>2046</v>
      </c>
      <c r="Y209" s="130">
        <v>2047</v>
      </c>
      <c r="Z209" s="130">
        <v>2048</v>
      </c>
      <c r="AA209" s="130">
        <v>2049</v>
      </c>
      <c r="AB209" s="130">
        <v>2050</v>
      </c>
      <c r="AC209" s="130">
        <v>2051</v>
      </c>
      <c r="AD209" s="130">
        <v>2052</v>
      </c>
      <c r="AE209" s="130">
        <v>2053</v>
      </c>
      <c r="AF209" s="130">
        <v>2054</v>
      </c>
      <c r="AG209" s="130">
        <v>2055</v>
      </c>
      <c r="AH209" s="130">
        <v>2056</v>
      </c>
      <c r="AI209" s="130">
        <v>2057</v>
      </c>
      <c r="AJ209" s="130">
        <v>2058</v>
      </c>
      <c r="AK209" s="130">
        <v>2059</v>
      </c>
      <c r="AL209" s="130">
        <v>2060</v>
      </c>
      <c r="AM209" s="130">
        <v>2061</v>
      </c>
      <c r="AN209" s="130">
        <v>2062</v>
      </c>
      <c r="AO209" s="130">
        <v>2063</v>
      </c>
      <c r="AP209" s="130">
        <v>2064</v>
      </c>
      <c r="AQ209" s="130">
        <v>2065</v>
      </c>
      <c r="AR209" s="130">
        <v>2066</v>
      </c>
      <c r="AS209" s="130">
        <v>2067</v>
      </c>
      <c r="AT209" s="130">
        <v>2068</v>
      </c>
      <c r="AU209" s="130">
        <v>2069</v>
      </c>
      <c r="AV209" s="130">
        <v>2070</v>
      </c>
      <c r="AW209" s="130">
        <v>2071</v>
      </c>
      <c r="AX209" s="130">
        <v>2072</v>
      </c>
      <c r="AY209" s="130">
        <v>2073</v>
      </c>
      <c r="AZ209" s="130">
        <v>2074</v>
      </c>
      <c r="BA209" s="130">
        <v>2075</v>
      </c>
      <c r="BB209" s="130">
        <v>2076</v>
      </c>
    </row>
    <row r="210" spans="1:54" outlineLevel="2">
      <c r="A210" s="473" t="s">
        <v>481</v>
      </c>
      <c r="B210" s="150" t="s">
        <v>559</v>
      </c>
      <c r="C210" s="19"/>
      <c r="D210" s="135" t="s">
        <v>379</v>
      </c>
      <c r="E210" s="21">
        <f>E190-Baseline!E190</f>
        <v>0</v>
      </c>
      <c r="F210" s="21">
        <f>F190-Baseline!F190</f>
        <v>0</v>
      </c>
      <c r="G210" s="21">
        <f>G190-Baseline!G190</f>
        <v>0</v>
      </c>
      <c r="H210" s="21">
        <f>H190-Baseline!H190</f>
        <v>0</v>
      </c>
      <c r="I210" s="21">
        <f>I190-Baseline!I190</f>
        <v>0</v>
      </c>
      <c r="J210" s="21">
        <f>J190-Baseline!J190</f>
        <v>0</v>
      </c>
      <c r="K210" s="21">
        <f>K190-Baseline!K190</f>
        <v>0</v>
      </c>
      <c r="L210" s="21">
        <f>L190-Baseline!L190</f>
        <v>0</v>
      </c>
      <c r="M210" s="21">
        <f>M190-Baseline!M190</f>
        <v>0</v>
      </c>
      <c r="N210" s="21">
        <f>N190-Baseline!N190</f>
        <v>0</v>
      </c>
      <c r="O210" s="21">
        <f>O190-Baseline!O190</f>
        <v>0</v>
      </c>
      <c r="P210" s="21">
        <f>P190-Baseline!P190</f>
        <v>0</v>
      </c>
      <c r="Q210" s="21">
        <f>Q190-Baseline!Q190</f>
        <v>0</v>
      </c>
      <c r="R210" s="21">
        <f>R190-Baseline!R190</f>
        <v>0</v>
      </c>
      <c r="S210" s="21">
        <f>S190-Baseline!S190</f>
        <v>0</v>
      </c>
      <c r="T210" s="21">
        <f>T190-Baseline!T190</f>
        <v>0</v>
      </c>
      <c r="U210" s="21">
        <f>U190-Baseline!U190</f>
        <v>0</v>
      </c>
      <c r="V210" s="21">
        <f>V190-Baseline!V190</f>
        <v>0</v>
      </c>
      <c r="W210" s="21">
        <f>W190-Baseline!W190</f>
        <v>0</v>
      </c>
      <c r="X210" s="21">
        <f>X190-Baseline!X190</f>
        <v>0</v>
      </c>
      <c r="Y210" s="21">
        <f>Y190-Baseline!Y190</f>
        <v>0</v>
      </c>
      <c r="Z210" s="21">
        <f>Z190-Baseline!Z190</f>
        <v>0</v>
      </c>
      <c r="AA210" s="21">
        <f>AA190-Baseline!AA190</f>
        <v>0</v>
      </c>
      <c r="AB210" s="21">
        <f>AB190-Baseline!AB190</f>
        <v>0</v>
      </c>
      <c r="AC210" s="21">
        <f>AC190-Baseline!AC190</f>
        <v>0</v>
      </c>
      <c r="AD210" s="21">
        <f>AD190-Baseline!AD190</f>
        <v>0</v>
      </c>
      <c r="AE210" s="21">
        <f>AE190-Baseline!AE190</f>
        <v>0</v>
      </c>
      <c r="AF210" s="21">
        <f>AF190-Baseline!AF190</f>
        <v>0</v>
      </c>
      <c r="AG210" s="21">
        <f>AG190-Baseline!AG190</f>
        <v>0</v>
      </c>
      <c r="AH210" s="21">
        <f>AH190-Baseline!AH190</f>
        <v>0</v>
      </c>
      <c r="AI210" s="21">
        <f>AI190-Baseline!AI190</f>
        <v>0</v>
      </c>
      <c r="AJ210" s="21">
        <f>AJ190-Baseline!AJ190</f>
        <v>0</v>
      </c>
      <c r="AK210" s="21">
        <f>AK190-Baseline!AK190</f>
        <v>0</v>
      </c>
      <c r="AL210" s="21">
        <f>AL190-Baseline!AL190</f>
        <v>0</v>
      </c>
      <c r="AM210" s="21">
        <f>AM190-Baseline!AM190</f>
        <v>0</v>
      </c>
      <c r="AN210" s="21">
        <f>AN190-Baseline!AN190</f>
        <v>0</v>
      </c>
      <c r="AO210" s="21">
        <f>AO190-Baseline!AO190</f>
        <v>0</v>
      </c>
      <c r="AP210" s="21">
        <f>AP190-Baseline!AP190</f>
        <v>0</v>
      </c>
      <c r="AQ210" s="21">
        <f>AQ190-Baseline!AQ190</f>
        <v>0</v>
      </c>
      <c r="AR210" s="21">
        <f>AR190-Baseline!AR190</f>
        <v>0</v>
      </c>
      <c r="AS210" s="21">
        <f>AS190-Baseline!AS190</f>
        <v>0</v>
      </c>
      <c r="AT210" s="21">
        <f>AT190-Baseline!AT190</f>
        <v>0</v>
      </c>
      <c r="AU210" s="21">
        <f>AU190-Baseline!AU190</f>
        <v>0</v>
      </c>
      <c r="AV210" s="21">
        <f>AV190-Baseline!AV190</f>
        <v>0</v>
      </c>
      <c r="AW210" s="21">
        <f>AW190-Baseline!AW190</f>
        <v>0</v>
      </c>
      <c r="AX210" s="21">
        <f>AX190-Baseline!AX190</f>
        <v>0</v>
      </c>
      <c r="AY210" s="21">
        <f>AY190-Baseline!AY190</f>
        <v>0</v>
      </c>
      <c r="AZ210" s="21">
        <f>AZ190-Baseline!AZ190</f>
        <v>0</v>
      </c>
      <c r="BA210" s="21">
        <f>BA190-Baseline!BA190</f>
        <v>0</v>
      </c>
      <c r="BB210" s="21">
        <f>BB190-Baseline!BB190</f>
        <v>0</v>
      </c>
    </row>
    <row r="211" spans="1:54" outlineLevel="2">
      <c r="A211" s="474"/>
      <c r="B211" s="150" t="s">
        <v>482</v>
      </c>
      <c r="C211" s="19"/>
      <c r="D211" s="135" t="s">
        <v>379</v>
      </c>
      <c r="E211" s="21">
        <f>E191-Baseline!E191</f>
        <v>0</v>
      </c>
      <c r="F211" s="21">
        <f>F191-Baseline!F191</f>
        <v>0</v>
      </c>
      <c r="G211" s="21">
        <f>G191-Baseline!G191</f>
        <v>0</v>
      </c>
      <c r="H211" s="21">
        <f>H191-Baseline!H191</f>
        <v>0</v>
      </c>
      <c r="I211" s="21">
        <f>I191-Baseline!I191</f>
        <v>0</v>
      </c>
      <c r="J211" s="21">
        <f>J191-Baseline!J191</f>
        <v>0</v>
      </c>
      <c r="K211" s="21">
        <f>K191-Baseline!K191</f>
        <v>0</v>
      </c>
      <c r="L211" s="21">
        <f>L191-Baseline!L191</f>
        <v>0</v>
      </c>
      <c r="M211" s="21">
        <f>M191-Baseline!M191</f>
        <v>0</v>
      </c>
      <c r="N211" s="21">
        <f>N191-Baseline!N191</f>
        <v>0</v>
      </c>
      <c r="O211" s="21">
        <f>O191-Baseline!O191</f>
        <v>0</v>
      </c>
      <c r="P211" s="21">
        <f>P191-Baseline!P191</f>
        <v>0</v>
      </c>
      <c r="Q211" s="21">
        <f>Q191-Baseline!Q191</f>
        <v>0</v>
      </c>
      <c r="R211" s="21">
        <f>R191-Baseline!R191</f>
        <v>0</v>
      </c>
      <c r="S211" s="21">
        <f>S191-Baseline!S191</f>
        <v>0</v>
      </c>
      <c r="T211" s="21">
        <f>T191-Baseline!T191</f>
        <v>0</v>
      </c>
      <c r="U211" s="21">
        <f>U191-Baseline!U191</f>
        <v>0</v>
      </c>
      <c r="V211" s="21">
        <f>V191-Baseline!V191</f>
        <v>0</v>
      </c>
      <c r="W211" s="21">
        <f>W191-Baseline!W191</f>
        <v>0</v>
      </c>
      <c r="X211" s="21">
        <f>X191-Baseline!X191</f>
        <v>0</v>
      </c>
      <c r="Y211" s="21">
        <f>Y191-Baseline!Y191</f>
        <v>0</v>
      </c>
      <c r="Z211" s="21">
        <f>Z191-Baseline!Z191</f>
        <v>0</v>
      </c>
      <c r="AA211" s="21">
        <f>AA191-Baseline!AA191</f>
        <v>0</v>
      </c>
      <c r="AB211" s="21">
        <f>AB191-Baseline!AB191</f>
        <v>0</v>
      </c>
      <c r="AC211" s="21">
        <f>AC191-Baseline!AC191</f>
        <v>0</v>
      </c>
      <c r="AD211" s="21">
        <f>AD191-Baseline!AD191</f>
        <v>0</v>
      </c>
      <c r="AE211" s="21">
        <f>AE191-Baseline!AE191</f>
        <v>0</v>
      </c>
      <c r="AF211" s="21">
        <f>AF191-Baseline!AF191</f>
        <v>0</v>
      </c>
      <c r="AG211" s="21">
        <f>AG191-Baseline!AG191</f>
        <v>0</v>
      </c>
      <c r="AH211" s="21">
        <f>AH191-Baseline!AH191</f>
        <v>0</v>
      </c>
      <c r="AI211" s="21">
        <f>AI191-Baseline!AI191</f>
        <v>0</v>
      </c>
      <c r="AJ211" s="21">
        <f>AJ191-Baseline!AJ191</f>
        <v>0</v>
      </c>
      <c r="AK211" s="21">
        <f>AK191-Baseline!AK191</f>
        <v>0</v>
      </c>
      <c r="AL211" s="21">
        <f>AL191-Baseline!AL191</f>
        <v>0</v>
      </c>
      <c r="AM211" s="21">
        <f>AM191-Baseline!AM191</f>
        <v>0</v>
      </c>
      <c r="AN211" s="21">
        <f>AN191-Baseline!AN191</f>
        <v>0</v>
      </c>
      <c r="AO211" s="21">
        <f>AO191-Baseline!AO191</f>
        <v>0</v>
      </c>
      <c r="AP211" s="21">
        <f>AP191-Baseline!AP191</f>
        <v>0</v>
      </c>
      <c r="AQ211" s="21">
        <f>AQ191-Baseline!AQ191</f>
        <v>0</v>
      </c>
      <c r="AR211" s="21">
        <f>AR191-Baseline!AR191</f>
        <v>0</v>
      </c>
      <c r="AS211" s="21">
        <f>AS191-Baseline!AS191</f>
        <v>0</v>
      </c>
      <c r="AT211" s="21">
        <f>AT191-Baseline!AT191</f>
        <v>0</v>
      </c>
      <c r="AU211" s="21">
        <f>AU191-Baseline!AU191</f>
        <v>0</v>
      </c>
      <c r="AV211" s="21">
        <f>AV191-Baseline!AV191</f>
        <v>0</v>
      </c>
      <c r="AW211" s="21">
        <f>AW191-Baseline!AW191</f>
        <v>0</v>
      </c>
      <c r="AX211" s="21">
        <f>AX191-Baseline!AX191</f>
        <v>0</v>
      </c>
      <c r="AY211" s="21">
        <f>AY191-Baseline!AY191</f>
        <v>0</v>
      </c>
      <c r="AZ211" s="21">
        <f>AZ191-Baseline!AZ191</f>
        <v>0</v>
      </c>
      <c r="BA211" s="21">
        <f>BA191-Baseline!BA191</f>
        <v>0</v>
      </c>
      <c r="BB211" s="21">
        <f>BB191-Baseline!BB191</f>
        <v>0</v>
      </c>
    </row>
    <row r="212" spans="1:54" outlineLevel="2">
      <c r="A212" s="474"/>
      <c r="B212" s="150" t="s">
        <v>557</v>
      </c>
      <c r="C212" s="19"/>
      <c r="D212" s="135" t="s">
        <v>379</v>
      </c>
      <c r="E212" s="21">
        <f>E192-Baseline!E192</f>
        <v>2.0618493184465522E-4</v>
      </c>
      <c r="F212" s="21">
        <f>F77*F186-Baseline!F77*Baseline!F186</f>
        <v>2.0835695918819446E-4</v>
      </c>
      <c r="G212" s="21">
        <f>G77*G186-Baseline!G77*Baseline!G186</f>
        <v>2.1061016314465251E-4</v>
      </c>
      <c r="H212" s="21">
        <f>H77*H186-Baseline!H77*Baseline!H186</f>
        <v>2.1294441324770199E-4</v>
      </c>
      <c r="I212" s="21">
        <f>I77*I186-Baseline!I77*Baseline!I186</f>
        <v>2.153596276546842E-4</v>
      </c>
      <c r="J212" s="21">
        <f>J77*J186-Baseline!J77*Baseline!J186</f>
        <v>2.1785577224992206E-4</v>
      </c>
      <c r="K212" s="21">
        <f>K77*K186-Baseline!K77*Baseline!K186</f>
        <v>2.2045023886760388E-4</v>
      </c>
      <c r="L212" s="21">
        <f>L77*L186-Baseline!L77*Baseline!L186</f>
        <v>2.231254134203439E-4</v>
      </c>
      <c r="M212" s="21">
        <f>M77*M186-Baseline!M77*Baseline!M186</f>
        <v>2.2588141492216774E-4</v>
      </c>
      <c r="N212" s="21">
        <f>N77*N186-Baseline!N77*Baseline!N186</f>
        <v>2.2871840652478613E-4</v>
      </c>
      <c r="O212" s="21">
        <f>O77*O186-Baseline!O77*Baseline!O186</f>
        <v>2.3163659483940971E-4</v>
      </c>
      <c r="P212" s="21">
        <f>P77*P186-Baseline!P77*Baseline!P186</f>
        <v>2.3463622929526751E-4</v>
      </c>
      <c r="Q212" s="21">
        <f>Q77*Q186-Baseline!Q77*Baseline!Q186</f>
        <v>2.3771760153382126E-4</v>
      </c>
      <c r="R212" s="21">
        <f>R77*R186-Baseline!R77*Baseline!R186</f>
        <v>2.408810448377072E-4</v>
      </c>
      <c r="S212" s="21">
        <f>S77*S186-Baseline!S77*Baseline!S186</f>
        <v>2.4412693359346862E-4</v>
      </c>
      <c r="T212" s="21">
        <f>T77*T186-Baseline!T77*Baseline!T186</f>
        <v>2.4745568278718432E-4</v>
      </c>
      <c r="U212" s="21">
        <f>U77*U186-Baseline!U77*Baseline!U186</f>
        <v>2.5086774753212734E-4</v>
      </c>
      <c r="V212" s="21">
        <f>V77*V186-Baseline!V77*Baseline!V186</f>
        <v>2.5436362262762607E-4</v>
      </c>
      <c r="W212" s="21">
        <f>W77*W186-Baseline!W77*Baseline!W186</f>
        <v>2.5794384214832775E-4</v>
      </c>
      <c r="X212" s="21">
        <f>X77*X186-Baseline!X77*Baseline!X186</f>
        <v>2.6160897906310005E-4</v>
      </c>
      <c r="Y212" s="21">
        <f>Y77*Y186-Baseline!Y77*Baseline!Y186</f>
        <v>2.6535964488283366E-4</v>
      </c>
      <c r="Z212" s="21">
        <f>Z77*Z186-Baseline!Z77*Baseline!Z186</f>
        <v>2.6919648933644092E-4</v>
      </c>
      <c r="AA212" s="21">
        <f>AA77*AA186-Baseline!AA77*Baseline!AA186</f>
        <v>2.7312020007436909E-4</v>
      </c>
      <c r="AB212" s="21">
        <f>AB77*AB186-Baseline!AB77*Baseline!AB186</f>
        <v>2.7713150239898208E-4</v>
      </c>
      <c r="AC212" s="21">
        <f>AC77*AC186-Baseline!AC77*Baseline!AC186</f>
        <v>3.0548956959800769E-4</v>
      </c>
      <c r="AD212" s="21">
        <f>AD77*AD186-Baseline!AD77*Baseline!AD186</f>
        <v>3.1008857400187227E-4</v>
      </c>
      <c r="AE212" s="21">
        <f>AE77*AE186-Baseline!AE77*Baseline!AE186</f>
        <v>3.1478450560544681E-4</v>
      </c>
      <c r="AF212" s="21">
        <f>AF77*AF186-Baseline!AF77*Baseline!AF186</f>
        <v>3.1957835542344561E-4</v>
      </c>
      <c r="AG212" s="21">
        <f>AG77*AG186-Baseline!AG77*Baseline!AG186</f>
        <v>3.2447115313966464E-4</v>
      </c>
      <c r="AH212" s="21">
        <f>AH77*AH186-Baseline!AH77*Baseline!AH186</f>
        <v>3.2946396701987493E-4</v>
      </c>
      <c r="AI212" s="21">
        <f>AI77*AI186-Baseline!AI77*Baseline!AI186</f>
        <v>3.3455790384830038E-4</v>
      </c>
      <c r="AJ212" s="21">
        <f>AJ77*AJ186-Baseline!AJ77*Baseline!AJ186</f>
        <v>3.4140340067794644E-4</v>
      </c>
      <c r="AK212" s="21">
        <f>AK77*AK186-Baseline!AK77*Baseline!AK186</f>
        <v>3.48411933577793E-4</v>
      </c>
      <c r="AL212" s="21">
        <f>AL77*AL186-Baseline!AL77*Baseline!AL186</f>
        <v>3.5558667126331042E-4</v>
      </c>
      <c r="AM212" s="21">
        <f>AM77*AM186-Baseline!AM77*Baseline!AM186</f>
        <v>3.6293086311779005E-4</v>
      </c>
      <c r="AN212" s="21">
        <f>AN77*AN186-Baseline!AN77*Baseline!AN186</f>
        <v>3.7044784062125423E-4</v>
      </c>
      <c r="AO212" s="21">
        <f>AO77*AO186-Baseline!AO77*Baseline!AO186</f>
        <v>3.7814101882029143E-4</v>
      </c>
      <c r="AP212" s="21">
        <f>AP77*AP186-Baseline!AP77*Baseline!AP186</f>
        <v>3.8601389783942682E-4</v>
      </c>
      <c r="AQ212" s="21">
        <f>AQ77*AQ186-Baseline!AQ77*Baseline!AQ186</f>
        <v>3.9407006443466247E-4</v>
      </c>
      <c r="AR212" s="21">
        <f>AR77*AR186-Baseline!AR77*Baseline!AR186</f>
        <v>4.0231319358983937E-4</v>
      </c>
      <c r="AS212" s="21">
        <f>AS77*AS186-Baseline!AS77*Baseline!AS186</f>
        <v>4.1074705015650063E-4</v>
      </c>
      <c r="AT212" s="21">
        <f>AT77*AT186-Baseline!AT77*Baseline!AT186</f>
        <v>4.1937549053795481E-4</v>
      </c>
      <c r="AU212" s="21">
        <f>AU77*AU186-Baseline!AU77*Baseline!AU186</f>
        <v>4.2820246441825844E-4</v>
      </c>
      <c r="AV212" s="21">
        <f>AV77*AV186-Baseline!AV77*Baseline!AV186</f>
        <v>4.3723201653686315E-4</v>
      </c>
      <c r="AW212" s="21">
        <f>AW77*AW186-Baseline!AW77*Baseline!AW186</f>
        <v>4.4646828850969855E-4</v>
      </c>
      <c r="AX212" s="21">
        <f>AX77*AX186-Baseline!AX77*Baseline!AX186</f>
        <v>4.5591552069747655E-4</v>
      </c>
      <c r="AY212" s="21">
        <f>AY77*AY186-Baseline!AY77*Baseline!AY186</f>
        <v>4.6557805412203641E-4</v>
      </c>
      <c r="AZ212" s="21">
        <f>AZ77*AZ186-Baseline!AZ77*Baseline!AZ186</f>
        <v>4.7546033243156722E-4</v>
      </c>
      <c r="BA212" s="21">
        <f>BA77*BA186-Baseline!BA77*Baseline!BA186</f>
        <v>4.8556690391557037E-4</v>
      </c>
      <c r="BB212" s="21">
        <f>BB77*BB186-Baseline!BB77*Baseline!BB186</f>
        <v>4.9588830465070971E-4</v>
      </c>
    </row>
    <row r="213" spans="1:54" outlineLevel="2">
      <c r="A213" s="474"/>
      <c r="B213" s="150" t="s">
        <v>483</v>
      </c>
      <c r="C213" s="19"/>
      <c r="D213" s="135" t="s">
        <v>379</v>
      </c>
      <c r="E213" s="21">
        <f>E193-Baseline!E193</f>
        <v>1.2293976841244911E-3</v>
      </c>
      <c r="F213" s="21">
        <f>F193-Baseline!F193</f>
        <v>1.2644544552625901E-3</v>
      </c>
      <c r="G213" s="21">
        <f>G193-Baseline!G193</f>
        <v>1.2960043812246609E-3</v>
      </c>
      <c r="H213" s="21">
        <f>H193-Baseline!H193</f>
        <v>1.3284423988700086E-3</v>
      </c>
      <c r="I213" s="21">
        <f>I193-Baseline!I193</f>
        <v>1.3663583879954069E-3</v>
      </c>
      <c r="J213" s="21">
        <f>J193-Baseline!J193</f>
        <v>1.4053089178827679E-3</v>
      </c>
      <c r="K213" s="21">
        <f>K193-Baseline!K193</f>
        <v>1.4407560020674262E-3</v>
      </c>
      <c r="L213" s="21">
        <f>L193-Baseline!L193</f>
        <v>1.4819123689652775E-3</v>
      </c>
      <c r="M213" s="21">
        <f>M193-Baseline!M193</f>
        <v>1.5241817833202029E-3</v>
      </c>
      <c r="N213" s="21">
        <f>N193-Baseline!N193</f>
        <v>1.5627378664107346E-3</v>
      </c>
      <c r="O213" s="21">
        <f>O193-Baseline!O193</f>
        <v>1.6072523591494099E-3</v>
      </c>
      <c r="P213" s="21">
        <f>P193-Baseline!P193</f>
        <v>1.6529598381810591E-3</v>
      </c>
      <c r="Q213" s="21">
        <f>Q193-Baseline!Q193</f>
        <v>1.6998883123344752E-3</v>
      </c>
      <c r="R213" s="21">
        <f>R193-Baseline!R193</f>
        <v>1.7531775211214636E-3</v>
      </c>
      <c r="S213" s="21">
        <f>S193-Baseline!S193</f>
        <v>1.8027026091505716E-3</v>
      </c>
      <c r="T213" s="21">
        <f>T193-Baseline!T193</f>
        <v>1.8535371052000962E-3</v>
      </c>
      <c r="U213" s="21">
        <f>U193-Baseline!U193</f>
        <v>1.905710840018763E-3</v>
      </c>
      <c r="V213" s="21">
        <f>V193-Baseline!V193</f>
        <v>1.9646515375166913E-3</v>
      </c>
      <c r="W213" s="21">
        <f>W193-Baseline!W193</f>
        <v>2.0196712246941285E-3</v>
      </c>
      <c r="X213" s="21">
        <f>X193-Baseline!X193</f>
        <v>2.0816756441375665E-3</v>
      </c>
      <c r="Y213" s="21">
        <f>Y193-Baseline!Y193</f>
        <v>2.1396740579143867E-3</v>
      </c>
      <c r="Z213" s="21">
        <f>Z193-Baseline!Z193</f>
        <v>2.2048844965032958E-3</v>
      </c>
      <c r="AA213" s="21">
        <f>AA193-Baseline!AA193</f>
        <v>2.2717944602416379E-3</v>
      </c>
      <c r="AB213" s="21">
        <f>AB193-Baseline!AB193</f>
        <v>2.3404432526909547E-3</v>
      </c>
      <c r="AC213" s="21">
        <f>AC193-Baseline!AC193</f>
        <v>2.6173458812251992E-3</v>
      </c>
      <c r="AD213" s="21">
        <f>AD193-Baseline!AD193</f>
        <v>2.6950729885477252E-3</v>
      </c>
      <c r="AE213" s="21">
        <f>AE193-Baseline!AE193</f>
        <v>2.7754471642946928E-3</v>
      </c>
      <c r="AF213" s="21">
        <f>AF193-Baseline!AF193</f>
        <v>2.8576561062042451E-3</v>
      </c>
      <c r="AG213" s="21">
        <f>AG193-Baseline!AG193</f>
        <v>2.9418171745329469E-3</v>
      </c>
      <c r="AH213" s="21">
        <f>AH193-Baseline!AH193</f>
        <v>3.028076316948253E-3</v>
      </c>
      <c r="AI213" s="21">
        <f>AI193-Baseline!AI193</f>
        <v>3.1166338955856249E-3</v>
      </c>
      <c r="AJ213" s="21">
        <f>AJ193-Baseline!AJ193</f>
        <v>3.223014020201297E-3</v>
      </c>
      <c r="AK213" s="21">
        <f>AK193-Baseline!AK193</f>
        <v>3.3326113743572684E-3</v>
      </c>
      <c r="AL213" s="21">
        <f>AL193-Baseline!AL193</f>
        <v>3.4455618671968354E-3</v>
      </c>
      <c r="AM213" s="21">
        <f>AM193-Baseline!AM193</f>
        <v>3.5619776293983807E-3</v>
      </c>
      <c r="AN213" s="21">
        <f>AN193-Baseline!AN193</f>
        <v>3.681951070409222E-3</v>
      </c>
      <c r="AO213" s="21">
        <f>AO193-Baseline!AO193</f>
        <v>3.8055657595470146E-3</v>
      </c>
      <c r="AP213" s="21">
        <f>AP193-Baseline!AP193</f>
        <v>3.9329254567047394E-3</v>
      </c>
      <c r="AQ213" s="21">
        <f>AQ193-Baseline!AQ193</f>
        <v>4.0641413769535962E-3</v>
      </c>
      <c r="AR213" s="21">
        <f>AR193-Baseline!AR193</f>
        <v>4.1993196099001451E-3</v>
      </c>
      <c r="AS213" s="21">
        <f>AS193-Baseline!AS193</f>
        <v>4.3385675271195431E-3</v>
      </c>
      <c r="AT213" s="21">
        <f>AT193-Baseline!AT193</f>
        <v>4.4819971644374399E-3</v>
      </c>
      <c r="AU213" s="21">
        <f>AU193-Baseline!AU193</f>
        <v>4.6297252389956717E-3</v>
      </c>
      <c r="AV213" s="21">
        <f>AV193-Baseline!AV193</f>
        <v>4.7818705710945056E-3</v>
      </c>
      <c r="AW213" s="21">
        <f>AW193-Baseline!AW193</f>
        <v>4.9385542351823401E-3</v>
      </c>
      <c r="AX213" s="21">
        <f>AX193-Baseline!AX193</f>
        <v>5.099900828022118E-3</v>
      </c>
      <c r="AY213" s="21">
        <f>AY193-Baseline!AY193</f>
        <v>5.2660385253633542E-3</v>
      </c>
      <c r="AZ213" s="21">
        <f>AZ193-Baseline!AZ193</f>
        <v>5.4370987967951954E-3</v>
      </c>
      <c r="BA213" s="21">
        <f>BA193-Baseline!BA193</f>
        <v>5.6132163541582746E-3</v>
      </c>
      <c r="BB213" s="21">
        <f>BB193-Baseline!BB193</f>
        <v>5.7943644543292051E-3</v>
      </c>
    </row>
    <row r="214" spans="1:54" outlineLevel="2">
      <c r="A214" s="474"/>
      <c r="B214" s="150" t="s">
        <v>484</v>
      </c>
      <c r="C214" s="19"/>
      <c r="D214" s="135" t="s">
        <v>379</v>
      </c>
      <c r="E214" s="21">
        <f>E194-Baseline!E194</f>
        <v>6.1567168632509683E-4</v>
      </c>
      <c r="F214" s="21">
        <f>F194-Baseline!F194</f>
        <v>6.3163187472512785E-4</v>
      </c>
      <c r="G214" s="21">
        <f>G194-Baseline!G194</f>
        <v>6.481852163731295E-4</v>
      </c>
      <c r="H214" s="21">
        <f>H194-Baseline!H194</f>
        <v>6.6534947267543403E-4</v>
      </c>
      <c r="I214" s="21">
        <f>I194-Baseline!I194</f>
        <v>6.8314300789224804E-4</v>
      </c>
      <c r="J214" s="21">
        <f>J194-Baseline!J194</f>
        <v>7.0158480898308278E-4</v>
      </c>
      <c r="K214" s="21">
        <f>K194-Baseline!K194</f>
        <v>7.2075132383496703E-4</v>
      </c>
      <c r="L214" s="21">
        <f>L194-Baseline!L194</f>
        <v>7.4060677842675707E-4</v>
      </c>
      <c r="M214" s="21">
        <f>M194-Baseline!M194</f>
        <v>7.6117219156950772E-4</v>
      </c>
      <c r="N214" s="21">
        <f>N194-Baseline!N194</f>
        <v>7.8246928751241312E-4</v>
      </c>
      <c r="O214" s="21">
        <f>O194-Baseline!O194</f>
        <v>8.0452051868421849E-4</v>
      </c>
      <c r="P214" s="21">
        <f>P194-Baseline!P194</f>
        <v>8.2734908918683848E-4</v>
      </c>
      <c r="Q214" s="21">
        <f>Q194-Baseline!Q194</f>
        <v>8.5097897805769913E-4</v>
      </c>
      <c r="R214" s="21">
        <f>R194-Baseline!R194</f>
        <v>8.7543496376625335E-4</v>
      </c>
      <c r="S214" s="21">
        <f>S194-Baseline!S194</f>
        <v>9.005399832435158E-4</v>
      </c>
      <c r="T214" s="21">
        <f>T194-Baseline!T194</f>
        <v>9.2651142237164361E-4</v>
      </c>
      <c r="U214" s="21">
        <f>U194-Baseline!U194</f>
        <v>9.5337600804337134E-4</v>
      </c>
      <c r="V214" s="21">
        <f>V194-Baseline!V194</f>
        <v>9.8116135001746784E-4</v>
      </c>
      <c r="W214" s="21">
        <f>W194-Baseline!W194</f>
        <v>1.0098959654871547E-3</v>
      </c>
      <c r="X214" s="21">
        <f>X194-Baseline!X194</f>
        <v>1.0396093120280225E-3</v>
      </c>
      <c r="Y214" s="21">
        <f>Y194-Baseline!Y194</f>
        <v>1.0703318145062831E-3</v>
      </c>
      <c r="Z214" s="21">
        <f>Z194-Baseline!Z194</f>
        <v>1.1020948966886902E-3</v>
      </c>
      <c r="AA214" s="21">
        <f>AA194-Baseline!AA194</f>
        <v>1.1349310127553021E-3</v>
      </c>
      <c r="AB214" s="21">
        <f>AB194-Baseline!AB194</f>
        <v>1.1688736815730007E-3</v>
      </c>
      <c r="AC214" s="21">
        <f>AC194-Baseline!AC194</f>
        <v>1.3069673777838231E-3</v>
      </c>
      <c r="AD214" s="21">
        <f>AD194-Baseline!AD194</f>
        <v>1.3455672112599874E-3</v>
      </c>
      <c r="AE214" s="21">
        <f>AE194-Baseline!AE194</f>
        <v>1.3852272892596129E-3</v>
      </c>
      <c r="AF214" s="21">
        <f>AF194-Baseline!AF194</f>
        <v>1.4259069872790511E-3</v>
      </c>
      <c r="AG214" s="21">
        <f>AG194-Baseline!AG194</f>
        <v>1.467590703964831E-3</v>
      </c>
      <c r="AH214" s="21">
        <f>AH194-Baseline!AH194</f>
        <v>1.5103015449603773E-3</v>
      </c>
      <c r="AI214" s="21">
        <f>AI194-Baseline!AI194</f>
        <v>1.554124658912869E-3</v>
      </c>
      <c r="AJ214" s="21">
        <f>AJ194-Baseline!AJ194</f>
        <v>1.6068171140613398E-3</v>
      </c>
      <c r="AK214" s="21">
        <f>AK194-Baseline!AK194</f>
        <v>1.6611181228697335E-3</v>
      </c>
      <c r="AL214" s="21">
        <f>AL194-Baseline!AL194</f>
        <v>1.7170754028134128E-3</v>
      </c>
      <c r="AM214" s="21">
        <f>AM194-Baseline!AM194</f>
        <v>1.7747408271944669E-3</v>
      </c>
      <c r="AN214" s="21">
        <f>AN194-Baseline!AN194</f>
        <v>1.8341634976851069E-3</v>
      </c>
      <c r="AO214" s="21">
        <f>AO194-Baseline!AO194</f>
        <v>1.8953877051157354E-3</v>
      </c>
      <c r="AP214" s="21">
        <f>AP194-Baseline!AP194</f>
        <v>1.9584639777679076E-3</v>
      </c>
      <c r="AQ214" s="21">
        <f>AQ194-Baseline!AQ194</f>
        <v>2.0234448613470836E-3</v>
      </c>
      <c r="AR214" s="21">
        <f>AR194-Baseline!AR194</f>
        <v>2.090383360346833E-3</v>
      </c>
      <c r="AS214" s="21">
        <f>AS194-Baseline!AS194</f>
        <v>2.1593331238669053E-3</v>
      </c>
      <c r="AT214" s="21">
        <f>AT194-Baseline!AT194</f>
        <v>2.2303493660532619E-3</v>
      </c>
      <c r="AU214" s="21">
        <f>AU194-Baseline!AU194</f>
        <v>2.3034893211024928E-3</v>
      </c>
      <c r="AV214" s="21">
        <f>AV194-Baseline!AV194</f>
        <v>2.3788115248727939E-3</v>
      </c>
      <c r="AW214" s="21">
        <f>AW194-Baseline!AW194</f>
        <v>2.4563758696882041E-3</v>
      </c>
      <c r="AX214" s="21">
        <f>AX194-Baseline!AX194</f>
        <v>2.5362438239581548E-3</v>
      </c>
      <c r="AY214" s="21">
        <f>AY194-Baseline!AY194</f>
        <v>2.6184785399403412E-3</v>
      </c>
      <c r="AZ214" s="21">
        <f>AZ194-Baseline!AZ194</f>
        <v>2.7031448308521308E-3</v>
      </c>
      <c r="BA214" s="21">
        <f>BA194-Baseline!BA194</f>
        <v>2.7903091533845294E-3</v>
      </c>
      <c r="BB214" s="21">
        <f>BB194-Baseline!BB194</f>
        <v>2.8799576947290779E-3</v>
      </c>
    </row>
    <row r="215" spans="1:54" outlineLevel="2">
      <c r="A215" s="474"/>
      <c r="B215" s="150" t="s">
        <v>485</v>
      </c>
      <c r="C215" s="19"/>
      <c r="D215" s="135" t="s">
        <v>379</v>
      </c>
      <c r="E215" s="21">
        <f>E195-Baseline!E195</f>
        <v>1.8470150585377827E-3</v>
      </c>
      <c r="F215" s="21">
        <f>F195-Baseline!F195</f>
        <v>1.8948956237332662E-3</v>
      </c>
      <c r="G215" s="21">
        <f>G195-Baseline!G195</f>
        <v>1.944555649119389E-3</v>
      </c>
      <c r="H215" s="21">
        <f>H195-Baseline!H195</f>
        <v>1.9960484180263022E-3</v>
      </c>
      <c r="I215" s="21">
        <f>I195-Baseline!I195</f>
        <v>2.0494290236767443E-3</v>
      </c>
      <c r="J215" s="21">
        <f>J195-Baseline!J195</f>
        <v>2.1047544264869754E-3</v>
      </c>
      <c r="K215" s="21">
        <f>K195-Baseline!K195</f>
        <v>2.1622539715049011E-3</v>
      </c>
      <c r="L215" s="21">
        <f>L195-Baseline!L195</f>
        <v>2.2218203352802712E-3</v>
      </c>
      <c r="M215" s="21">
        <f>M195-Baseline!M195</f>
        <v>2.2835165742292208E-3</v>
      </c>
      <c r="N215" s="21">
        <f>N195-Baseline!N195</f>
        <v>2.3474078620519165E-3</v>
      </c>
      <c r="O215" s="21">
        <f>O195-Baseline!O195</f>
        <v>2.4135615560526551E-3</v>
      </c>
      <c r="P215" s="21">
        <f>P195-Baseline!P195</f>
        <v>2.4820472680583947E-3</v>
      </c>
      <c r="Q215" s="21">
        <f>Q195-Baseline!Q195</f>
        <v>2.5529369341730974E-3</v>
      </c>
      <c r="R215" s="21">
        <f>R195-Baseline!R195</f>
        <v>2.6263048912987599E-3</v>
      </c>
      <c r="S215" s="21">
        <f>S195-Baseline!S195</f>
        <v>2.7016199492125299E-3</v>
      </c>
      <c r="T215" s="21">
        <f>T195-Baseline!T195</f>
        <v>2.7795342665898493E-3</v>
      </c>
      <c r="U215" s="21">
        <f>U195-Baseline!U195</f>
        <v>2.8601280246624348E-3</v>
      </c>
      <c r="V215" s="21">
        <f>V195-Baseline!V195</f>
        <v>2.9434840495126636E-3</v>
      </c>
      <c r="W215" s="21">
        <f>W195-Baseline!W195</f>
        <v>3.0296878964614646E-3</v>
      </c>
      <c r="X215" s="21">
        <f>X195-Baseline!X195</f>
        <v>3.1188279360840677E-3</v>
      </c>
      <c r="Y215" s="21">
        <f>Y195-Baseline!Y195</f>
        <v>3.2109954435188492E-3</v>
      </c>
      <c r="Z215" s="21">
        <f>Z195-Baseline!Z195</f>
        <v>3.3062846894948571E-3</v>
      </c>
      <c r="AA215" s="21">
        <f>AA195-Baseline!AA195</f>
        <v>3.4047930388454457E-3</v>
      </c>
      <c r="AB215" s="21">
        <f>AB195-Baseline!AB195</f>
        <v>3.5066210447190021E-3</v>
      </c>
      <c r="AC215" s="21">
        <f>AC195-Baseline!AC195</f>
        <v>3.9209021333885107E-3</v>
      </c>
      <c r="AD215" s="21">
        <f>AD195-Baseline!AD195</f>
        <v>4.0367016338605311E-3</v>
      </c>
      <c r="AE215" s="21">
        <f>AE195-Baseline!AE195</f>
        <v>4.1556818679137535E-3</v>
      </c>
      <c r="AF215" s="21">
        <f>AF195-Baseline!AF195</f>
        <v>4.2777209620406612E-3</v>
      </c>
      <c r="AG215" s="21">
        <f>AG195-Baseline!AG195</f>
        <v>4.4027721120454824E-3</v>
      </c>
      <c r="AH215" s="21">
        <f>AH195-Baseline!AH195</f>
        <v>4.5309046350724943E-3</v>
      </c>
      <c r="AI215" s="21">
        <f>AI195-Baseline!AI195</f>
        <v>4.6623739769627763E-3</v>
      </c>
      <c r="AJ215" s="21">
        <f>AJ195-Baseline!AJ195</f>
        <v>4.8204513424355659E-3</v>
      </c>
      <c r="AK215" s="21">
        <f>AK195-Baseline!AK195</f>
        <v>4.9833543688833932E-3</v>
      </c>
      <c r="AL215" s="21">
        <f>AL195-Baseline!AL195</f>
        <v>5.1512262087368837E-3</v>
      </c>
      <c r="AM215" s="21">
        <f>AM195-Baseline!AM195</f>
        <v>5.3242224819124049E-3</v>
      </c>
      <c r="AN215" s="21">
        <f>AN195-Baseline!AN195</f>
        <v>5.50249049341412E-3</v>
      </c>
      <c r="AO215" s="21">
        <f>AO195-Baseline!AO195</f>
        <v>5.6861631157355931E-3</v>
      </c>
      <c r="AP215" s="21">
        <f>AP195-Baseline!AP195</f>
        <v>5.8753919337230101E-3</v>
      </c>
      <c r="AQ215" s="21">
        <f>AQ195-Baseline!AQ195</f>
        <v>6.0703345844933462E-3</v>
      </c>
      <c r="AR215" s="21">
        <f>AR195-Baseline!AR195</f>
        <v>6.2711500815269099E-3</v>
      </c>
      <c r="AS215" s="21">
        <f>AS195-Baseline!AS195</f>
        <v>6.4779993721220588E-3</v>
      </c>
      <c r="AT215" s="21">
        <f>AT195-Baseline!AT195</f>
        <v>6.6910480987173674E-3</v>
      </c>
      <c r="AU215" s="21">
        <f>AU195-Baseline!AU195</f>
        <v>6.9104679639027744E-3</v>
      </c>
      <c r="AV215" s="21">
        <f>AV195-Baseline!AV195</f>
        <v>7.1364345752528008E-3</v>
      </c>
      <c r="AW215" s="21">
        <f>AW195-Baseline!AW195</f>
        <v>7.3691276097395094E-3</v>
      </c>
      <c r="AX215" s="21">
        <f>AX195-Baseline!AX195</f>
        <v>7.6087314725912427E-3</v>
      </c>
      <c r="AY215" s="21">
        <f>AY195-Baseline!AY195</f>
        <v>7.8554356205812158E-3</v>
      </c>
      <c r="AZ215" s="21">
        <f>AZ195-Baseline!AZ195</f>
        <v>8.1094344933615534E-3</v>
      </c>
      <c r="BA215" s="21">
        <f>BA195-Baseline!BA195</f>
        <v>8.3709274610053053E-3</v>
      </c>
      <c r="BB215" s="21">
        <f>BB195-Baseline!BB195</f>
        <v>8.639873085087112E-3</v>
      </c>
    </row>
    <row r="216" spans="1:54" outlineLevel="2">
      <c r="A216" s="474"/>
      <c r="B216" s="150" t="s">
        <v>285</v>
      </c>
      <c r="C216" s="19"/>
      <c r="D216" s="135" t="s">
        <v>379</v>
      </c>
      <c r="E216" s="21">
        <f>E196-Baseline!E196</f>
        <v>0.43055449587251515</v>
      </c>
      <c r="F216" s="21">
        <f>F196-Baseline!F196</f>
        <v>0.44568195427175811</v>
      </c>
      <c r="G216" s="21">
        <f>G196-Baseline!G196</f>
        <v>0.46137985978763724</v>
      </c>
      <c r="H216" s="21">
        <f>H196-Baseline!H196</f>
        <v>0.47766911837831255</v>
      </c>
      <c r="I216" s="21">
        <f>I196-Baseline!I196</f>
        <v>0.49457141093509066</v>
      </c>
      <c r="J216" s="21">
        <f>J196-Baseline!J196</f>
        <v>0.5121092431409191</v>
      </c>
      <c r="K216" s="21">
        <f>K196-Baseline!K196</f>
        <v>0.51403165944219198</v>
      </c>
      <c r="L216" s="21">
        <f>L196-Baseline!L196</f>
        <v>0.50943661189175071</v>
      </c>
      <c r="M216" s="21">
        <f>M196-Baseline!M196</f>
        <v>0.50502037099608987</v>
      </c>
      <c r="N216" s="21">
        <f>N196-Baseline!N196</f>
        <v>0.50078439184277257</v>
      </c>
      <c r="O216" s="21">
        <f>O196-Baseline!O196</f>
        <v>0.49673025941319709</v>
      </c>
      <c r="P216" s="21">
        <f>P196-Baseline!P196</f>
        <v>0.49285969225687104</v>
      </c>
      <c r="Q216" s="21">
        <f>Q196-Baseline!Q196</f>
        <v>0.48895061903094844</v>
      </c>
      <c r="R216" s="21">
        <f>R196-Baseline!R196</f>
        <v>0.48405775615987073</v>
      </c>
      <c r="S216" s="21">
        <f>S196-Baseline!S196</f>
        <v>0.47932340416806918</v>
      </c>
      <c r="T216" s="21">
        <f>T196-Baseline!T196</f>
        <v>0.47474840563886173</v>
      </c>
      <c r="U216" s="21">
        <f>U196-Baseline!U196</f>
        <v>0.47020392080512935</v>
      </c>
      <c r="V216" s="21">
        <f>V196-Baseline!V196</f>
        <v>0.46514196433932842</v>
      </c>
      <c r="W216" s="21">
        <f>W196-Baseline!W196</f>
        <v>0.46022453500472027</v>
      </c>
      <c r="X216" s="21">
        <f>X196-Baseline!X196</f>
        <v>0.45545207308591429</v>
      </c>
      <c r="Y216" s="21">
        <f>Y196-Baseline!Y196</f>
        <v>0.4508251075499175</v>
      </c>
      <c r="Z216" s="21">
        <f>Z196-Baseline!Z196</f>
        <v>0.44634425825280344</v>
      </c>
      <c r="AA216" s="21">
        <f>AA196-Baseline!AA196</f>
        <v>0.44201023824373192</v>
      </c>
      <c r="AB216" s="21">
        <f>AB196-Baseline!AB196</f>
        <v>0.43782385616968433</v>
      </c>
      <c r="AC216" s="21">
        <f>AC196-Baseline!AC196</f>
        <v>3.9034480416446566</v>
      </c>
      <c r="AD216" s="21">
        <f>AD196-Baseline!AD196</f>
        <v>3.8485149780729726</v>
      </c>
      <c r="AE216" s="21">
        <f>AE196-Baseline!AE196</f>
        <v>3.7944955388165229</v>
      </c>
      <c r="AF216" s="21">
        <f>AF196-Baseline!AF196</f>
        <v>3.7413799863276838</v>
      </c>
      <c r="AG216" s="21">
        <f>AG196-Baseline!AG196</f>
        <v>3.6891588661498251</v>
      </c>
      <c r="AH216" s="21">
        <f>AH196-Baseline!AH196</f>
        <v>3.6378230078802116</v>
      </c>
      <c r="AI216" s="21">
        <f>AI196-Baseline!AI196</f>
        <v>3.5873635263089665</v>
      </c>
      <c r="AJ216" s="21">
        <f>AJ196-Baseline!AJ196</f>
        <v>3.5452465297075815</v>
      </c>
      <c r="AK216" s="21">
        <f>AK196-Baseline!AK196</f>
        <v>3.5037986498954101</v>
      </c>
      <c r="AL216" s="21">
        <f>AL196-Baseline!AL196</f>
        <v>3.4630166540149783</v>
      </c>
      <c r="AM216" s="21">
        <f>AM196-Baseline!AM196</f>
        <v>3.4228975563779236</v>
      </c>
      <c r="AN216" s="21">
        <f>AN196-Baseline!AN196</f>
        <v>3.3834386233999036</v>
      </c>
      <c r="AO216" s="21">
        <f>AO196-Baseline!AO196</f>
        <v>3.3446373787889963</v>
      </c>
      <c r="AP216" s="21">
        <f>AP196-Baseline!AP196</f>
        <v>3.3064916089968555</v>
      </c>
      <c r="AQ216" s="21">
        <f>AQ196-Baseline!AQ196</f>
        <v>3.2689993689420755</v>
      </c>
      <c r="AR216" s="21">
        <f>AR196-Baseline!AR196</f>
        <v>3.2321589880157284</v>
      </c>
      <c r="AS216" s="21">
        <f>AS196-Baseline!AS196</f>
        <v>3.1959690763793787</v>
      </c>
      <c r="AT216" s="21">
        <f>AT196-Baseline!AT196</f>
        <v>3.1604285315662768</v>
      </c>
      <c r="AU216" s="21">
        <f>AU196-Baseline!AU196</f>
        <v>3.1255365453969461</v>
      </c>
      <c r="AV216" s="21">
        <f>AV196-Baseline!AV196</f>
        <v>3.0912926112207093</v>
      </c>
      <c r="AW216" s="21">
        <f>AW196-Baseline!AW196</f>
        <v>3.0576965314952518</v>
      </c>
      <c r="AX216" s="21">
        <f>AX196-Baseline!AX196</f>
        <v>3.0247484257167634</v>
      </c>
      <c r="AY216" s="21">
        <f>AY196-Baseline!AY196</f>
        <v>2.9924487387137124</v>
      </c>
      <c r="AZ216" s="21">
        <f>AZ196-Baseline!AZ196</f>
        <v>2.9607982493178411</v>
      </c>
      <c r="BA216" s="21">
        <f>BA196-Baseline!BA196</f>
        <v>2.9297980794263982</v>
      </c>
      <c r="BB216" s="21">
        <f>BB196-Baseline!BB196</f>
        <v>2.8991224877237998</v>
      </c>
    </row>
    <row r="217" spans="1:54" outlineLevel="2">
      <c r="A217" s="474"/>
      <c r="B217" s="150" t="s">
        <v>288</v>
      </c>
      <c r="C217" s="19"/>
      <c r="D217" s="135"/>
      <c r="E217" s="21">
        <f>E197-Baseline!E197</f>
        <v>5.8793748811468172</v>
      </c>
      <c r="F217" s="21">
        <f>F197-Baseline!F197</f>
        <v>5.9672156028892767</v>
      </c>
      <c r="G217" s="21">
        <f>G197-Baseline!G197</f>
        <v>6.0569335196048746</v>
      </c>
      <c r="H217" s="21">
        <f>H197-Baseline!H197</f>
        <v>6.1485471291295166</v>
      </c>
      <c r="I217" s="21">
        <f>I197-Baseline!I197</f>
        <v>6.2420731086366521</v>
      </c>
      <c r="J217" s="21">
        <f>J197-Baseline!J197</f>
        <v>6.3375164732356151</v>
      </c>
      <c r="K217" s="21">
        <f>K197-Baseline!K197</f>
        <v>6.3534142014234227</v>
      </c>
      <c r="L217" s="21">
        <f>L197-Baseline!L197</f>
        <v>6.3384537544235018</v>
      </c>
      <c r="M217" s="21">
        <f>M197-Baseline!M197</f>
        <v>6.3273796836614498</v>
      </c>
      <c r="N217" s="21">
        <f>N197-Baseline!N197</f>
        <v>6.3201177353646925</v>
      </c>
      <c r="O217" s="21">
        <f>O197-Baseline!O197</f>
        <v>6.3165971335971145</v>
      </c>
      <c r="P217" s="21">
        <f>P197-Baseline!P197</f>
        <v>6.3167504790020637</v>
      </c>
      <c r="Q217" s="21">
        <f>Q197-Baseline!Q197</f>
        <v>6.3191301988198649</v>
      </c>
      <c r="R217" s="21">
        <f>R197-Baseline!R197</f>
        <v>6.3180162214706126</v>
      </c>
      <c r="S217" s="21">
        <f>S197-Baseline!S197</f>
        <v>6.3205349636859331</v>
      </c>
      <c r="T217" s="21">
        <f>T197-Baseline!T197</f>
        <v>6.3266243787599228</v>
      </c>
      <c r="U217" s="21">
        <f>U197-Baseline!U197</f>
        <v>6.3359068124226194</v>
      </c>
      <c r="V217" s="21">
        <f>V197-Baseline!V197</f>
        <v>6.3470225725069209</v>
      </c>
      <c r="W217" s="21">
        <f>W197-Baseline!W197</f>
        <v>6.3615739129059277</v>
      </c>
      <c r="X217" s="21">
        <f>X197-Baseline!X197</f>
        <v>6.3795015636807673</v>
      </c>
      <c r="Y217" s="21">
        <f>Y197-Baseline!Y197</f>
        <v>6.4007455999823053</v>
      </c>
      <c r="Z217" s="21">
        <f>Z197-Baseline!Z197</f>
        <v>6.4252789343775181</v>
      </c>
      <c r="AA217" s="21">
        <f>AA197-Baseline!AA197</f>
        <v>6.4530581121682031</v>
      </c>
      <c r="AB217" s="21">
        <f>AB197-Baseline!AB197</f>
        <v>6.4840422943873675</v>
      </c>
      <c r="AC217" s="21">
        <f>AC197-Baseline!AC197</f>
        <v>63.064109961297824</v>
      </c>
      <c r="AD217" s="21">
        <f>AD197-Baseline!AD197</f>
        <v>63.428929936930174</v>
      </c>
      <c r="AE217" s="21">
        <f>AE197-Baseline!AE197</f>
        <v>63.823646523902539</v>
      </c>
      <c r="AF217" s="21">
        <f>AF197-Baseline!AF197</f>
        <v>64.247962931123098</v>
      </c>
      <c r="AG217" s="21">
        <f>AG197-Baseline!AG197</f>
        <v>64.70160448176577</v>
      </c>
      <c r="AH217" s="21">
        <f>AH197-Baseline!AH197</f>
        <v>65.184318069692594</v>
      </c>
      <c r="AI217" s="21">
        <f>AI197-Baseline!AI197</f>
        <v>65.695871637711804</v>
      </c>
      <c r="AJ217" s="21">
        <f>AJ197-Baseline!AJ197</f>
        <v>66.557587918142133</v>
      </c>
      <c r="AK217" s="21">
        <f>AK197-Baseline!AK197</f>
        <v>67.45483604805132</v>
      </c>
      <c r="AL217" s="21">
        <f>AL197-Baseline!AL197</f>
        <v>68.387905730833083</v>
      </c>
      <c r="AM217" s="21">
        <f>AM197-Baseline!AM197</f>
        <v>69.357107171165765</v>
      </c>
      <c r="AN217" s="21">
        <f>AN197-Baseline!AN197</f>
        <v>70.362762638523137</v>
      </c>
      <c r="AO217" s="21">
        <f>AO197-Baseline!AO197</f>
        <v>71.405230487296578</v>
      </c>
      <c r="AP217" s="21">
        <f>AP197-Baseline!AP197</f>
        <v>72.484884197249215</v>
      </c>
      <c r="AQ217" s="21">
        <f>AQ197-Baseline!AQ197</f>
        <v>73.602116450174293</v>
      </c>
      <c r="AR217" s="21">
        <f>AR197-Baseline!AR197</f>
        <v>74.757340732084941</v>
      </c>
      <c r="AS217" s="21">
        <f>AS197-Baseline!AS197</f>
        <v>75.950991431659006</v>
      </c>
      <c r="AT217" s="21">
        <f>AT197-Baseline!AT197</f>
        <v>77.183523951206325</v>
      </c>
      <c r="AU217" s="21">
        <f>AU197-Baseline!AU197</f>
        <v>78.455414830128149</v>
      </c>
      <c r="AV217" s="21">
        <f>AV197-Baseline!AV197</f>
        <v>79.767161880850821</v>
      </c>
      <c r="AW217" s="21">
        <f>AW197-Baseline!AW197</f>
        <v>81.119284337219241</v>
      </c>
      <c r="AX217" s="21">
        <f>AX197-Baseline!AX197</f>
        <v>82.512323015347491</v>
      </c>
      <c r="AY217" s="21">
        <f>AY197-Baseline!AY197</f>
        <v>83.946840486929645</v>
      </c>
      <c r="AZ217" s="21">
        <f>AZ197-Baseline!AZ197</f>
        <v>85.423421265022483</v>
      </c>
      <c r="BA217" s="21">
        <f>BA197-Baseline!BA197</f>
        <v>86.928854710754081</v>
      </c>
      <c r="BB217" s="21">
        <f>BB197-Baseline!BB197</f>
        <v>88.468091981465548</v>
      </c>
    </row>
    <row r="218" spans="1:54" outlineLevel="2">
      <c r="A218" s="475"/>
      <c r="B218" s="150" t="s">
        <v>466</v>
      </c>
      <c r="C218" s="19"/>
      <c r="D218" s="135" t="s">
        <v>379</v>
      </c>
      <c r="E218" s="21">
        <f>E198-Baseline!E198</f>
        <v>0</v>
      </c>
      <c r="F218" s="21">
        <f>F198-Baseline!F198</f>
        <v>0</v>
      </c>
      <c r="G218" s="21">
        <f>G198-Baseline!G198</f>
        <v>0</v>
      </c>
      <c r="H218" s="21">
        <f>H198-Baseline!H198</f>
        <v>0</v>
      </c>
      <c r="I218" s="21">
        <f>I198-Baseline!I198</f>
        <v>0</v>
      </c>
      <c r="J218" s="21">
        <f>J198-Baseline!J198</f>
        <v>0</v>
      </c>
      <c r="K218" s="21">
        <f>K198-Baseline!K198</f>
        <v>0</v>
      </c>
      <c r="L218" s="21">
        <f>L198-Baseline!L198</f>
        <v>0</v>
      </c>
      <c r="M218" s="21">
        <f>M198-Baseline!M198</f>
        <v>0</v>
      </c>
      <c r="N218" s="21">
        <f>N198-Baseline!N198</f>
        <v>0</v>
      </c>
      <c r="O218" s="21">
        <f>O198-Baseline!O198</f>
        <v>0</v>
      </c>
      <c r="P218" s="21">
        <f>P198-Baseline!P198</f>
        <v>0</v>
      </c>
      <c r="Q218" s="21">
        <f>Q198-Baseline!Q198</f>
        <v>0</v>
      </c>
      <c r="R218" s="21">
        <f>R198-Baseline!R198</f>
        <v>0</v>
      </c>
      <c r="S218" s="21">
        <f>S198-Baseline!S198</f>
        <v>0</v>
      </c>
      <c r="T218" s="21">
        <f>T198-Baseline!T198</f>
        <v>0</v>
      </c>
      <c r="U218" s="21">
        <f>U198-Baseline!U198</f>
        <v>0</v>
      </c>
      <c r="V218" s="21">
        <f>V198-Baseline!V198</f>
        <v>0</v>
      </c>
      <c r="W218" s="21">
        <f>W198-Baseline!W198</f>
        <v>0</v>
      </c>
      <c r="X218" s="21">
        <f>X198-Baseline!X198</f>
        <v>0</v>
      </c>
      <c r="Y218" s="21">
        <f>Y198-Baseline!Y198</f>
        <v>0</v>
      </c>
      <c r="Z218" s="21">
        <f>Z198-Baseline!Z198</f>
        <v>0</v>
      </c>
      <c r="AA218" s="21">
        <f>AA198-Baseline!AA198</f>
        <v>0</v>
      </c>
      <c r="AB218" s="21">
        <f>AB198-Baseline!AB198</f>
        <v>0</v>
      </c>
      <c r="AC218" s="21">
        <f>AC198-Baseline!AC198</f>
        <v>0</v>
      </c>
      <c r="AD218" s="21">
        <f>AD198-Baseline!AD198</f>
        <v>0</v>
      </c>
      <c r="AE218" s="21">
        <f>AE198-Baseline!AE198</f>
        <v>0</v>
      </c>
      <c r="AF218" s="21">
        <f>AF198-Baseline!AF198</f>
        <v>0</v>
      </c>
      <c r="AG218" s="21">
        <f>AG198-Baseline!AG198</f>
        <v>0</v>
      </c>
      <c r="AH218" s="21">
        <f>AH198-Baseline!AH198</f>
        <v>0</v>
      </c>
      <c r="AI218" s="21">
        <f>AI198-Baseline!AI198</f>
        <v>0</v>
      </c>
      <c r="AJ218" s="21">
        <f>AJ198-Baseline!AJ198</f>
        <v>0</v>
      </c>
      <c r="AK218" s="21">
        <f>AK198-Baseline!AK198</f>
        <v>0</v>
      </c>
      <c r="AL218" s="21">
        <f>AL198-Baseline!AL198</f>
        <v>0</v>
      </c>
      <c r="AM218" s="21">
        <f>AM198-Baseline!AM198</f>
        <v>0</v>
      </c>
      <c r="AN218" s="21">
        <f>AN198-Baseline!AN198</f>
        <v>0</v>
      </c>
      <c r="AO218" s="21">
        <f>AO198-Baseline!AO198</f>
        <v>0</v>
      </c>
      <c r="AP218" s="21">
        <f>AP198-Baseline!AP198</f>
        <v>0</v>
      </c>
      <c r="AQ218" s="21">
        <f>AQ198-Baseline!AQ198</f>
        <v>0</v>
      </c>
      <c r="AR218" s="21">
        <f>AR198-Baseline!AR198</f>
        <v>0</v>
      </c>
      <c r="AS218" s="21">
        <f>AS198-Baseline!AS198</f>
        <v>0</v>
      </c>
      <c r="AT218" s="21">
        <f>AT198-Baseline!AT198</f>
        <v>0</v>
      </c>
      <c r="AU218" s="21">
        <f>AU198-Baseline!AU198</f>
        <v>0</v>
      </c>
      <c r="AV218" s="21">
        <f>AV198-Baseline!AV198</f>
        <v>0</v>
      </c>
      <c r="AW218" s="21">
        <f>AW198-Baseline!AW198</f>
        <v>0</v>
      </c>
      <c r="AX218" s="21">
        <f>AX198-Baseline!AX198</f>
        <v>0</v>
      </c>
      <c r="AY218" s="21">
        <f>AY198-Baseline!AY198</f>
        <v>0</v>
      </c>
      <c r="AZ218" s="21">
        <f>AZ198-Baseline!AZ198</f>
        <v>0</v>
      </c>
      <c r="BA218" s="21">
        <f>BA198-Baseline!BA198</f>
        <v>0</v>
      </c>
      <c r="BB218" s="21">
        <f>BB198-Baseline!BB198</f>
        <v>0</v>
      </c>
    </row>
    <row r="219" spans="1:54" outlineLevel="2">
      <c r="B219" s="150"/>
      <c r="C219" s="19"/>
      <c r="D219" s="19"/>
      <c r="E219" s="232"/>
      <c r="F219" s="232"/>
      <c r="G219" s="232"/>
      <c r="H219" s="232"/>
      <c r="I219" s="232"/>
      <c r="J219" s="232"/>
      <c r="K219" s="232"/>
      <c r="L219" s="232"/>
      <c r="M219" s="232"/>
      <c r="N219" s="232"/>
      <c r="O219" s="232"/>
      <c r="P219" s="232"/>
      <c r="Q219" s="232"/>
      <c r="R219" s="232"/>
      <c r="S219" s="232"/>
      <c r="T219" s="232"/>
      <c r="U219" s="232"/>
      <c r="V219" s="232"/>
      <c r="W219" s="232"/>
      <c r="X219" s="232"/>
      <c r="Y219" s="232"/>
      <c r="Z219" s="232"/>
      <c r="AA219" s="232"/>
      <c r="AB219" s="232"/>
      <c r="AC219" s="232"/>
      <c r="AD219" s="232"/>
      <c r="AE219" s="232"/>
      <c r="AF219" s="232"/>
      <c r="AG219" s="232"/>
      <c r="AH219" s="232"/>
      <c r="AI219" s="232"/>
      <c r="AJ219" s="232"/>
      <c r="AK219" s="232"/>
      <c r="AL219" s="232"/>
      <c r="AM219" s="232"/>
      <c r="AN219" s="232"/>
      <c r="AO219" s="232"/>
      <c r="AP219" s="232"/>
      <c r="AQ219" s="232"/>
      <c r="AR219" s="232"/>
      <c r="AS219" s="232"/>
      <c r="AT219" s="232"/>
      <c r="AU219" s="232"/>
      <c r="AV219" s="232"/>
      <c r="AW219" s="232"/>
      <c r="AX219" s="232"/>
      <c r="AY219" s="232"/>
      <c r="AZ219" s="232"/>
      <c r="BA219" s="232"/>
      <c r="BB219" s="232"/>
    </row>
    <row r="220" spans="1:54" ht="12.75" customHeight="1" outlineLevel="2">
      <c r="A220" s="473" t="s">
        <v>486</v>
      </c>
      <c r="B220" s="150" t="s">
        <v>487</v>
      </c>
      <c r="C220" s="19"/>
      <c r="D220" s="135" t="s">
        <v>379</v>
      </c>
      <c r="E220" s="21">
        <f>E200-Baseline!E200</f>
        <v>6.3113649596353012</v>
      </c>
      <c r="F220" s="21">
        <f>F200-Baseline!F200</f>
        <v>6.4143703685754856</v>
      </c>
      <c r="G220" s="21">
        <f>G200-Baseline!G200</f>
        <v>6.5198199939368813</v>
      </c>
      <c r="H220" s="21">
        <f>H200-Baseline!H200</f>
        <v>6.6277576343199467</v>
      </c>
      <c r="I220" s="21">
        <f>I200-Baseline!I200</f>
        <v>6.7382262375873925</v>
      </c>
      <c r="J220" s="21">
        <f>J200-Baseline!J200</f>
        <v>6.8512488810666667</v>
      </c>
      <c r="K220" s="21">
        <f>K200-Baseline!K200</f>
        <v>6.8691070671065493</v>
      </c>
      <c r="L220" s="21">
        <f>L200-Baseline!L200</f>
        <v>6.8495954040976379</v>
      </c>
      <c r="M220" s="21">
        <f>M200-Baseline!M200</f>
        <v>6.8341501178557822</v>
      </c>
      <c r="N220" s="21">
        <f>N200-Baseline!N200</f>
        <v>6.822693583480401</v>
      </c>
      <c r="O220" s="21">
        <f>O200-Baseline!O200</f>
        <v>6.8151662819643004</v>
      </c>
      <c r="P220" s="21">
        <f>P200-Baseline!P200</f>
        <v>6.8114977673264114</v>
      </c>
      <c r="Q220" s="21">
        <f>Q200-Baseline!Q200</f>
        <v>6.8100184237646815</v>
      </c>
      <c r="R220" s="21">
        <f>R200-Baseline!R200</f>
        <v>6.8040680361964423</v>
      </c>
      <c r="S220" s="21">
        <f>S200-Baseline!S200</f>
        <v>6.8019051973967466</v>
      </c>
      <c r="T220" s="21">
        <f>T200-Baseline!T200</f>
        <v>6.8034737771867722</v>
      </c>
      <c r="U220" s="21">
        <f>U200-Baseline!U200</f>
        <v>6.8082673118152996</v>
      </c>
      <c r="V220" s="21">
        <f>V200-Baseline!V200</f>
        <v>6.8143835520063938</v>
      </c>
      <c r="W220" s="21">
        <f>W200-Baseline!W200</f>
        <v>6.8240760629774906</v>
      </c>
      <c r="X220" s="21">
        <f>X200-Baseline!X200</f>
        <v>6.837296921389882</v>
      </c>
      <c r="Y220" s="21">
        <f>Y200-Baseline!Y200</f>
        <v>6.8539757412350202</v>
      </c>
      <c r="Z220" s="21">
        <f>Z200-Baseline!Z200</f>
        <v>6.8740972736161616</v>
      </c>
      <c r="AA220" s="21">
        <f>AA200-Baseline!AA200</f>
        <v>6.897613265072251</v>
      </c>
      <c r="AB220" s="21">
        <f>AB200-Baseline!AB200</f>
        <v>6.9244837253121414</v>
      </c>
      <c r="AC220" s="21">
        <f>AC200-Baseline!AC200</f>
        <v>66.9704808383933</v>
      </c>
      <c r="AD220" s="21">
        <f>AD200-Baseline!AD200</f>
        <v>67.2804500765657</v>
      </c>
      <c r="AE220" s="21">
        <f>AE200-Baseline!AE200</f>
        <v>67.62123229438896</v>
      </c>
      <c r="AF220" s="21">
        <f>AF200-Baseline!AF200</f>
        <v>67.992520151912416</v>
      </c>
      <c r="AG220" s="21">
        <f>AG200-Baseline!AG200</f>
        <v>68.39402963624326</v>
      </c>
      <c r="AH220" s="21">
        <f>AH200-Baseline!AH200</f>
        <v>68.82549861785678</v>
      </c>
      <c r="AI220" s="21">
        <f>AI200-Baseline!AI200</f>
        <v>69.286686355820208</v>
      </c>
      <c r="AJ220" s="21">
        <f>AJ200-Baseline!AJ200</f>
        <v>70.106398865270592</v>
      </c>
      <c r="AK220" s="21">
        <f>AK200-Baseline!AK200</f>
        <v>70.962315721254669</v>
      </c>
      <c r="AL220" s="21">
        <f>AL200-Baseline!AL200</f>
        <v>71.854723533386519</v>
      </c>
      <c r="AM220" s="21">
        <f>AM200-Baseline!AM200</f>
        <v>72.783929636036206</v>
      </c>
      <c r="AN220" s="21">
        <f>AN200-Baseline!AN200</f>
        <v>73.750253660834076</v>
      </c>
      <c r="AO220" s="21">
        <f>AO200-Baseline!AO200</f>
        <v>74.754051572863943</v>
      </c>
      <c r="AP220" s="21">
        <f>AP200-Baseline!AP200</f>
        <v>75.795694745600613</v>
      </c>
      <c r="AQ220" s="21">
        <f>AQ200-Baseline!AQ200</f>
        <v>76.875574030557758</v>
      </c>
      <c r="AR220" s="21">
        <f>AR200-Baseline!AR200</f>
        <v>77.994101352904153</v>
      </c>
      <c r="AS220" s="21">
        <f>AS200-Baseline!AS200</f>
        <v>79.151709822615658</v>
      </c>
      <c r="AT220" s="21">
        <f>AT200-Baseline!AT200</f>
        <v>80.348853855427578</v>
      </c>
      <c r="AU220" s="21">
        <f>AU200-Baseline!AU200</f>
        <v>81.586009303228508</v>
      </c>
      <c r="AV220" s="21">
        <f>AV200-Baseline!AV200</f>
        <v>82.863673594659161</v>
      </c>
      <c r="AW220" s="21">
        <f>AW200-Baseline!AW200</f>
        <v>84.182365891238192</v>
      </c>
      <c r="AX220" s="21">
        <f>AX200-Baseline!AX200</f>
        <v>85.542627257412974</v>
      </c>
      <c r="AY220" s="21">
        <f>AY200-Baseline!AY200</f>
        <v>86.945020842222846</v>
      </c>
      <c r="AZ220" s="21">
        <f>AZ200-Baseline!AZ200</f>
        <v>88.390132073469545</v>
      </c>
      <c r="BA220" s="21">
        <f>BA200-Baseline!BA200</f>
        <v>89.864751573438554</v>
      </c>
      <c r="BB220" s="21">
        <f>BB200-Baseline!BB200</f>
        <v>91.373504721948322</v>
      </c>
    </row>
    <row r="221" spans="1:54" outlineLevel="2">
      <c r="A221" s="474"/>
      <c r="B221" s="150" t="s">
        <v>488</v>
      </c>
      <c r="C221" s="19"/>
      <c r="D221" s="135" t="s">
        <v>379</v>
      </c>
      <c r="E221" s="21">
        <f>E201-Baseline!E201</f>
        <v>6.310751233637502</v>
      </c>
      <c r="F221" s="21">
        <f>F201-Baseline!F201</f>
        <v>6.4137375459949482</v>
      </c>
      <c r="G221" s="21">
        <f>G201-Baseline!G201</f>
        <v>6.5191721747720299</v>
      </c>
      <c r="H221" s="21">
        <f>H201-Baseline!H201</f>
        <v>6.6270945413937525</v>
      </c>
      <c r="I221" s="21">
        <f>I201-Baseline!I201</f>
        <v>6.7375430222072898</v>
      </c>
      <c r="J221" s="21">
        <f>J201-Baseline!J201</f>
        <v>6.8505451569577671</v>
      </c>
      <c r="K221" s="21">
        <f>K201-Baseline!K201</f>
        <v>6.868387062428317</v>
      </c>
      <c r="L221" s="21">
        <f>L201-Baseline!L201</f>
        <v>6.8488540985070996</v>
      </c>
      <c r="M221" s="21">
        <f>M201-Baseline!M201</f>
        <v>6.8333871082640316</v>
      </c>
      <c r="N221" s="21">
        <f>N201-Baseline!N201</f>
        <v>6.8219133149015025</v>
      </c>
      <c r="O221" s="21">
        <f>O201-Baseline!O201</f>
        <v>6.8143635501238355</v>
      </c>
      <c r="P221" s="21">
        <f>P201-Baseline!P201</f>
        <v>6.8106721565774171</v>
      </c>
      <c r="Q221" s="21">
        <f>Q201-Baseline!Q201</f>
        <v>6.8091695144304047</v>
      </c>
      <c r="R221" s="21">
        <f>R201-Baseline!R201</f>
        <v>6.8031902936390871</v>
      </c>
      <c r="S221" s="21">
        <f>S201-Baseline!S201</f>
        <v>6.8010030347708392</v>
      </c>
      <c r="T221" s="21">
        <f>T201-Baseline!T201</f>
        <v>6.8025467515039431</v>
      </c>
      <c r="U221" s="21">
        <f>U201-Baseline!U201</f>
        <v>6.8073149769833243</v>
      </c>
      <c r="V221" s="21">
        <f>V201-Baseline!V201</f>
        <v>6.8134000618188946</v>
      </c>
      <c r="W221" s="21">
        <f>W201-Baseline!W201</f>
        <v>6.8230662877182837</v>
      </c>
      <c r="X221" s="21">
        <f>X201-Baseline!X201</f>
        <v>6.8362548550577724</v>
      </c>
      <c r="Y221" s="21">
        <f>Y201-Baseline!Y201</f>
        <v>6.8529063989916121</v>
      </c>
      <c r="Z221" s="21">
        <f>Z201-Baseline!Z201</f>
        <v>6.8729944840163464</v>
      </c>
      <c r="AA221" s="21">
        <f>AA201-Baseline!AA201</f>
        <v>6.8964764016247644</v>
      </c>
      <c r="AB221" s="21">
        <f>AB201-Baseline!AB201</f>
        <v>6.9233121557410238</v>
      </c>
      <c r="AC221" s="21">
        <f>AC201-Baseline!AC201</f>
        <v>66.969170459889867</v>
      </c>
      <c r="AD221" s="21">
        <f>AD201-Baseline!AD201</f>
        <v>67.279100570788415</v>
      </c>
      <c r="AE221" s="21">
        <f>AE201-Baseline!AE201</f>
        <v>67.619842074513926</v>
      </c>
      <c r="AF221" s="21">
        <f>AF201-Baseline!AF201</f>
        <v>67.99108840279348</v>
      </c>
      <c r="AG221" s="21">
        <f>AG201-Baseline!AG201</f>
        <v>68.392555409772697</v>
      </c>
      <c r="AH221" s="21">
        <f>AH201-Baseline!AH201</f>
        <v>68.823980843084783</v>
      </c>
      <c r="AI221" s="21">
        <f>AI201-Baseline!AI201</f>
        <v>69.285123846583531</v>
      </c>
      <c r="AJ221" s="21">
        <f>AJ201-Baseline!AJ201</f>
        <v>70.10478266836445</v>
      </c>
      <c r="AK221" s="21">
        <f>AK201-Baseline!AK201</f>
        <v>70.960644228003176</v>
      </c>
      <c r="AL221" s="21">
        <f>AL201-Baseline!AL201</f>
        <v>71.852995046922132</v>
      </c>
      <c r="AM221" s="21">
        <f>AM201-Baseline!AM201</f>
        <v>72.782142399234004</v>
      </c>
      <c r="AN221" s="21">
        <f>AN201-Baseline!AN201</f>
        <v>73.748405873261348</v>
      </c>
      <c r="AO221" s="21">
        <f>AO201-Baseline!AO201</f>
        <v>74.752141394809513</v>
      </c>
      <c r="AP221" s="21">
        <f>AP201-Baseline!AP201</f>
        <v>75.793720284121676</v>
      </c>
      <c r="AQ221" s="21">
        <f>AQ201-Baseline!AQ201</f>
        <v>76.87353333404215</v>
      </c>
      <c r="AR221" s="21">
        <f>AR201-Baseline!AR201</f>
        <v>77.991992416654611</v>
      </c>
      <c r="AS221" s="21">
        <f>AS201-Baseline!AS201</f>
        <v>79.149530588212414</v>
      </c>
      <c r="AT221" s="21">
        <f>AT201-Baseline!AT201</f>
        <v>80.346602207629189</v>
      </c>
      <c r="AU221" s="21">
        <f>AU201-Baseline!AU201</f>
        <v>81.583683067310616</v>
      </c>
      <c r="AV221" s="21">
        <f>AV201-Baseline!AV201</f>
        <v>82.861270535612945</v>
      </c>
      <c r="AW221" s="21">
        <f>AW201-Baseline!AW201</f>
        <v>84.179883712872694</v>
      </c>
      <c r="AX221" s="21">
        <f>AX201-Baseline!AX201</f>
        <v>85.540063600408914</v>
      </c>
      <c r="AY221" s="21">
        <f>AY201-Baseline!AY201</f>
        <v>86.942373282237426</v>
      </c>
      <c r="AZ221" s="21">
        <f>AZ201-Baseline!AZ201</f>
        <v>88.387398119503615</v>
      </c>
      <c r="BA221" s="21">
        <f>BA201-Baseline!BA201</f>
        <v>89.861928666237773</v>
      </c>
      <c r="BB221" s="21">
        <f>BB201-Baseline!BB201</f>
        <v>91.370590315188721</v>
      </c>
    </row>
    <row r="222" spans="1:54" outlineLevel="2">
      <c r="A222" s="475"/>
      <c r="B222" s="150" t="s">
        <v>489</v>
      </c>
      <c r="C222" s="19"/>
      <c r="D222" s="135" t="s">
        <v>379</v>
      </c>
      <c r="E222" s="21">
        <f>E202-Baseline!E202</f>
        <v>6.3119825770097151</v>
      </c>
      <c r="F222" s="21">
        <f>F202-Baseline!F202</f>
        <v>6.4150008097439564</v>
      </c>
      <c r="G222" s="21">
        <f>G202-Baseline!G202</f>
        <v>6.5204685452047757</v>
      </c>
      <c r="H222" s="21">
        <f>H202-Baseline!H202</f>
        <v>6.6284252403391033</v>
      </c>
      <c r="I222" s="21">
        <f>I202-Baseline!I202</f>
        <v>6.7389093082230742</v>
      </c>
      <c r="J222" s="21">
        <f>J202-Baseline!J202</f>
        <v>6.851948326575271</v>
      </c>
      <c r="K222" s="21">
        <f>K202-Baseline!K202</f>
        <v>6.8698285650759869</v>
      </c>
      <c r="L222" s="21">
        <f>L202-Baseline!L202</f>
        <v>6.8503353120639527</v>
      </c>
      <c r="M222" s="21">
        <f>M202-Baseline!M202</f>
        <v>6.8349094526466914</v>
      </c>
      <c r="N222" s="21">
        <f>N202-Baseline!N202</f>
        <v>6.8234782534760416</v>
      </c>
      <c r="O222" s="21">
        <f>O202-Baseline!O202</f>
        <v>6.8159725911612039</v>
      </c>
      <c r="P222" s="21">
        <f>P202-Baseline!P202</f>
        <v>6.8123268547562885</v>
      </c>
      <c r="Q222" s="21">
        <f>Q202-Baseline!Q202</f>
        <v>6.8108714723865207</v>
      </c>
      <c r="R222" s="21">
        <f>R202-Baseline!R202</f>
        <v>6.8049411635666202</v>
      </c>
      <c r="S222" s="21">
        <f>S202-Baseline!S202</f>
        <v>6.8028041147368086</v>
      </c>
      <c r="T222" s="21">
        <f>T202-Baseline!T202</f>
        <v>6.8043997743481617</v>
      </c>
      <c r="U222" s="21">
        <f>U202-Baseline!U202</f>
        <v>6.809221728999943</v>
      </c>
      <c r="V222" s="21">
        <f>V202-Baseline!V202</f>
        <v>6.8153623845183899</v>
      </c>
      <c r="W222" s="21">
        <f>W202-Baseline!W202</f>
        <v>6.8250860796492576</v>
      </c>
      <c r="X222" s="21">
        <f>X202-Baseline!X202</f>
        <v>6.8383340736818283</v>
      </c>
      <c r="Y222" s="21">
        <f>Y202-Baseline!Y202</f>
        <v>6.8550470626206241</v>
      </c>
      <c r="Z222" s="21">
        <f>Z202-Baseline!Z202</f>
        <v>6.8751986738091526</v>
      </c>
      <c r="AA222" s="21">
        <f>AA202-Baseline!AA202</f>
        <v>6.898746263650855</v>
      </c>
      <c r="AB222" s="21">
        <f>AB202-Baseline!AB202</f>
        <v>6.9256499031041701</v>
      </c>
      <c r="AC222" s="21">
        <f>AC202-Baseline!AC202</f>
        <v>66.971784394645468</v>
      </c>
      <c r="AD222" s="21">
        <f>AD202-Baseline!AD202</f>
        <v>67.281791705211006</v>
      </c>
      <c r="AE222" s="21">
        <f>AE202-Baseline!AE202</f>
        <v>67.622612529092578</v>
      </c>
      <c r="AF222" s="21">
        <f>AF202-Baseline!AF202</f>
        <v>67.993940216768252</v>
      </c>
      <c r="AG222" s="21">
        <f>AG202-Baseline!AG202</f>
        <v>68.395490591180774</v>
      </c>
      <c r="AH222" s="21">
        <f>AH202-Baseline!AH202</f>
        <v>68.827001446174904</v>
      </c>
      <c r="AI222" s="21">
        <f>AI202-Baseline!AI202</f>
        <v>69.288232095901577</v>
      </c>
      <c r="AJ222" s="21">
        <f>AJ202-Baseline!AJ202</f>
        <v>70.107996302592824</v>
      </c>
      <c r="AK222" s="21">
        <f>AK202-Baseline!AK202</f>
        <v>70.963966464249197</v>
      </c>
      <c r="AL222" s="21">
        <f>AL202-Baseline!AL202</f>
        <v>71.856429197728062</v>
      </c>
      <c r="AM222" s="21">
        <f>AM202-Baseline!AM202</f>
        <v>72.78569188088872</v>
      </c>
      <c r="AN222" s="21">
        <f>AN202-Baseline!AN202</f>
        <v>73.75207420025707</v>
      </c>
      <c r="AO222" s="21">
        <f>AO202-Baseline!AO202</f>
        <v>74.755932170220134</v>
      </c>
      <c r="AP222" s="21">
        <f>AP202-Baseline!AP202</f>
        <v>75.797637212077632</v>
      </c>
      <c r="AQ222" s="21">
        <f>AQ202-Baseline!AQ202</f>
        <v>76.877580223765293</v>
      </c>
      <c r="AR222" s="21">
        <f>AR202-Baseline!AR202</f>
        <v>77.996173183375788</v>
      </c>
      <c r="AS222" s="21">
        <f>AS202-Baseline!AS202</f>
        <v>79.153849254460667</v>
      </c>
      <c r="AT222" s="21">
        <f>AT202-Baseline!AT202</f>
        <v>80.351062906361861</v>
      </c>
      <c r="AU222" s="21">
        <f>AU202-Baseline!AU202</f>
        <v>81.588290045953414</v>
      </c>
      <c r="AV222" s="21">
        <f>AV202-Baseline!AV202</f>
        <v>82.866028158663326</v>
      </c>
      <c r="AW222" s="21">
        <f>AW202-Baseline!AW202</f>
        <v>84.184796464612745</v>
      </c>
      <c r="AX222" s="21">
        <f>AX202-Baseline!AX202</f>
        <v>85.545136088057546</v>
      </c>
      <c r="AY222" s="21">
        <f>AY202-Baseline!AY202</f>
        <v>86.947610239318067</v>
      </c>
      <c r="AZ222" s="21">
        <f>AZ202-Baseline!AZ202</f>
        <v>88.392804409166118</v>
      </c>
      <c r="BA222" s="21">
        <f>BA202-Baseline!BA202</f>
        <v>89.867509284545406</v>
      </c>
      <c r="BB222" s="21">
        <f>BB202-Baseline!BB202</f>
        <v>91.376350230579092</v>
      </c>
    </row>
    <row r="223" spans="1:54" outlineLevel="2">
      <c r="B223" s="19"/>
      <c r="C223" s="19"/>
      <c r="D223" s="19"/>
      <c r="E223" s="15"/>
    </row>
    <row r="224" spans="1:54" outlineLevel="2">
      <c r="A224" s="473" t="s">
        <v>490</v>
      </c>
      <c r="B224" s="150" t="s">
        <v>487</v>
      </c>
      <c r="C224" s="19"/>
      <c r="D224" s="135" t="s">
        <v>379</v>
      </c>
      <c r="E224" s="21">
        <f>E204-Baseline!E204</f>
        <v>6.3113649596353012</v>
      </c>
      <c r="F224" s="21">
        <f>F204-Baseline!F204</f>
        <v>12.725735328210787</v>
      </c>
      <c r="G224" s="21">
        <f>G204-Baseline!G204</f>
        <v>19.245555322147666</v>
      </c>
      <c r="H224" s="21">
        <f>H204-Baseline!H204</f>
        <v>25.873312956467615</v>
      </c>
      <c r="I224" s="21">
        <f>I204-Baseline!I204</f>
        <v>32.611539194055005</v>
      </c>
      <c r="J224" s="21">
        <f>J204-Baseline!J204</f>
        <v>39.462788075121672</v>
      </c>
      <c r="K224" s="21">
        <f>K204-Baseline!K204</f>
        <v>46.33189514222822</v>
      </c>
      <c r="L224" s="21">
        <f>L204-Baseline!L204</f>
        <v>53.181490546325861</v>
      </c>
      <c r="M224" s="21">
        <f>M204-Baseline!M204</f>
        <v>60.015640664181646</v>
      </c>
      <c r="N224" s="21">
        <f>N204-Baseline!N204</f>
        <v>66.838334247662047</v>
      </c>
      <c r="O224" s="21">
        <f>O204-Baseline!O204</f>
        <v>73.653500529626342</v>
      </c>
      <c r="P224" s="21">
        <f>P204-Baseline!P204</f>
        <v>80.464998296952757</v>
      </c>
      <c r="Q224" s="21">
        <f>Q204-Baseline!Q204</f>
        <v>87.275016720717446</v>
      </c>
      <c r="R224" s="21">
        <f>R204-Baseline!R204</f>
        <v>94.079084756913886</v>
      </c>
      <c r="S224" s="21">
        <f>S204-Baseline!S204</f>
        <v>100.88098995431064</v>
      </c>
      <c r="T224" s="21">
        <f>T204-Baseline!T204</f>
        <v>107.6844637314974</v>
      </c>
      <c r="U224" s="21">
        <f>U204-Baseline!U204</f>
        <v>114.4927310433127</v>
      </c>
      <c r="V224" s="21">
        <f>V204-Baseline!V204</f>
        <v>121.30711459531909</v>
      </c>
      <c r="W224" s="21">
        <f>W204-Baseline!W204</f>
        <v>128.13119065829659</v>
      </c>
      <c r="X224" s="21">
        <f>X204-Baseline!X204</f>
        <v>134.96848757968647</v>
      </c>
      <c r="Y224" s="21">
        <f>Y204-Baseline!Y204</f>
        <v>141.82246332092149</v>
      </c>
      <c r="Z224" s="21">
        <f>Z204-Baseline!Z204</f>
        <v>148.69656059453766</v>
      </c>
      <c r="AA224" s="21">
        <f>AA204-Baseline!AA204</f>
        <v>155.5941738596099</v>
      </c>
      <c r="AB224" s="21">
        <f>AB204-Baseline!AB204</f>
        <v>162.51865758492204</v>
      </c>
      <c r="AC224" s="21">
        <f>AC204-Baseline!AC204</f>
        <v>229.48913842331535</v>
      </c>
      <c r="AD224" s="21">
        <f>AD204-Baseline!AD204</f>
        <v>296.76958849988102</v>
      </c>
      <c r="AE224" s="21">
        <f>AE204-Baseline!AE204</f>
        <v>364.39082079426998</v>
      </c>
      <c r="AF224" s="21">
        <f>AF204-Baseline!AF204</f>
        <v>432.38334094618239</v>
      </c>
      <c r="AG224" s="21">
        <f>AG204-Baseline!AG204</f>
        <v>500.77737058242565</v>
      </c>
      <c r="AH224" s="21">
        <f>AH204-Baseline!AH204</f>
        <v>569.60286920028238</v>
      </c>
      <c r="AI224" s="21">
        <f>AI204-Baseline!AI204</f>
        <v>638.88955555610255</v>
      </c>
      <c r="AJ224" s="21">
        <f>AJ204-Baseline!AJ204</f>
        <v>708.9959544213732</v>
      </c>
      <c r="AK224" s="21">
        <f>AK204-Baseline!AK204</f>
        <v>779.95827014262784</v>
      </c>
      <c r="AL224" s="21">
        <f>AL204-Baseline!AL204</f>
        <v>851.81299367601434</v>
      </c>
      <c r="AM224" s="21">
        <f>AM204-Baseline!AM204</f>
        <v>924.59692331205054</v>
      </c>
      <c r="AN224" s="21">
        <f>AN204-Baseline!AN204</f>
        <v>998.34717697288465</v>
      </c>
      <c r="AO224" s="21">
        <f>AO204-Baseline!AO204</f>
        <v>1073.1012285457487</v>
      </c>
      <c r="AP224" s="21">
        <f>AP204-Baseline!AP204</f>
        <v>1148.8969232913494</v>
      </c>
      <c r="AQ224" s="21">
        <f>AQ204-Baseline!AQ204</f>
        <v>1225.7724973219072</v>
      </c>
      <c r="AR224" s="21">
        <f>AR204-Baseline!AR204</f>
        <v>1303.7665986748113</v>
      </c>
      <c r="AS224" s="21">
        <f>AS204-Baseline!AS204</f>
        <v>1382.918308497427</v>
      </c>
      <c r="AT224" s="21">
        <f>AT204-Baseline!AT204</f>
        <v>1463.2671623528545</v>
      </c>
      <c r="AU224" s="21">
        <f>AU204-Baseline!AU204</f>
        <v>1544.8531716560831</v>
      </c>
      <c r="AV224" s="21">
        <f>AV204-Baseline!AV204</f>
        <v>1627.7168452507422</v>
      </c>
      <c r="AW224" s="21">
        <f>AW204-Baseline!AW204</f>
        <v>1711.8992111419802</v>
      </c>
      <c r="AX224" s="21">
        <f>AX204-Baseline!AX204</f>
        <v>1797.4418383993932</v>
      </c>
      <c r="AY224" s="21">
        <f>AY204-Baseline!AY204</f>
        <v>1884.3868592416161</v>
      </c>
      <c r="AZ224" s="21">
        <f>AZ204-Baseline!AZ204</f>
        <v>1972.7769913150855</v>
      </c>
      <c r="BA224" s="21">
        <f>BA204-Baseline!BA204</f>
        <v>2062.6417428885243</v>
      </c>
      <c r="BB224" s="21">
        <f>BB204-Baseline!BB204</f>
        <v>2154.0152476104727</v>
      </c>
    </row>
    <row r="225" spans="1:54" outlineLevel="2">
      <c r="A225" s="474"/>
      <c r="B225" s="150" t="s">
        <v>488</v>
      </c>
      <c r="C225" s="19"/>
      <c r="D225" s="135" t="s">
        <v>379</v>
      </c>
      <c r="E225" s="21">
        <f>E205-Baseline!E205</f>
        <v>6.310751233637502</v>
      </c>
      <c r="F225" s="21">
        <f>F205-Baseline!F205</f>
        <v>12.72448877963245</v>
      </c>
      <c r="G225" s="21">
        <f>G205-Baseline!G205</f>
        <v>19.243660954404479</v>
      </c>
      <c r="H225" s="21">
        <f>H205-Baseline!H205</f>
        <v>25.870755495798232</v>
      </c>
      <c r="I225" s="21">
        <f>I205-Baseline!I205</f>
        <v>32.608298518005519</v>
      </c>
      <c r="J225" s="21">
        <f>J205-Baseline!J205</f>
        <v>39.458843674963283</v>
      </c>
      <c r="K225" s="21">
        <f>K205-Baseline!K205</f>
        <v>46.327230737391602</v>
      </c>
      <c r="L225" s="21">
        <f>L205-Baseline!L205</f>
        <v>53.176084835898699</v>
      </c>
      <c r="M225" s="21">
        <f>M205-Baseline!M205</f>
        <v>60.009471944162733</v>
      </c>
      <c r="N225" s="21">
        <f>N205-Baseline!N205</f>
        <v>66.831385259064234</v>
      </c>
      <c r="O225" s="21">
        <f>O205-Baseline!O205</f>
        <v>73.645748809188063</v>
      </c>
      <c r="P225" s="21">
        <f>P205-Baseline!P205</f>
        <v>80.456420965765474</v>
      </c>
      <c r="Q225" s="21">
        <f>Q205-Baseline!Q205</f>
        <v>87.265590480195883</v>
      </c>
      <c r="R225" s="21">
        <f>R205-Baseline!R205</f>
        <v>94.068780773834973</v>
      </c>
      <c r="S225" s="21">
        <f>S205-Baseline!S205</f>
        <v>100.86978380860582</v>
      </c>
      <c r="T225" s="21">
        <f>T205-Baseline!T205</f>
        <v>107.67233056010976</v>
      </c>
      <c r="U225" s="21">
        <f>U205-Baseline!U205</f>
        <v>114.47964553709308</v>
      </c>
      <c r="V225" s="21">
        <f>V205-Baseline!V205</f>
        <v>121.29304559891197</v>
      </c>
      <c r="W225" s="21">
        <f>W205-Baseline!W205</f>
        <v>128.11611188663025</v>
      </c>
      <c r="X225" s="21">
        <f>X205-Baseline!X205</f>
        <v>134.95236674168802</v>
      </c>
      <c r="Y225" s="21">
        <f>Y205-Baseline!Y205</f>
        <v>141.80527314067965</v>
      </c>
      <c r="Z225" s="21">
        <f>Z205-Baseline!Z205</f>
        <v>148.67826762469599</v>
      </c>
      <c r="AA225" s="21">
        <f>AA205-Baseline!AA205</f>
        <v>155.57474402632076</v>
      </c>
      <c r="AB225" s="21">
        <f>AB205-Baseline!AB205</f>
        <v>162.49805618206179</v>
      </c>
      <c r="AC225" s="21">
        <f>AC205-Baseline!AC205</f>
        <v>229.46722664195164</v>
      </c>
      <c r="AD225" s="21">
        <f>AD205-Baseline!AD205</f>
        <v>296.74632721274008</v>
      </c>
      <c r="AE225" s="21">
        <f>AE205-Baseline!AE205</f>
        <v>364.36616928725402</v>
      </c>
      <c r="AF225" s="21">
        <f>AF205-Baseline!AF205</f>
        <v>432.3572576900475</v>
      </c>
      <c r="AG225" s="21">
        <f>AG205-Baseline!AG205</f>
        <v>500.74981309982019</v>
      </c>
      <c r="AH225" s="21">
        <f>AH205-Baseline!AH205</f>
        <v>569.57379394290501</v>
      </c>
      <c r="AI225" s="21">
        <f>AI205-Baseline!AI205</f>
        <v>638.85891778948849</v>
      </c>
      <c r="AJ225" s="21">
        <f>AJ205-Baseline!AJ205</f>
        <v>708.96370045785295</v>
      </c>
      <c r="AK225" s="21">
        <f>AK205-Baseline!AK205</f>
        <v>779.92434468585611</v>
      </c>
      <c r="AL225" s="21">
        <f>AL205-Baseline!AL205</f>
        <v>851.77733973277827</v>
      </c>
      <c r="AM225" s="21">
        <f>AM205-Baseline!AM205</f>
        <v>924.55948213201225</v>
      </c>
      <c r="AN225" s="21">
        <f>AN205-Baseline!AN205</f>
        <v>998.30788800527364</v>
      </c>
      <c r="AO225" s="21">
        <f>AO205-Baseline!AO205</f>
        <v>1073.0600294000831</v>
      </c>
      <c r="AP225" s="21">
        <f>AP205-Baseline!AP205</f>
        <v>1148.8537496842048</v>
      </c>
      <c r="AQ225" s="21">
        <f>AQ205-Baseline!AQ205</f>
        <v>1225.7272830182469</v>
      </c>
      <c r="AR225" s="21">
        <f>AR205-Baseline!AR205</f>
        <v>1303.7192754349014</v>
      </c>
      <c r="AS225" s="21">
        <f>AS205-Baseline!AS205</f>
        <v>1382.8688060231138</v>
      </c>
      <c r="AT225" s="21">
        <f>AT205-Baseline!AT205</f>
        <v>1463.2154082307429</v>
      </c>
      <c r="AU225" s="21">
        <f>AU205-Baseline!AU205</f>
        <v>1544.7990912980536</v>
      </c>
      <c r="AV225" s="21">
        <f>AV205-Baseline!AV205</f>
        <v>1627.6603618336665</v>
      </c>
      <c r="AW225" s="21">
        <f>AW205-Baseline!AW205</f>
        <v>1711.8402455465391</v>
      </c>
      <c r="AX225" s="21">
        <f>AX205-Baseline!AX205</f>
        <v>1797.3803091469481</v>
      </c>
      <c r="AY225" s="21">
        <f>AY205-Baseline!AY205</f>
        <v>1884.3226824291855</v>
      </c>
      <c r="AZ225" s="21">
        <f>AZ205-Baseline!AZ205</f>
        <v>1972.7100805486891</v>
      </c>
      <c r="BA225" s="21">
        <f>BA205-Baseline!BA205</f>
        <v>2062.5720092149268</v>
      </c>
      <c r="BB225" s="21">
        <f>BB205-Baseline!BB205</f>
        <v>2153.9425995301153</v>
      </c>
    </row>
    <row r="226" spans="1:54" outlineLevel="2">
      <c r="A226" s="475"/>
      <c r="B226" s="150" t="s">
        <v>489</v>
      </c>
      <c r="C226" s="19"/>
      <c r="D226" s="135" t="s">
        <v>379</v>
      </c>
      <c r="E226" s="21">
        <f>E206-Baseline!E206</f>
        <v>6.3119825770097151</v>
      </c>
      <c r="F226" s="21">
        <f>F206-Baseline!F206</f>
        <v>12.726983386753671</v>
      </c>
      <c r="G226" s="21">
        <f>G206-Baseline!G206</f>
        <v>19.247451931958448</v>
      </c>
      <c r="H226" s="21">
        <f>H206-Baseline!H206</f>
        <v>25.87587717229755</v>
      </c>
      <c r="I226" s="21">
        <f>I206-Baseline!I206</f>
        <v>32.614786480520621</v>
      </c>
      <c r="J226" s="21">
        <f>J206-Baseline!J206</f>
        <v>39.466734807095889</v>
      </c>
      <c r="K226" s="21">
        <f>K206-Baseline!K206</f>
        <v>46.336563372171874</v>
      </c>
      <c r="L226" s="21">
        <f>L206-Baseline!L206</f>
        <v>53.186898684235828</v>
      </c>
      <c r="M226" s="21">
        <f>M206-Baseline!M206</f>
        <v>60.02180813688252</v>
      </c>
      <c r="N226" s="21">
        <f>N206-Baseline!N206</f>
        <v>66.845286390358567</v>
      </c>
      <c r="O226" s="21">
        <f>O206-Baseline!O206</f>
        <v>73.661258981519765</v>
      </c>
      <c r="P226" s="21">
        <f>P206-Baseline!P206</f>
        <v>80.473585836276058</v>
      </c>
      <c r="Q226" s="21">
        <f>Q206-Baseline!Q206</f>
        <v>87.284457308662581</v>
      </c>
      <c r="R226" s="21">
        <f>R206-Baseline!R206</f>
        <v>94.089398472229206</v>
      </c>
      <c r="S226" s="21">
        <f>S206-Baseline!S206</f>
        <v>100.89220258696602</v>
      </c>
      <c r="T226" s="21">
        <f>T206-Baseline!T206</f>
        <v>107.69660236131418</v>
      </c>
      <c r="U226" s="21">
        <f>U206-Baseline!U206</f>
        <v>114.50582409031412</v>
      </c>
      <c r="V226" s="21">
        <f>V206-Baseline!V206</f>
        <v>121.32118647483252</v>
      </c>
      <c r="W226" s="21">
        <f>W206-Baseline!W206</f>
        <v>128.14627255448178</v>
      </c>
      <c r="X226" s="21">
        <f>X206-Baseline!X206</f>
        <v>134.98460662816362</v>
      </c>
      <c r="Y226" s="21">
        <f>Y206-Baseline!Y206</f>
        <v>141.83965369078425</v>
      </c>
      <c r="Z226" s="21">
        <f>Z206-Baseline!Z206</f>
        <v>148.71485236459341</v>
      </c>
      <c r="AA226" s="21">
        <f>AA206-Baseline!AA206</f>
        <v>155.61359862824426</v>
      </c>
      <c r="AB226" s="21">
        <f>AB206-Baseline!AB206</f>
        <v>162.53924853134842</v>
      </c>
      <c r="AC226" s="21">
        <f>AC206-Baseline!AC206</f>
        <v>229.5110329259939</v>
      </c>
      <c r="AD226" s="21">
        <f>AD206-Baseline!AD206</f>
        <v>296.79282463120489</v>
      </c>
      <c r="AE226" s="21">
        <f>AE206-Baseline!AE206</f>
        <v>364.41543716029747</v>
      </c>
      <c r="AF226" s="21">
        <f>AF206-Baseline!AF206</f>
        <v>432.40937737706571</v>
      </c>
      <c r="AG226" s="21">
        <f>AG206-Baseline!AG206</f>
        <v>500.80486796824647</v>
      </c>
      <c r="AH226" s="21">
        <f>AH206-Baseline!AH206</f>
        <v>569.63186941442132</v>
      </c>
      <c r="AI226" s="21">
        <f>AI206-Baseline!AI206</f>
        <v>638.92010151032287</v>
      </c>
      <c r="AJ226" s="21">
        <f>AJ206-Baseline!AJ206</f>
        <v>709.02809781291569</v>
      </c>
      <c r="AK226" s="21">
        <f>AK206-Baseline!AK206</f>
        <v>779.9920642771649</v>
      </c>
      <c r="AL226" s="21">
        <f>AL206-Baseline!AL206</f>
        <v>851.84849347489296</v>
      </c>
      <c r="AM226" s="21">
        <f>AM206-Baseline!AM206</f>
        <v>924.63418535578171</v>
      </c>
      <c r="AN226" s="21">
        <f>AN206-Baseline!AN206</f>
        <v>998.38625955603879</v>
      </c>
      <c r="AO226" s="21">
        <f>AO206-Baseline!AO206</f>
        <v>1073.1421917262589</v>
      </c>
      <c r="AP226" s="21">
        <f>AP206-Baseline!AP206</f>
        <v>1148.9398289383366</v>
      </c>
      <c r="AQ226" s="21">
        <f>AQ206-Baseline!AQ206</f>
        <v>1225.817409162102</v>
      </c>
      <c r="AR226" s="21">
        <f>AR206-Baseline!AR206</f>
        <v>1303.8135823454777</v>
      </c>
      <c r="AS226" s="21">
        <f>AS206-Baseline!AS206</f>
        <v>1382.9674315999384</v>
      </c>
      <c r="AT226" s="21">
        <f>AT206-Baseline!AT206</f>
        <v>1463.3184945063003</v>
      </c>
      <c r="AU226" s="21">
        <f>AU206-Baseline!AU206</f>
        <v>1544.9067845522538</v>
      </c>
      <c r="AV226" s="21">
        <f>AV206-Baseline!AV206</f>
        <v>1627.7728127109172</v>
      </c>
      <c r="AW226" s="21">
        <f>AW206-Baseline!AW206</f>
        <v>1711.9576091755298</v>
      </c>
      <c r="AX226" s="21">
        <f>AX206-Baseline!AX206</f>
        <v>1797.5027452635873</v>
      </c>
      <c r="AY226" s="21">
        <f>AY206-Baseline!AY206</f>
        <v>1884.4503555029053</v>
      </c>
      <c r="AZ226" s="21">
        <f>AZ206-Baseline!AZ206</f>
        <v>1972.8431599120713</v>
      </c>
      <c r="BA226" s="21">
        <f>BA206-Baseline!BA206</f>
        <v>2062.7106691966169</v>
      </c>
      <c r="BB226" s="21">
        <f>BB206-Baseline!BB206</f>
        <v>2154.0870194271961</v>
      </c>
    </row>
    <row r="227" spans="1:54" outlineLevel="1">
      <c r="B227" s="19"/>
      <c r="C227" s="19"/>
      <c r="D227" s="19"/>
      <c r="E227" s="15"/>
    </row>
    <row r="228" spans="1:54" ht="14" outlineLevel="1" thickBot="1">
      <c r="B228" s="19"/>
      <c r="C228" s="19"/>
      <c r="D228" s="19"/>
      <c r="E228" s="130">
        <v>2027</v>
      </c>
      <c r="F228" s="130">
        <v>2028</v>
      </c>
      <c r="G228" s="130">
        <v>2029</v>
      </c>
      <c r="H228" s="130">
        <v>2030</v>
      </c>
      <c r="I228" s="130">
        <v>2031</v>
      </c>
      <c r="J228" s="130">
        <v>2032</v>
      </c>
      <c r="K228" s="130">
        <v>2033</v>
      </c>
      <c r="L228" s="130">
        <v>2034</v>
      </c>
      <c r="M228" s="130">
        <v>2035</v>
      </c>
      <c r="N228" s="130">
        <v>2036</v>
      </c>
      <c r="O228" s="130">
        <v>2037</v>
      </c>
      <c r="P228" s="130">
        <v>2038</v>
      </c>
      <c r="Q228" s="130">
        <v>2039</v>
      </c>
      <c r="R228" s="130">
        <v>2040</v>
      </c>
      <c r="S228" s="130">
        <v>2041</v>
      </c>
      <c r="T228" s="130">
        <v>2042</v>
      </c>
      <c r="U228" s="130">
        <v>2043</v>
      </c>
      <c r="V228" s="130">
        <v>2044</v>
      </c>
      <c r="W228" s="130">
        <v>2045</v>
      </c>
      <c r="X228" s="130">
        <v>2046</v>
      </c>
      <c r="Y228" s="130">
        <v>2047</v>
      </c>
      <c r="Z228" s="130">
        <v>2048</v>
      </c>
      <c r="AA228" s="130">
        <v>2049</v>
      </c>
      <c r="AB228" s="130">
        <v>2050</v>
      </c>
      <c r="AC228" s="130">
        <v>2051</v>
      </c>
      <c r="AD228" s="130">
        <v>2052</v>
      </c>
      <c r="AE228" s="130">
        <v>2053</v>
      </c>
      <c r="AF228" s="130">
        <v>2054</v>
      </c>
      <c r="AG228" s="130">
        <v>2055</v>
      </c>
      <c r="AH228" s="130">
        <v>2056</v>
      </c>
      <c r="AI228" s="130">
        <v>2057</v>
      </c>
      <c r="AJ228" s="130">
        <v>2058</v>
      </c>
      <c r="AK228" s="130">
        <v>2059</v>
      </c>
      <c r="AL228" s="130">
        <v>2060</v>
      </c>
      <c r="AM228" s="130">
        <v>2061</v>
      </c>
      <c r="AN228" s="130">
        <v>2062</v>
      </c>
      <c r="AO228" s="130">
        <v>2063</v>
      </c>
      <c r="AP228" s="130">
        <v>2064</v>
      </c>
      <c r="AQ228" s="130">
        <v>2065</v>
      </c>
      <c r="AR228" s="130">
        <v>2066</v>
      </c>
      <c r="AS228" s="130">
        <v>2067</v>
      </c>
      <c r="AT228" s="130">
        <v>2068</v>
      </c>
      <c r="AU228" s="130">
        <v>2069</v>
      </c>
      <c r="AV228" s="130">
        <v>2070</v>
      </c>
      <c r="AW228" s="130">
        <v>2071</v>
      </c>
      <c r="AX228" s="130">
        <v>2072</v>
      </c>
      <c r="AY228" s="130">
        <v>2073</v>
      </c>
      <c r="AZ228" s="130">
        <v>2074</v>
      </c>
      <c r="BA228" s="130">
        <v>2075</v>
      </c>
      <c r="BB228" s="130">
        <v>2076</v>
      </c>
    </row>
    <row r="229" spans="1:54" ht="14.5" outlineLevel="1" thickTop="1" thickBot="1">
      <c r="A229" s="57"/>
      <c r="B229" s="56" t="s">
        <v>494</v>
      </c>
      <c r="C229" s="57"/>
      <c r="D229" s="56" t="s">
        <v>379</v>
      </c>
      <c r="E229" s="92"/>
      <c r="F229" s="92"/>
      <c r="G229" s="92"/>
      <c r="H229" s="92"/>
      <c r="I229" s="92"/>
      <c r="J229" s="92"/>
      <c r="K229" s="92"/>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2"/>
      <c r="AM229" s="92"/>
      <c r="AN229" s="92"/>
      <c r="AO229" s="92"/>
      <c r="AP229" s="92"/>
      <c r="AQ229" s="92"/>
      <c r="AR229" s="92"/>
      <c r="AS229" s="92"/>
      <c r="AT229" s="92"/>
      <c r="AU229" s="92"/>
      <c r="AV229" s="92"/>
      <c r="AW229" s="92"/>
      <c r="AX229" s="92"/>
      <c r="AY229" s="92"/>
      <c r="AZ229" s="92"/>
      <c r="BA229" s="92"/>
      <c r="BB229" s="93"/>
    </row>
    <row r="230" spans="1:54" ht="14" outlineLevel="1" thickTop="1">
      <c r="B230" s="19"/>
      <c r="C230" s="19"/>
      <c r="D230" s="19"/>
      <c r="E230" s="15"/>
    </row>
    <row r="231" spans="1:54">
      <c r="B231" s="19"/>
      <c r="C231" s="19"/>
      <c r="D231" s="19"/>
      <c r="E231" s="15"/>
    </row>
    <row r="232" spans="1:54">
      <c r="B232" s="19"/>
      <c r="C232" s="19"/>
      <c r="D232" s="19"/>
      <c r="E232" s="15"/>
    </row>
    <row r="233" spans="1:54">
      <c r="B233" s="19"/>
      <c r="C233" s="19"/>
      <c r="D233" s="19"/>
      <c r="E233" s="15"/>
    </row>
    <row r="234" spans="1:54">
      <c r="B234" s="19"/>
      <c r="C234" s="19"/>
      <c r="D234" s="19"/>
      <c r="E234" s="15"/>
    </row>
    <row r="235" spans="1:54">
      <c r="B235" s="19"/>
      <c r="C235" s="19"/>
      <c r="D235" s="19"/>
      <c r="E235" s="15"/>
    </row>
    <row r="236" spans="1:54">
      <c r="B236" s="19"/>
      <c r="C236" s="19"/>
      <c r="D236" s="19"/>
      <c r="E236" s="15"/>
    </row>
    <row r="237" spans="1:54">
      <c r="B237" s="19"/>
      <c r="C237" s="19"/>
      <c r="D237" s="19"/>
      <c r="E237" s="15"/>
    </row>
    <row r="238" spans="1:54">
      <c r="B238" s="19"/>
      <c r="C238" s="19"/>
      <c r="D238" s="19"/>
      <c r="E238" s="15"/>
    </row>
    <row r="239" spans="1:54">
      <c r="B239" s="19"/>
      <c r="C239" s="19"/>
      <c r="D239" s="19"/>
      <c r="E239" s="15"/>
    </row>
    <row r="240" spans="1:54">
      <c r="B240" s="19"/>
      <c r="C240" s="19"/>
      <c r="D240" s="19"/>
      <c r="E240" s="15"/>
    </row>
    <row r="241" spans="2:5">
      <c r="B241" s="19"/>
      <c r="C241" s="19"/>
      <c r="D241" s="19"/>
      <c r="E241" s="15"/>
    </row>
    <row r="242" spans="2:5">
      <c r="B242" s="19"/>
      <c r="C242" s="19"/>
      <c r="D242" s="19"/>
      <c r="E242" s="15"/>
    </row>
    <row r="243" spans="2:5">
      <c r="B243" s="19"/>
      <c r="C243" s="19"/>
      <c r="D243" s="19"/>
      <c r="E243" s="15"/>
    </row>
    <row r="244" spans="2:5">
      <c r="B244" s="19"/>
      <c r="C244" s="19"/>
      <c r="D244" s="19"/>
      <c r="E244" s="15"/>
    </row>
    <row r="245" spans="2:5">
      <c r="B245" s="19"/>
      <c r="C245" s="19"/>
      <c r="D245" s="19"/>
      <c r="E245" s="15"/>
    </row>
    <row r="246" spans="2:5">
      <c r="B246" s="19"/>
      <c r="C246" s="19"/>
      <c r="D246" s="19"/>
      <c r="E246" s="15"/>
    </row>
    <row r="247" spans="2:5">
      <c r="B247" s="19"/>
      <c r="C247" s="19"/>
      <c r="D247" s="19"/>
      <c r="E247" s="15"/>
    </row>
    <row r="248" spans="2:5">
      <c r="B248" s="19"/>
      <c r="C248" s="19"/>
      <c r="D248" s="19"/>
      <c r="E248" s="15"/>
    </row>
    <row r="249" spans="2:5">
      <c r="B249" s="19"/>
      <c r="C249" s="19"/>
      <c r="D249" s="19"/>
      <c r="E249" s="15"/>
    </row>
    <row r="250" spans="2:5">
      <c r="B250" s="19"/>
      <c r="C250" s="19"/>
      <c r="D250" s="19"/>
      <c r="E250" s="15"/>
    </row>
    <row r="251" spans="2:5">
      <c r="B251" s="19"/>
      <c r="C251" s="19"/>
      <c r="D251" s="19"/>
      <c r="E251" s="15"/>
    </row>
    <row r="252" spans="2:5">
      <c r="B252" s="19"/>
      <c r="C252" s="19"/>
      <c r="D252" s="19"/>
      <c r="E252" s="15"/>
    </row>
    <row r="253" spans="2:5">
      <c r="B253" s="19"/>
      <c r="C253" s="19"/>
      <c r="D253" s="19"/>
      <c r="E253" s="15"/>
    </row>
    <row r="254" spans="2:5">
      <c r="B254" s="19"/>
      <c r="C254" s="19"/>
      <c r="D254" s="19"/>
      <c r="E254" s="15"/>
    </row>
    <row r="255" spans="2:5">
      <c r="B255" s="19"/>
      <c r="C255" s="19"/>
      <c r="D255" s="19"/>
      <c r="E255" s="15"/>
    </row>
    <row r="256" spans="2:5">
      <c r="B256" s="19"/>
      <c r="C256" s="19"/>
      <c r="D256" s="19"/>
      <c r="E256" s="15"/>
    </row>
    <row r="257" spans="2:5">
      <c r="B257" s="19"/>
      <c r="C257" s="19"/>
      <c r="D257" s="19"/>
      <c r="E257" s="15"/>
    </row>
    <row r="258" spans="2:5">
      <c r="B258" s="19"/>
      <c r="C258" s="19"/>
      <c r="D258" s="19"/>
      <c r="E258" s="15"/>
    </row>
    <row r="259" spans="2:5">
      <c r="B259" s="19"/>
      <c r="C259" s="19"/>
      <c r="D259" s="19"/>
      <c r="E259" s="15"/>
    </row>
    <row r="260" spans="2:5">
      <c r="B260" s="19"/>
      <c r="C260" s="19"/>
      <c r="D260" s="19"/>
      <c r="E260" s="15"/>
    </row>
    <row r="261" spans="2:5">
      <c r="B261" s="19"/>
      <c r="C261" s="19"/>
      <c r="D261" s="19"/>
      <c r="E261" s="15"/>
    </row>
    <row r="262" spans="2:5">
      <c r="B262" s="19"/>
      <c r="C262" s="19"/>
      <c r="D262" s="19"/>
      <c r="E262" s="15"/>
    </row>
    <row r="263" spans="2:5">
      <c r="B263" s="19"/>
      <c r="C263" s="19"/>
      <c r="D263" s="19"/>
      <c r="E263" s="15"/>
    </row>
    <row r="264" spans="2:5">
      <c r="B264" s="19"/>
      <c r="C264" s="19"/>
      <c r="D264" s="19"/>
      <c r="E264" s="15"/>
    </row>
    <row r="265" spans="2:5">
      <c r="B265" s="19"/>
      <c r="C265" s="19"/>
      <c r="D265" s="19"/>
      <c r="E265" s="15"/>
    </row>
    <row r="266" spans="2:5">
      <c r="B266" s="19"/>
      <c r="C266" s="19"/>
      <c r="D266" s="19"/>
      <c r="E266" s="15"/>
    </row>
    <row r="267" spans="2:5">
      <c r="B267" s="19"/>
      <c r="C267" s="19"/>
      <c r="D267" s="19"/>
      <c r="E267" s="15"/>
    </row>
    <row r="268" spans="2:5">
      <c r="B268" s="19"/>
      <c r="C268" s="19"/>
      <c r="D268" s="19"/>
      <c r="E268" s="15"/>
    </row>
    <row r="269" spans="2:5">
      <c r="B269" s="19"/>
      <c r="C269" s="19"/>
      <c r="D269" s="19"/>
      <c r="E269" s="15"/>
    </row>
    <row r="270" spans="2:5">
      <c r="B270" s="19"/>
      <c r="C270" s="19"/>
      <c r="D270" s="19"/>
      <c r="E270" s="15"/>
    </row>
    <row r="271" spans="2:5">
      <c r="B271" s="19"/>
      <c r="C271" s="19"/>
      <c r="D271" s="19"/>
      <c r="E271" s="15"/>
    </row>
    <row r="272" spans="2:5">
      <c r="B272" s="19"/>
      <c r="C272" s="19"/>
      <c r="D272" s="19"/>
      <c r="E272" s="15"/>
    </row>
    <row r="273" spans="2:5">
      <c r="B273" s="19"/>
      <c r="C273" s="19"/>
      <c r="D273" s="19"/>
      <c r="E273" s="15"/>
    </row>
    <row r="274" spans="2:5">
      <c r="B274" s="19"/>
      <c r="C274" s="19"/>
      <c r="D274" s="19"/>
      <c r="E274" s="15"/>
    </row>
    <row r="275" spans="2:5">
      <c r="B275" s="19"/>
      <c r="C275" s="19"/>
      <c r="D275" s="19"/>
      <c r="E275" s="15"/>
    </row>
    <row r="276" spans="2:5">
      <c r="B276" s="19"/>
      <c r="C276" s="19"/>
      <c r="D276" s="19"/>
      <c r="E276" s="15"/>
    </row>
    <row r="277" spans="2:5">
      <c r="B277" s="19"/>
      <c r="C277" s="19"/>
      <c r="D277" s="19"/>
      <c r="E277" s="15"/>
    </row>
    <row r="278" spans="2:5">
      <c r="B278" s="19"/>
      <c r="C278" s="19"/>
      <c r="D278" s="19"/>
      <c r="E278" s="15"/>
    </row>
    <row r="279" spans="2:5">
      <c r="B279" s="19"/>
      <c r="C279" s="19"/>
      <c r="D279" s="19"/>
      <c r="E279" s="15"/>
    </row>
    <row r="280" spans="2:5">
      <c r="B280" s="19"/>
      <c r="C280" s="19"/>
      <c r="D280" s="19"/>
      <c r="E280" s="15"/>
    </row>
    <row r="281" spans="2:5">
      <c r="B281" s="19"/>
      <c r="C281" s="19"/>
      <c r="D281" s="19"/>
      <c r="E281" s="15"/>
    </row>
    <row r="282" spans="2:5">
      <c r="B282" s="19"/>
      <c r="C282" s="19"/>
      <c r="D282" s="19"/>
      <c r="E282" s="15"/>
    </row>
    <row r="283" spans="2:5">
      <c r="B283" s="19"/>
      <c r="C283" s="19"/>
      <c r="D283" s="19"/>
      <c r="E283" s="15"/>
    </row>
    <row r="284" spans="2:5">
      <c r="B284" s="19"/>
      <c r="C284" s="19"/>
      <c r="D284" s="19"/>
      <c r="E284" s="15"/>
    </row>
    <row r="285" spans="2:5">
      <c r="B285" s="19"/>
      <c r="C285" s="19"/>
      <c r="D285" s="19"/>
      <c r="E285" s="15"/>
    </row>
    <row r="286" spans="2:5">
      <c r="B286" s="19"/>
      <c r="C286" s="19"/>
      <c r="D286" s="19"/>
      <c r="E286" s="15"/>
    </row>
    <row r="287" spans="2:5">
      <c r="B287" s="19"/>
      <c r="C287" s="19"/>
      <c r="D287" s="19"/>
      <c r="E287" s="15"/>
    </row>
    <row r="288" spans="2:5">
      <c r="B288" s="19"/>
      <c r="C288" s="19"/>
      <c r="D288" s="19"/>
      <c r="E288" s="15"/>
    </row>
    <row r="289" spans="2:5">
      <c r="B289" s="19"/>
      <c r="C289" s="19"/>
      <c r="D289" s="19"/>
      <c r="E289" s="15"/>
    </row>
    <row r="290" spans="2:5">
      <c r="B290" s="19"/>
      <c r="C290" s="19"/>
      <c r="D290" s="19"/>
      <c r="E290" s="15"/>
    </row>
    <row r="291" spans="2:5">
      <c r="B291" s="19"/>
      <c r="C291" s="19"/>
      <c r="D291" s="19"/>
      <c r="E291" s="15"/>
    </row>
    <row r="292" spans="2:5">
      <c r="B292" s="19"/>
      <c r="C292" s="19"/>
      <c r="D292" s="19"/>
      <c r="E292" s="15"/>
    </row>
    <row r="293" spans="2:5">
      <c r="B293" s="19"/>
      <c r="C293" s="19"/>
      <c r="D293" s="19"/>
      <c r="E293" s="15"/>
    </row>
    <row r="294" spans="2:5">
      <c r="B294" s="19"/>
      <c r="C294" s="19"/>
      <c r="D294" s="19"/>
      <c r="E294" s="15"/>
    </row>
    <row r="295" spans="2:5">
      <c r="B295" s="19"/>
      <c r="C295" s="19"/>
      <c r="D295" s="19"/>
      <c r="E295" s="15"/>
    </row>
    <row r="296" spans="2:5">
      <c r="B296" s="19"/>
      <c r="C296" s="19"/>
      <c r="D296" s="19"/>
      <c r="E296" s="15"/>
    </row>
    <row r="297" spans="2:5">
      <c r="B297" s="19"/>
      <c r="C297" s="19"/>
      <c r="D297" s="19"/>
      <c r="E297" s="15"/>
    </row>
    <row r="298" spans="2:5">
      <c r="B298" s="19"/>
      <c r="C298" s="19"/>
      <c r="D298" s="19"/>
      <c r="E298" s="15"/>
    </row>
    <row r="299" spans="2:5">
      <c r="B299" s="19"/>
      <c r="C299" s="19"/>
      <c r="D299" s="19"/>
      <c r="E299" s="15"/>
    </row>
    <row r="300" spans="2:5">
      <c r="B300" s="19"/>
      <c r="C300" s="19"/>
      <c r="D300" s="19"/>
      <c r="E300" s="15"/>
    </row>
    <row r="301" spans="2:5">
      <c r="B301" s="19"/>
      <c r="C301" s="19"/>
      <c r="D301" s="19"/>
      <c r="E301" s="15"/>
    </row>
    <row r="302" spans="2:5">
      <c r="B302" s="19"/>
      <c r="C302" s="19"/>
      <c r="D302" s="19"/>
      <c r="E302" s="15"/>
    </row>
    <row r="303" spans="2:5">
      <c r="B303" s="19"/>
      <c r="C303" s="19"/>
      <c r="D303" s="19"/>
      <c r="E303" s="15"/>
    </row>
    <row r="304" spans="2:5">
      <c r="B304" s="19"/>
      <c r="C304" s="19"/>
      <c r="D304" s="19"/>
      <c r="E304" s="15"/>
    </row>
    <row r="305" spans="2:5">
      <c r="B305" s="19"/>
      <c r="C305" s="19"/>
      <c r="D305" s="19"/>
      <c r="E305" s="15"/>
    </row>
    <row r="306" spans="2:5">
      <c r="B306" s="19"/>
      <c r="C306" s="19"/>
      <c r="D306" s="19"/>
      <c r="E306" s="15"/>
    </row>
    <row r="307" spans="2:5">
      <c r="B307" s="19"/>
      <c r="C307" s="19"/>
      <c r="D307" s="19"/>
      <c r="E307" s="15"/>
    </row>
    <row r="308" spans="2:5">
      <c r="B308" s="19"/>
      <c r="C308" s="19"/>
      <c r="D308" s="19"/>
      <c r="E308" s="15"/>
    </row>
    <row r="309" spans="2:5">
      <c r="B309" s="19"/>
      <c r="C309" s="19"/>
      <c r="D309" s="19"/>
      <c r="E309" s="15"/>
    </row>
    <row r="310" spans="2:5" ht="12.75" customHeight="1">
      <c r="B310" s="19"/>
      <c r="C310" s="19"/>
      <c r="D310" s="19"/>
      <c r="E310" s="15"/>
    </row>
    <row r="311" spans="2:5" ht="12.75" customHeight="1">
      <c r="B311" s="19"/>
      <c r="C311" s="19"/>
      <c r="D311" s="19"/>
      <c r="E311" s="15"/>
    </row>
    <row r="312" spans="2:5" ht="12.75" customHeight="1">
      <c r="B312" s="19"/>
      <c r="C312" s="19"/>
      <c r="D312" s="19"/>
      <c r="E312" s="15"/>
    </row>
    <row r="313" spans="2:5" ht="12.75" customHeight="1">
      <c r="B313" s="19"/>
      <c r="C313" s="19"/>
      <c r="D313" s="19"/>
      <c r="E313" s="15"/>
    </row>
    <row r="314" spans="2:5" ht="12.75" customHeight="1">
      <c r="B314" s="19"/>
      <c r="C314" s="19"/>
      <c r="D314" s="19"/>
      <c r="E314" s="15"/>
    </row>
    <row r="315" spans="2:5" ht="12.75" customHeight="1">
      <c r="B315" s="19"/>
      <c r="C315" s="19"/>
      <c r="D315" s="19"/>
      <c r="E315" s="15"/>
    </row>
    <row r="316" spans="2:5" ht="12.75" customHeight="1">
      <c r="B316" s="19"/>
      <c r="C316" s="19"/>
      <c r="D316" s="19"/>
      <c r="E316" s="15"/>
    </row>
    <row r="317" spans="2:5" ht="12.75" customHeight="1">
      <c r="B317" s="19"/>
      <c r="C317" s="19"/>
      <c r="D317" s="19"/>
      <c r="E317" s="15"/>
    </row>
    <row r="318" spans="2:5" ht="12.75" customHeight="1">
      <c r="B318" s="19"/>
      <c r="C318" s="19"/>
      <c r="D318" s="19"/>
      <c r="E318" s="15"/>
    </row>
    <row r="319" spans="2:5" ht="12.75" customHeight="1">
      <c r="B319" s="19"/>
      <c r="C319" s="19"/>
      <c r="D319" s="19"/>
      <c r="E319" s="15"/>
    </row>
    <row r="320" spans="2:5" ht="12.75" customHeight="1">
      <c r="B320" s="19"/>
      <c r="C320" s="19"/>
      <c r="D320" s="19"/>
      <c r="E320" s="15"/>
    </row>
    <row r="321" spans="2:5" ht="12.75" customHeight="1">
      <c r="B321" s="19"/>
      <c r="C321" s="19"/>
      <c r="D321" s="19"/>
      <c r="E321" s="15"/>
    </row>
    <row r="322" spans="2:5" ht="12.75" customHeight="1">
      <c r="B322" s="19"/>
      <c r="C322" s="19"/>
      <c r="D322" s="19"/>
      <c r="E322" s="15"/>
    </row>
    <row r="323" spans="2:5" ht="12.75" customHeight="1">
      <c r="B323" s="19"/>
      <c r="C323" s="19"/>
      <c r="D323" s="19"/>
      <c r="E323" s="15"/>
    </row>
    <row r="324" spans="2:5" ht="12.75" customHeight="1">
      <c r="B324" s="19"/>
      <c r="C324" s="19"/>
      <c r="D324" s="19"/>
      <c r="E324" s="15"/>
    </row>
    <row r="325" spans="2:5" ht="12.75" customHeight="1">
      <c r="B325" s="19"/>
      <c r="C325" s="19"/>
      <c r="D325" s="19"/>
      <c r="E325" s="15"/>
    </row>
    <row r="326" spans="2:5" ht="12.75" customHeight="1">
      <c r="B326" s="19"/>
      <c r="C326" s="19"/>
      <c r="D326" s="19"/>
      <c r="E326" s="15"/>
    </row>
    <row r="327" spans="2:5" ht="12.75" customHeight="1">
      <c r="B327" s="19"/>
      <c r="C327" s="19"/>
      <c r="D327" s="19"/>
      <c r="E327" s="15"/>
    </row>
    <row r="328" spans="2:5" ht="12.75" customHeight="1">
      <c r="B328" s="19"/>
      <c r="C328" s="19"/>
      <c r="D328" s="19"/>
      <c r="E328" s="15"/>
    </row>
    <row r="329" spans="2:5" ht="12.75" customHeight="1">
      <c r="B329" s="19"/>
      <c r="C329" s="19"/>
      <c r="D329" s="19"/>
      <c r="E329" s="15"/>
    </row>
    <row r="330" spans="2:5" ht="12.75" customHeight="1">
      <c r="B330" s="19"/>
      <c r="C330" s="19"/>
      <c r="D330" s="19"/>
      <c r="E330" s="15"/>
    </row>
    <row r="331" spans="2:5" ht="12.75" customHeight="1">
      <c r="B331" s="19"/>
      <c r="C331" s="19"/>
      <c r="D331" s="19"/>
      <c r="E331" s="15"/>
    </row>
    <row r="332" spans="2:5" ht="12.75" customHeight="1">
      <c r="B332" s="19"/>
      <c r="C332" s="19"/>
      <c r="D332" s="19"/>
      <c r="E332" s="15"/>
    </row>
    <row r="333" spans="2:5" ht="12.75" customHeight="1">
      <c r="B333" s="19"/>
      <c r="C333" s="19"/>
      <c r="D333" s="19"/>
      <c r="E333" s="15"/>
    </row>
    <row r="334" spans="2:5" ht="12.75" customHeight="1">
      <c r="B334" s="19"/>
      <c r="C334" s="19"/>
      <c r="D334" s="19"/>
      <c r="E334" s="15"/>
    </row>
    <row r="335" spans="2:5" ht="12.75" customHeight="1">
      <c r="B335" s="19"/>
      <c r="C335" s="19"/>
      <c r="D335" s="19"/>
      <c r="E335" s="15"/>
    </row>
    <row r="336" spans="2:5" ht="12.75" customHeight="1">
      <c r="B336" s="19"/>
      <c r="C336" s="19"/>
      <c r="D336" s="19"/>
      <c r="E336" s="15"/>
    </row>
    <row r="337" spans="1:5" ht="12.75" customHeight="1">
      <c r="B337" s="19"/>
      <c r="C337" s="19"/>
      <c r="D337" s="19"/>
      <c r="E337" s="15"/>
    </row>
    <row r="338" spans="1:5" ht="12.75" customHeight="1">
      <c r="B338" s="19"/>
      <c r="C338" s="19"/>
      <c r="D338" s="19"/>
      <c r="E338" s="15"/>
    </row>
    <row r="339" spans="1:5" ht="12.75" customHeight="1">
      <c r="B339" s="19"/>
      <c r="C339" s="19"/>
      <c r="D339" s="19"/>
      <c r="E339" s="15"/>
    </row>
    <row r="340" spans="1:5" ht="12.75" customHeight="1">
      <c r="B340" s="19"/>
      <c r="C340" s="19"/>
      <c r="D340" s="19"/>
      <c r="E340" s="15"/>
    </row>
    <row r="341" spans="1:5" ht="12.75" customHeight="1">
      <c r="B341" s="19"/>
      <c r="C341" s="19"/>
      <c r="D341" s="19"/>
      <c r="E341" s="15"/>
    </row>
    <row r="342" spans="1:5" ht="12.75" customHeight="1">
      <c r="B342" s="19"/>
      <c r="C342" s="19"/>
      <c r="D342" s="19"/>
      <c r="E342" s="15"/>
    </row>
    <row r="343" spans="1:5" ht="12.75" customHeight="1">
      <c r="B343" s="19"/>
      <c r="C343" s="19"/>
      <c r="D343" s="19"/>
      <c r="E343" s="15"/>
    </row>
    <row r="344" spans="1:5" ht="12.75" customHeight="1">
      <c r="B344" s="19"/>
      <c r="C344" s="19"/>
      <c r="D344" s="19"/>
      <c r="E344" s="15"/>
    </row>
    <row r="345" spans="1:5" ht="12.75" customHeight="1">
      <c r="B345" s="19"/>
      <c r="C345" s="19"/>
      <c r="D345" s="19"/>
      <c r="E345" s="15"/>
    </row>
    <row r="346" spans="1:5" ht="12.75" customHeight="1">
      <c r="B346" s="19"/>
      <c r="C346" s="19"/>
      <c r="D346" s="19"/>
      <c r="E346" s="15"/>
    </row>
    <row r="347" spans="1:5" ht="12.75" customHeight="1">
      <c r="B347" s="19"/>
      <c r="C347" s="19"/>
      <c r="D347" s="19"/>
      <c r="E347" s="15"/>
    </row>
    <row r="348" spans="1:5" ht="12.75" customHeight="1">
      <c r="B348" s="19"/>
      <c r="C348" s="19"/>
      <c r="D348" s="19"/>
      <c r="E348" s="15"/>
    </row>
    <row r="349" spans="1:5" ht="12.75" customHeight="1">
      <c r="B349" s="19"/>
      <c r="C349" s="19"/>
      <c r="D349" s="19"/>
      <c r="E349" s="15"/>
    </row>
    <row r="350" spans="1:5" ht="12.75" customHeight="1">
      <c r="A350" s="20"/>
      <c r="B350" s="19"/>
      <c r="C350" s="19"/>
      <c r="D350" s="19"/>
      <c r="E350" s="15"/>
    </row>
    <row r="351" spans="1:5" ht="12.75" customHeight="1">
      <c r="B351" s="19"/>
      <c r="C351" s="19"/>
      <c r="D351" s="19"/>
      <c r="E351" s="15"/>
    </row>
    <row r="352" spans="1:5" ht="12.75" customHeight="1">
      <c r="B352" s="19"/>
      <c r="C352" s="19"/>
      <c r="D352" s="19"/>
      <c r="E352" s="15"/>
    </row>
    <row r="353" spans="1:5" ht="12.75" customHeight="1">
      <c r="B353" s="19"/>
      <c r="C353" s="19"/>
      <c r="D353" s="19"/>
      <c r="E353" s="15"/>
    </row>
    <row r="354" spans="1:5" ht="13.5" customHeight="1" thickBot="1">
      <c r="A354" s="29"/>
      <c r="B354" s="19"/>
      <c r="C354" s="19"/>
      <c r="D354" s="19"/>
      <c r="E354" s="15"/>
    </row>
    <row r="355" spans="1:5" ht="12.75" customHeight="1">
      <c r="B355" s="19"/>
      <c r="C355" s="19"/>
      <c r="D355" s="19"/>
      <c r="E355" s="15"/>
    </row>
    <row r="356" spans="1:5" ht="12.75" customHeight="1">
      <c r="B356" s="19"/>
      <c r="C356" s="19"/>
      <c r="D356" s="19"/>
      <c r="E356" s="15"/>
    </row>
    <row r="357" spans="1:5" ht="12.75" customHeight="1">
      <c r="B357" s="19"/>
      <c r="C357" s="19"/>
      <c r="D357" s="19"/>
      <c r="E357" s="15"/>
    </row>
    <row r="358" spans="1:5" ht="12.75" customHeight="1">
      <c r="B358" s="19"/>
      <c r="C358" s="19"/>
      <c r="D358" s="19"/>
      <c r="E358" s="15"/>
    </row>
  </sheetData>
  <sheetProtection formatCells="0"/>
  <mergeCells count="47">
    <mergeCell ref="A66:A71"/>
    <mergeCell ref="A75:A77"/>
    <mergeCell ref="I2:U2"/>
    <mergeCell ref="I3:N4"/>
    <mergeCell ref="P3:U4"/>
    <mergeCell ref="I5:N18"/>
    <mergeCell ref="P5:U18"/>
    <mergeCell ref="A19:B19"/>
    <mergeCell ref="I20:N20"/>
    <mergeCell ref="P20:U20"/>
    <mergeCell ref="I21:N45"/>
    <mergeCell ref="P21:U45"/>
    <mergeCell ref="B23:G23"/>
    <mergeCell ref="D30:G30"/>
    <mergeCell ref="A31:A40"/>
    <mergeCell ref="D31:G31"/>
    <mergeCell ref="AI51:AM51"/>
    <mergeCell ref="AN51:AR51"/>
    <mergeCell ref="AS51:AW51"/>
    <mergeCell ref="AX51:BB51"/>
    <mergeCell ref="A54:A64"/>
    <mergeCell ref="J51:N51"/>
    <mergeCell ref="O51:S51"/>
    <mergeCell ref="T51:X51"/>
    <mergeCell ref="Y51:AC51"/>
    <mergeCell ref="AD51:AH51"/>
    <mergeCell ref="E51:I51"/>
    <mergeCell ref="A220:A222"/>
    <mergeCell ref="A224:A226"/>
    <mergeCell ref="A190:A198"/>
    <mergeCell ref="A200:A202"/>
    <mergeCell ref="A143:A154"/>
    <mergeCell ref="A158:A169"/>
    <mergeCell ref="A172:A174"/>
    <mergeCell ref="A176:A178"/>
    <mergeCell ref="A186:A187"/>
    <mergeCell ref="A204:A206"/>
    <mergeCell ref="A210:A218"/>
    <mergeCell ref="D37:G37"/>
    <mergeCell ref="D38:G38"/>
    <mergeCell ref="D39:G39"/>
    <mergeCell ref="D40:G40"/>
    <mergeCell ref="D32:G32"/>
    <mergeCell ref="D33:G33"/>
    <mergeCell ref="D34:G34"/>
    <mergeCell ref="D35:G35"/>
    <mergeCell ref="D36:G36"/>
  </mergeCells>
  <dataValidations count="1">
    <dataValidation type="list" allowBlank="1" showInputMessage="1" showErrorMessage="1" sqref="B7" xr:uid="{96E02723-158B-4587-88B8-F3FD8C6E832D}">
      <formula1>"Y,N"</formula1>
    </dataValidation>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E12AE42C-456A-4A29-BBCF-571DFA22B183}">
          <x14:formula1>
            <xm:f>'Fixed Data'!$E$55:$E$58</xm:f>
          </x14:formula1>
          <xm:sqref>B158:B169 B143:B154</xm:sqref>
        </x14:dataValidation>
        <x14:dataValidation type="list" allowBlank="1" showInputMessage="1" showErrorMessage="1" xr:uid="{D5F2F504-A744-48A5-BC91-9075717ADC99}">
          <x14:formula1>
            <xm:f>'Fixed Data'!$C$64:$C$65</xm:f>
          </x14:formula1>
          <xm:sqref>B66:B70</xm:sqref>
        </x14:dataValidation>
        <x14:dataValidation type="list" allowBlank="1" showInputMessage="1" showErrorMessage="1" xr:uid="{D1D8A811-54B3-4017-BB9A-C84513623C6A}">
          <x14:formula1>
            <xm:f>'Fixed Data'!$C$55:$C$61</xm:f>
          </x14:formula1>
          <xm:sqref>C54:C63</xm:sqref>
        </x14:dataValidation>
        <x14:dataValidation type="list" allowBlank="1" showInputMessage="1" showErrorMessage="1" xr:uid="{8897423F-3016-4085-B10D-93017C94CE7A}">
          <x14:formula1>
            <xm:f>'Fixed Data'!$A$55:$A$78</xm:f>
          </x14:formula1>
          <xm:sqref>B54:B63</xm:sqref>
        </x14:dataValidation>
      </x14:dataValidations>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3F5A07-9CA8-4184-8903-057E70120359}">
  <sheetPr>
    <tabColor theme="9" tint="0.59999389629810485"/>
  </sheetPr>
  <dimension ref="A1:S32"/>
  <sheetViews>
    <sheetView workbookViewId="0">
      <selection sqref="A1:XFD1048576"/>
    </sheetView>
  </sheetViews>
  <sheetFormatPr defaultRowHeight="13.5"/>
  <cols>
    <col min="1" max="1" width="22" customWidth="1"/>
  </cols>
  <sheetData>
    <row r="1" spans="1:19">
      <c r="A1" s="4" t="s">
        <v>495</v>
      </c>
    </row>
    <row r="2" spans="1:19">
      <c r="A2" s="471" t="s">
        <v>496</v>
      </c>
      <c r="B2" s="471"/>
      <c r="C2" s="471"/>
      <c r="D2" s="471"/>
      <c r="E2" s="471"/>
      <c r="F2" s="471"/>
      <c r="G2" s="471"/>
      <c r="H2" s="471"/>
      <c r="I2" s="471"/>
      <c r="J2" s="471"/>
      <c r="K2" s="471"/>
      <c r="L2" s="471"/>
      <c r="M2" s="471"/>
      <c r="N2" s="471"/>
      <c r="O2" s="471"/>
      <c r="P2" s="471"/>
      <c r="Q2" s="471"/>
      <c r="R2" s="471"/>
      <c r="S2" s="471"/>
    </row>
    <row r="3" spans="1:19">
      <c r="A3" s="471"/>
      <c r="B3" s="471"/>
      <c r="C3" s="471"/>
      <c r="D3" s="471"/>
      <c r="E3" s="471"/>
      <c r="F3" s="471"/>
      <c r="G3" s="471"/>
      <c r="H3" s="471"/>
      <c r="I3" s="471"/>
      <c r="J3" s="471"/>
      <c r="K3" s="471"/>
      <c r="L3" s="471"/>
      <c r="M3" s="471"/>
      <c r="N3" s="471"/>
      <c r="O3" s="471"/>
      <c r="P3" s="471"/>
      <c r="Q3" s="471"/>
      <c r="R3" s="471"/>
      <c r="S3" s="471"/>
    </row>
    <row r="4" spans="1:19">
      <c r="A4" s="471"/>
      <c r="B4" s="471"/>
      <c r="C4" s="471"/>
      <c r="D4" s="471"/>
      <c r="E4" s="471"/>
      <c r="F4" s="471"/>
      <c r="G4" s="471"/>
      <c r="H4" s="471"/>
      <c r="I4" s="471"/>
      <c r="J4" s="471"/>
      <c r="K4" s="471"/>
      <c r="L4" s="471"/>
      <c r="M4" s="471"/>
      <c r="N4" s="471"/>
      <c r="O4" s="471"/>
      <c r="P4" s="471"/>
      <c r="Q4" s="471"/>
      <c r="R4" s="471"/>
      <c r="S4" s="471"/>
    </row>
    <row r="19" spans="1:19">
      <c r="A19" s="4" t="s">
        <v>498</v>
      </c>
    </row>
    <row r="20" spans="1:19">
      <c r="A20" s="471" t="s">
        <v>499</v>
      </c>
      <c r="B20" s="471"/>
      <c r="C20" s="471"/>
      <c r="D20" s="471"/>
      <c r="E20" s="471"/>
      <c r="F20" s="471"/>
      <c r="G20" s="471"/>
      <c r="H20" s="471"/>
      <c r="I20" s="471"/>
      <c r="J20" s="471"/>
      <c r="K20" s="471"/>
      <c r="L20" s="471"/>
      <c r="M20" s="471"/>
      <c r="N20" s="471"/>
      <c r="O20" s="471"/>
      <c r="P20" s="471"/>
      <c r="Q20" s="471"/>
      <c r="R20" s="471"/>
      <c r="S20" s="471"/>
    </row>
    <row r="21" spans="1:19" ht="25.5" customHeight="1">
      <c r="A21" s="471"/>
      <c r="B21" s="471"/>
      <c r="C21" s="471"/>
      <c r="D21" s="471"/>
      <c r="E21" s="471"/>
      <c r="F21" s="471"/>
      <c r="G21" s="471"/>
      <c r="H21" s="471"/>
      <c r="I21" s="471"/>
      <c r="J21" s="471"/>
      <c r="K21" s="471"/>
      <c r="L21" s="471"/>
      <c r="M21" s="471"/>
      <c r="N21" s="471"/>
      <c r="O21" s="471"/>
      <c r="P21" s="471"/>
      <c r="Q21" s="471"/>
      <c r="R21" s="471"/>
      <c r="S21" s="471"/>
    </row>
    <row r="23" spans="1:19">
      <c r="A23" s="158" t="s">
        <v>340</v>
      </c>
      <c r="B23" s="405"/>
      <c r="C23" s="405"/>
      <c r="D23" s="405"/>
      <c r="E23" s="405"/>
      <c r="F23" s="405"/>
      <c r="G23" s="405"/>
      <c r="H23" s="405"/>
      <c r="I23" s="405"/>
      <c r="J23" s="405"/>
      <c r="K23" s="405"/>
      <c r="L23" s="405"/>
      <c r="M23" s="405"/>
      <c r="N23" s="405"/>
      <c r="O23" s="405"/>
      <c r="P23" s="405"/>
      <c r="Q23" s="405"/>
      <c r="R23" s="405"/>
      <c r="S23" s="405"/>
    </row>
    <row r="24" spans="1:19">
      <c r="A24" s="158" t="s">
        <v>482</v>
      </c>
      <c r="B24" s="405"/>
      <c r="C24" s="405"/>
      <c r="D24" s="405"/>
      <c r="E24" s="405"/>
      <c r="F24" s="405"/>
      <c r="G24" s="405"/>
      <c r="H24" s="405"/>
      <c r="I24" s="405"/>
      <c r="J24" s="405"/>
      <c r="K24" s="405"/>
      <c r="L24" s="405"/>
      <c r="M24" s="405"/>
      <c r="N24" s="405"/>
      <c r="O24" s="405"/>
      <c r="P24" s="405"/>
      <c r="Q24" s="405"/>
      <c r="R24" s="405"/>
      <c r="S24" s="405"/>
    </row>
    <row r="25" spans="1:19">
      <c r="A25" s="159" t="s">
        <v>385</v>
      </c>
      <c r="B25" s="405"/>
      <c r="C25" s="405"/>
      <c r="D25" s="405"/>
      <c r="E25" s="405"/>
      <c r="F25" s="405"/>
      <c r="G25" s="405"/>
      <c r="H25" s="405"/>
      <c r="I25" s="405"/>
      <c r="J25" s="405"/>
      <c r="K25" s="405"/>
      <c r="L25" s="405"/>
      <c r="M25" s="405"/>
      <c r="N25" s="405"/>
      <c r="O25" s="405"/>
      <c r="P25" s="405"/>
      <c r="Q25" s="405"/>
      <c r="R25" s="405"/>
      <c r="S25" s="405"/>
    </row>
    <row r="26" spans="1:19">
      <c r="A26" s="159" t="s">
        <v>461</v>
      </c>
      <c r="B26" s="405"/>
      <c r="C26" s="405"/>
      <c r="D26" s="405"/>
      <c r="E26" s="405"/>
      <c r="F26" s="405"/>
      <c r="G26" s="405"/>
      <c r="H26" s="405"/>
      <c r="I26" s="405"/>
      <c r="J26" s="405"/>
      <c r="K26" s="405"/>
      <c r="L26" s="405"/>
      <c r="M26" s="405"/>
      <c r="N26" s="405"/>
      <c r="O26" s="405"/>
      <c r="P26" s="405"/>
      <c r="Q26" s="405"/>
      <c r="R26" s="405"/>
      <c r="S26" s="405"/>
    </row>
    <row r="27" spans="1:19">
      <c r="A27" s="159" t="s">
        <v>462</v>
      </c>
      <c r="B27" s="405"/>
      <c r="C27" s="405"/>
      <c r="D27" s="405"/>
      <c r="E27" s="405"/>
      <c r="F27" s="405"/>
      <c r="G27" s="405"/>
      <c r="H27" s="405"/>
      <c r="I27" s="405"/>
      <c r="J27" s="405"/>
      <c r="K27" s="405"/>
      <c r="L27" s="405"/>
      <c r="M27" s="405"/>
      <c r="N27" s="405"/>
      <c r="O27" s="405"/>
      <c r="P27" s="405"/>
      <c r="Q27" s="405"/>
      <c r="R27" s="405"/>
      <c r="S27" s="405"/>
    </row>
    <row r="31" spans="1:19">
      <c r="A31" s="4" t="s">
        <v>503</v>
      </c>
    </row>
    <row r="32" spans="1:19">
      <c r="A32" t="s">
        <v>504</v>
      </c>
    </row>
  </sheetData>
  <mergeCells count="7">
    <mergeCell ref="B26:S26"/>
    <mergeCell ref="B27:S27"/>
    <mergeCell ref="A2:S4"/>
    <mergeCell ref="A20:S21"/>
    <mergeCell ref="B23:S23"/>
    <mergeCell ref="B24:S24"/>
    <mergeCell ref="B25:S25"/>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4">
    <tabColor rgb="FF92D050"/>
    <pageSetUpPr autoPageBreaks="0"/>
  </sheetPr>
  <dimension ref="A1:BB358"/>
  <sheetViews>
    <sheetView zoomScale="85" zoomScaleNormal="85" workbookViewId="0">
      <selection activeCell="B10" sqref="B10"/>
    </sheetView>
  </sheetViews>
  <sheetFormatPr defaultColWidth="9" defaultRowHeight="13.5" outlineLevelRow="3"/>
  <cols>
    <col min="1" max="1" width="31.3828125" customWidth="1"/>
    <col min="2" max="2" width="32.84375" customWidth="1"/>
    <col min="3" max="3" width="23.61328125" customWidth="1"/>
    <col min="4" max="4" width="15.3828125" customWidth="1"/>
    <col min="5" max="5" width="21.3828125" bestFit="1" customWidth="1"/>
    <col min="6" max="6" width="19.61328125" bestFit="1" customWidth="1"/>
    <col min="7" max="7" width="15.765625" customWidth="1"/>
    <col min="8" max="49" width="14.61328125" customWidth="1"/>
    <col min="50" max="58" width="9" customWidth="1"/>
    <col min="60" max="60" width="9" customWidth="1"/>
  </cols>
  <sheetData>
    <row r="1" spans="1:21" ht="56.9" customHeight="1" thickBot="1"/>
    <row r="2" spans="1:21" ht="15" customHeight="1" thickBot="1">
      <c r="A2" s="12" t="s">
        <v>80</v>
      </c>
      <c r="F2" s="24"/>
      <c r="G2" s="10"/>
      <c r="I2" s="436" t="s">
        <v>332</v>
      </c>
      <c r="J2" s="437"/>
      <c r="K2" s="437"/>
      <c r="L2" s="437"/>
      <c r="M2" s="437"/>
      <c r="N2" s="437"/>
      <c r="O2" s="437"/>
      <c r="P2" s="437"/>
      <c r="Q2" s="437"/>
      <c r="R2" s="437"/>
      <c r="S2" s="437"/>
      <c r="T2" s="437"/>
      <c r="U2" s="438"/>
    </row>
    <row r="3" spans="1:21" ht="13.5" customHeight="1" outlineLevel="1" thickBot="1">
      <c r="A3" s="3"/>
      <c r="B3" s="7"/>
      <c r="F3" s="24"/>
      <c r="G3" s="10"/>
      <c r="I3" s="439" t="s">
        <v>333</v>
      </c>
      <c r="J3" s="440"/>
      <c r="K3" s="440"/>
      <c r="L3" s="440"/>
      <c r="M3" s="440"/>
      <c r="N3" s="441"/>
      <c r="O3" s="1"/>
      <c r="P3" s="445" t="s">
        <v>334</v>
      </c>
      <c r="Q3" s="446"/>
      <c r="R3" s="446"/>
      <c r="S3" s="446"/>
      <c r="T3" s="446"/>
      <c r="U3" s="447"/>
    </row>
    <row r="4" spans="1:21" ht="56.25" customHeight="1" outlineLevel="1">
      <c r="A4" s="31" t="s">
        <v>157</v>
      </c>
      <c r="B4" s="86"/>
      <c r="E4" s="53" t="s">
        <v>335</v>
      </c>
      <c r="F4" s="91"/>
      <c r="G4" s="28"/>
      <c r="H4" s="10"/>
      <c r="I4" s="442"/>
      <c r="J4" s="443"/>
      <c r="K4" s="443"/>
      <c r="L4" s="443"/>
      <c r="M4" s="443"/>
      <c r="N4" s="444"/>
      <c r="P4" s="448"/>
      <c r="Q4" s="449"/>
      <c r="R4" s="449"/>
      <c r="S4" s="449"/>
      <c r="T4" s="449"/>
      <c r="U4" s="450"/>
    </row>
    <row r="5" spans="1:21" outlineLevel="1">
      <c r="A5" s="13" t="s">
        <v>336</v>
      </c>
      <c r="B5" s="88"/>
      <c r="E5" s="14"/>
      <c r="H5" s="10"/>
      <c r="I5" s="483"/>
      <c r="J5" s="463"/>
      <c r="K5" s="463"/>
      <c r="L5" s="463"/>
      <c r="M5" s="463"/>
      <c r="N5" s="464"/>
      <c r="P5" s="483"/>
      <c r="Q5" s="463"/>
      <c r="R5" s="463"/>
      <c r="S5" s="463"/>
      <c r="T5" s="463"/>
      <c r="U5" s="464"/>
    </row>
    <row r="6" spans="1:21" outlineLevel="1">
      <c r="A6" s="13" t="s">
        <v>339</v>
      </c>
      <c r="B6" s="88"/>
      <c r="E6" s="53" t="s">
        <v>341</v>
      </c>
      <c r="F6" s="90"/>
      <c r="H6" s="10"/>
      <c r="I6" s="465"/>
      <c r="J6" s="466"/>
      <c r="K6" s="466"/>
      <c r="L6" s="466"/>
      <c r="M6" s="466"/>
      <c r="N6" s="467"/>
      <c r="P6" s="465"/>
      <c r="Q6" s="466"/>
      <c r="R6" s="466"/>
      <c r="S6" s="466"/>
      <c r="T6" s="466"/>
      <c r="U6" s="467"/>
    </row>
    <row r="7" spans="1:21" outlineLevel="1">
      <c r="A7" s="13" t="s">
        <v>343</v>
      </c>
      <c r="B7" s="88"/>
      <c r="E7" s="14"/>
      <c r="H7" s="10"/>
      <c r="I7" s="465"/>
      <c r="J7" s="466"/>
      <c r="K7" s="466"/>
      <c r="L7" s="466"/>
      <c r="M7" s="466"/>
      <c r="N7" s="467"/>
      <c r="P7" s="465"/>
      <c r="Q7" s="466"/>
      <c r="R7" s="466"/>
      <c r="S7" s="466"/>
      <c r="T7" s="466"/>
      <c r="U7" s="467"/>
    </row>
    <row r="8" spans="1:21" ht="41" outlineLevel="1" thickBot="1">
      <c r="A8" s="34" t="s">
        <v>344</v>
      </c>
      <c r="B8" s="89"/>
      <c r="E8" s="14"/>
      <c r="H8" s="10"/>
      <c r="I8" s="465"/>
      <c r="J8" s="466"/>
      <c r="K8" s="466"/>
      <c r="L8" s="466"/>
      <c r="M8" s="466"/>
      <c r="N8" s="467"/>
      <c r="P8" s="465"/>
      <c r="Q8" s="466"/>
      <c r="R8" s="466"/>
      <c r="S8" s="466"/>
      <c r="T8" s="466"/>
      <c r="U8" s="467"/>
    </row>
    <row r="9" spans="1:21" outlineLevel="1">
      <c r="E9" s="14"/>
      <c r="H9" s="10"/>
      <c r="I9" s="465"/>
      <c r="J9" s="466"/>
      <c r="K9" s="466"/>
      <c r="L9" s="466"/>
      <c r="M9" s="466"/>
      <c r="N9" s="467"/>
      <c r="P9" s="465"/>
      <c r="Q9" s="466"/>
      <c r="R9" s="466"/>
      <c r="S9" s="466"/>
      <c r="T9" s="466"/>
      <c r="U9" s="467"/>
    </row>
    <row r="10" spans="1:21" ht="14" outlineLevel="1" thickBot="1">
      <c r="A10" s="32" t="s">
        <v>346</v>
      </c>
      <c r="B10" s="35">
        <f>Baseline!B10</f>
        <v>2027</v>
      </c>
      <c r="E10" s="14"/>
      <c r="H10" s="10"/>
      <c r="I10" s="465"/>
      <c r="J10" s="466"/>
      <c r="K10" s="466"/>
      <c r="L10" s="466"/>
      <c r="M10" s="466"/>
      <c r="N10" s="467"/>
      <c r="P10" s="465"/>
      <c r="Q10" s="466"/>
      <c r="R10" s="466"/>
      <c r="S10" s="466"/>
      <c r="T10" s="466"/>
      <c r="U10" s="467"/>
    </row>
    <row r="11" spans="1:21" outlineLevel="1">
      <c r="A11" s="16"/>
      <c r="H11" s="10"/>
      <c r="I11" s="465"/>
      <c r="J11" s="466"/>
      <c r="K11" s="466"/>
      <c r="L11" s="466"/>
      <c r="M11" s="466"/>
      <c r="N11" s="467"/>
      <c r="P11" s="465"/>
      <c r="Q11" s="466"/>
      <c r="R11" s="466"/>
      <c r="S11" s="466"/>
      <c r="T11" s="466"/>
      <c r="U11" s="467"/>
    </row>
    <row r="12" spans="1:21" ht="40.5" outlineLevel="1">
      <c r="A12" s="26" t="s">
        <v>347</v>
      </c>
      <c r="B12" s="26" t="s">
        <v>348</v>
      </c>
      <c r="C12" s="26" t="s">
        <v>349</v>
      </c>
      <c r="D12" s="26" t="s">
        <v>350</v>
      </c>
      <c r="E12" s="26" t="s">
        <v>351</v>
      </c>
      <c r="F12" s="26" t="s">
        <v>352</v>
      </c>
      <c r="G12" s="26" t="s">
        <v>353</v>
      </c>
      <c r="I12" s="465"/>
      <c r="J12" s="466"/>
      <c r="K12" s="466"/>
      <c r="L12" s="466"/>
      <c r="M12" s="466"/>
      <c r="N12" s="467"/>
      <c r="P12" s="465"/>
      <c r="Q12" s="466"/>
      <c r="R12" s="466"/>
      <c r="S12" s="466"/>
      <c r="T12" s="466"/>
      <c r="U12" s="467"/>
    </row>
    <row r="13" spans="1:21" outlineLevel="1">
      <c r="A13" s="58">
        <v>2035</v>
      </c>
      <c r="B13" s="21">
        <f t="shared" ref="B13:B18" si="0">INDEX($E$204:$AW$204,1,MATCH($A13,$E$53:$BB$53,0))</f>
        <v>0</v>
      </c>
      <c r="C13" s="21">
        <f>B13-Baseline!B13</f>
        <v>60.015640664181646</v>
      </c>
      <c r="D13" s="21">
        <f t="shared" ref="D13:D18" si="1">INDEX($E$205:$AW$205,1,MATCH($A13,$E$53:$BB$53,0))</f>
        <v>0</v>
      </c>
      <c r="E13" s="21">
        <f>D13-Baseline!D13</f>
        <v>60.009471944162733</v>
      </c>
      <c r="F13" s="21">
        <f t="shared" ref="F13:F18" si="2">INDEX($E$206:$AW$206,1,MATCH($A13,$E$53:$BB$53,0))</f>
        <v>0</v>
      </c>
      <c r="G13" s="21">
        <f>F13-Baseline!F13</f>
        <v>60.02180813688252</v>
      </c>
      <c r="I13" s="465"/>
      <c r="J13" s="466"/>
      <c r="K13" s="466"/>
      <c r="L13" s="466"/>
      <c r="M13" s="466"/>
      <c r="N13" s="467"/>
      <c r="P13" s="465"/>
      <c r="Q13" s="466"/>
      <c r="R13" s="466"/>
      <c r="S13" s="466"/>
      <c r="T13" s="466"/>
      <c r="U13" s="467"/>
    </row>
    <row r="14" spans="1:21" outlineLevel="1">
      <c r="A14" s="58">
        <v>2040</v>
      </c>
      <c r="B14" s="21">
        <f t="shared" si="0"/>
        <v>0</v>
      </c>
      <c r="C14" s="21">
        <f>B14-Baseline!B14</f>
        <v>94.079084756913886</v>
      </c>
      <c r="D14" s="21">
        <f t="shared" si="1"/>
        <v>0</v>
      </c>
      <c r="E14" s="21">
        <f>D14-Baseline!D14</f>
        <v>94.068780773834973</v>
      </c>
      <c r="F14" s="21">
        <f t="shared" si="2"/>
        <v>0</v>
      </c>
      <c r="G14" s="21">
        <f>F14-Baseline!F14</f>
        <v>94.089398472229206</v>
      </c>
      <c r="I14" s="465"/>
      <c r="J14" s="466"/>
      <c r="K14" s="466"/>
      <c r="L14" s="466"/>
      <c r="M14" s="466"/>
      <c r="N14" s="467"/>
      <c r="P14" s="465"/>
      <c r="Q14" s="466"/>
      <c r="R14" s="466"/>
      <c r="S14" s="466"/>
      <c r="T14" s="466"/>
      <c r="U14" s="467"/>
    </row>
    <row r="15" spans="1:21" outlineLevel="1">
      <c r="A15" s="58">
        <v>2045</v>
      </c>
      <c r="B15" s="21">
        <f t="shared" si="0"/>
        <v>0</v>
      </c>
      <c r="C15" s="21">
        <f>B15-Baseline!B15</f>
        <v>128.13119065829659</v>
      </c>
      <c r="D15" s="21">
        <f t="shared" si="1"/>
        <v>0</v>
      </c>
      <c r="E15" s="21">
        <f>D15-Baseline!D15</f>
        <v>128.11611188663025</v>
      </c>
      <c r="F15" s="21">
        <f t="shared" si="2"/>
        <v>0</v>
      </c>
      <c r="G15" s="21">
        <f>F15-Baseline!F15</f>
        <v>128.14627255448178</v>
      </c>
      <c r="I15" s="465"/>
      <c r="J15" s="466"/>
      <c r="K15" s="466"/>
      <c r="L15" s="466"/>
      <c r="M15" s="466"/>
      <c r="N15" s="467"/>
      <c r="P15" s="465"/>
      <c r="Q15" s="466"/>
      <c r="R15" s="466"/>
      <c r="S15" s="466"/>
      <c r="T15" s="466"/>
      <c r="U15" s="467"/>
    </row>
    <row r="16" spans="1:21" outlineLevel="1">
      <c r="A16" s="58">
        <v>2050</v>
      </c>
      <c r="B16" s="21">
        <f t="shared" si="0"/>
        <v>0</v>
      </c>
      <c r="C16" s="21">
        <f>B16-Baseline!B16</f>
        <v>162.51865758492204</v>
      </c>
      <c r="D16" s="21">
        <f t="shared" si="1"/>
        <v>0</v>
      </c>
      <c r="E16" s="21">
        <f>D16-Baseline!D16</f>
        <v>162.49805618206179</v>
      </c>
      <c r="F16" s="21">
        <f t="shared" si="2"/>
        <v>0</v>
      </c>
      <c r="G16" s="21">
        <f>F16-Baseline!F16</f>
        <v>162.53924853134842</v>
      </c>
      <c r="I16" s="465"/>
      <c r="J16" s="466"/>
      <c r="K16" s="466"/>
      <c r="L16" s="466"/>
      <c r="M16" s="466"/>
      <c r="N16" s="467"/>
      <c r="P16" s="465"/>
      <c r="Q16" s="466"/>
      <c r="R16" s="466"/>
      <c r="S16" s="466"/>
      <c r="T16" s="466"/>
      <c r="U16" s="467"/>
    </row>
    <row r="17" spans="1:21" outlineLevel="1">
      <c r="A17" s="58">
        <v>2060</v>
      </c>
      <c r="B17" s="21">
        <f t="shared" si="0"/>
        <v>0</v>
      </c>
      <c r="C17" s="21">
        <f>B17-Baseline!B17</f>
        <v>851.81299367601434</v>
      </c>
      <c r="D17" s="21">
        <f t="shared" si="1"/>
        <v>0</v>
      </c>
      <c r="E17" s="21">
        <f>D17-Baseline!D17</f>
        <v>851.77733973277827</v>
      </c>
      <c r="F17" s="21">
        <f t="shared" si="2"/>
        <v>0</v>
      </c>
      <c r="G17" s="21">
        <f>F17-Baseline!F17</f>
        <v>851.84849347489296</v>
      </c>
      <c r="I17" s="465"/>
      <c r="J17" s="466"/>
      <c r="K17" s="466"/>
      <c r="L17" s="466"/>
      <c r="M17" s="466"/>
      <c r="N17" s="467"/>
      <c r="P17" s="465"/>
      <c r="Q17" s="466"/>
      <c r="R17" s="466"/>
      <c r="S17" s="466"/>
      <c r="T17" s="466"/>
      <c r="U17" s="467"/>
    </row>
    <row r="18" spans="1:21" outlineLevel="1">
      <c r="A18" s="58">
        <v>2070</v>
      </c>
      <c r="B18" s="21">
        <f t="shared" si="0"/>
        <v>0</v>
      </c>
      <c r="C18" s="21">
        <f>B18-Baseline!B18</f>
        <v>1627.7168452507422</v>
      </c>
      <c r="D18" s="21">
        <f t="shared" si="1"/>
        <v>0</v>
      </c>
      <c r="E18" s="21">
        <f>D18-Baseline!D18</f>
        <v>1627.6603618336665</v>
      </c>
      <c r="F18" s="21">
        <f t="shared" si="2"/>
        <v>0</v>
      </c>
      <c r="G18" s="21">
        <f>F18-Baseline!F18</f>
        <v>1627.7728127109172</v>
      </c>
      <c r="I18" s="468"/>
      <c r="J18" s="469"/>
      <c r="K18" s="469"/>
      <c r="L18" s="469"/>
      <c r="M18" s="469"/>
      <c r="N18" s="470"/>
      <c r="P18" s="468"/>
      <c r="Q18" s="469"/>
      <c r="R18" s="469"/>
      <c r="S18" s="469"/>
      <c r="T18" s="469"/>
      <c r="U18" s="470"/>
    </row>
    <row r="19" spans="1:21" ht="14" outlineLevel="1" thickBot="1">
      <c r="A19" s="426"/>
      <c r="B19" s="426"/>
      <c r="I19" s="250"/>
      <c r="J19" s="251"/>
      <c r="K19" s="251"/>
      <c r="L19" s="251"/>
      <c r="M19" s="251"/>
      <c r="N19" s="251"/>
      <c r="P19" s="249"/>
      <c r="Q19" s="249"/>
      <c r="R19" s="249"/>
      <c r="S19" s="249"/>
      <c r="T19" s="249"/>
      <c r="U19" s="232"/>
    </row>
    <row r="20" spans="1:21" ht="26.25" customHeight="1" outlineLevel="1">
      <c r="A20" s="54" t="s">
        <v>354</v>
      </c>
      <c r="B20" s="55">
        <f>Baseline!B20</f>
        <v>0.33700000000000002</v>
      </c>
      <c r="E20" s="154"/>
      <c r="I20" s="460" t="s">
        <v>355</v>
      </c>
      <c r="J20" s="461"/>
      <c r="K20" s="461"/>
      <c r="L20" s="461"/>
      <c r="M20" s="461"/>
      <c r="N20" s="462"/>
      <c r="P20" s="460" t="s">
        <v>356</v>
      </c>
      <c r="Q20" s="461"/>
      <c r="R20" s="461"/>
      <c r="S20" s="461"/>
      <c r="T20" s="461"/>
      <c r="U20" s="462"/>
    </row>
    <row r="21" spans="1:21" ht="12.75" customHeight="1" outlineLevel="1">
      <c r="A21" s="154"/>
      <c r="B21" s="155"/>
      <c r="I21" s="483"/>
      <c r="J21" s="463"/>
      <c r="K21" s="463"/>
      <c r="L21" s="463"/>
      <c r="M21" s="463"/>
      <c r="N21" s="464"/>
      <c r="P21" s="483"/>
      <c r="Q21" s="463"/>
      <c r="R21" s="463"/>
      <c r="S21" s="463"/>
      <c r="T21" s="463"/>
      <c r="U21" s="464"/>
    </row>
    <row r="22" spans="1:21" ht="12.75" customHeight="1" outlineLevel="1">
      <c r="A22" s="154"/>
      <c r="B22" s="155"/>
      <c r="I22" s="465"/>
      <c r="J22" s="466"/>
      <c r="K22" s="466"/>
      <c r="L22" s="466"/>
      <c r="M22" s="466"/>
      <c r="N22" s="467"/>
      <c r="P22" s="465"/>
      <c r="Q22" s="466"/>
      <c r="R22" s="466"/>
      <c r="S22" s="466"/>
      <c r="T22" s="466"/>
      <c r="U22" s="467"/>
    </row>
    <row r="23" spans="1:21" outlineLevel="1">
      <c r="A23" s="154"/>
      <c r="B23" s="408" t="s">
        <v>358</v>
      </c>
      <c r="C23" s="409"/>
      <c r="D23" s="409"/>
      <c r="E23" s="409"/>
      <c r="F23" s="409"/>
      <c r="G23" s="410"/>
      <c r="I23" s="465"/>
      <c r="J23" s="466"/>
      <c r="K23" s="466"/>
      <c r="L23" s="466"/>
      <c r="M23" s="466"/>
      <c r="N23" s="467"/>
      <c r="P23" s="465"/>
      <c r="Q23" s="466"/>
      <c r="R23" s="466"/>
      <c r="S23" s="466"/>
      <c r="T23" s="466"/>
      <c r="U23" s="467"/>
    </row>
    <row r="24" spans="1:21" outlineLevel="1">
      <c r="B24" s="17">
        <v>2027</v>
      </c>
      <c r="C24" s="17">
        <v>2028</v>
      </c>
      <c r="D24" s="17">
        <v>2029</v>
      </c>
      <c r="E24" s="17">
        <v>2030</v>
      </c>
      <c r="F24" s="17">
        <v>2031</v>
      </c>
      <c r="G24" s="17" t="s">
        <v>359</v>
      </c>
      <c r="I24" s="465"/>
      <c r="J24" s="466"/>
      <c r="K24" s="466"/>
      <c r="L24" s="466"/>
      <c r="M24" s="466"/>
      <c r="N24" s="467"/>
      <c r="P24" s="465"/>
      <c r="Q24" s="466"/>
      <c r="R24" s="466"/>
      <c r="S24" s="466"/>
      <c r="T24" s="466"/>
      <c r="U24" s="467"/>
    </row>
    <row r="25" spans="1:21" ht="14" outlineLevel="1" thickBot="1">
      <c r="B25" s="30" t="s">
        <v>360</v>
      </c>
      <c r="C25" s="30" t="s">
        <v>360</v>
      </c>
      <c r="D25" s="30" t="s">
        <v>360</v>
      </c>
      <c r="E25" s="30" t="s">
        <v>360</v>
      </c>
      <c r="F25" s="30" t="s">
        <v>360</v>
      </c>
      <c r="G25" s="30" t="s">
        <v>360</v>
      </c>
      <c r="I25" s="465"/>
      <c r="J25" s="466"/>
      <c r="K25" s="466"/>
      <c r="L25" s="466"/>
      <c r="M25" s="466"/>
      <c r="N25" s="467"/>
      <c r="P25" s="465"/>
      <c r="Q25" s="466"/>
      <c r="R25" s="466"/>
      <c r="S25" s="466"/>
      <c r="T25" s="466"/>
      <c r="U25" s="467"/>
    </row>
    <row r="26" spans="1:21" outlineLevel="1">
      <c r="A26" s="54" t="s">
        <v>361</v>
      </c>
      <c r="B26" s="21">
        <f>E64</f>
        <v>0</v>
      </c>
      <c r="C26" s="21">
        <f>F64</f>
        <v>0</v>
      </c>
      <c r="D26" s="21">
        <f>G64</f>
        <v>0</v>
      </c>
      <c r="E26" s="21">
        <f>H64</f>
        <v>0</v>
      </c>
      <c r="F26" s="21">
        <f>I64</f>
        <v>0</v>
      </c>
      <c r="G26" s="21">
        <f>SUM(J64:BB64)</f>
        <v>0</v>
      </c>
      <c r="I26" s="465"/>
      <c r="J26" s="466"/>
      <c r="K26" s="466"/>
      <c r="L26" s="466"/>
      <c r="M26" s="466"/>
      <c r="N26" s="467"/>
      <c r="P26" s="465"/>
      <c r="Q26" s="466"/>
      <c r="R26" s="466"/>
      <c r="S26" s="466"/>
      <c r="T26" s="466"/>
      <c r="U26" s="467"/>
    </row>
    <row r="27" spans="1:21" outlineLevel="1">
      <c r="A27" s="54" t="s">
        <v>362</v>
      </c>
      <c r="B27" s="21">
        <f>E71+E77</f>
        <v>0</v>
      </c>
      <c r="C27" s="21">
        <f>F71+F77</f>
        <v>0</v>
      </c>
      <c r="D27" s="21">
        <f>G71+G77</f>
        <v>0</v>
      </c>
      <c r="E27" s="21">
        <f>H71+H77</f>
        <v>0</v>
      </c>
      <c r="F27" s="21">
        <f>I71+I77</f>
        <v>0</v>
      </c>
      <c r="G27" s="21">
        <f>SUM(J71:BB71)+SUM(J77:BB77)</f>
        <v>0</v>
      </c>
      <c r="I27" s="465"/>
      <c r="J27" s="466"/>
      <c r="K27" s="466"/>
      <c r="L27" s="466"/>
      <c r="M27" s="466"/>
      <c r="N27" s="467"/>
      <c r="P27" s="465"/>
      <c r="Q27" s="466"/>
      <c r="R27" s="466"/>
      <c r="S27" s="466"/>
      <c r="T27" s="466"/>
      <c r="U27" s="467"/>
    </row>
    <row r="28" spans="1:21" outlineLevel="1">
      <c r="A28" s="154"/>
      <c r="B28" s="248"/>
      <c r="C28" s="248"/>
      <c r="D28" s="248"/>
      <c r="E28" s="248"/>
      <c r="F28" s="248"/>
      <c r="G28" s="248"/>
      <c r="I28" s="465"/>
      <c r="J28" s="466"/>
      <c r="K28" s="466"/>
      <c r="L28" s="466"/>
      <c r="M28" s="466"/>
      <c r="N28" s="467"/>
      <c r="P28" s="465"/>
      <c r="Q28" s="466"/>
      <c r="R28" s="466"/>
      <c r="S28" s="466"/>
      <c r="T28" s="466"/>
      <c r="U28" s="467"/>
    </row>
    <row r="29" spans="1:21" ht="14" outlineLevel="1" thickBot="1">
      <c r="A29" s="154"/>
      <c r="B29" s="248"/>
      <c r="C29" s="248"/>
      <c r="D29" s="248"/>
      <c r="E29" s="248"/>
      <c r="F29" s="248"/>
      <c r="G29" s="248"/>
      <c r="I29" s="465"/>
      <c r="J29" s="466"/>
      <c r="K29" s="466"/>
      <c r="L29" s="466"/>
      <c r="M29" s="466"/>
      <c r="N29" s="467"/>
      <c r="P29" s="465"/>
      <c r="Q29" s="466"/>
      <c r="R29" s="466"/>
      <c r="S29" s="466"/>
      <c r="T29" s="466"/>
      <c r="U29" s="467"/>
    </row>
    <row r="30" spans="1:21" ht="14" outlineLevel="1" thickBot="1">
      <c r="A30" s="308"/>
      <c r="B30" s="309" t="s">
        <v>363</v>
      </c>
      <c r="C30" s="310" t="s">
        <v>364</v>
      </c>
      <c r="D30" s="412" t="s">
        <v>323</v>
      </c>
      <c r="E30" s="413"/>
      <c r="F30" s="413"/>
      <c r="G30" s="414"/>
      <c r="I30" s="465"/>
      <c r="J30" s="466"/>
      <c r="K30" s="466"/>
      <c r="L30" s="466"/>
      <c r="M30" s="466"/>
      <c r="N30" s="467"/>
      <c r="P30" s="465"/>
      <c r="Q30" s="466"/>
      <c r="R30" s="466"/>
      <c r="S30" s="466"/>
      <c r="T30" s="466"/>
      <c r="U30" s="467"/>
    </row>
    <row r="31" spans="1:21" outlineLevel="1">
      <c r="A31" s="432" t="s">
        <v>365</v>
      </c>
      <c r="B31" s="311"/>
      <c r="C31" s="307"/>
      <c r="D31" s="481"/>
      <c r="E31" s="481"/>
      <c r="F31" s="481"/>
      <c r="G31" s="482"/>
      <c r="I31" s="465"/>
      <c r="J31" s="466"/>
      <c r="K31" s="466"/>
      <c r="L31" s="466"/>
      <c r="M31" s="466"/>
      <c r="N31" s="467"/>
      <c r="P31" s="465"/>
      <c r="Q31" s="466"/>
      <c r="R31" s="466"/>
      <c r="S31" s="466"/>
      <c r="T31" s="466"/>
      <c r="U31" s="467"/>
    </row>
    <row r="32" spans="1:21" outlineLevel="1">
      <c r="A32" s="432"/>
      <c r="B32" s="312"/>
      <c r="C32" s="252"/>
      <c r="D32" s="417"/>
      <c r="E32" s="417"/>
      <c r="F32" s="417"/>
      <c r="G32" s="418"/>
      <c r="I32" s="465"/>
      <c r="J32" s="466"/>
      <c r="K32" s="466"/>
      <c r="L32" s="466"/>
      <c r="M32" s="466"/>
      <c r="N32" s="467"/>
      <c r="P32" s="465"/>
      <c r="Q32" s="466"/>
      <c r="R32" s="466"/>
      <c r="S32" s="466"/>
      <c r="T32" s="466"/>
      <c r="U32" s="467"/>
    </row>
    <row r="33" spans="1:21" outlineLevel="1">
      <c r="A33" s="432"/>
      <c r="B33" s="312"/>
      <c r="C33" s="252"/>
      <c r="D33" s="417"/>
      <c r="E33" s="417"/>
      <c r="F33" s="417"/>
      <c r="G33" s="418"/>
      <c r="I33" s="465"/>
      <c r="J33" s="466"/>
      <c r="K33" s="466"/>
      <c r="L33" s="466"/>
      <c r="M33" s="466"/>
      <c r="N33" s="467"/>
      <c r="P33" s="465"/>
      <c r="Q33" s="466"/>
      <c r="R33" s="466"/>
      <c r="S33" s="466"/>
      <c r="T33" s="466"/>
      <c r="U33" s="467"/>
    </row>
    <row r="34" spans="1:21" outlineLevel="1">
      <c r="A34" s="432"/>
      <c r="B34" s="312"/>
      <c r="C34" s="252"/>
      <c r="D34" s="417"/>
      <c r="E34" s="417"/>
      <c r="F34" s="417"/>
      <c r="G34" s="418"/>
      <c r="I34" s="465"/>
      <c r="J34" s="466"/>
      <c r="K34" s="466"/>
      <c r="L34" s="466"/>
      <c r="M34" s="466"/>
      <c r="N34" s="467"/>
      <c r="P34" s="465"/>
      <c r="Q34" s="466"/>
      <c r="R34" s="466"/>
      <c r="S34" s="466"/>
      <c r="T34" s="466"/>
      <c r="U34" s="467"/>
    </row>
    <row r="35" spans="1:21" outlineLevel="1">
      <c r="A35" s="432"/>
      <c r="B35" s="312"/>
      <c r="C35" s="252"/>
      <c r="D35" s="417"/>
      <c r="E35" s="417"/>
      <c r="F35" s="417"/>
      <c r="G35" s="418"/>
      <c r="I35" s="465"/>
      <c r="J35" s="466"/>
      <c r="K35" s="466"/>
      <c r="L35" s="466"/>
      <c r="M35" s="466"/>
      <c r="N35" s="467"/>
      <c r="P35" s="465"/>
      <c r="Q35" s="466"/>
      <c r="R35" s="466"/>
      <c r="S35" s="466"/>
      <c r="T35" s="466"/>
      <c r="U35" s="467"/>
    </row>
    <row r="36" spans="1:21" outlineLevel="1">
      <c r="A36" s="432"/>
      <c r="B36" s="312"/>
      <c r="C36" s="252"/>
      <c r="D36" s="417"/>
      <c r="E36" s="417"/>
      <c r="F36" s="417"/>
      <c r="G36" s="418"/>
      <c r="I36" s="465"/>
      <c r="J36" s="466"/>
      <c r="K36" s="466"/>
      <c r="L36" s="466"/>
      <c r="M36" s="466"/>
      <c r="N36" s="467"/>
      <c r="P36" s="465"/>
      <c r="Q36" s="466"/>
      <c r="R36" s="466"/>
      <c r="S36" s="466"/>
      <c r="T36" s="466"/>
      <c r="U36" s="467"/>
    </row>
    <row r="37" spans="1:21" outlineLevel="1">
      <c r="A37" s="432"/>
      <c r="B37" s="312"/>
      <c r="C37" s="252"/>
      <c r="D37" s="417"/>
      <c r="E37" s="417"/>
      <c r="F37" s="417"/>
      <c r="G37" s="418"/>
      <c r="I37" s="465"/>
      <c r="J37" s="466"/>
      <c r="K37" s="466"/>
      <c r="L37" s="466"/>
      <c r="M37" s="466"/>
      <c r="N37" s="467"/>
      <c r="P37" s="465"/>
      <c r="Q37" s="466"/>
      <c r="R37" s="466"/>
      <c r="S37" s="466"/>
      <c r="T37" s="466"/>
      <c r="U37" s="467"/>
    </row>
    <row r="38" spans="1:21" outlineLevel="1">
      <c r="A38" s="432"/>
      <c r="B38" s="312"/>
      <c r="C38" s="252"/>
      <c r="D38" s="417"/>
      <c r="E38" s="417"/>
      <c r="F38" s="417"/>
      <c r="G38" s="418"/>
      <c r="I38" s="465"/>
      <c r="J38" s="466"/>
      <c r="K38" s="466"/>
      <c r="L38" s="466"/>
      <c r="M38" s="466"/>
      <c r="N38" s="467"/>
      <c r="P38" s="465"/>
      <c r="Q38" s="466"/>
      <c r="R38" s="466"/>
      <c r="S38" s="466"/>
      <c r="T38" s="466"/>
      <c r="U38" s="467"/>
    </row>
    <row r="39" spans="1:21" outlineLevel="1">
      <c r="A39" s="432"/>
      <c r="B39" s="312"/>
      <c r="C39" s="252"/>
      <c r="D39" s="417"/>
      <c r="E39" s="417"/>
      <c r="F39" s="417"/>
      <c r="G39" s="418"/>
      <c r="I39" s="465"/>
      <c r="J39" s="466"/>
      <c r="K39" s="466"/>
      <c r="L39" s="466"/>
      <c r="M39" s="466"/>
      <c r="N39" s="467"/>
      <c r="P39" s="465"/>
      <c r="Q39" s="466"/>
      <c r="R39" s="466"/>
      <c r="S39" s="466"/>
      <c r="T39" s="466"/>
      <c r="U39" s="467"/>
    </row>
    <row r="40" spans="1:21" ht="14" outlineLevel="1" thickBot="1">
      <c r="A40" s="433"/>
      <c r="B40" s="313"/>
      <c r="C40" s="314"/>
      <c r="D40" s="415"/>
      <c r="E40" s="415"/>
      <c r="F40" s="415"/>
      <c r="G40" s="416"/>
      <c r="I40" s="465"/>
      <c r="J40" s="466"/>
      <c r="K40" s="466"/>
      <c r="L40" s="466"/>
      <c r="M40" s="466"/>
      <c r="N40" s="467"/>
      <c r="P40" s="465"/>
      <c r="Q40" s="466"/>
      <c r="R40" s="466"/>
      <c r="S40" s="466"/>
      <c r="T40" s="466"/>
      <c r="U40" s="467"/>
    </row>
    <row r="41" spans="1:21" outlineLevel="1">
      <c r="A41" s="154"/>
      <c r="B41" s="248"/>
      <c r="C41" s="248"/>
      <c r="D41" s="248"/>
      <c r="E41" s="248"/>
      <c r="F41" s="248"/>
      <c r="G41" s="248"/>
      <c r="I41" s="465"/>
      <c r="J41" s="466"/>
      <c r="K41" s="466"/>
      <c r="L41" s="466"/>
      <c r="M41" s="466"/>
      <c r="N41" s="467"/>
      <c r="P41" s="465"/>
      <c r="Q41" s="466"/>
      <c r="R41" s="466"/>
      <c r="S41" s="466"/>
      <c r="T41" s="466"/>
      <c r="U41" s="467"/>
    </row>
    <row r="42" spans="1:21" outlineLevel="1">
      <c r="A42" s="154"/>
      <c r="B42" s="248"/>
      <c r="C42" s="248"/>
      <c r="D42" s="248"/>
      <c r="E42" s="248"/>
      <c r="F42" s="248"/>
      <c r="G42" s="248"/>
      <c r="I42" s="465"/>
      <c r="J42" s="466"/>
      <c r="K42" s="466"/>
      <c r="L42" s="466"/>
      <c r="M42" s="466"/>
      <c r="N42" s="467"/>
      <c r="P42" s="465"/>
      <c r="Q42" s="466"/>
      <c r="R42" s="466"/>
      <c r="S42" s="466"/>
      <c r="T42" s="466"/>
      <c r="U42" s="467"/>
    </row>
    <row r="43" spans="1:21" outlineLevel="1">
      <c r="A43" s="154"/>
      <c r="B43" s="248"/>
      <c r="C43" s="248"/>
      <c r="D43" s="248"/>
      <c r="E43" s="248"/>
      <c r="F43" s="248"/>
      <c r="G43" s="248"/>
      <c r="I43" s="465"/>
      <c r="J43" s="466"/>
      <c r="K43" s="466"/>
      <c r="L43" s="466"/>
      <c r="M43" s="466"/>
      <c r="N43" s="467"/>
      <c r="P43" s="465"/>
      <c r="Q43" s="466"/>
      <c r="R43" s="466"/>
      <c r="S43" s="466"/>
      <c r="T43" s="466"/>
      <c r="U43" s="467"/>
    </row>
    <row r="44" spans="1:21" outlineLevel="1">
      <c r="A44" s="154"/>
      <c r="B44" s="248"/>
      <c r="C44" s="248"/>
      <c r="D44" s="248"/>
      <c r="E44" s="248"/>
      <c r="F44" s="248"/>
      <c r="G44" s="248"/>
      <c r="I44" s="465"/>
      <c r="J44" s="466"/>
      <c r="K44" s="466"/>
      <c r="L44" s="466"/>
      <c r="M44" s="466"/>
      <c r="N44" s="467"/>
      <c r="P44" s="465"/>
      <c r="Q44" s="466"/>
      <c r="R44" s="466"/>
      <c r="S44" s="466"/>
      <c r="T44" s="466"/>
      <c r="U44" s="467"/>
    </row>
    <row r="45" spans="1:21" outlineLevel="1">
      <c r="A45" s="154"/>
      <c r="B45" s="248"/>
      <c r="C45" s="248"/>
      <c r="D45" s="248"/>
      <c r="E45" s="248"/>
      <c r="F45" s="248"/>
      <c r="G45" s="248"/>
      <c r="I45" s="468"/>
      <c r="J45" s="469"/>
      <c r="K45" s="469"/>
      <c r="L45" s="469"/>
      <c r="M45" s="469"/>
      <c r="N45" s="470"/>
      <c r="P45" s="468"/>
      <c r="Q45" s="469"/>
      <c r="R45" s="469"/>
      <c r="S45" s="469"/>
      <c r="T45" s="469"/>
      <c r="U45" s="470"/>
    </row>
    <row r="46" spans="1:21" outlineLevel="1">
      <c r="A46" s="154"/>
      <c r="B46" s="248"/>
      <c r="C46" s="248"/>
      <c r="D46" s="248"/>
      <c r="E46" s="248"/>
      <c r="F46" s="248"/>
      <c r="G46" s="248"/>
    </row>
    <row r="47" spans="1:21">
      <c r="A47" s="154"/>
      <c r="B47" s="155"/>
    </row>
    <row r="48" spans="1:21" ht="15">
      <c r="A48" s="12" t="s">
        <v>369</v>
      </c>
    </row>
    <row r="49" spans="1:54" ht="15" outlineLevel="1">
      <c r="A49" s="12"/>
    </row>
    <row r="50" spans="1:54" ht="14" outlineLevel="1" thickBot="1">
      <c r="A50" s="4" t="s">
        <v>370</v>
      </c>
    </row>
    <row r="51" spans="1:54" outlineLevel="2">
      <c r="B51" s="19"/>
      <c r="C51" s="19"/>
      <c r="D51" s="19"/>
      <c r="E51" s="419" t="s">
        <v>270</v>
      </c>
      <c r="F51" s="407"/>
      <c r="G51" s="407"/>
      <c r="H51" s="407"/>
      <c r="I51" s="407"/>
      <c r="J51" s="407" t="s">
        <v>271</v>
      </c>
      <c r="K51" s="407"/>
      <c r="L51" s="407"/>
      <c r="M51" s="407"/>
      <c r="N51" s="407"/>
      <c r="O51" s="407" t="s">
        <v>272</v>
      </c>
      <c r="P51" s="407"/>
      <c r="Q51" s="407"/>
      <c r="R51" s="407"/>
      <c r="S51" s="407"/>
      <c r="T51" s="407" t="s">
        <v>273</v>
      </c>
      <c r="U51" s="407"/>
      <c r="V51" s="407"/>
      <c r="W51" s="407"/>
      <c r="X51" s="407"/>
      <c r="Y51" s="407" t="s">
        <v>371</v>
      </c>
      <c r="Z51" s="407"/>
      <c r="AA51" s="407"/>
      <c r="AB51" s="407"/>
      <c r="AC51" s="407"/>
      <c r="AD51" s="407" t="s">
        <v>372</v>
      </c>
      <c r="AE51" s="407"/>
      <c r="AF51" s="407"/>
      <c r="AG51" s="407"/>
      <c r="AH51" s="407"/>
      <c r="AI51" s="407" t="s">
        <v>373</v>
      </c>
      <c r="AJ51" s="407"/>
      <c r="AK51" s="407"/>
      <c r="AL51" s="407"/>
      <c r="AM51" s="407"/>
      <c r="AN51" s="407" t="s">
        <v>374</v>
      </c>
      <c r="AO51" s="407"/>
      <c r="AP51" s="407"/>
      <c r="AQ51" s="407"/>
      <c r="AR51" s="407"/>
      <c r="AS51" s="407" t="s">
        <v>375</v>
      </c>
      <c r="AT51" s="407"/>
      <c r="AU51" s="407"/>
      <c r="AV51" s="407"/>
      <c r="AW51" s="407"/>
      <c r="AX51" s="407" t="s">
        <v>376</v>
      </c>
      <c r="AY51" s="407"/>
      <c r="AZ51" s="407"/>
      <c r="BA51" s="407"/>
      <c r="BB51" s="411"/>
    </row>
    <row r="52" spans="1:54" outlineLevel="2">
      <c r="B52" s="19"/>
      <c r="C52" s="19"/>
      <c r="D52" s="19"/>
      <c r="E52" s="256">
        <v>1</v>
      </c>
      <c r="F52" s="130">
        <v>2</v>
      </c>
      <c r="G52" s="130">
        <v>3</v>
      </c>
      <c r="H52" s="130">
        <v>4</v>
      </c>
      <c r="I52" s="130">
        <v>5</v>
      </c>
      <c r="J52" s="153">
        <v>6</v>
      </c>
      <c r="K52" s="130">
        <v>7</v>
      </c>
      <c r="L52" s="130">
        <v>8</v>
      </c>
      <c r="M52" s="130">
        <v>9</v>
      </c>
      <c r="N52" s="130">
        <v>10</v>
      </c>
      <c r="O52" s="153">
        <v>11</v>
      </c>
      <c r="P52" s="130">
        <v>12</v>
      </c>
      <c r="Q52" s="130">
        <v>13</v>
      </c>
      <c r="R52" s="130">
        <v>14</v>
      </c>
      <c r="S52" s="130">
        <v>15</v>
      </c>
      <c r="T52" s="153">
        <v>16</v>
      </c>
      <c r="U52" s="130">
        <v>17</v>
      </c>
      <c r="V52" s="130">
        <v>18</v>
      </c>
      <c r="W52" s="130">
        <v>19</v>
      </c>
      <c r="X52" s="130">
        <v>20</v>
      </c>
      <c r="Y52" s="153">
        <v>21</v>
      </c>
      <c r="Z52" s="130">
        <v>22</v>
      </c>
      <c r="AA52" s="130">
        <v>23</v>
      </c>
      <c r="AB52" s="130">
        <v>24</v>
      </c>
      <c r="AC52" s="130">
        <v>25</v>
      </c>
      <c r="AD52" s="153">
        <v>26</v>
      </c>
      <c r="AE52" s="130">
        <v>27</v>
      </c>
      <c r="AF52" s="130">
        <v>28</v>
      </c>
      <c r="AG52" s="130">
        <v>29</v>
      </c>
      <c r="AH52" s="130">
        <v>30</v>
      </c>
      <c r="AI52" s="153">
        <v>31</v>
      </c>
      <c r="AJ52" s="130">
        <v>32</v>
      </c>
      <c r="AK52" s="130">
        <v>33</v>
      </c>
      <c r="AL52" s="130">
        <v>34</v>
      </c>
      <c r="AM52" s="130">
        <v>35</v>
      </c>
      <c r="AN52" s="153">
        <v>36</v>
      </c>
      <c r="AO52" s="130">
        <v>37</v>
      </c>
      <c r="AP52" s="130">
        <v>38</v>
      </c>
      <c r="AQ52" s="130">
        <v>39</v>
      </c>
      <c r="AR52" s="130">
        <v>40</v>
      </c>
      <c r="AS52" s="153">
        <v>41</v>
      </c>
      <c r="AT52" s="130">
        <v>42</v>
      </c>
      <c r="AU52" s="130">
        <v>43</v>
      </c>
      <c r="AV52" s="130">
        <v>44</v>
      </c>
      <c r="AW52" s="130">
        <v>45</v>
      </c>
      <c r="AX52" s="130">
        <v>46</v>
      </c>
      <c r="AY52" s="130">
        <v>47</v>
      </c>
      <c r="AZ52" s="130">
        <v>48</v>
      </c>
      <c r="BA52" s="130">
        <v>49</v>
      </c>
      <c r="BB52" s="257">
        <v>50</v>
      </c>
    </row>
    <row r="53" spans="1:54" ht="14" outlineLevel="2" thickBot="1">
      <c r="B53" s="19" t="s">
        <v>363</v>
      </c>
      <c r="C53" s="19" t="s">
        <v>377</v>
      </c>
      <c r="D53" s="19"/>
      <c r="E53" s="258">
        <v>2027</v>
      </c>
      <c r="F53" s="259">
        <v>2028</v>
      </c>
      <c r="G53" s="259">
        <v>2029</v>
      </c>
      <c r="H53" s="259">
        <v>2030</v>
      </c>
      <c r="I53" s="259">
        <v>2031</v>
      </c>
      <c r="J53" s="259">
        <v>2032</v>
      </c>
      <c r="K53" s="259">
        <v>2033</v>
      </c>
      <c r="L53" s="259">
        <v>2034</v>
      </c>
      <c r="M53" s="259">
        <v>2035</v>
      </c>
      <c r="N53" s="259">
        <v>2036</v>
      </c>
      <c r="O53" s="259">
        <v>2037</v>
      </c>
      <c r="P53" s="259">
        <v>2038</v>
      </c>
      <c r="Q53" s="259">
        <v>2039</v>
      </c>
      <c r="R53" s="259">
        <v>2040</v>
      </c>
      <c r="S53" s="259">
        <v>2041</v>
      </c>
      <c r="T53" s="259">
        <v>2042</v>
      </c>
      <c r="U53" s="259">
        <v>2043</v>
      </c>
      <c r="V53" s="259">
        <v>2044</v>
      </c>
      <c r="W53" s="259">
        <v>2045</v>
      </c>
      <c r="X53" s="259">
        <v>2046</v>
      </c>
      <c r="Y53" s="259">
        <v>2047</v>
      </c>
      <c r="Z53" s="259">
        <v>2048</v>
      </c>
      <c r="AA53" s="259">
        <v>2049</v>
      </c>
      <c r="AB53" s="259">
        <v>2050</v>
      </c>
      <c r="AC53" s="259">
        <v>2051</v>
      </c>
      <c r="AD53" s="259">
        <v>2052</v>
      </c>
      <c r="AE53" s="259">
        <v>2053</v>
      </c>
      <c r="AF53" s="259">
        <v>2054</v>
      </c>
      <c r="AG53" s="259">
        <v>2055</v>
      </c>
      <c r="AH53" s="259">
        <v>2056</v>
      </c>
      <c r="AI53" s="259">
        <v>2057</v>
      </c>
      <c r="AJ53" s="259">
        <v>2058</v>
      </c>
      <c r="AK53" s="259">
        <v>2059</v>
      </c>
      <c r="AL53" s="259">
        <v>2060</v>
      </c>
      <c r="AM53" s="259">
        <v>2061</v>
      </c>
      <c r="AN53" s="259">
        <v>2062</v>
      </c>
      <c r="AO53" s="259">
        <v>2063</v>
      </c>
      <c r="AP53" s="259">
        <v>2064</v>
      </c>
      <c r="AQ53" s="259">
        <v>2065</v>
      </c>
      <c r="AR53" s="259">
        <v>2066</v>
      </c>
      <c r="AS53" s="259">
        <v>2067</v>
      </c>
      <c r="AT53" s="259">
        <v>2068</v>
      </c>
      <c r="AU53" s="259">
        <v>2069</v>
      </c>
      <c r="AV53" s="259">
        <v>2070</v>
      </c>
      <c r="AW53" s="259">
        <v>2071</v>
      </c>
      <c r="AX53" s="259">
        <v>2072</v>
      </c>
      <c r="AY53" s="259">
        <v>2073</v>
      </c>
      <c r="AZ53" s="259">
        <v>2074</v>
      </c>
      <c r="BA53" s="259">
        <v>2075</v>
      </c>
      <c r="BB53" s="260">
        <v>2076</v>
      </c>
    </row>
    <row r="54" spans="1:54" outlineLevel="2">
      <c r="A54" s="427" t="s">
        <v>378</v>
      </c>
      <c r="B54" s="127"/>
      <c r="C54" s="127"/>
      <c r="D54" s="124" t="s">
        <v>379</v>
      </c>
      <c r="E54" s="242"/>
      <c r="F54" s="242"/>
      <c r="G54" s="242"/>
      <c r="H54" s="242"/>
      <c r="I54" s="242"/>
      <c r="J54" s="24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53"/>
    </row>
    <row r="55" spans="1:54" outlineLevel="2">
      <c r="A55" s="428"/>
      <c r="B55" s="36"/>
      <c r="C55" s="121"/>
      <c r="D55" s="2" t="s">
        <v>379</v>
      </c>
      <c r="E55" s="241"/>
      <c r="F55" s="241"/>
      <c r="G55" s="241"/>
      <c r="H55" s="241"/>
      <c r="I55" s="241"/>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54"/>
    </row>
    <row r="56" spans="1:54" outlineLevel="2">
      <c r="A56" s="428"/>
      <c r="B56" s="36"/>
      <c r="C56" s="121"/>
      <c r="D56" s="2" t="s">
        <v>379</v>
      </c>
      <c r="E56" s="241"/>
      <c r="F56" s="241"/>
      <c r="G56" s="241"/>
      <c r="H56" s="241"/>
      <c r="I56" s="241"/>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54"/>
    </row>
    <row r="57" spans="1:54" outlineLevel="2">
      <c r="A57" s="428"/>
      <c r="B57" s="36"/>
      <c r="C57" s="121"/>
      <c r="D57" s="2" t="s">
        <v>379</v>
      </c>
      <c r="E57" s="241"/>
      <c r="F57" s="241"/>
      <c r="G57" s="241"/>
      <c r="H57" s="241"/>
      <c r="I57" s="241"/>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54"/>
    </row>
    <row r="58" spans="1:54" outlineLevel="2">
      <c r="A58" s="428"/>
      <c r="B58" s="36"/>
      <c r="C58" s="121"/>
      <c r="D58" s="2" t="s">
        <v>379</v>
      </c>
      <c r="E58" s="241"/>
      <c r="F58" s="241"/>
      <c r="G58" s="241"/>
      <c r="H58" s="241"/>
      <c r="I58" s="241"/>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54"/>
    </row>
    <row r="59" spans="1:54" outlineLevel="2">
      <c r="A59" s="428"/>
      <c r="B59" s="36"/>
      <c r="C59" s="121"/>
      <c r="D59" s="2" t="s">
        <v>379</v>
      </c>
      <c r="E59" s="241"/>
      <c r="F59" s="241"/>
      <c r="G59" s="241"/>
      <c r="H59" s="241"/>
      <c r="I59" s="241"/>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54"/>
    </row>
    <row r="60" spans="1:54" outlineLevel="2">
      <c r="A60" s="428"/>
      <c r="B60" s="36"/>
      <c r="C60" s="121"/>
      <c r="D60" s="2" t="s">
        <v>379</v>
      </c>
      <c r="E60" s="241"/>
      <c r="F60" s="241"/>
      <c r="G60" s="241"/>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54"/>
    </row>
    <row r="61" spans="1:54" outlineLevel="2">
      <c r="A61" s="428"/>
      <c r="B61" s="36"/>
      <c r="C61" s="121"/>
      <c r="D61" s="2" t="s">
        <v>379</v>
      </c>
      <c r="E61" s="241"/>
      <c r="F61" s="241"/>
      <c r="G61" s="241"/>
      <c r="H61" s="241"/>
      <c r="I61" s="241"/>
      <c r="J61" s="241"/>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54"/>
    </row>
    <row r="62" spans="1:54" outlineLevel="2">
      <c r="A62" s="428"/>
      <c r="B62" s="36"/>
      <c r="C62" s="121"/>
      <c r="D62" s="2" t="s">
        <v>379</v>
      </c>
      <c r="E62" s="241"/>
      <c r="F62" s="241"/>
      <c r="G62" s="241"/>
      <c r="H62" s="241"/>
      <c r="I62" s="241"/>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54"/>
    </row>
    <row r="63" spans="1:54" outlineLevel="2">
      <c r="A63" s="428"/>
      <c r="B63" s="36"/>
      <c r="C63" s="121"/>
      <c r="D63" s="2" t="s">
        <v>379</v>
      </c>
      <c r="E63" s="241"/>
      <c r="F63" s="241"/>
      <c r="G63" s="241"/>
      <c r="H63" s="241"/>
      <c r="I63" s="241"/>
      <c r="J63" s="241"/>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54"/>
    </row>
    <row r="64" spans="1:54" ht="14" outlineLevel="2" thickBot="1">
      <c r="A64" s="429"/>
      <c r="B64" s="122" t="s">
        <v>380</v>
      </c>
      <c r="C64" s="296" t="s">
        <v>381</v>
      </c>
      <c r="D64" s="123" t="s">
        <v>379</v>
      </c>
      <c r="E64" s="23">
        <f>SUM(E54:E63)</f>
        <v>0</v>
      </c>
      <c r="F64" s="23">
        <f t="shared" ref="F64:BB64" si="3">SUM(F54:F63)</f>
        <v>0</v>
      </c>
      <c r="G64" s="23">
        <f t="shared" si="3"/>
        <v>0</v>
      </c>
      <c r="H64" s="23">
        <f t="shared" si="3"/>
        <v>0</v>
      </c>
      <c r="I64" s="23">
        <f t="shared" si="3"/>
        <v>0</v>
      </c>
      <c r="J64" s="23">
        <f t="shared" si="3"/>
        <v>0</v>
      </c>
      <c r="K64" s="23">
        <f t="shared" si="3"/>
        <v>0</v>
      </c>
      <c r="L64" s="23">
        <f t="shared" si="3"/>
        <v>0</v>
      </c>
      <c r="M64" s="23">
        <f t="shared" si="3"/>
        <v>0</v>
      </c>
      <c r="N64" s="23">
        <f t="shared" si="3"/>
        <v>0</v>
      </c>
      <c r="O64" s="23">
        <f t="shared" si="3"/>
        <v>0</v>
      </c>
      <c r="P64" s="23">
        <f t="shared" si="3"/>
        <v>0</v>
      </c>
      <c r="Q64" s="23">
        <f t="shared" si="3"/>
        <v>0</v>
      </c>
      <c r="R64" s="23">
        <f t="shared" si="3"/>
        <v>0</v>
      </c>
      <c r="S64" s="23">
        <f t="shared" si="3"/>
        <v>0</v>
      </c>
      <c r="T64" s="23">
        <f t="shared" si="3"/>
        <v>0</v>
      </c>
      <c r="U64" s="23">
        <f t="shared" si="3"/>
        <v>0</v>
      </c>
      <c r="V64" s="23">
        <f t="shared" si="3"/>
        <v>0</v>
      </c>
      <c r="W64" s="23">
        <f t="shared" si="3"/>
        <v>0</v>
      </c>
      <c r="X64" s="23">
        <f t="shared" si="3"/>
        <v>0</v>
      </c>
      <c r="Y64" s="23">
        <f t="shared" si="3"/>
        <v>0</v>
      </c>
      <c r="Z64" s="23">
        <f t="shared" si="3"/>
        <v>0</v>
      </c>
      <c r="AA64" s="23">
        <f t="shared" si="3"/>
        <v>0</v>
      </c>
      <c r="AB64" s="23">
        <f t="shared" si="3"/>
        <v>0</v>
      </c>
      <c r="AC64" s="23">
        <f t="shared" si="3"/>
        <v>0</v>
      </c>
      <c r="AD64" s="23">
        <f t="shared" si="3"/>
        <v>0</v>
      </c>
      <c r="AE64" s="23">
        <f t="shared" si="3"/>
        <v>0</v>
      </c>
      <c r="AF64" s="23">
        <f t="shared" si="3"/>
        <v>0</v>
      </c>
      <c r="AG64" s="23">
        <f t="shared" si="3"/>
        <v>0</v>
      </c>
      <c r="AH64" s="23">
        <f t="shared" si="3"/>
        <v>0</v>
      </c>
      <c r="AI64" s="23">
        <f t="shared" si="3"/>
        <v>0</v>
      </c>
      <c r="AJ64" s="23">
        <f t="shared" si="3"/>
        <v>0</v>
      </c>
      <c r="AK64" s="23">
        <f t="shared" si="3"/>
        <v>0</v>
      </c>
      <c r="AL64" s="23">
        <f t="shared" si="3"/>
        <v>0</v>
      </c>
      <c r="AM64" s="23">
        <f t="shared" si="3"/>
        <v>0</v>
      </c>
      <c r="AN64" s="23">
        <f t="shared" si="3"/>
        <v>0</v>
      </c>
      <c r="AO64" s="23">
        <f t="shared" si="3"/>
        <v>0</v>
      </c>
      <c r="AP64" s="23">
        <f t="shared" si="3"/>
        <v>0</v>
      </c>
      <c r="AQ64" s="23">
        <f t="shared" si="3"/>
        <v>0</v>
      </c>
      <c r="AR64" s="23">
        <f t="shared" si="3"/>
        <v>0</v>
      </c>
      <c r="AS64" s="23">
        <f t="shared" si="3"/>
        <v>0</v>
      </c>
      <c r="AT64" s="23">
        <f t="shared" si="3"/>
        <v>0</v>
      </c>
      <c r="AU64" s="23">
        <f t="shared" si="3"/>
        <v>0</v>
      </c>
      <c r="AV64" s="23">
        <f t="shared" si="3"/>
        <v>0</v>
      </c>
      <c r="AW64" s="23">
        <f t="shared" si="3"/>
        <v>0</v>
      </c>
      <c r="AX64" s="23">
        <f t="shared" si="3"/>
        <v>0</v>
      </c>
      <c r="AY64" s="23">
        <f t="shared" si="3"/>
        <v>0</v>
      </c>
      <c r="AZ64" s="23">
        <f t="shared" si="3"/>
        <v>0</v>
      </c>
      <c r="BA64" s="23">
        <f t="shared" si="3"/>
        <v>0</v>
      </c>
      <c r="BB64" s="255">
        <f t="shared" si="3"/>
        <v>0</v>
      </c>
    </row>
    <row r="65" spans="1:54" ht="14" outlineLevel="2" thickBot="1">
      <c r="B65" s="19"/>
      <c r="C65" s="19"/>
      <c r="D65" s="19"/>
      <c r="E65" s="15"/>
    </row>
    <row r="66" spans="1:54" ht="12.75" customHeight="1" outlineLevel="2">
      <c r="A66" s="420" t="s">
        <v>382</v>
      </c>
      <c r="B66" s="266"/>
      <c r="C66" s="267"/>
      <c r="D66" s="268" t="s">
        <v>379</v>
      </c>
      <c r="E66" s="242"/>
      <c r="F66" s="242"/>
      <c r="G66" s="242"/>
      <c r="H66" s="242"/>
      <c r="I66" s="242"/>
      <c r="J66" s="242"/>
      <c r="K66" s="242"/>
      <c r="L66" s="242"/>
      <c r="M66" s="242"/>
      <c r="N66" s="242"/>
      <c r="O66" s="242"/>
      <c r="P66" s="242"/>
      <c r="Q66" s="242"/>
      <c r="R66" s="242"/>
      <c r="S66" s="242"/>
      <c r="T66" s="242"/>
      <c r="U66" s="242"/>
      <c r="V66" s="242"/>
      <c r="W66" s="242"/>
      <c r="X66" s="242"/>
      <c r="Y66" s="242"/>
      <c r="Z66" s="242"/>
      <c r="AA66" s="242"/>
      <c r="AB66" s="242"/>
      <c r="AC66" s="242"/>
      <c r="AD66" s="242"/>
      <c r="AE66" s="242"/>
      <c r="AF66" s="242"/>
      <c r="AG66" s="242"/>
      <c r="AH66" s="242"/>
      <c r="AI66" s="242"/>
      <c r="AJ66" s="242"/>
      <c r="AK66" s="242"/>
      <c r="AL66" s="242"/>
      <c r="AM66" s="242"/>
      <c r="AN66" s="242"/>
      <c r="AO66" s="242"/>
      <c r="AP66" s="242"/>
      <c r="AQ66" s="242"/>
      <c r="AR66" s="242"/>
      <c r="AS66" s="242"/>
      <c r="AT66" s="242"/>
      <c r="AU66" s="242"/>
      <c r="AV66" s="242"/>
      <c r="AW66" s="242"/>
      <c r="AX66" s="242"/>
      <c r="AY66" s="242"/>
      <c r="AZ66" s="242"/>
      <c r="BA66" s="242"/>
      <c r="BB66" s="242"/>
    </row>
    <row r="67" spans="1:54" outlineLevel="2">
      <c r="A67" s="421"/>
      <c r="B67" s="252"/>
      <c r="C67" s="267"/>
      <c r="D67" s="269" t="s">
        <v>379</v>
      </c>
      <c r="E67" s="241"/>
      <c r="F67" s="241"/>
      <c r="G67" s="241"/>
      <c r="H67" s="241"/>
      <c r="I67" s="241"/>
      <c r="J67" s="241"/>
      <c r="K67" s="241"/>
      <c r="L67" s="241"/>
      <c r="M67" s="241"/>
      <c r="N67" s="241"/>
      <c r="O67" s="241"/>
      <c r="P67" s="241"/>
      <c r="Q67" s="24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row>
    <row r="68" spans="1:54" outlineLevel="2">
      <c r="A68" s="421"/>
      <c r="B68" s="252"/>
      <c r="C68" s="267"/>
      <c r="D68" s="269" t="s">
        <v>379</v>
      </c>
      <c r="E68" s="241"/>
      <c r="F68" s="241"/>
      <c r="G68" s="241"/>
      <c r="H68" s="241"/>
      <c r="I68" s="241"/>
      <c r="J68" s="241"/>
      <c r="K68" s="241"/>
      <c r="L68" s="241"/>
      <c r="M68" s="241"/>
      <c r="N68" s="241"/>
      <c r="O68" s="241"/>
      <c r="P68" s="241"/>
      <c r="Q68" s="241"/>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c r="AQ68" s="241"/>
      <c r="AR68" s="241"/>
      <c r="AS68" s="241"/>
      <c r="AT68" s="241"/>
      <c r="AU68" s="241"/>
      <c r="AV68" s="241"/>
      <c r="AW68" s="241"/>
      <c r="AX68" s="241"/>
      <c r="AY68" s="241"/>
      <c r="AZ68" s="241"/>
      <c r="BA68" s="241"/>
      <c r="BB68" s="241"/>
    </row>
    <row r="69" spans="1:54" outlineLevel="2">
      <c r="A69" s="421"/>
      <c r="B69" s="252"/>
      <c r="C69" s="267"/>
      <c r="D69" s="269" t="s">
        <v>379</v>
      </c>
      <c r="E69" s="241"/>
      <c r="F69" s="241"/>
      <c r="G69" s="24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row>
    <row r="70" spans="1:54" outlineLevel="2">
      <c r="A70" s="421"/>
      <c r="B70" s="252"/>
      <c r="C70" s="267"/>
      <c r="D70" s="269" t="s">
        <v>379</v>
      </c>
      <c r="E70" s="241"/>
      <c r="F70" s="241"/>
      <c r="G70" s="241"/>
      <c r="H70" s="241"/>
      <c r="I70" s="241"/>
      <c r="J70" s="241"/>
      <c r="K70" s="241"/>
      <c r="L70" s="241"/>
      <c r="M70" s="241"/>
      <c r="N70" s="241"/>
      <c r="O70" s="241"/>
      <c r="P70" s="241"/>
      <c r="Q70" s="24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row>
    <row r="71" spans="1:54" ht="14" outlineLevel="2" thickBot="1">
      <c r="A71" s="422"/>
      <c r="B71" s="122" t="s">
        <v>383</v>
      </c>
      <c r="C71" s="123"/>
      <c r="D71" s="270" t="s">
        <v>379</v>
      </c>
      <c r="E71" s="21">
        <f>SUM(E66:E70)</f>
        <v>0</v>
      </c>
      <c r="F71" s="21">
        <f t="shared" ref="F71:BB71" si="4">SUM(F66:F70)</f>
        <v>0</v>
      </c>
      <c r="G71" s="21">
        <f t="shared" si="4"/>
        <v>0</v>
      </c>
      <c r="H71" s="21">
        <f t="shared" si="4"/>
        <v>0</v>
      </c>
      <c r="I71" s="21">
        <f t="shared" si="4"/>
        <v>0</v>
      </c>
      <c r="J71" s="21">
        <f t="shared" si="4"/>
        <v>0</v>
      </c>
      <c r="K71" s="21">
        <f t="shared" si="4"/>
        <v>0</v>
      </c>
      <c r="L71" s="21">
        <f t="shared" si="4"/>
        <v>0</v>
      </c>
      <c r="M71" s="21">
        <f t="shared" si="4"/>
        <v>0</v>
      </c>
      <c r="N71" s="21">
        <f t="shared" si="4"/>
        <v>0</v>
      </c>
      <c r="O71" s="21">
        <f t="shared" si="4"/>
        <v>0</v>
      </c>
      <c r="P71" s="21">
        <f t="shared" si="4"/>
        <v>0</v>
      </c>
      <c r="Q71" s="21">
        <f t="shared" si="4"/>
        <v>0</v>
      </c>
      <c r="R71" s="21">
        <f t="shared" si="4"/>
        <v>0</v>
      </c>
      <c r="S71" s="21">
        <f t="shared" si="4"/>
        <v>0</v>
      </c>
      <c r="T71" s="21">
        <f t="shared" si="4"/>
        <v>0</v>
      </c>
      <c r="U71" s="21">
        <f t="shared" si="4"/>
        <v>0</v>
      </c>
      <c r="V71" s="21">
        <f t="shared" si="4"/>
        <v>0</v>
      </c>
      <c r="W71" s="21">
        <f t="shared" si="4"/>
        <v>0</v>
      </c>
      <c r="X71" s="21">
        <f t="shared" si="4"/>
        <v>0</v>
      </c>
      <c r="Y71" s="21">
        <f t="shared" si="4"/>
        <v>0</v>
      </c>
      <c r="Z71" s="21">
        <f t="shared" si="4"/>
        <v>0</v>
      </c>
      <c r="AA71" s="21">
        <f t="shared" si="4"/>
        <v>0</v>
      </c>
      <c r="AB71" s="21">
        <f t="shared" si="4"/>
        <v>0</v>
      </c>
      <c r="AC71" s="21">
        <f t="shared" si="4"/>
        <v>0</v>
      </c>
      <c r="AD71" s="21">
        <f t="shared" si="4"/>
        <v>0</v>
      </c>
      <c r="AE71" s="21">
        <f t="shared" si="4"/>
        <v>0</v>
      </c>
      <c r="AF71" s="21">
        <f t="shared" si="4"/>
        <v>0</v>
      </c>
      <c r="AG71" s="21">
        <f t="shared" si="4"/>
        <v>0</v>
      </c>
      <c r="AH71" s="21">
        <f t="shared" si="4"/>
        <v>0</v>
      </c>
      <c r="AI71" s="21">
        <f t="shared" si="4"/>
        <v>0</v>
      </c>
      <c r="AJ71" s="21">
        <f t="shared" si="4"/>
        <v>0</v>
      </c>
      <c r="AK71" s="21">
        <f t="shared" si="4"/>
        <v>0</v>
      </c>
      <c r="AL71" s="21">
        <f t="shared" si="4"/>
        <v>0</v>
      </c>
      <c r="AM71" s="21">
        <f t="shared" si="4"/>
        <v>0</v>
      </c>
      <c r="AN71" s="21">
        <f t="shared" si="4"/>
        <v>0</v>
      </c>
      <c r="AO71" s="21">
        <f t="shared" si="4"/>
        <v>0</v>
      </c>
      <c r="AP71" s="21">
        <f t="shared" si="4"/>
        <v>0</v>
      </c>
      <c r="AQ71" s="21">
        <f t="shared" si="4"/>
        <v>0</v>
      </c>
      <c r="AR71" s="21">
        <f t="shared" si="4"/>
        <v>0</v>
      </c>
      <c r="AS71" s="21">
        <f t="shared" si="4"/>
        <v>0</v>
      </c>
      <c r="AT71" s="21">
        <f t="shared" si="4"/>
        <v>0</v>
      </c>
      <c r="AU71" s="21">
        <f t="shared" si="4"/>
        <v>0</v>
      </c>
      <c r="AV71" s="21">
        <f t="shared" si="4"/>
        <v>0</v>
      </c>
      <c r="AW71" s="21">
        <f t="shared" si="4"/>
        <v>0</v>
      </c>
      <c r="AX71" s="21">
        <f t="shared" si="4"/>
        <v>0</v>
      </c>
      <c r="AY71" s="21">
        <f t="shared" si="4"/>
        <v>0</v>
      </c>
      <c r="AZ71" s="21">
        <f t="shared" si="4"/>
        <v>0</v>
      </c>
      <c r="BA71" s="21">
        <f t="shared" si="4"/>
        <v>0</v>
      </c>
      <c r="BB71" s="21">
        <f t="shared" si="4"/>
        <v>0</v>
      </c>
    </row>
    <row r="72" spans="1:54" outlineLevel="2">
      <c r="B72" s="145"/>
      <c r="C72" s="2"/>
      <c r="D72" s="2"/>
      <c r="E72" s="15"/>
    </row>
    <row r="73" spans="1:54" outlineLevel="2">
      <c r="B73" s="145"/>
      <c r="C73" s="2"/>
      <c r="D73" s="2"/>
      <c r="E73" s="15"/>
    </row>
    <row r="74" spans="1:54" ht="14" outlineLevel="2" thickBot="1">
      <c r="B74" s="145"/>
      <c r="C74" s="2"/>
      <c r="D74" s="2"/>
      <c r="E74" s="15"/>
    </row>
    <row r="75" spans="1:54" ht="19.5" customHeight="1" outlineLevel="2">
      <c r="A75" s="420" t="s">
        <v>384</v>
      </c>
      <c r="B75" s="127" t="s">
        <v>385</v>
      </c>
      <c r="C75" s="274"/>
      <c r="D75" s="124" t="s">
        <v>379</v>
      </c>
      <c r="E75" s="275">
        <f>-E158*'Fixed Data'!$B$27/10^2</f>
        <v>0</v>
      </c>
      <c r="F75" s="275">
        <f>-F158*'Fixed Data'!$B$27/10^2</f>
        <v>0</v>
      </c>
      <c r="G75" s="275">
        <f>-G158*'Fixed Data'!$B$27/10^2</f>
        <v>0</v>
      </c>
      <c r="H75" s="275">
        <f>-H158*'Fixed Data'!$B$27/10^2</f>
        <v>0</v>
      </c>
      <c r="I75" s="275">
        <f>-I158*'Fixed Data'!$B$27/10^2</f>
        <v>0</v>
      </c>
      <c r="J75" s="275">
        <f>-J158*'Fixed Data'!$B$27/10^2</f>
        <v>0</v>
      </c>
      <c r="K75" s="275">
        <f>-K158*'Fixed Data'!$B$27/10^2</f>
        <v>0</v>
      </c>
      <c r="L75" s="275">
        <f>-L158*'Fixed Data'!$B$27/10^2</f>
        <v>0</v>
      </c>
      <c r="M75" s="275">
        <f>-M158*'Fixed Data'!$B$27/10^2</f>
        <v>0</v>
      </c>
      <c r="N75" s="275">
        <f>-N158*'Fixed Data'!$B$27/10^2</f>
        <v>0</v>
      </c>
      <c r="O75" s="275">
        <f>-O158*'Fixed Data'!$B$27/10^2</f>
        <v>0</v>
      </c>
      <c r="P75" s="275">
        <f>-P158*'Fixed Data'!$B$27/10^2</f>
        <v>0</v>
      </c>
      <c r="Q75" s="275">
        <f>-Q158*'Fixed Data'!$B$27/10^2</f>
        <v>0</v>
      </c>
      <c r="R75" s="275">
        <f>-R158*'Fixed Data'!$B$27/10^2</f>
        <v>0</v>
      </c>
      <c r="S75" s="275">
        <f>-S158*'Fixed Data'!$B$27/10^2</f>
        <v>0</v>
      </c>
      <c r="T75" s="275">
        <f>-T158*'Fixed Data'!$B$27/10^2</f>
        <v>0</v>
      </c>
      <c r="U75" s="275">
        <f>-U158*'Fixed Data'!$B$27/10^2</f>
        <v>0</v>
      </c>
      <c r="V75" s="275">
        <f>-V158*'Fixed Data'!$B$27/10^2</f>
        <v>0</v>
      </c>
      <c r="W75" s="275">
        <f>-W158*'Fixed Data'!$B$27/10^2</f>
        <v>0</v>
      </c>
      <c r="X75" s="275">
        <f>-X158*'Fixed Data'!$B$27/10^2</f>
        <v>0</v>
      </c>
      <c r="Y75" s="275">
        <f>-Y158*'Fixed Data'!$B$27/10^2</f>
        <v>0</v>
      </c>
      <c r="Z75" s="275">
        <f>-Z158*'Fixed Data'!$B$27/10^2</f>
        <v>0</v>
      </c>
      <c r="AA75" s="275">
        <f>-AA158*'Fixed Data'!$B$27/10^2</f>
        <v>0</v>
      </c>
      <c r="AB75" s="275">
        <f>-AB158*'Fixed Data'!$B$27/10^2</f>
        <v>0</v>
      </c>
      <c r="AC75" s="275">
        <f>-AC158*'Fixed Data'!$B$27/10^2</f>
        <v>0</v>
      </c>
      <c r="AD75" s="275">
        <f>-AD158*'Fixed Data'!$B$27/10^2</f>
        <v>0</v>
      </c>
      <c r="AE75" s="275">
        <f>-AE158*'Fixed Data'!$B$27/10^2</f>
        <v>0</v>
      </c>
      <c r="AF75" s="275">
        <f>-AF158*'Fixed Data'!$B$27/10^2</f>
        <v>0</v>
      </c>
      <c r="AG75" s="275">
        <f>-AG158*'Fixed Data'!$B$27/10^2</f>
        <v>0</v>
      </c>
      <c r="AH75" s="275">
        <f>-AH158*'Fixed Data'!$B$27/10^2</f>
        <v>0</v>
      </c>
      <c r="AI75" s="275">
        <f>-AI158*'Fixed Data'!$B$27/10^2</f>
        <v>0</v>
      </c>
      <c r="AJ75" s="275">
        <f>-AJ158*'Fixed Data'!$B$27/10^2</f>
        <v>0</v>
      </c>
      <c r="AK75" s="275">
        <f>-AK158*'Fixed Data'!$B$27/10^2</f>
        <v>0</v>
      </c>
      <c r="AL75" s="275">
        <f>-AL158*'Fixed Data'!$B$27/10^2</f>
        <v>0</v>
      </c>
      <c r="AM75" s="275">
        <f>-AM158*'Fixed Data'!$B$27/10^2</f>
        <v>0</v>
      </c>
      <c r="AN75" s="275">
        <f>-AN158*'Fixed Data'!$B$27/10^2</f>
        <v>0</v>
      </c>
      <c r="AO75" s="275">
        <f>-AO158*'Fixed Data'!$B$27/10^2</f>
        <v>0</v>
      </c>
      <c r="AP75" s="275">
        <f>-AP158*'Fixed Data'!$B$27/10^2</f>
        <v>0</v>
      </c>
      <c r="AQ75" s="275">
        <f>-AQ158*'Fixed Data'!$B$27/10^2</f>
        <v>0</v>
      </c>
      <c r="AR75" s="275">
        <f>-AR158*'Fixed Data'!$B$27/10^2</f>
        <v>0</v>
      </c>
      <c r="AS75" s="275">
        <f>-AS158*'Fixed Data'!$B$27/10^2</f>
        <v>0</v>
      </c>
      <c r="AT75" s="275">
        <f>-AT158*'Fixed Data'!$B$27/10^2</f>
        <v>0</v>
      </c>
      <c r="AU75" s="275">
        <f>-AU158*'Fixed Data'!$B$27/10^2</f>
        <v>0</v>
      </c>
      <c r="AV75" s="275">
        <f>-AV158*'Fixed Data'!$B$27/10^2</f>
        <v>0</v>
      </c>
      <c r="AW75" s="275">
        <f>-AW158*'Fixed Data'!$B$27/10^2</f>
        <v>0</v>
      </c>
      <c r="AX75" s="275">
        <f>-AX158*'Fixed Data'!$B$27/10^2</f>
        <v>0</v>
      </c>
      <c r="AY75" s="275">
        <f>-AY158*'Fixed Data'!$B$27/10^2</f>
        <v>0</v>
      </c>
      <c r="AZ75" s="275">
        <f>-AZ158*'Fixed Data'!$B$27/10^2</f>
        <v>0</v>
      </c>
      <c r="BA75" s="275">
        <f>-BA158*'Fixed Data'!$B$27/10^2</f>
        <v>0</v>
      </c>
      <c r="BB75" s="275">
        <f>-BB158*'Fixed Data'!$B$27/10^2</f>
        <v>0</v>
      </c>
    </row>
    <row r="76" spans="1:54" ht="19.5" customHeight="1" outlineLevel="2">
      <c r="A76" s="421"/>
      <c r="B76" s="121"/>
      <c r="C76" s="272"/>
      <c r="D76" s="2" t="s">
        <v>379</v>
      </c>
      <c r="E76" s="237"/>
      <c r="F76" s="237"/>
      <c r="G76" s="237"/>
      <c r="H76" s="237"/>
      <c r="I76" s="237"/>
      <c r="J76" s="237"/>
      <c r="K76" s="237"/>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37"/>
      <c r="AZ76" s="237"/>
      <c r="BA76" s="237"/>
      <c r="BB76" s="276"/>
    </row>
    <row r="77" spans="1:54" ht="14" outlineLevel="2" thickBot="1">
      <c r="A77" s="422"/>
      <c r="B77" s="273" t="s">
        <v>386</v>
      </c>
      <c r="C77" s="271"/>
      <c r="D77" s="123" t="s">
        <v>379</v>
      </c>
      <c r="E77" s="23">
        <f t="shared" ref="E77:AJ77" si="5">SUM(E75:E76)</f>
        <v>0</v>
      </c>
      <c r="F77" s="23">
        <f t="shared" si="5"/>
        <v>0</v>
      </c>
      <c r="G77" s="23">
        <f t="shared" si="5"/>
        <v>0</v>
      </c>
      <c r="H77" s="23">
        <f t="shared" si="5"/>
        <v>0</v>
      </c>
      <c r="I77" s="23">
        <f t="shared" si="5"/>
        <v>0</v>
      </c>
      <c r="J77" s="23">
        <f t="shared" si="5"/>
        <v>0</v>
      </c>
      <c r="K77" s="23">
        <f t="shared" si="5"/>
        <v>0</v>
      </c>
      <c r="L77" s="23">
        <f t="shared" si="5"/>
        <v>0</v>
      </c>
      <c r="M77" s="23">
        <f t="shared" si="5"/>
        <v>0</v>
      </c>
      <c r="N77" s="23">
        <f t="shared" si="5"/>
        <v>0</v>
      </c>
      <c r="O77" s="23">
        <f t="shared" si="5"/>
        <v>0</v>
      </c>
      <c r="P77" s="23">
        <f t="shared" si="5"/>
        <v>0</v>
      </c>
      <c r="Q77" s="23">
        <f t="shared" si="5"/>
        <v>0</v>
      </c>
      <c r="R77" s="23">
        <f t="shared" si="5"/>
        <v>0</v>
      </c>
      <c r="S77" s="23">
        <f t="shared" si="5"/>
        <v>0</v>
      </c>
      <c r="T77" s="23">
        <f t="shared" si="5"/>
        <v>0</v>
      </c>
      <c r="U77" s="23">
        <f t="shared" si="5"/>
        <v>0</v>
      </c>
      <c r="V77" s="23">
        <f t="shared" si="5"/>
        <v>0</v>
      </c>
      <c r="W77" s="23">
        <f t="shared" si="5"/>
        <v>0</v>
      </c>
      <c r="X77" s="23">
        <f t="shared" si="5"/>
        <v>0</v>
      </c>
      <c r="Y77" s="23">
        <f t="shared" si="5"/>
        <v>0</v>
      </c>
      <c r="Z77" s="23">
        <f t="shared" si="5"/>
        <v>0</v>
      </c>
      <c r="AA77" s="23">
        <f t="shared" si="5"/>
        <v>0</v>
      </c>
      <c r="AB77" s="23">
        <f t="shared" si="5"/>
        <v>0</v>
      </c>
      <c r="AC77" s="23">
        <f t="shared" si="5"/>
        <v>0</v>
      </c>
      <c r="AD77" s="23">
        <f t="shared" si="5"/>
        <v>0</v>
      </c>
      <c r="AE77" s="23">
        <f t="shared" si="5"/>
        <v>0</v>
      </c>
      <c r="AF77" s="23">
        <f t="shared" si="5"/>
        <v>0</v>
      </c>
      <c r="AG77" s="23">
        <f t="shared" si="5"/>
        <v>0</v>
      </c>
      <c r="AH77" s="23">
        <f t="shared" si="5"/>
        <v>0</v>
      </c>
      <c r="AI77" s="23">
        <f t="shared" si="5"/>
        <v>0</v>
      </c>
      <c r="AJ77" s="23">
        <f t="shared" si="5"/>
        <v>0</v>
      </c>
      <c r="AK77" s="23">
        <f t="shared" ref="AK77:BB77" si="6">SUM(AK75:AK76)</f>
        <v>0</v>
      </c>
      <c r="AL77" s="23">
        <f t="shared" si="6"/>
        <v>0</v>
      </c>
      <c r="AM77" s="23">
        <f t="shared" si="6"/>
        <v>0</v>
      </c>
      <c r="AN77" s="23">
        <f t="shared" si="6"/>
        <v>0</v>
      </c>
      <c r="AO77" s="23">
        <f t="shared" si="6"/>
        <v>0</v>
      </c>
      <c r="AP77" s="23">
        <f t="shared" si="6"/>
        <v>0</v>
      </c>
      <c r="AQ77" s="23">
        <f t="shared" si="6"/>
        <v>0</v>
      </c>
      <c r="AR77" s="23">
        <f t="shared" si="6"/>
        <v>0</v>
      </c>
      <c r="AS77" s="23">
        <f t="shared" si="6"/>
        <v>0</v>
      </c>
      <c r="AT77" s="23">
        <f t="shared" si="6"/>
        <v>0</v>
      </c>
      <c r="AU77" s="23">
        <f t="shared" si="6"/>
        <v>0</v>
      </c>
      <c r="AV77" s="23">
        <f t="shared" si="6"/>
        <v>0</v>
      </c>
      <c r="AW77" s="23">
        <f t="shared" si="6"/>
        <v>0</v>
      </c>
      <c r="AX77" s="23">
        <f t="shared" si="6"/>
        <v>0</v>
      </c>
      <c r="AY77" s="23">
        <f t="shared" si="6"/>
        <v>0</v>
      </c>
      <c r="AZ77" s="23">
        <f t="shared" si="6"/>
        <v>0</v>
      </c>
      <c r="BA77" s="23">
        <f t="shared" si="6"/>
        <v>0</v>
      </c>
      <c r="BB77" s="255">
        <f t="shared" si="6"/>
        <v>0</v>
      </c>
    </row>
    <row r="78" spans="1:54" outlineLevel="2">
      <c r="B78" s="19"/>
      <c r="C78" s="19"/>
      <c r="D78" s="19"/>
      <c r="E78" s="15"/>
    </row>
    <row r="79" spans="1:54" s="7" customFormat="1" ht="14" outlineLevel="1" thickBot="1">
      <c r="B79" s="125"/>
      <c r="C79" s="125"/>
      <c r="D79" s="125"/>
      <c r="E79" s="247"/>
    </row>
    <row r="80" spans="1:54" outlineLevel="1">
      <c r="A80" s="4" t="s">
        <v>387</v>
      </c>
      <c r="B80" s="19"/>
      <c r="C80" s="19"/>
      <c r="D80" s="19"/>
      <c r="E80" s="246">
        <v>2027</v>
      </c>
      <c r="F80" s="246">
        <v>2028</v>
      </c>
      <c r="G80" s="246">
        <v>2029</v>
      </c>
      <c r="H80" s="246">
        <v>2030</v>
      </c>
      <c r="I80" s="246">
        <v>2031</v>
      </c>
      <c r="J80" s="246">
        <v>2032</v>
      </c>
      <c r="K80" s="246">
        <v>2033</v>
      </c>
      <c r="L80" s="246">
        <v>2034</v>
      </c>
      <c r="M80" s="246">
        <v>2035</v>
      </c>
      <c r="N80" s="246">
        <v>2036</v>
      </c>
      <c r="O80" s="246">
        <v>2037</v>
      </c>
      <c r="P80" s="246">
        <v>2038</v>
      </c>
      <c r="Q80" s="246">
        <v>2039</v>
      </c>
      <c r="R80" s="246">
        <v>2040</v>
      </c>
      <c r="S80" s="246">
        <v>2041</v>
      </c>
      <c r="T80" s="246">
        <v>2042</v>
      </c>
      <c r="U80" s="246">
        <v>2043</v>
      </c>
      <c r="V80" s="246">
        <v>2044</v>
      </c>
      <c r="W80" s="246">
        <v>2045</v>
      </c>
      <c r="X80" s="246">
        <v>2046</v>
      </c>
      <c r="Y80" s="246">
        <v>2047</v>
      </c>
      <c r="Z80" s="246">
        <v>2048</v>
      </c>
      <c r="AA80" s="246">
        <v>2049</v>
      </c>
      <c r="AB80" s="246">
        <v>2050</v>
      </c>
      <c r="AC80" s="246">
        <v>2051</v>
      </c>
      <c r="AD80" s="246">
        <v>2052</v>
      </c>
      <c r="AE80" s="246">
        <v>2053</v>
      </c>
      <c r="AF80" s="246">
        <v>2054</v>
      </c>
      <c r="AG80" s="246">
        <v>2055</v>
      </c>
      <c r="AH80" s="246">
        <v>2056</v>
      </c>
      <c r="AI80" s="246">
        <v>2057</v>
      </c>
      <c r="AJ80" s="246">
        <v>2058</v>
      </c>
      <c r="AK80" s="246">
        <v>2059</v>
      </c>
      <c r="AL80" s="246">
        <v>2060</v>
      </c>
      <c r="AM80" s="246">
        <v>2061</v>
      </c>
      <c r="AN80" s="246">
        <v>2062</v>
      </c>
      <c r="AO80" s="246">
        <v>2063</v>
      </c>
      <c r="AP80" s="246">
        <v>2064</v>
      </c>
      <c r="AQ80" s="246">
        <v>2065</v>
      </c>
      <c r="AR80" s="246">
        <v>2066</v>
      </c>
      <c r="AS80" s="246">
        <v>2067</v>
      </c>
      <c r="AT80" s="246">
        <v>2068</v>
      </c>
      <c r="AU80" s="246">
        <v>2069</v>
      </c>
      <c r="AV80" s="246">
        <v>2070</v>
      </c>
      <c r="AW80" s="246">
        <v>2071</v>
      </c>
      <c r="AX80" s="246">
        <v>2072</v>
      </c>
      <c r="AY80" s="246">
        <v>2073</v>
      </c>
      <c r="AZ80" s="246">
        <v>2074</v>
      </c>
      <c r="BA80" s="246">
        <v>2075</v>
      </c>
      <c r="BB80" s="246">
        <v>2076</v>
      </c>
    </row>
    <row r="81" spans="1:54" outlineLevel="2">
      <c r="A81" s="8"/>
      <c r="B81" t="s">
        <v>388</v>
      </c>
      <c r="C81" s="6" t="s">
        <v>389</v>
      </c>
      <c r="D81" t="s">
        <v>390</v>
      </c>
      <c r="E81" s="129">
        <f>$B$20</f>
        <v>0.33700000000000002</v>
      </c>
      <c r="F81" s="129">
        <f t="shared" ref="F81:AA81" si="7">$B$20</f>
        <v>0.33700000000000002</v>
      </c>
      <c r="G81" s="129">
        <f t="shared" si="7"/>
        <v>0.33700000000000002</v>
      </c>
      <c r="H81" s="129">
        <f t="shared" si="7"/>
        <v>0.33700000000000002</v>
      </c>
      <c r="I81" s="129">
        <f t="shared" si="7"/>
        <v>0.33700000000000002</v>
      </c>
      <c r="J81" s="129">
        <f t="shared" si="7"/>
        <v>0.33700000000000002</v>
      </c>
      <c r="K81" s="129">
        <f t="shared" si="7"/>
        <v>0.33700000000000002</v>
      </c>
      <c r="L81" s="129">
        <f t="shared" si="7"/>
        <v>0.33700000000000002</v>
      </c>
      <c r="M81" s="129">
        <f t="shared" si="7"/>
        <v>0.33700000000000002</v>
      </c>
      <c r="N81" s="129">
        <f t="shared" si="7"/>
        <v>0.33700000000000002</v>
      </c>
      <c r="O81" s="129">
        <f t="shared" si="7"/>
        <v>0.33700000000000002</v>
      </c>
      <c r="P81" s="129">
        <f t="shared" si="7"/>
        <v>0.33700000000000002</v>
      </c>
      <c r="Q81" s="129">
        <f t="shared" si="7"/>
        <v>0.33700000000000002</v>
      </c>
      <c r="R81" s="129">
        <f t="shared" si="7"/>
        <v>0.33700000000000002</v>
      </c>
      <c r="S81" s="129">
        <f t="shared" si="7"/>
        <v>0.33700000000000002</v>
      </c>
      <c r="T81" s="129">
        <f t="shared" si="7"/>
        <v>0.33700000000000002</v>
      </c>
      <c r="U81" s="129">
        <f t="shared" si="7"/>
        <v>0.33700000000000002</v>
      </c>
      <c r="V81" s="129">
        <f t="shared" si="7"/>
        <v>0.33700000000000002</v>
      </c>
      <c r="W81" s="129">
        <f t="shared" si="7"/>
        <v>0.33700000000000002</v>
      </c>
      <c r="X81" s="129">
        <f t="shared" si="7"/>
        <v>0.33700000000000002</v>
      </c>
      <c r="Y81" s="129">
        <f t="shared" si="7"/>
        <v>0.33700000000000002</v>
      </c>
      <c r="Z81" s="129">
        <f t="shared" si="7"/>
        <v>0.33700000000000002</v>
      </c>
      <c r="AA81" s="129">
        <f t="shared" si="7"/>
        <v>0.33700000000000002</v>
      </c>
      <c r="AB81" s="129">
        <v>0</v>
      </c>
      <c r="AC81" s="129">
        <v>0</v>
      </c>
      <c r="AD81" s="129">
        <v>0</v>
      </c>
      <c r="AE81" s="129">
        <v>0</v>
      </c>
      <c r="AF81" s="129">
        <v>0</v>
      </c>
      <c r="AG81" s="129">
        <v>0</v>
      </c>
      <c r="AH81" s="129">
        <v>0</v>
      </c>
      <c r="AI81" s="129">
        <v>0</v>
      </c>
      <c r="AJ81" s="129">
        <v>0</v>
      </c>
      <c r="AK81" s="129">
        <v>0</v>
      </c>
      <c r="AL81" s="129">
        <v>0</v>
      </c>
      <c r="AM81" s="129">
        <v>0</v>
      </c>
      <c r="AN81" s="129">
        <v>0</v>
      </c>
      <c r="AO81" s="129">
        <v>0</v>
      </c>
      <c r="AP81" s="129">
        <v>0</v>
      </c>
      <c r="AQ81" s="129">
        <v>0</v>
      </c>
      <c r="AR81" s="129">
        <v>0</v>
      </c>
      <c r="AS81" s="129">
        <v>0</v>
      </c>
      <c r="AT81" s="129">
        <v>0</v>
      </c>
      <c r="AU81" s="129">
        <v>0</v>
      </c>
      <c r="AV81" s="129">
        <v>0</v>
      </c>
      <c r="AW81" s="129">
        <v>0</v>
      </c>
      <c r="AX81" s="129">
        <v>0</v>
      </c>
      <c r="AY81" s="129">
        <v>0</v>
      </c>
      <c r="AZ81" s="129">
        <v>0</v>
      </c>
      <c r="BA81" s="129">
        <v>0</v>
      </c>
      <c r="BB81" s="129">
        <v>0</v>
      </c>
    </row>
    <row r="82" spans="1:54" outlineLevel="2">
      <c r="A82" s="8"/>
      <c r="B82" t="s">
        <v>391</v>
      </c>
      <c r="C82" t="s">
        <v>392</v>
      </c>
      <c r="D82" t="s">
        <v>379</v>
      </c>
      <c r="E82" s="21">
        <f t="shared" ref="E82:BB82" si="8">E64*E81</f>
        <v>0</v>
      </c>
      <c r="F82" s="21">
        <f t="shared" si="8"/>
        <v>0</v>
      </c>
      <c r="G82" s="21">
        <f t="shared" si="8"/>
        <v>0</v>
      </c>
      <c r="H82" s="21">
        <f t="shared" si="8"/>
        <v>0</v>
      </c>
      <c r="I82" s="21">
        <f t="shared" si="8"/>
        <v>0</v>
      </c>
      <c r="J82" s="21">
        <f t="shared" si="8"/>
        <v>0</v>
      </c>
      <c r="K82" s="21">
        <f t="shared" si="8"/>
        <v>0</v>
      </c>
      <c r="L82" s="21">
        <f t="shared" si="8"/>
        <v>0</v>
      </c>
      <c r="M82" s="21">
        <f t="shared" si="8"/>
        <v>0</v>
      </c>
      <c r="N82" s="21">
        <f t="shared" si="8"/>
        <v>0</v>
      </c>
      <c r="O82" s="21">
        <f t="shared" si="8"/>
        <v>0</v>
      </c>
      <c r="P82" s="21">
        <f t="shared" si="8"/>
        <v>0</v>
      </c>
      <c r="Q82" s="21">
        <f t="shared" si="8"/>
        <v>0</v>
      </c>
      <c r="R82" s="21">
        <f t="shared" si="8"/>
        <v>0</v>
      </c>
      <c r="S82" s="21">
        <f t="shared" si="8"/>
        <v>0</v>
      </c>
      <c r="T82" s="21">
        <f t="shared" si="8"/>
        <v>0</v>
      </c>
      <c r="U82" s="21">
        <f t="shared" si="8"/>
        <v>0</v>
      </c>
      <c r="V82" s="21">
        <f t="shared" si="8"/>
        <v>0</v>
      </c>
      <c r="W82" s="21">
        <f t="shared" si="8"/>
        <v>0</v>
      </c>
      <c r="X82" s="21">
        <f t="shared" si="8"/>
        <v>0</v>
      </c>
      <c r="Y82" s="21">
        <f t="shared" si="8"/>
        <v>0</v>
      </c>
      <c r="Z82" s="21">
        <f t="shared" si="8"/>
        <v>0</v>
      </c>
      <c r="AA82" s="21">
        <f t="shared" si="8"/>
        <v>0</v>
      </c>
      <c r="AB82" s="21">
        <f t="shared" si="8"/>
        <v>0</v>
      </c>
      <c r="AC82" s="21">
        <f t="shared" si="8"/>
        <v>0</v>
      </c>
      <c r="AD82" s="21">
        <f t="shared" si="8"/>
        <v>0</v>
      </c>
      <c r="AE82" s="21">
        <f t="shared" si="8"/>
        <v>0</v>
      </c>
      <c r="AF82" s="21">
        <f t="shared" si="8"/>
        <v>0</v>
      </c>
      <c r="AG82" s="21">
        <f t="shared" si="8"/>
        <v>0</v>
      </c>
      <c r="AH82" s="21">
        <f t="shared" si="8"/>
        <v>0</v>
      </c>
      <c r="AI82" s="21">
        <f t="shared" si="8"/>
        <v>0</v>
      </c>
      <c r="AJ82" s="21">
        <f t="shared" si="8"/>
        <v>0</v>
      </c>
      <c r="AK82" s="21">
        <f t="shared" si="8"/>
        <v>0</v>
      </c>
      <c r="AL82" s="21">
        <f t="shared" si="8"/>
        <v>0</v>
      </c>
      <c r="AM82" s="21">
        <f t="shared" si="8"/>
        <v>0</v>
      </c>
      <c r="AN82" s="21">
        <f t="shared" si="8"/>
        <v>0</v>
      </c>
      <c r="AO82" s="21">
        <f t="shared" si="8"/>
        <v>0</v>
      </c>
      <c r="AP82" s="21">
        <f t="shared" si="8"/>
        <v>0</v>
      </c>
      <c r="AQ82" s="21">
        <f t="shared" si="8"/>
        <v>0</v>
      </c>
      <c r="AR82" s="21">
        <f t="shared" si="8"/>
        <v>0</v>
      </c>
      <c r="AS82" s="21">
        <f t="shared" si="8"/>
        <v>0</v>
      </c>
      <c r="AT82" s="21">
        <f t="shared" si="8"/>
        <v>0</v>
      </c>
      <c r="AU82" s="21">
        <f t="shared" si="8"/>
        <v>0</v>
      </c>
      <c r="AV82" s="21">
        <f t="shared" si="8"/>
        <v>0</v>
      </c>
      <c r="AW82" s="21">
        <f t="shared" si="8"/>
        <v>0</v>
      </c>
      <c r="AX82" s="21">
        <f t="shared" si="8"/>
        <v>0</v>
      </c>
      <c r="AY82" s="21">
        <f t="shared" si="8"/>
        <v>0</v>
      </c>
      <c r="AZ82" s="21">
        <f t="shared" si="8"/>
        <v>0</v>
      </c>
      <c r="BA82" s="21">
        <f t="shared" si="8"/>
        <v>0</v>
      </c>
      <c r="BB82" s="21">
        <f t="shared" si="8"/>
        <v>0</v>
      </c>
    </row>
    <row r="83" spans="1:54" outlineLevel="2">
      <c r="A83" s="8"/>
      <c r="B83" t="s">
        <v>393</v>
      </c>
      <c r="C83" t="s">
        <v>394</v>
      </c>
      <c r="D83" t="s">
        <v>379</v>
      </c>
      <c r="E83" s="21">
        <f t="shared" ref="E83:BB83" si="9">E64-E82</f>
        <v>0</v>
      </c>
      <c r="F83" s="21">
        <f t="shared" si="9"/>
        <v>0</v>
      </c>
      <c r="G83" s="21">
        <f t="shared" si="9"/>
        <v>0</v>
      </c>
      <c r="H83" s="21">
        <f t="shared" si="9"/>
        <v>0</v>
      </c>
      <c r="I83" s="21">
        <f t="shared" si="9"/>
        <v>0</v>
      </c>
      <c r="J83" s="21">
        <f t="shared" si="9"/>
        <v>0</v>
      </c>
      <c r="K83" s="21">
        <f t="shared" si="9"/>
        <v>0</v>
      </c>
      <c r="L83" s="21">
        <f t="shared" si="9"/>
        <v>0</v>
      </c>
      <c r="M83" s="21">
        <f t="shared" si="9"/>
        <v>0</v>
      </c>
      <c r="N83" s="21">
        <f t="shared" si="9"/>
        <v>0</v>
      </c>
      <c r="O83" s="21">
        <f t="shared" si="9"/>
        <v>0</v>
      </c>
      <c r="P83" s="21">
        <f t="shared" si="9"/>
        <v>0</v>
      </c>
      <c r="Q83" s="21">
        <f t="shared" si="9"/>
        <v>0</v>
      </c>
      <c r="R83" s="21">
        <f t="shared" si="9"/>
        <v>0</v>
      </c>
      <c r="S83" s="21">
        <f t="shared" si="9"/>
        <v>0</v>
      </c>
      <c r="T83" s="21">
        <f t="shared" si="9"/>
        <v>0</v>
      </c>
      <c r="U83" s="21">
        <f t="shared" si="9"/>
        <v>0</v>
      </c>
      <c r="V83" s="21">
        <f t="shared" si="9"/>
        <v>0</v>
      </c>
      <c r="W83" s="21">
        <f t="shared" si="9"/>
        <v>0</v>
      </c>
      <c r="X83" s="21">
        <f t="shared" si="9"/>
        <v>0</v>
      </c>
      <c r="Y83" s="21">
        <f t="shared" si="9"/>
        <v>0</v>
      </c>
      <c r="Z83" s="21">
        <f t="shared" si="9"/>
        <v>0</v>
      </c>
      <c r="AA83" s="21">
        <f t="shared" si="9"/>
        <v>0</v>
      </c>
      <c r="AB83" s="21">
        <f t="shared" si="9"/>
        <v>0</v>
      </c>
      <c r="AC83" s="21">
        <f t="shared" si="9"/>
        <v>0</v>
      </c>
      <c r="AD83" s="21">
        <f t="shared" si="9"/>
        <v>0</v>
      </c>
      <c r="AE83" s="21">
        <f t="shared" si="9"/>
        <v>0</v>
      </c>
      <c r="AF83" s="21">
        <f t="shared" si="9"/>
        <v>0</v>
      </c>
      <c r="AG83" s="21">
        <f t="shared" si="9"/>
        <v>0</v>
      </c>
      <c r="AH83" s="21">
        <f t="shared" si="9"/>
        <v>0</v>
      </c>
      <c r="AI83" s="21">
        <f t="shared" si="9"/>
        <v>0</v>
      </c>
      <c r="AJ83" s="21">
        <f t="shared" si="9"/>
        <v>0</v>
      </c>
      <c r="AK83" s="21">
        <f t="shared" si="9"/>
        <v>0</v>
      </c>
      <c r="AL83" s="21">
        <f t="shared" si="9"/>
        <v>0</v>
      </c>
      <c r="AM83" s="21">
        <f t="shared" si="9"/>
        <v>0</v>
      </c>
      <c r="AN83" s="21">
        <f t="shared" si="9"/>
        <v>0</v>
      </c>
      <c r="AO83" s="21">
        <f t="shared" si="9"/>
        <v>0</v>
      </c>
      <c r="AP83" s="21">
        <f t="shared" si="9"/>
        <v>0</v>
      </c>
      <c r="AQ83" s="21">
        <f t="shared" si="9"/>
        <v>0</v>
      </c>
      <c r="AR83" s="21">
        <f t="shared" si="9"/>
        <v>0</v>
      </c>
      <c r="AS83" s="21">
        <f t="shared" si="9"/>
        <v>0</v>
      </c>
      <c r="AT83" s="21">
        <f t="shared" si="9"/>
        <v>0</v>
      </c>
      <c r="AU83" s="21">
        <f t="shared" si="9"/>
        <v>0</v>
      </c>
      <c r="AV83" s="21">
        <f t="shared" si="9"/>
        <v>0</v>
      </c>
      <c r="AW83" s="21">
        <f t="shared" si="9"/>
        <v>0</v>
      </c>
      <c r="AX83" s="21">
        <f t="shared" si="9"/>
        <v>0</v>
      </c>
      <c r="AY83" s="21">
        <f t="shared" si="9"/>
        <v>0</v>
      </c>
      <c r="AZ83" s="21">
        <f t="shared" si="9"/>
        <v>0</v>
      </c>
      <c r="BA83" s="21">
        <f t="shared" si="9"/>
        <v>0</v>
      </c>
      <c r="BB83" s="21">
        <f t="shared" si="9"/>
        <v>0</v>
      </c>
    </row>
    <row r="84" spans="1:54" ht="15.5" hidden="1" outlineLevel="3">
      <c r="A84" s="8"/>
      <c r="B84" t="s">
        <v>395</v>
      </c>
      <c r="C84" t="s">
        <v>396</v>
      </c>
      <c r="D84" t="s">
        <v>379</v>
      </c>
      <c r="E84" s="21"/>
      <c r="F84" s="21">
        <f>IF($E$82&lt;0,(IF(2050-E$80&lt;=0,0,(2/(2050-E$80+1))*(1-(SUM($E84:E84)/$E$82))*$E$82*'Fixed Data'!C$52)),0)</f>
        <v>0</v>
      </c>
      <c r="G84" s="21">
        <f>IF($E$82&lt;0,(IF(2050-F$80&lt;=0,0,(2/(2050-F$80+1))*(1-(SUM($E84:F84)/$E$82))*$E$82*'Fixed Data'!D$52)),0)</f>
        <v>0</v>
      </c>
      <c r="H84" s="21">
        <f>IF($E$82&lt;0,(IF(2050-G$80&lt;=0,0,(2/(2050-G$80+1))*(1-(SUM($E84:G84)/$E$82))*$E$82*'Fixed Data'!E$52)),0)</f>
        <v>0</v>
      </c>
      <c r="I84" s="21">
        <f>IF($E$82&lt;0,(IF(2050-H$80&lt;=0,0,(2/(2050-H$80+1))*(1-(SUM($E84:H84)/$E$82))*$E$82*'Fixed Data'!F$52)),0)</f>
        <v>0</v>
      </c>
      <c r="J84" s="21">
        <f>IF($E$82&lt;0,(IF(2050-I$80&lt;=0,0,(2/(2050-I$80+1))*(1-(SUM($E84:I84)/$E$82))*$E$82*'Fixed Data'!G$52)),0)</f>
        <v>0</v>
      </c>
      <c r="K84" s="21">
        <f>IF($E$82&lt;0,(IF(2050-J$80&lt;=0,0,(2/(2050-J$80+1))*(1-(SUM($E84:J84)/$E$82))*$E$82*'Fixed Data'!H$52)),0)</f>
        <v>0</v>
      </c>
      <c r="L84" s="21">
        <f>IF($E$82&lt;0,(IF(2050-K$80&lt;=0,0,(2/(2050-K$80+1))*(1-(SUM($E84:K84)/$E$82))*$E$82*'Fixed Data'!I$52)),0)</f>
        <v>0</v>
      </c>
      <c r="M84" s="21">
        <f>IF($E$82&lt;0,(IF(2050-L$80&lt;=0,0,(2/(2050-L$80+1))*(1-(SUM($E84:L84)/$E$82))*$E$82*'Fixed Data'!J$52)),0)</f>
        <v>0</v>
      </c>
      <c r="N84" s="21">
        <f>IF($E$82&lt;0,(IF(2050-M$80&lt;=0,0,(2/(2050-M$80+1))*(1-(SUM($E84:M84)/$E$82))*$E$82*'Fixed Data'!K$52)),0)</f>
        <v>0</v>
      </c>
      <c r="O84" s="21">
        <f>IF($E$82&lt;0,(IF(2050-N$80&lt;=0,0,(2/(2050-N$80+1))*(1-(SUM($E84:N84)/$E$82))*$E$82*'Fixed Data'!L$52)),0)</f>
        <v>0</v>
      </c>
      <c r="P84" s="21">
        <f>IF($E$82&lt;0,(IF(2050-O$80&lt;=0,0,(2/(2050-O$80+1))*(1-(SUM($E84:O84)/$E$82))*$E$82*'Fixed Data'!M$52)),0)</f>
        <v>0</v>
      </c>
      <c r="Q84" s="21">
        <f>IF($E$82&lt;0,(IF(2050-P$80&lt;=0,0,(2/(2050-P$80+1))*(1-(SUM($E84:P84)/$E$82))*$E$82*'Fixed Data'!N$52)),0)</f>
        <v>0</v>
      </c>
      <c r="R84" s="21">
        <f>IF($E$82&lt;0,(IF(2050-Q$80&lt;=0,0,(2/(2050-Q$80+1))*(1-(SUM($E84:Q84)/$E$82))*$E$82*'Fixed Data'!O$52)),0)</f>
        <v>0</v>
      </c>
      <c r="S84" s="21">
        <f>IF($E$82&lt;0,(IF(2050-R$80&lt;=0,0,(2/(2050-R$80+1))*(1-(SUM($E84:R84)/$E$82))*$E$82*'Fixed Data'!P$52)),0)</f>
        <v>0</v>
      </c>
      <c r="T84" s="21">
        <f>IF($E$82&lt;0,(IF(2050-S$80&lt;=0,0,(2/(2050-S$80+1))*(1-(SUM($E84:S84)/$E$82))*$E$82*'Fixed Data'!Q$52)),0)</f>
        <v>0</v>
      </c>
      <c r="U84" s="21">
        <f>IF($E$82&lt;0,(IF(2050-T$80&lt;=0,0,(2/(2050-T$80+1))*(1-(SUM($E84:T84)/$E$82))*$E$82*'Fixed Data'!R$52)),0)</f>
        <v>0</v>
      </c>
      <c r="V84" s="21">
        <f>IF($E$82&lt;0,(IF(2050-U$80&lt;=0,0,(2/(2050-U$80+1))*(1-(SUM($E84:U84)/$E$82))*$E$82*'Fixed Data'!S$52)),0)</f>
        <v>0</v>
      </c>
      <c r="W84" s="21">
        <f>IF($E$82&lt;0,(IF(2050-V$80&lt;=0,0,(2/(2050-V$80+1))*(1-(SUM($E84:V84)/$E$82))*$E$82*'Fixed Data'!T$52)),0)</f>
        <v>0</v>
      </c>
      <c r="X84" s="21">
        <f>IF($E$82&lt;0,(IF(2050-W$80&lt;=0,0,(2/(2050-W$80+1))*(1-(SUM($E84:W84)/$E$82))*$E$82*'Fixed Data'!U$52)),0)</f>
        <v>0</v>
      </c>
      <c r="Y84" s="21">
        <f>IF($E$82&lt;0,(IF(2050-X$80&lt;=0,0,(2/(2050-X$80+1))*(1-(SUM($E84:X84)/$E$82))*$E$82*'Fixed Data'!V$52)),0)</f>
        <v>0</v>
      </c>
      <c r="Z84" s="21">
        <f>IF($E$82&lt;0,(IF(2050-Y$80&lt;=0,0,(2/(2050-Y$80+1))*(1-(SUM($E84:Y84)/$E$82))*$E$82*'Fixed Data'!W$52)),0)</f>
        <v>0</v>
      </c>
      <c r="AA84" s="21">
        <f>IF($E$82&lt;0,(IF(2050-Z$80&lt;=0,0,(2/(2050-Z$80+1))*(1-(SUM($E84:Z84)/$E$82))*$E$82*'Fixed Data'!X$52)),0)</f>
        <v>0</v>
      </c>
      <c r="AB84" s="21">
        <f>IF($E$82&lt;0,(IF(2050-AA$80&lt;=0,0,(2/(2050-AA$80+1))*(1-(SUM($E84:AA84)/$E$82))*$E$82*'Fixed Data'!Y$52)),0)</f>
        <v>0</v>
      </c>
      <c r="AC84" s="21">
        <f>IF($E$82&lt;0,(IF(2050-AB$80&lt;=0,0,(2/(2050-AB$80+1))*(1-(SUM($E84:AB84)/$E$82))*$E$82*'Fixed Data'!Z$52)),0)</f>
        <v>0</v>
      </c>
      <c r="AD84" s="21">
        <f>IF($E$82&lt;0,(IF(2050-AC$80&lt;=0,0,(2/(2050-AC$80+1))*(1-(SUM($E84:AC84)/$E$82))*$E$82*'Fixed Data'!AA$52)),0)</f>
        <v>0</v>
      </c>
      <c r="AE84" s="21">
        <f>IF($E$82&lt;0,(IF(2050-AD$80&lt;=0,0,(2/(2050-AD$80+1))*(1-(SUM($E84:AD84)/$E$82))*$E$82*'Fixed Data'!AB$52)),0)</f>
        <v>0</v>
      </c>
      <c r="AF84" s="21">
        <f>IF($E$82&lt;0,(IF(2050-AE$80&lt;=0,0,(2/(2050-AE$80+1))*(1-(SUM($E84:AE84)/$E$82))*$E$82*'Fixed Data'!AC$52)),0)</f>
        <v>0</v>
      </c>
      <c r="AG84" s="21">
        <f>IF($E$82&lt;0,(IF(2050-AF$80&lt;=0,0,(2/(2050-AF$80+1))*(1-(SUM($E84:AF84)/$E$82))*$E$82*'Fixed Data'!AD$52)),0)</f>
        <v>0</v>
      </c>
      <c r="AH84" s="21">
        <f>IF($E$82&lt;0,(IF(2050-AG$80&lt;=0,0,(2/(2050-AG$80+1))*(1-(SUM($E84:AG84)/$E$82))*$E$82*'Fixed Data'!AE$52)),0)</f>
        <v>0</v>
      </c>
      <c r="AI84" s="21">
        <f>IF($E$82&lt;0,(IF(2050-AH$80&lt;=0,0,(2/(2050-AH$80+1))*(1-(SUM($E84:AH84)/$E$82))*$E$82*'Fixed Data'!AF$52)),0)</f>
        <v>0</v>
      </c>
      <c r="AJ84" s="21">
        <f>IF($E$82&lt;0,(IF(2050-AI$80&lt;=0,0,(2/(2050-AI$80+1))*(1-(SUM($E84:AI84)/$E$82))*$E$82*'Fixed Data'!AG$52)),0)</f>
        <v>0</v>
      </c>
      <c r="AK84" s="21">
        <f>IF($E$82&lt;0,(IF(2050-AJ$80&lt;=0,0,(2/(2050-AJ$80+1))*(1-(SUM($E84:AJ84)/$E$82))*$E$82*'Fixed Data'!AH$52)),0)</f>
        <v>0</v>
      </c>
      <c r="AL84" s="21">
        <f>IF($E$82&lt;0,(IF(2050-AK$80&lt;=0,0,(2/(2050-AK$80+1))*(1-(SUM($E84:AK84)/$E$82))*$E$82*'Fixed Data'!AI$52)),0)</f>
        <v>0</v>
      </c>
      <c r="AM84" s="21">
        <f>IF($E$82&lt;0,(IF(2050-AL$80&lt;=0,0,(2/(2050-AL$80+1))*(1-(SUM($E84:AL84)/$E$82))*$E$82*'Fixed Data'!AJ$52)),0)</f>
        <v>0</v>
      </c>
      <c r="AN84" s="21">
        <f>IF($E$82&lt;0,(IF(2050-AM$80&lt;=0,0,(2/(2050-AM$80+1))*(1-(SUM($E84:AM84)/$E$82))*$E$82*'Fixed Data'!AK$52)),0)</f>
        <v>0</v>
      </c>
      <c r="AO84" s="21">
        <f>IF($E$82&lt;0,(IF(2050-AN$80&lt;=0,0,(2/(2050-AN$80+1))*(1-(SUM($E84:AN84)/$E$82))*$E$82*'Fixed Data'!AL$52)),0)</f>
        <v>0</v>
      </c>
      <c r="AP84" s="21">
        <f>IF($E$82&lt;0,(IF(2050-AO$80&lt;=0,0,(2/(2050-AO$80+1))*(1-(SUM($E84:AO84)/$E$82))*$E$82*'Fixed Data'!AM$52)),0)</f>
        <v>0</v>
      </c>
      <c r="AQ84" s="21">
        <f>IF($E$82&lt;0,(IF(2050-AP$80&lt;=0,0,(2/(2050-AP$80+1))*(1-(SUM($E84:AP84)/$E$82))*$E$82*'Fixed Data'!AN$52)),0)</f>
        <v>0</v>
      </c>
      <c r="AR84" s="21">
        <f>IF($E$82&lt;0,(IF(2050-AQ$80&lt;=0,0,(2/(2050-AQ$80+1))*(1-(SUM($E84:AQ84)/$E$82))*$E$82*'Fixed Data'!AO$52)),0)</f>
        <v>0</v>
      </c>
      <c r="AS84" s="21">
        <f>IF($E$82&lt;0,(IF(2050-AR$80&lt;=0,0,(2/(2050-AR$80+1))*(1-(SUM($E84:AR84)/$E$82))*$E$82*'Fixed Data'!AP$52)),0)</f>
        <v>0</v>
      </c>
      <c r="AT84" s="21">
        <f>IF($E$82&lt;0,(IF(2050-AS$80&lt;=0,0,(2/(2050-AS$80+1))*(1-(SUM($E84:AS84)/$E$82))*$E$82*'Fixed Data'!AQ$52)),0)</f>
        <v>0</v>
      </c>
      <c r="AU84" s="21">
        <f>IF($E$82&lt;0,(IF(2050-AT$80&lt;=0,0,(2/(2050-AT$80+1))*(1-(SUM($E84:AT84)/$E$82))*$E$82*'Fixed Data'!AR$52)),0)</f>
        <v>0</v>
      </c>
      <c r="AV84" s="21">
        <f>IF($E$82&lt;0,(IF(2050-AU$80&lt;=0,0,(2/(2050-AU$80+1))*(1-(SUM($E84:AU84)/$E$82))*$E$82*'Fixed Data'!AS$52)),0)</f>
        <v>0</v>
      </c>
      <c r="AW84" s="21">
        <f>IF($E$82&lt;0,(IF(2050-AV$80&lt;=0,0,(2/(2050-AV$80+1))*(1-(SUM($E84:AV84)/$E$82))*$E$82*'Fixed Data'!AT$52)),0)</f>
        <v>0</v>
      </c>
      <c r="AX84" s="21">
        <f>IF($E$82&lt;0,(IF(2050-AW$80&lt;=0,0,(2/(2050-AW$80+1))*(1-(SUM($E84:AW84)/$E$82))*$E$82*'Fixed Data'!AU$52)),0)</f>
        <v>0</v>
      </c>
      <c r="AY84" s="21">
        <f>IF($E$82&lt;0,(IF(2050-AX$80&lt;=0,0,(2/(2050-AX$80+1))*(1-(SUM($E84:AX84)/$E$82))*$E$82*'Fixed Data'!AV$52)),0)</f>
        <v>0</v>
      </c>
      <c r="AZ84" s="21">
        <f>IF($E$82&lt;0,(IF(2050-AY$80&lt;=0,0,(2/(2050-AY$80+1))*(1-(SUM($E84:AY84)/$E$82))*$E$82*'Fixed Data'!AW$52)),0)</f>
        <v>0</v>
      </c>
      <c r="BA84" s="21">
        <f>IF($E$82&lt;0,(IF(2050-AZ$80&lt;=0,0,(2/(2050-AZ$80+1))*(1-(SUM($E84:AZ84)/$E$82))*$E$82*'Fixed Data'!AX$52)),0)</f>
        <v>0</v>
      </c>
      <c r="BB84" s="21">
        <f>IF($E$82&lt;0,(IF(2050-BA$80&lt;=0,0,(2/(2050-BA$80+1))*(1-(SUM($E84:BA84)/$E$82))*$E$82*'Fixed Data'!AY$52)),0)</f>
        <v>0</v>
      </c>
    </row>
    <row r="85" spans="1:54" ht="15" hidden="1" customHeight="1" outlineLevel="3">
      <c r="A85" s="8"/>
      <c r="B85" t="s">
        <v>397</v>
      </c>
      <c r="C85" t="s">
        <v>398</v>
      </c>
      <c r="D85" t="s">
        <v>379</v>
      </c>
      <c r="E85" s="18"/>
      <c r="F85" s="18"/>
      <c r="G85" s="21">
        <f>IF($F$82&lt;0,(IF(2050-F$80&lt;=0,0,(2/(2050-F$80+1))*(1-(SUM($E85:F85)/$F$82))*$F$82*'Fixed Data'!D$52)),0)</f>
        <v>0</v>
      </c>
      <c r="H85" s="21">
        <f>IF($F$82&lt;0,(IF(2050-G$80&lt;=0,0,(2/(2050-G$80+1))*(1-(SUM($E85:G85)/$F$82))*$F$82*'Fixed Data'!E$52)),0)</f>
        <v>0</v>
      </c>
      <c r="I85" s="21">
        <f>IF($F$82&lt;0,(IF(2050-H$80&lt;=0,0,(2/(2050-H$80+1))*(1-(SUM($E85:H85)/$F$82))*$F$82*'Fixed Data'!F$52)),0)</f>
        <v>0</v>
      </c>
      <c r="J85" s="21">
        <f>IF($F$82&lt;0,(IF(2050-I$80&lt;=0,0,(2/(2050-I$80+1))*(1-(SUM($E85:I85)/$F$82))*$F$82*'Fixed Data'!G$52)),0)</f>
        <v>0</v>
      </c>
      <c r="K85" s="21">
        <f>IF($F$82&lt;0,(IF(2050-J$80&lt;=0,0,(2/(2050-J$80+1))*(1-(SUM($E85:J85)/$F$82))*$F$82*'Fixed Data'!H$52)),0)</f>
        <v>0</v>
      </c>
      <c r="L85" s="21">
        <f>IF($F$82&lt;0,(IF(2050-K$80&lt;=0,0,(2/(2050-K$80+1))*(1-(SUM($E85:K85)/$F$82))*$F$82*'Fixed Data'!I$52)),0)</f>
        <v>0</v>
      </c>
      <c r="M85" s="21">
        <f>IF($F$82&lt;0,(IF(2050-L$80&lt;=0,0,(2/(2050-L$80+1))*(1-(SUM($E85:L85)/$F$82))*$F$82*'Fixed Data'!J$52)),0)</f>
        <v>0</v>
      </c>
      <c r="N85" s="21">
        <f>IF($F$82&lt;0,(IF(2050-M$80&lt;=0,0,(2/(2050-M$80+1))*(1-(SUM($E85:M85)/$F$82))*$F$82*'Fixed Data'!K$52)),0)</f>
        <v>0</v>
      </c>
      <c r="O85" s="21">
        <f>IF($F$82&lt;0,(IF(2050-N$80&lt;=0,0,(2/(2050-N$80+1))*(1-(SUM($E85:N85)/$F$82))*$F$82*'Fixed Data'!L$52)),0)</f>
        <v>0</v>
      </c>
      <c r="P85" s="21">
        <f>IF($F$82&lt;0,(IF(2050-O$80&lt;=0,0,(2/(2050-O$80+1))*(1-(SUM($E85:O85)/$F$82))*$F$82*'Fixed Data'!M$52)),0)</f>
        <v>0</v>
      </c>
      <c r="Q85" s="21">
        <f>IF($F$82&lt;0,(IF(2050-P$80&lt;=0,0,(2/(2050-P$80+1))*(1-(SUM($E85:P85)/$F$82))*$F$82*'Fixed Data'!N$52)),0)</f>
        <v>0</v>
      </c>
      <c r="R85" s="21">
        <f>IF($F$82&lt;0,(IF(2050-Q$80&lt;=0,0,(2/(2050-Q$80+1))*(1-(SUM($E85:Q85)/$F$82))*$F$82*'Fixed Data'!O$52)),0)</f>
        <v>0</v>
      </c>
      <c r="S85" s="21">
        <f>IF($F$82&lt;0,(IF(2050-R$80&lt;=0,0,(2/(2050-R$80+1))*(1-(SUM($E85:R85)/$F$82))*$F$82*'Fixed Data'!P$52)),0)</f>
        <v>0</v>
      </c>
      <c r="T85" s="21">
        <f>IF($F$82&lt;0,(IF(2050-S$80&lt;=0,0,(2/(2050-S$80+1))*(1-(SUM($E85:S85)/$F$82))*$F$82*'Fixed Data'!Q$52)),0)</f>
        <v>0</v>
      </c>
      <c r="U85" s="21">
        <f>IF($F$82&lt;0,(IF(2050-T$80&lt;=0,0,(2/(2050-T$80+1))*(1-(SUM($E85:T85)/$F$82))*$F$82*'Fixed Data'!R$52)),0)</f>
        <v>0</v>
      </c>
      <c r="V85" s="21">
        <f>IF($F$82&lt;0,(IF(2050-U$80&lt;=0,0,(2/(2050-U$80+1))*(1-(SUM($E85:U85)/$F$82))*$F$82*'Fixed Data'!S$52)),0)</f>
        <v>0</v>
      </c>
      <c r="W85" s="21">
        <f>IF($F$82&lt;0,(IF(2050-V$80&lt;=0,0,(2/(2050-V$80+1))*(1-(SUM($E85:V85)/$F$82))*$F$82*'Fixed Data'!T$52)),0)</f>
        <v>0</v>
      </c>
      <c r="X85" s="21">
        <f>IF($F$82&lt;0,(IF(2050-W$80&lt;=0,0,(2/(2050-W$80+1))*(1-(SUM($E85:W85)/$F$82))*$F$82*'Fixed Data'!U$52)),0)</f>
        <v>0</v>
      </c>
      <c r="Y85" s="21">
        <f>IF($F$82&lt;0,(IF(2050-X$80&lt;=0,0,(2/(2050-X$80+1))*(1-(SUM($E85:X85)/$F$82))*$F$82*'Fixed Data'!V$52)),0)</f>
        <v>0</v>
      </c>
      <c r="Z85" s="21">
        <f>IF($F$82&lt;0,(IF(2050-Y$80&lt;=0,0,(2/(2050-Y$80+1))*(1-(SUM($E85:Y85)/$F$82))*$F$82*'Fixed Data'!W$52)),0)</f>
        <v>0</v>
      </c>
      <c r="AA85" s="21">
        <f>IF($F$82&lt;0,(IF(2050-Z$80&lt;=0,0,(2/(2050-Z$80+1))*(1-(SUM($E85:Z85)/$F$82))*$F$82*'Fixed Data'!X$52)),0)</f>
        <v>0</v>
      </c>
      <c r="AB85" s="21">
        <f>IF($F$82&lt;0,(IF(2050-AA$80&lt;=0,0,(2/(2050-AA$80+1))*(1-(SUM($E85:AA85)/$F$82))*$F$82*'Fixed Data'!Y$52)),0)</f>
        <v>0</v>
      </c>
      <c r="AC85" s="21">
        <f>IF($F$82&lt;0,(IF(2050-AB$80&lt;=0,0,(2/(2050-AB$80+1))*(1-(SUM($E85:AB85)/$F$82))*$F$82*'Fixed Data'!Z$52)),0)</f>
        <v>0</v>
      </c>
      <c r="AD85" s="21">
        <f>IF($F$82&lt;0,(IF(2050-AC$80&lt;=0,0,(2/(2050-AC$80+1))*(1-(SUM($E85:AC85)/$F$82))*$F$82*'Fixed Data'!AA$52)),0)</f>
        <v>0</v>
      </c>
      <c r="AE85" s="21">
        <f>IF($F$82&lt;0,(IF(2050-AD$80&lt;=0,0,(2/(2050-AD$80+1))*(1-(SUM($E85:AD85)/$F$82))*$F$82*'Fixed Data'!AB$52)),0)</f>
        <v>0</v>
      </c>
      <c r="AF85" s="21">
        <f>IF($F$82&lt;0,(IF(2050-AE$80&lt;=0,0,(2/(2050-AE$80+1))*(1-(SUM($E85:AE85)/$F$82))*$F$82*'Fixed Data'!AC$52)),0)</f>
        <v>0</v>
      </c>
      <c r="AG85" s="21">
        <f>IF($F$82&lt;0,(IF(2050-AF$80&lt;=0,0,(2/(2050-AF$80+1))*(1-(SUM($E85:AF85)/$F$82))*$F$82*'Fixed Data'!AD$52)),0)</f>
        <v>0</v>
      </c>
      <c r="AH85" s="21">
        <f>IF($F$82&lt;0,(IF(2050-AG$80&lt;=0,0,(2/(2050-AG$80+1))*(1-(SUM($E85:AG85)/$F$82))*$F$82*'Fixed Data'!AE$52)),0)</f>
        <v>0</v>
      </c>
      <c r="AI85" s="21">
        <f>IF($F$82&lt;0,(IF(2050-AH$80&lt;=0,0,(2/(2050-AH$80+1))*(1-(SUM($E85:AH85)/$F$82))*$F$82*'Fixed Data'!AF$52)),0)</f>
        <v>0</v>
      </c>
      <c r="AJ85" s="21">
        <f>IF($F$82&lt;0,(IF(2050-AI$80&lt;=0,0,(2/(2050-AI$80+1))*(1-(SUM($E85:AI85)/$F$82))*$F$82*'Fixed Data'!AG$52)),0)</f>
        <v>0</v>
      </c>
      <c r="AK85" s="21">
        <f>IF($F$82&lt;0,(IF(2050-AJ$80&lt;=0,0,(2/(2050-AJ$80+1))*(1-(SUM($E85:AJ85)/$F$82))*$F$82*'Fixed Data'!AH$52)),0)</f>
        <v>0</v>
      </c>
      <c r="AL85" s="21">
        <f>IF($F$82&lt;0,(IF(2050-AK$80&lt;=0,0,(2/(2050-AK$80+1))*(1-(SUM($E85:AK85)/$F$82))*$F$82*'Fixed Data'!AI$52)),0)</f>
        <v>0</v>
      </c>
      <c r="AM85" s="21">
        <f>IF($F$82&lt;0,(IF(2050-AL$80&lt;=0,0,(2/(2050-AL$80+1))*(1-(SUM($E85:AL85)/$F$82))*$F$82*'Fixed Data'!AJ$52)),0)</f>
        <v>0</v>
      </c>
      <c r="AN85" s="21">
        <f>IF($F$82&lt;0,(IF(2050-AM$80&lt;=0,0,(2/(2050-AM$80+1))*(1-(SUM($E85:AM85)/$F$82))*$F$82*'Fixed Data'!AK$52)),0)</f>
        <v>0</v>
      </c>
      <c r="AO85" s="21">
        <f>IF($F$82&lt;0,(IF(2050-AN$80&lt;=0,0,(2/(2050-AN$80+1))*(1-(SUM($E85:AN85)/$F$82))*$F$82*'Fixed Data'!AL$52)),0)</f>
        <v>0</v>
      </c>
      <c r="AP85" s="21">
        <f>IF($F$82&lt;0,(IF(2050-AO$80&lt;=0,0,(2/(2050-AO$80+1))*(1-(SUM($E85:AO85)/$F$82))*$F$82*'Fixed Data'!AM$52)),0)</f>
        <v>0</v>
      </c>
      <c r="AQ85" s="21">
        <f>IF($F$82&lt;0,(IF(2050-AP$80&lt;=0,0,(2/(2050-AP$80+1))*(1-(SUM($E85:AP85)/$F$82))*$F$82*'Fixed Data'!AN$52)),0)</f>
        <v>0</v>
      </c>
      <c r="AR85" s="21">
        <f>IF($F$82&lt;0,(IF(2050-AQ$80&lt;=0,0,(2/(2050-AQ$80+1))*(1-(SUM($E85:AQ85)/$F$82))*$F$82*'Fixed Data'!AO$52)),0)</f>
        <v>0</v>
      </c>
      <c r="AS85" s="21">
        <f>IF($F$82&lt;0,(IF(2050-AR$80&lt;=0,0,(2/(2050-AR$80+1))*(1-(SUM($E85:AR85)/$F$82))*$F$82*'Fixed Data'!AP$52)),0)</f>
        <v>0</v>
      </c>
      <c r="AT85" s="21">
        <f>IF($F$82&lt;0,(IF(2050-AS$80&lt;=0,0,(2/(2050-AS$80+1))*(1-(SUM($E85:AS85)/$F$82))*$F$82*'Fixed Data'!AQ$52)),0)</f>
        <v>0</v>
      </c>
      <c r="AU85" s="21">
        <f>IF($F$82&lt;0,(IF(2050-AT$80&lt;=0,0,(2/(2050-AT$80+1))*(1-(SUM($E85:AT85)/$F$82))*$F$82*'Fixed Data'!AR$52)),0)</f>
        <v>0</v>
      </c>
      <c r="AV85" s="21">
        <f>IF($F$82&lt;0,(IF(2050-AU$80&lt;=0,0,(2/(2050-AU$80+1))*(1-(SUM($E85:AU85)/$F$82))*$F$82*'Fixed Data'!AS$52)),0)</f>
        <v>0</v>
      </c>
      <c r="AW85" s="21">
        <f>IF($F$82&lt;0,(IF(2050-AV$80&lt;=0,0,(2/(2050-AV$80+1))*(1-(SUM($E85:AV85)/$F$82))*$F$82*'Fixed Data'!AT$52)),0)</f>
        <v>0</v>
      </c>
      <c r="AX85" s="21">
        <f>IF($F$82&lt;0,(IF(2050-AW$80&lt;=0,0,(2/(2050-AW$80+1))*(1-(SUM($E85:AW85)/$F$82))*$F$82*'Fixed Data'!AU$52)),0)</f>
        <v>0</v>
      </c>
      <c r="AY85" s="21">
        <f>IF($F$82&lt;0,(IF(2050-AX$80&lt;=0,0,(2/(2050-AX$80+1))*(1-(SUM($E85:AX85)/$F$82))*$F$82*'Fixed Data'!AV$52)),0)</f>
        <v>0</v>
      </c>
      <c r="AZ85" s="21">
        <f>IF($F$82&lt;0,(IF(2050-AY$80&lt;=0,0,(2/(2050-AY$80+1))*(1-(SUM($E85:AY85)/$F$82))*$F$82*'Fixed Data'!AW$52)),0)</f>
        <v>0</v>
      </c>
      <c r="BA85" s="21">
        <f>IF($F$82&lt;0,(IF(2050-AZ$80&lt;=0,0,(2/(2050-AZ$80+1))*(1-(SUM($E85:AZ85)/$F$82))*$F$82*'Fixed Data'!AX$52)),0)</f>
        <v>0</v>
      </c>
      <c r="BB85" s="21">
        <f>IF($F$82&lt;0,(IF(2050-BA$80&lt;=0,0,(2/(2050-BA$80+1))*(1-(SUM($E85:BA85)/$F$82))*$F$82*'Fixed Data'!AY$52)),0)</f>
        <v>0</v>
      </c>
    </row>
    <row r="86" spans="1:54" ht="15" hidden="1" customHeight="1" outlineLevel="3">
      <c r="A86" s="8"/>
      <c r="B86" t="s">
        <v>399</v>
      </c>
      <c r="C86" t="s">
        <v>400</v>
      </c>
      <c r="D86" t="s">
        <v>379</v>
      </c>
      <c r="E86" s="18"/>
      <c r="F86" s="18"/>
      <c r="G86" s="18"/>
      <c r="H86" s="21">
        <f>IF($G$82&lt;0,(IF(2050-G$80&lt;=0,0,(2/(2050-G$80+1))*(1-(SUM($E86:G86)/$G$82))*$G$82*'Fixed Data'!E$52)),0)</f>
        <v>0</v>
      </c>
      <c r="I86" s="21">
        <f>IF($G$82&lt;0,(IF(2050-H$80&lt;=0,0,(2/(2050-H$80+1))*(1-(SUM($E86:H86)/$G$82))*$G$82*'Fixed Data'!F$52)),0)</f>
        <v>0</v>
      </c>
      <c r="J86" s="21">
        <f>IF($G$82&lt;0,(IF(2050-I$80&lt;=0,0,(2/(2050-I$80+1))*(1-(SUM($E86:I86)/$G$82))*$G$82*'Fixed Data'!G$52)),0)</f>
        <v>0</v>
      </c>
      <c r="K86" s="21">
        <f>IF($G$82&lt;0,(IF(2050-J$80&lt;=0,0,(2/(2050-J$80+1))*(1-(SUM($E86:J86)/$G$82))*$G$82*'Fixed Data'!H$52)),0)</f>
        <v>0</v>
      </c>
      <c r="L86" s="21">
        <f>IF($G$82&lt;0,(IF(2050-K$80&lt;=0,0,(2/(2050-K$80+1))*(1-(SUM($E86:K86)/$G$82))*$G$82*'Fixed Data'!I$52)),0)</f>
        <v>0</v>
      </c>
      <c r="M86" s="21">
        <f>IF($G$82&lt;0,(IF(2050-L$80&lt;=0,0,(2/(2050-L$80+1))*(1-(SUM($E86:L86)/$G$82))*$G$82*'Fixed Data'!J$52)),0)</f>
        <v>0</v>
      </c>
      <c r="N86" s="21">
        <f>IF($G$82&lt;0,(IF(2050-M$80&lt;=0,0,(2/(2050-M$80+1))*(1-(SUM($E86:M86)/$G$82))*$G$82*'Fixed Data'!K$52)),0)</f>
        <v>0</v>
      </c>
      <c r="O86" s="21">
        <f>IF($G$82&lt;0,(IF(2050-N$80&lt;=0,0,(2/(2050-N$80+1))*(1-(SUM($E86:N86)/$G$82))*$G$82*'Fixed Data'!L$52)),0)</f>
        <v>0</v>
      </c>
      <c r="P86" s="21">
        <f>IF($G$82&lt;0,(IF(2050-O$80&lt;=0,0,(2/(2050-O$80+1))*(1-(SUM($E86:O86)/$G$82))*$G$82*'Fixed Data'!M$52)),0)</f>
        <v>0</v>
      </c>
      <c r="Q86" s="21">
        <f>IF($G$82&lt;0,(IF(2050-P$80&lt;=0,0,(2/(2050-P$80+1))*(1-(SUM($E86:P86)/$G$82))*$G$82*'Fixed Data'!N$52)),0)</f>
        <v>0</v>
      </c>
      <c r="R86" s="21">
        <f>IF($G$82&lt;0,(IF(2050-Q$80&lt;=0,0,(2/(2050-Q$80+1))*(1-(SUM($E86:Q86)/$G$82))*$G$82*'Fixed Data'!O$52)),0)</f>
        <v>0</v>
      </c>
      <c r="S86" s="21">
        <f>IF($G$82&lt;0,(IF(2050-R$80&lt;=0,0,(2/(2050-R$80+1))*(1-(SUM($E86:R86)/$G$82))*$G$82*'Fixed Data'!P$52)),0)</f>
        <v>0</v>
      </c>
      <c r="T86" s="21">
        <f>IF($G$82&lt;0,(IF(2050-S$80&lt;=0,0,(2/(2050-S$80+1))*(1-(SUM($E86:S86)/$G$82))*$G$82*'Fixed Data'!Q$52)),0)</f>
        <v>0</v>
      </c>
      <c r="U86" s="21">
        <f>IF($G$82&lt;0,(IF(2050-T$80&lt;=0,0,(2/(2050-T$80+1))*(1-(SUM($E86:T86)/$G$82))*$G$82*'Fixed Data'!R$52)),0)</f>
        <v>0</v>
      </c>
      <c r="V86" s="21">
        <f>IF($G$82&lt;0,(IF(2050-U$80&lt;=0,0,(2/(2050-U$80+1))*(1-(SUM($E86:U86)/$G$82))*$G$82*'Fixed Data'!S$52)),0)</f>
        <v>0</v>
      </c>
      <c r="W86" s="21">
        <f>IF($G$82&lt;0,(IF(2050-V$80&lt;=0,0,(2/(2050-V$80+1))*(1-(SUM($E86:V86)/$G$82))*$G$82*'Fixed Data'!T$52)),0)</f>
        <v>0</v>
      </c>
      <c r="X86" s="21">
        <f>IF($G$82&lt;0,(IF(2050-W$80&lt;=0,0,(2/(2050-W$80+1))*(1-(SUM($E86:W86)/$G$82))*$G$82*'Fixed Data'!U$52)),0)</f>
        <v>0</v>
      </c>
      <c r="Y86" s="21">
        <f>IF($G$82&lt;0,(IF(2050-X$80&lt;=0,0,(2/(2050-X$80+1))*(1-(SUM($E86:X86)/$G$82))*$G$82*'Fixed Data'!V$52)),0)</f>
        <v>0</v>
      </c>
      <c r="Z86" s="21">
        <f>IF($G$82&lt;0,(IF(2050-Y$80&lt;=0,0,(2/(2050-Y$80+1))*(1-(SUM($E86:Y86)/$G$82))*$G$82*'Fixed Data'!W$52)),0)</f>
        <v>0</v>
      </c>
      <c r="AA86" s="21">
        <f>IF($G$82&lt;0,(IF(2050-Z$80&lt;=0,0,(2/(2050-Z$80+1))*(1-(SUM($E86:Z86)/$G$82))*$G$82*'Fixed Data'!X$52)),0)</f>
        <v>0</v>
      </c>
      <c r="AB86" s="21">
        <f>IF($G$82&lt;0,(IF(2050-AA$80&lt;=0,0,(2/(2050-AA$80+1))*(1-(SUM($E86:AA86)/$G$82))*$G$82*'Fixed Data'!Y$52)),0)</f>
        <v>0</v>
      </c>
      <c r="AC86" s="21">
        <f>IF($G$82&lt;0,(IF(2050-AB$80&lt;=0,0,(2/(2050-AB$80+1))*(1-(SUM($E86:AB86)/$G$82))*$G$82*'Fixed Data'!Z$52)),0)</f>
        <v>0</v>
      </c>
      <c r="AD86" s="21">
        <f>IF($G$82&lt;0,(IF(2050-AC$80&lt;=0,0,(2/(2050-AC$80+1))*(1-(SUM($E86:AC86)/$G$82))*$G$82*'Fixed Data'!AA$52)),0)</f>
        <v>0</v>
      </c>
      <c r="AE86" s="21">
        <f>IF($G$82&lt;0,(IF(2050-AD$80&lt;=0,0,(2/(2050-AD$80+1))*(1-(SUM($E86:AD86)/$G$82))*$G$82*'Fixed Data'!AB$52)),0)</f>
        <v>0</v>
      </c>
      <c r="AF86" s="21">
        <f>IF($G$82&lt;0,(IF(2050-AE$80&lt;=0,0,(2/(2050-AE$80+1))*(1-(SUM($E86:AE86)/$G$82))*$G$82*'Fixed Data'!AC$52)),0)</f>
        <v>0</v>
      </c>
      <c r="AG86" s="21">
        <f>IF($G$82&lt;0,(IF(2050-AF$80&lt;=0,0,(2/(2050-AF$80+1))*(1-(SUM($E86:AF86)/$G$82))*$G$82*'Fixed Data'!AD$52)),0)</f>
        <v>0</v>
      </c>
      <c r="AH86" s="21">
        <f>IF($G$82&lt;0,(IF(2050-AG$80&lt;=0,0,(2/(2050-AG$80+1))*(1-(SUM($E86:AG86)/$G$82))*$G$82*'Fixed Data'!AE$52)),0)</f>
        <v>0</v>
      </c>
      <c r="AI86" s="21">
        <f>IF($G$82&lt;0,(IF(2050-AH$80&lt;=0,0,(2/(2050-AH$80+1))*(1-(SUM($E86:AH86)/$G$82))*$G$82*'Fixed Data'!AF$52)),0)</f>
        <v>0</v>
      </c>
      <c r="AJ86" s="21">
        <f>IF($G$82&lt;0,(IF(2050-AI$80&lt;=0,0,(2/(2050-AI$80+1))*(1-(SUM($E86:AI86)/$G$82))*$G$82*'Fixed Data'!AG$52)),0)</f>
        <v>0</v>
      </c>
      <c r="AK86" s="21">
        <f>IF($G$82&lt;0,(IF(2050-AJ$80&lt;=0,0,(2/(2050-AJ$80+1))*(1-(SUM($E86:AJ86)/$G$82))*$G$82*'Fixed Data'!AH$52)),0)</f>
        <v>0</v>
      </c>
      <c r="AL86" s="21">
        <f>IF($G$82&lt;0,(IF(2050-AK$80&lt;=0,0,(2/(2050-AK$80+1))*(1-(SUM($E86:AK86)/$G$82))*$G$82*'Fixed Data'!AI$52)),0)</f>
        <v>0</v>
      </c>
      <c r="AM86" s="21">
        <f>IF($G$82&lt;0,(IF(2050-AL$80&lt;=0,0,(2/(2050-AL$80+1))*(1-(SUM($E86:AL86)/$G$82))*$G$82*'Fixed Data'!AJ$52)),0)</f>
        <v>0</v>
      </c>
      <c r="AN86" s="21">
        <f>IF($G$82&lt;0,(IF(2050-AM$80&lt;=0,0,(2/(2050-AM$80+1))*(1-(SUM($E86:AM86)/$G$82))*$G$82*'Fixed Data'!AK$52)),0)</f>
        <v>0</v>
      </c>
      <c r="AO86" s="21">
        <f>IF($G$82&lt;0,(IF(2050-AN$80&lt;=0,0,(2/(2050-AN$80+1))*(1-(SUM($E86:AN86)/$G$82))*$G$82*'Fixed Data'!AL$52)),0)</f>
        <v>0</v>
      </c>
      <c r="AP86" s="21">
        <f>IF($G$82&lt;0,(IF(2050-AO$80&lt;=0,0,(2/(2050-AO$80+1))*(1-(SUM($E86:AO86)/$G$82))*$G$82*'Fixed Data'!AM$52)),0)</f>
        <v>0</v>
      </c>
      <c r="AQ86" s="21">
        <f>IF($G$82&lt;0,(IF(2050-AP$80&lt;=0,0,(2/(2050-AP$80+1))*(1-(SUM($E86:AP86)/$G$82))*$G$82*'Fixed Data'!AN$52)),0)</f>
        <v>0</v>
      </c>
      <c r="AR86" s="21">
        <f>IF($G$82&lt;0,(IF(2050-AQ$80&lt;=0,0,(2/(2050-AQ$80+1))*(1-(SUM($E86:AQ86)/$G$82))*$G$82*'Fixed Data'!AO$52)),0)</f>
        <v>0</v>
      </c>
      <c r="AS86" s="21">
        <f>IF($G$82&lt;0,(IF(2050-AR$80&lt;=0,0,(2/(2050-AR$80+1))*(1-(SUM($E86:AR86)/$G$82))*$G$82*'Fixed Data'!AP$52)),0)</f>
        <v>0</v>
      </c>
      <c r="AT86" s="21">
        <f>IF($G$82&lt;0,(IF(2050-AS$80&lt;=0,0,(2/(2050-AS$80+1))*(1-(SUM($E86:AS86)/$G$82))*$G$82*'Fixed Data'!AQ$52)),0)</f>
        <v>0</v>
      </c>
      <c r="AU86" s="21">
        <f>IF($G$82&lt;0,(IF(2050-AT$80&lt;=0,0,(2/(2050-AT$80+1))*(1-(SUM($E86:AT86)/$G$82))*$G$82*'Fixed Data'!AR$52)),0)</f>
        <v>0</v>
      </c>
      <c r="AV86" s="21">
        <f>IF($G$82&lt;0,(IF(2050-AU$80&lt;=0,0,(2/(2050-AU$80+1))*(1-(SUM($E86:AU86)/$G$82))*$G$82*'Fixed Data'!AS$52)),0)</f>
        <v>0</v>
      </c>
      <c r="AW86" s="21">
        <f>IF($G$82&lt;0,(IF(2050-AV$80&lt;=0,0,(2/(2050-AV$80+1))*(1-(SUM($E86:AV86)/$G$82))*$G$82*'Fixed Data'!AT$52)),0)</f>
        <v>0</v>
      </c>
      <c r="AX86" s="21">
        <f>IF($G$82&lt;0,(IF(2050-AW$80&lt;=0,0,(2/(2050-AW$80+1))*(1-(SUM($E86:AW86)/$G$82))*$G$82*'Fixed Data'!AU$52)),0)</f>
        <v>0</v>
      </c>
      <c r="AY86" s="21">
        <f>IF($G$82&lt;0,(IF(2050-AX$80&lt;=0,0,(2/(2050-AX$80+1))*(1-(SUM($E86:AX86)/$G$82))*$G$82*'Fixed Data'!AV$52)),0)</f>
        <v>0</v>
      </c>
      <c r="AZ86" s="21">
        <f>IF($G$82&lt;0,(IF(2050-AY$80&lt;=0,0,(2/(2050-AY$80+1))*(1-(SUM($E86:AY86)/$G$82))*$G$82*'Fixed Data'!AW$52)),0)</f>
        <v>0</v>
      </c>
      <c r="BA86" s="21">
        <f>IF($G$82&lt;0,(IF(2050-AZ$80&lt;=0,0,(2/(2050-AZ$80+1))*(1-(SUM($E86:AZ86)/$G$82))*$G$82*'Fixed Data'!AX$52)),0)</f>
        <v>0</v>
      </c>
      <c r="BB86" s="21">
        <f>IF($G$82&lt;0,(IF(2050-BA$80&lt;=0,0,(2/(2050-BA$80+1))*(1-(SUM($E86:BA86)/$G$82))*$G$82*'Fixed Data'!AY$52)),0)</f>
        <v>0</v>
      </c>
    </row>
    <row r="87" spans="1:54" ht="15" hidden="1" customHeight="1" outlineLevel="3">
      <c r="A87" s="8"/>
      <c r="B87" t="s">
        <v>401</v>
      </c>
      <c r="C87" t="s">
        <v>402</v>
      </c>
      <c r="D87" t="s">
        <v>379</v>
      </c>
      <c r="E87" s="18"/>
      <c r="F87" s="18"/>
      <c r="G87" s="18"/>
      <c r="H87" s="18"/>
      <c r="I87" s="21">
        <f>IF($H$82&lt;0,(IF(2050-H$80&lt;=0,0,(2/(2050-H$80+1))*(1-(SUM($E87:H87)/$H$82))*$H$82*'Fixed Data'!F$52)),0)</f>
        <v>0</v>
      </c>
      <c r="J87" s="21">
        <f>IF($H$82&lt;0,(IF(2050-I$80&lt;=0,0,(2/(2050-I$80+1))*(1-(SUM($E87:I87)/$H$82))*$H$82*'Fixed Data'!G$52)),0)</f>
        <v>0</v>
      </c>
      <c r="K87" s="21">
        <f>IF($H$82&lt;0,(IF(2050-J$80&lt;=0,0,(2/(2050-J$80+1))*(1-(SUM($E87:J87)/$H$82))*$H$82*'Fixed Data'!H$52)),0)</f>
        <v>0</v>
      </c>
      <c r="L87" s="21">
        <f>IF($H$82&lt;0,(IF(2050-K$80&lt;=0,0,(2/(2050-K$80+1))*(1-(SUM($E87:K87)/$H$82))*$H$82*'Fixed Data'!I$52)),0)</f>
        <v>0</v>
      </c>
      <c r="M87" s="21">
        <f>IF($H$82&lt;0,(IF(2050-L$80&lt;=0,0,(2/(2050-L$80+1))*(1-(SUM($E87:L87)/$H$82))*$H$82*'Fixed Data'!J$52)),0)</f>
        <v>0</v>
      </c>
      <c r="N87" s="21">
        <f>IF($H$82&lt;0,(IF(2050-M$80&lt;=0,0,(2/(2050-M$80+1))*(1-(SUM($E87:M87)/$H$82))*$H$82*'Fixed Data'!K$52)),0)</f>
        <v>0</v>
      </c>
      <c r="O87" s="21">
        <f>IF($H$82&lt;0,(IF(2050-N$80&lt;=0,0,(2/(2050-N$80+1))*(1-(SUM($E87:N87)/$H$82))*$H$82*'Fixed Data'!L$52)),0)</f>
        <v>0</v>
      </c>
      <c r="P87" s="21">
        <f>IF($H$82&lt;0,(IF(2050-O$80&lt;=0,0,(2/(2050-O$80+1))*(1-(SUM($E87:O87)/$H$82))*$H$82*'Fixed Data'!M$52)),0)</f>
        <v>0</v>
      </c>
      <c r="Q87" s="21">
        <f>IF($H$82&lt;0,(IF(2050-P$80&lt;=0,0,(2/(2050-P$80+1))*(1-(SUM($E87:P87)/$H$82))*$H$82*'Fixed Data'!N$52)),0)</f>
        <v>0</v>
      </c>
      <c r="R87" s="21">
        <f>IF($H$82&lt;0,(IF(2050-Q$80&lt;=0,0,(2/(2050-Q$80+1))*(1-(SUM($E87:Q87)/$H$82))*$H$82*'Fixed Data'!O$52)),0)</f>
        <v>0</v>
      </c>
      <c r="S87" s="21">
        <f>IF($H$82&lt;0,(IF(2050-R$80&lt;=0,0,(2/(2050-R$80+1))*(1-(SUM($E87:R87)/$H$82))*$H$82*'Fixed Data'!P$52)),0)</f>
        <v>0</v>
      </c>
      <c r="T87" s="21">
        <f>IF($H$82&lt;0,(IF(2050-S$80&lt;=0,0,(2/(2050-S$80+1))*(1-(SUM($E87:S87)/$H$82))*$H$82*'Fixed Data'!Q$52)),0)</f>
        <v>0</v>
      </c>
      <c r="U87" s="21">
        <f>IF($H$82&lt;0,(IF(2050-T$80&lt;=0,0,(2/(2050-T$80+1))*(1-(SUM($E87:T87)/$H$82))*$H$82*'Fixed Data'!R$52)),0)</f>
        <v>0</v>
      </c>
      <c r="V87" s="21">
        <f>IF($H$82&lt;0,(IF(2050-U$80&lt;=0,0,(2/(2050-U$80+1))*(1-(SUM($E87:U87)/$H$82))*$H$82*'Fixed Data'!S$52)),0)</f>
        <v>0</v>
      </c>
      <c r="W87" s="21">
        <f>IF($H$82&lt;0,(IF(2050-V$80&lt;=0,0,(2/(2050-V$80+1))*(1-(SUM($E87:V87)/$H$82))*$H$82*'Fixed Data'!T$52)),0)</f>
        <v>0</v>
      </c>
      <c r="X87" s="21">
        <f>IF($H$82&lt;0,(IF(2050-W$80&lt;=0,0,(2/(2050-W$80+1))*(1-(SUM($E87:W87)/$H$82))*$H$82*'Fixed Data'!U$52)),0)</f>
        <v>0</v>
      </c>
      <c r="Y87" s="21">
        <f>IF($H$82&lt;0,(IF(2050-X$80&lt;=0,0,(2/(2050-X$80+1))*(1-(SUM($E87:X87)/$H$82))*$H$82*'Fixed Data'!V$52)),0)</f>
        <v>0</v>
      </c>
      <c r="Z87" s="21">
        <f>IF($H$82&lt;0,(IF(2050-Y$80&lt;=0,0,(2/(2050-Y$80+1))*(1-(SUM($E87:Y87)/$H$82))*$H$82*'Fixed Data'!W$52)),0)</f>
        <v>0</v>
      </c>
      <c r="AA87" s="21">
        <f>IF($H$82&lt;0,(IF(2050-Z$80&lt;=0,0,(2/(2050-Z$80+1))*(1-(SUM($E87:Z87)/$H$82))*$H$82*'Fixed Data'!X$52)),0)</f>
        <v>0</v>
      </c>
      <c r="AB87" s="21">
        <f>IF($H$82&lt;0,(IF(2050-AA$80&lt;=0,0,(2/(2050-AA$80+1))*(1-(SUM($E87:AA87)/$H$82))*$H$82*'Fixed Data'!Y$52)),0)</f>
        <v>0</v>
      </c>
      <c r="AC87" s="21">
        <f>IF($H$82&lt;0,(IF(2050-AB$80&lt;=0,0,(2/(2050-AB$80+1))*(1-(SUM($E87:AB87)/$H$82))*$H$82*'Fixed Data'!Z$52)),0)</f>
        <v>0</v>
      </c>
      <c r="AD87" s="21">
        <f>IF($H$82&lt;0,(IF(2050-AC$80&lt;=0,0,(2/(2050-AC$80+1))*(1-(SUM($E87:AC87)/$H$82))*$H$82*'Fixed Data'!AA$52)),0)</f>
        <v>0</v>
      </c>
      <c r="AE87" s="21">
        <f>IF($H$82&lt;0,(IF(2050-AD$80&lt;=0,0,(2/(2050-AD$80+1))*(1-(SUM($E87:AD87)/$H$82))*$H$82*'Fixed Data'!AB$52)),0)</f>
        <v>0</v>
      </c>
      <c r="AF87" s="21">
        <f>IF($H$82&lt;0,(IF(2050-AE$80&lt;=0,0,(2/(2050-AE$80+1))*(1-(SUM($E87:AE87)/$H$82))*$H$82*'Fixed Data'!AC$52)),0)</f>
        <v>0</v>
      </c>
      <c r="AG87" s="21">
        <f>IF($H$82&lt;0,(IF(2050-AF$80&lt;=0,0,(2/(2050-AF$80+1))*(1-(SUM($E87:AF87)/$H$82))*$H$82*'Fixed Data'!AD$52)),0)</f>
        <v>0</v>
      </c>
      <c r="AH87" s="21">
        <f>IF($H$82&lt;0,(IF(2050-AG$80&lt;=0,0,(2/(2050-AG$80+1))*(1-(SUM($E87:AG87)/$H$82))*$H$82*'Fixed Data'!AE$52)),0)</f>
        <v>0</v>
      </c>
      <c r="AI87" s="21">
        <f>IF($H$82&lt;0,(IF(2050-AH$80&lt;=0,0,(2/(2050-AH$80+1))*(1-(SUM($E87:AH87)/$H$82))*$H$82*'Fixed Data'!AF$52)),0)</f>
        <v>0</v>
      </c>
      <c r="AJ87" s="21">
        <f>IF($H$82&lt;0,(IF(2050-AI$80&lt;=0,0,(2/(2050-AI$80+1))*(1-(SUM($E87:AI87)/$H$82))*$H$82*'Fixed Data'!AG$52)),0)</f>
        <v>0</v>
      </c>
      <c r="AK87" s="21">
        <f>IF($H$82&lt;0,(IF(2050-AJ$80&lt;=0,0,(2/(2050-AJ$80+1))*(1-(SUM($E87:AJ87)/$H$82))*$H$82*'Fixed Data'!AH$52)),0)</f>
        <v>0</v>
      </c>
      <c r="AL87" s="21">
        <f>IF($H$82&lt;0,(IF(2050-AK$80&lt;=0,0,(2/(2050-AK$80+1))*(1-(SUM($E87:AK87)/$H$82))*$H$82*'Fixed Data'!AI$52)),0)</f>
        <v>0</v>
      </c>
      <c r="AM87" s="21">
        <f>IF($H$82&lt;0,(IF(2050-AL$80&lt;=0,0,(2/(2050-AL$80+1))*(1-(SUM($E87:AL87)/$H$82))*$H$82*'Fixed Data'!AJ$52)),0)</f>
        <v>0</v>
      </c>
      <c r="AN87" s="21">
        <f>IF($H$82&lt;0,(IF(2050-AM$80&lt;=0,0,(2/(2050-AM$80+1))*(1-(SUM($E87:AM87)/$H$82))*$H$82*'Fixed Data'!AK$52)),0)</f>
        <v>0</v>
      </c>
      <c r="AO87" s="21">
        <f>IF($H$82&lt;0,(IF(2050-AN$80&lt;=0,0,(2/(2050-AN$80+1))*(1-(SUM($E87:AN87)/$H$82))*$H$82*'Fixed Data'!AL$52)),0)</f>
        <v>0</v>
      </c>
      <c r="AP87" s="21">
        <f>IF($H$82&lt;0,(IF(2050-AO$80&lt;=0,0,(2/(2050-AO$80+1))*(1-(SUM($E87:AO87)/$H$82))*$H$82*'Fixed Data'!AM$52)),0)</f>
        <v>0</v>
      </c>
      <c r="AQ87" s="21">
        <f>IF($H$82&lt;0,(IF(2050-AP$80&lt;=0,0,(2/(2050-AP$80+1))*(1-(SUM($E87:AP87)/$H$82))*$H$82*'Fixed Data'!AN$52)),0)</f>
        <v>0</v>
      </c>
      <c r="AR87" s="21">
        <f>IF($H$82&lt;0,(IF(2050-AQ$80&lt;=0,0,(2/(2050-AQ$80+1))*(1-(SUM($E87:AQ87)/$H$82))*$H$82*'Fixed Data'!AO$52)),0)</f>
        <v>0</v>
      </c>
      <c r="AS87" s="21">
        <f>IF($H$82&lt;0,(IF(2050-AR$80&lt;=0,0,(2/(2050-AR$80+1))*(1-(SUM($E87:AR87)/$H$82))*$H$82*'Fixed Data'!AP$52)),0)</f>
        <v>0</v>
      </c>
      <c r="AT87" s="21">
        <f>IF($H$82&lt;0,(IF(2050-AS$80&lt;=0,0,(2/(2050-AS$80+1))*(1-(SUM($E87:AS87)/$H$82))*$H$82*'Fixed Data'!AQ$52)),0)</f>
        <v>0</v>
      </c>
      <c r="AU87" s="21">
        <f>IF($H$82&lt;0,(IF(2050-AT$80&lt;=0,0,(2/(2050-AT$80+1))*(1-(SUM($E87:AT87)/$H$82))*$H$82*'Fixed Data'!AR$52)),0)</f>
        <v>0</v>
      </c>
      <c r="AV87" s="21">
        <f>IF($H$82&lt;0,(IF(2050-AU$80&lt;=0,0,(2/(2050-AU$80+1))*(1-(SUM($E87:AU87)/$H$82))*$H$82*'Fixed Data'!AS$52)),0)</f>
        <v>0</v>
      </c>
      <c r="AW87" s="21">
        <f>IF($H$82&lt;0,(IF(2050-AV$80&lt;=0,0,(2/(2050-AV$80+1))*(1-(SUM($E87:AV87)/$H$82))*$H$82*'Fixed Data'!AT$52)),0)</f>
        <v>0</v>
      </c>
      <c r="AX87" s="21">
        <f>IF($H$82&lt;0,(IF(2050-AW$80&lt;=0,0,(2/(2050-AW$80+1))*(1-(SUM($E87:AW87)/$H$82))*$H$82*'Fixed Data'!AU$52)),0)</f>
        <v>0</v>
      </c>
      <c r="AY87" s="21">
        <f>IF($H$82&lt;0,(IF(2050-AX$80&lt;=0,0,(2/(2050-AX$80+1))*(1-(SUM($E87:AX87)/$H$82))*$H$82*'Fixed Data'!AV$52)),0)</f>
        <v>0</v>
      </c>
      <c r="AZ87" s="21">
        <f>IF($H$82&lt;0,(IF(2050-AY$80&lt;=0,0,(2/(2050-AY$80+1))*(1-(SUM($E87:AY87)/$H$82))*$H$82*'Fixed Data'!AW$52)),0)</f>
        <v>0</v>
      </c>
      <c r="BA87" s="21">
        <f>IF($H$82&lt;0,(IF(2050-AZ$80&lt;=0,0,(2/(2050-AZ$80+1))*(1-(SUM($E87:AZ87)/$H$82))*$H$82*'Fixed Data'!AX$52)),0)</f>
        <v>0</v>
      </c>
      <c r="BB87" s="21">
        <f>IF($H$82&lt;0,(IF(2050-BA$80&lt;=0,0,(2/(2050-BA$80+1))*(1-(SUM($E87:BA87)/$H$82))*$H$82*'Fixed Data'!AY$52)),0)</f>
        <v>0</v>
      </c>
    </row>
    <row r="88" spans="1:54" ht="15" hidden="1" customHeight="1" outlineLevel="3">
      <c r="A88" s="8"/>
      <c r="B88" t="s">
        <v>403</v>
      </c>
      <c r="C88" t="s">
        <v>404</v>
      </c>
      <c r="D88" t="s">
        <v>379</v>
      </c>
      <c r="E88" s="18"/>
      <c r="F88" s="18"/>
      <c r="G88" s="18"/>
      <c r="H88" s="18"/>
      <c r="I88" s="18"/>
      <c r="J88" s="21">
        <f>IF($I$82&lt;0,(IF(2050-I$80&lt;=0,0,(2/(2050-I$80+1))*(1-(SUM($E88:I88)/$I$82))*$I$82*'Fixed Data'!G$52)),0)</f>
        <v>0</v>
      </c>
      <c r="K88" s="21">
        <f>IF($I$82&lt;0,(IF(2050-J$80&lt;=0,0,(2/(2050-J$80+1))*(1-(SUM($E88:J88)/$I$82))*$I$82*'Fixed Data'!H$52)),0)</f>
        <v>0</v>
      </c>
      <c r="L88" s="21">
        <f>IF($I$82&lt;0,(IF(2050-K$80&lt;=0,0,(2/(2050-K$80+1))*(1-(SUM($E88:K88)/$I$82))*$I$82*'Fixed Data'!I$52)),0)</f>
        <v>0</v>
      </c>
      <c r="M88" s="21">
        <f>IF($I$82&lt;0,(IF(2050-L$80&lt;=0,0,(2/(2050-L$80+1))*(1-(SUM($E88:L88)/$I$82))*$I$82*'Fixed Data'!J$52)),0)</f>
        <v>0</v>
      </c>
      <c r="N88" s="21">
        <f>IF($I$82&lt;0,(IF(2050-M$80&lt;=0,0,(2/(2050-M$80+1))*(1-(SUM($E88:M88)/$I$82))*$I$82*'Fixed Data'!K$52)),0)</f>
        <v>0</v>
      </c>
      <c r="O88" s="21">
        <f>IF($I$82&lt;0,(IF(2050-N$80&lt;=0,0,(2/(2050-N$80+1))*(1-(SUM($E88:N88)/$I$82))*$I$82*'Fixed Data'!L$52)),0)</f>
        <v>0</v>
      </c>
      <c r="P88" s="21">
        <f>IF($I$82&lt;0,(IF(2050-O$80&lt;=0,0,(2/(2050-O$80+1))*(1-(SUM($E88:O88)/$I$82))*$I$82*'Fixed Data'!M$52)),0)</f>
        <v>0</v>
      </c>
      <c r="Q88" s="21">
        <f>IF($I$82&lt;0,(IF(2050-P$80&lt;=0,0,(2/(2050-P$80+1))*(1-(SUM($E88:P88)/$I$82))*$I$82*'Fixed Data'!N$52)),0)</f>
        <v>0</v>
      </c>
      <c r="R88" s="21">
        <f>IF($I$82&lt;0,(IF(2050-Q$80&lt;=0,0,(2/(2050-Q$80+1))*(1-(SUM($E88:Q88)/$I$82))*$I$82*'Fixed Data'!O$52)),0)</f>
        <v>0</v>
      </c>
      <c r="S88" s="21">
        <f>IF($I$82&lt;0,(IF(2050-R$80&lt;=0,0,(2/(2050-R$80+1))*(1-(SUM($E88:R88)/$I$82))*$I$82*'Fixed Data'!P$52)),0)</f>
        <v>0</v>
      </c>
      <c r="T88" s="21">
        <f>IF($I$82&lt;0,(IF(2050-S$80&lt;=0,0,(2/(2050-S$80+1))*(1-(SUM($E88:S88)/$I$82))*$I$82*'Fixed Data'!Q$52)),0)</f>
        <v>0</v>
      </c>
      <c r="U88" s="21">
        <f>IF($I$82&lt;0,(IF(2050-T$80&lt;=0,0,(2/(2050-T$80+1))*(1-(SUM($E88:T88)/$I$82))*$I$82*'Fixed Data'!R$52)),0)</f>
        <v>0</v>
      </c>
      <c r="V88" s="21">
        <f>IF($I$82&lt;0,(IF(2050-U$80&lt;=0,0,(2/(2050-U$80+1))*(1-(SUM($E88:U88)/$I$82))*$I$82*'Fixed Data'!S$52)),0)</f>
        <v>0</v>
      </c>
      <c r="W88" s="21">
        <f>IF($I$82&lt;0,(IF(2050-V$80&lt;=0,0,(2/(2050-V$80+1))*(1-(SUM($E88:V88)/$I$82))*$I$82*'Fixed Data'!T$52)),0)</f>
        <v>0</v>
      </c>
      <c r="X88" s="21">
        <f>IF($I$82&lt;0,(IF(2050-W$80&lt;=0,0,(2/(2050-W$80+1))*(1-(SUM($E88:W88)/$I$82))*$I$82*'Fixed Data'!U$52)),0)</f>
        <v>0</v>
      </c>
      <c r="Y88" s="21">
        <f>IF($I$82&lt;0,(IF(2050-X$80&lt;=0,0,(2/(2050-X$80+1))*(1-(SUM($E88:X88)/$I$82))*$I$82*'Fixed Data'!V$52)),0)</f>
        <v>0</v>
      </c>
      <c r="Z88" s="21">
        <f>IF($I$82&lt;0,(IF(2050-Y$80&lt;=0,0,(2/(2050-Y$80+1))*(1-(SUM($E88:Y88)/$I$82))*$I$82*'Fixed Data'!W$52)),0)</f>
        <v>0</v>
      </c>
      <c r="AA88" s="21">
        <f>IF($I$82&lt;0,(IF(2050-Z$80&lt;=0,0,(2/(2050-Z$80+1))*(1-(SUM($E88:Z88)/$I$82))*$I$82*'Fixed Data'!X$52)),0)</f>
        <v>0</v>
      </c>
      <c r="AB88" s="21">
        <f>IF($I$82&lt;0,(IF(2050-AA$80&lt;=0,0,(2/(2050-AA$80+1))*(1-(SUM($E88:AA88)/$I$82))*$I$82*'Fixed Data'!Y$52)),0)</f>
        <v>0</v>
      </c>
      <c r="AC88" s="21">
        <f>IF($I$82&lt;0,(IF(2050-AB$80&lt;=0,0,(2/(2050-AB$80+1))*(1-(SUM($E88:AB88)/$I$82))*$I$82*'Fixed Data'!Z$52)),0)</f>
        <v>0</v>
      </c>
      <c r="AD88" s="21">
        <f>IF($I$82&lt;0,(IF(2050-AC$80&lt;=0,0,(2/(2050-AC$80+1))*(1-(SUM($E88:AC88)/$I$82))*$I$82*'Fixed Data'!AA$52)),0)</f>
        <v>0</v>
      </c>
      <c r="AE88" s="21">
        <f>IF($I$82&lt;0,(IF(2050-AD$80&lt;=0,0,(2/(2050-AD$80+1))*(1-(SUM($E88:AD88)/$I$82))*$I$82*'Fixed Data'!AB$52)),0)</f>
        <v>0</v>
      </c>
      <c r="AF88" s="21">
        <f>IF($I$82&lt;0,(IF(2050-AE$80&lt;=0,0,(2/(2050-AE$80+1))*(1-(SUM($E88:AE88)/$I$82))*$I$82*'Fixed Data'!AC$52)),0)</f>
        <v>0</v>
      </c>
      <c r="AG88" s="21">
        <f>IF($I$82&lt;0,(IF(2050-AF$80&lt;=0,0,(2/(2050-AF$80+1))*(1-(SUM($E88:AF88)/$I$82))*$I$82*'Fixed Data'!AD$52)),0)</f>
        <v>0</v>
      </c>
      <c r="AH88" s="21">
        <f>IF($I$82&lt;0,(IF(2050-AG$80&lt;=0,0,(2/(2050-AG$80+1))*(1-(SUM($E88:AG88)/$I$82))*$I$82*'Fixed Data'!AE$52)),0)</f>
        <v>0</v>
      </c>
      <c r="AI88" s="21">
        <f>IF($I$82&lt;0,(IF(2050-AH$80&lt;=0,0,(2/(2050-AH$80+1))*(1-(SUM($E88:AH88)/$I$82))*$I$82*'Fixed Data'!AF$52)),0)</f>
        <v>0</v>
      </c>
      <c r="AJ88" s="21">
        <f>IF($I$82&lt;0,(IF(2050-AI$80&lt;=0,0,(2/(2050-AI$80+1))*(1-(SUM($E88:AI88)/$I$82))*$I$82*'Fixed Data'!AG$52)),0)</f>
        <v>0</v>
      </c>
      <c r="AK88" s="21">
        <f>IF($I$82&lt;0,(IF(2050-AJ$80&lt;=0,0,(2/(2050-AJ$80+1))*(1-(SUM($E88:AJ88)/$I$82))*$I$82*'Fixed Data'!AH$52)),0)</f>
        <v>0</v>
      </c>
      <c r="AL88" s="21">
        <f>IF($I$82&lt;0,(IF(2050-AK$80&lt;=0,0,(2/(2050-AK$80+1))*(1-(SUM($E88:AK88)/$I$82))*$I$82*'Fixed Data'!AI$52)),0)</f>
        <v>0</v>
      </c>
      <c r="AM88" s="21">
        <f>IF($I$82&lt;0,(IF(2050-AL$80&lt;=0,0,(2/(2050-AL$80+1))*(1-(SUM($E88:AL88)/$I$82))*$I$82*'Fixed Data'!AJ$52)),0)</f>
        <v>0</v>
      </c>
      <c r="AN88" s="21">
        <f>IF($I$82&lt;0,(IF(2050-AM$80&lt;=0,0,(2/(2050-AM$80+1))*(1-(SUM($E88:AM88)/$I$82))*$I$82*'Fixed Data'!AK$52)),0)</f>
        <v>0</v>
      </c>
      <c r="AO88" s="21">
        <f>IF($I$82&lt;0,(IF(2050-AN$80&lt;=0,0,(2/(2050-AN$80+1))*(1-(SUM($E88:AN88)/$I$82))*$I$82*'Fixed Data'!AL$52)),0)</f>
        <v>0</v>
      </c>
      <c r="AP88" s="21">
        <f>IF($I$82&lt;0,(IF(2050-AO$80&lt;=0,0,(2/(2050-AO$80+1))*(1-(SUM($E88:AO88)/$I$82))*$I$82*'Fixed Data'!AM$52)),0)</f>
        <v>0</v>
      </c>
      <c r="AQ88" s="21">
        <f>IF($I$82&lt;0,(IF(2050-AP$80&lt;=0,0,(2/(2050-AP$80+1))*(1-(SUM($E88:AP88)/$I$82))*$I$82*'Fixed Data'!AN$52)),0)</f>
        <v>0</v>
      </c>
      <c r="AR88" s="21">
        <f>IF($I$82&lt;0,(IF(2050-AQ$80&lt;=0,0,(2/(2050-AQ$80+1))*(1-(SUM($E88:AQ88)/$I$82))*$I$82*'Fixed Data'!AO$52)),0)</f>
        <v>0</v>
      </c>
      <c r="AS88" s="21">
        <f>IF($I$82&lt;0,(IF(2050-AR$80&lt;=0,0,(2/(2050-AR$80+1))*(1-(SUM($E88:AR88)/$I$82))*$I$82*'Fixed Data'!AP$52)),0)</f>
        <v>0</v>
      </c>
      <c r="AT88" s="21">
        <f>IF($I$82&lt;0,(IF(2050-AS$80&lt;=0,0,(2/(2050-AS$80+1))*(1-(SUM($E88:AS88)/$I$82))*$I$82*'Fixed Data'!AQ$52)),0)</f>
        <v>0</v>
      </c>
      <c r="AU88" s="21">
        <f>IF($I$82&lt;0,(IF(2050-AT$80&lt;=0,0,(2/(2050-AT$80+1))*(1-(SUM($E88:AT88)/$I$82))*$I$82*'Fixed Data'!AR$52)),0)</f>
        <v>0</v>
      </c>
      <c r="AV88" s="21">
        <f>IF($I$82&lt;0,(IF(2050-AU$80&lt;=0,0,(2/(2050-AU$80+1))*(1-(SUM($E88:AU88)/$I$82))*$I$82*'Fixed Data'!AS$52)),0)</f>
        <v>0</v>
      </c>
      <c r="AW88" s="21">
        <f>IF($I$82&lt;0,(IF(2050-AV$80&lt;=0,0,(2/(2050-AV$80+1))*(1-(SUM($E88:AV88)/$I$82))*$I$82*'Fixed Data'!AT$52)),0)</f>
        <v>0</v>
      </c>
      <c r="AX88" s="21">
        <f>IF($I$82&lt;0,(IF(2050-AW$80&lt;=0,0,(2/(2050-AW$80+1))*(1-(SUM($E88:AW88)/$I$82))*$I$82*'Fixed Data'!AU$52)),0)</f>
        <v>0</v>
      </c>
      <c r="AY88" s="21">
        <f>IF($I$82&lt;0,(IF(2050-AX$80&lt;=0,0,(2/(2050-AX$80+1))*(1-(SUM($E88:AX88)/$I$82))*$I$82*'Fixed Data'!AV$52)),0)</f>
        <v>0</v>
      </c>
      <c r="AZ88" s="21">
        <f>IF($I$82&lt;0,(IF(2050-AY$80&lt;=0,0,(2/(2050-AY$80+1))*(1-(SUM($E88:AY88)/$I$82))*$I$82*'Fixed Data'!AW$52)),0)</f>
        <v>0</v>
      </c>
      <c r="BA88" s="21">
        <f>IF($I$82&lt;0,(IF(2050-AZ$80&lt;=0,0,(2/(2050-AZ$80+1))*(1-(SUM($E88:AZ88)/$I$82))*$I$82*'Fixed Data'!AX$52)),0)</f>
        <v>0</v>
      </c>
      <c r="BB88" s="21">
        <f>IF($I$82&lt;0,(IF(2050-BA$80&lt;=0,0,(2/(2050-BA$80+1))*(1-(SUM($E88:BA88)/$I$82))*$I$82*'Fixed Data'!AY$52)),0)</f>
        <v>0</v>
      </c>
    </row>
    <row r="89" spans="1:54" ht="15" hidden="1" customHeight="1" outlineLevel="3">
      <c r="A89" s="8"/>
      <c r="B89" t="s">
        <v>405</v>
      </c>
      <c r="C89" t="s">
        <v>406</v>
      </c>
      <c r="D89" t="s">
        <v>379</v>
      </c>
      <c r="E89" s="18"/>
      <c r="F89" s="18"/>
      <c r="G89" s="18"/>
      <c r="H89" s="18"/>
      <c r="I89" s="18"/>
      <c r="J89" s="18"/>
      <c r="K89" s="21">
        <f>IF($J$82&lt;0,(IF(2050-J$80&lt;=0,0,(2/(2050-J$80+1))*(1-(SUM($E89:J89)/$J$82))*$J$82*'Fixed Data'!H$52)),0)</f>
        <v>0</v>
      </c>
      <c r="L89" s="21">
        <f>IF($J$82&lt;0,(IF(2050-K$80&lt;=0,0,(2/(2050-K$80+1))*(1-(SUM($E89:K89)/$J$82))*$J$82*'Fixed Data'!I$52)),0)</f>
        <v>0</v>
      </c>
      <c r="M89" s="21">
        <f>IF($J$82&lt;0,(IF(2050-L$80&lt;=0,0,(2/(2050-L$80+1))*(1-(SUM($E89:L89)/$J$82))*$J$82*'Fixed Data'!J$52)),0)</f>
        <v>0</v>
      </c>
      <c r="N89" s="21">
        <f>IF($J$82&lt;0,(IF(2050-M$80&lt;=0,0,(2/(2050-M$80+1))*(1-(SUM($E89:M89)/$J$82))*$J$82*'Fixed Data'!K$52)),0)</f>
        <v>0</v>
      </c>
      <c r="O89" s="21">
        <f>IF($J$82&lt;0,(IF(2050-N$80&lt;=0,0,(2/(2050-N$80+1))*(1-(SUM($E89:N89)/$J$82))*$J$82*'Fixed Data'!L$52)),0)</f>
        <v>0</v>
      </c>
      <c r="P89" s="21">
        <f>IF($J$82&lt;0,(IF(2050-O$80&lt;=0,0,(2/(2050-O$80+1))*(1-(SUM($E89:O89)/$J$82))*$J$82*'Fixed Data'!M$52)),0)</f>
        <v>0</v>
      </c>
      <c r="Q89" s="21">
        <f>IF($J$82&lt;0,(IF(2050-P$80&lt;=0,0,(2/(2050-P$80+1))*(1-(SUM($E89:P89)/$J$82))*$J$82*'Fixed Data'!N$52)),0)</f>
        <v>0</v>
      </c>
      <c r="R89" s="21">
        <f>IF($J$82&lt;0,(IF(2050-Q$80&lt;=0,0,(2/(2050-Q$80+1))*(1-(SUM($E89:Q89)/$J$82))*$J$82*'Fixed Data'!O$52)),0)</f>
        <v>0</v>
      </c>
      <c r="S89" s="21">
        <f>IF($J$82&lt;0,(IF(2050-R$80&lt;=0,0,(2/(2050-R$80+1))*(1-(SUM($E89:R89)/$J$82))*$J$82*'Fixed Data'!P$52)),0)</f>
        <v>0</v>
      </c>
      <c r="T89" s="21">
        <f>IF($J$82&lt;0,(IF(2050-S$80&lt;=0,0,(2/(2050-S$80+1))*(1-(SUM($E89:S89)/$J$82))*$J$82*'Fixed Data'!Q$52)),0)</f>
        <v>0</v>
      </c>
      <c r="U89" s="21">
        <f>IF($J$82&lt;0,(IF(2050-T$80&lt;=0,0,(2/(2050-T$80+1))*(1-(SUM($E89:T89)/$J$82))*$J$82*'Fixed Data'!R$52)),0)</f>
        <v>0</v>
      </c>
      <c r="V89" s="21">
        <f>IF($J$82&lt;0,(IF(2050-U$80&lt;=0,0,(2/(2050-U$80+1))*(1-(SUM($E89:U89)/$J$82))*$J$82*'Fixed Data'!S$52)),0)</f>
        <v>0</v>
      </c>
      <c r="W89" s="21">
        <f>IF($J$82&lt;0,(IF(2050-V$80&lt;=0,0,(2/(2050-V$80+1))*(1-(SUM($E89:V89)/$J$82))*$J$82*'Fixed Data'!T$52)),0)</f>
        <v>0</v>
      </c>
      <c r="X89" s="21">
        <f>IF($J$82&lt;0,(IF(2050-W$80&lt;=0,0,(2/(2050-W$80+1))*(1-(SUM($E89:W89)/$J$82))*$J$82*'Fixed Data'!U$52)),0)</f>
        <v>0</v>
      </c>
      <c r="Y89" s="21">
        <f>IF($J$82&lt;0,(IF(2050-X$80&lt;=0,0,(2/(2050-X$80+1))*(1-(SUM($E89:X89)/$J$82))*$J$82*'Fixed Data'!V$52)),0)</f>
        <v>0</v>
      </c>
      <c r="Z89" s="21">
        <f>IF($J$82&lt;0,(IF(2050-Y$80&lt;=0,0,(2/(2050-Y$80+1))*(1-(SUM($E89:Y89)/$J$82))*$J$82*'Fixed Data'!W$52)),0)</f>
        <v>0</v>
      </c>
      <c r="AA89" s="21">
        <f>IF($J$82&lt;0,(IF(2050-Z$80&lt;=0,0,(2/(2050-Z$80+1))*(1-(SUM($E89:Z89)/$J$82))*$J$82*'Fixed Data'!X$52)),0)</f>
        <v>0</v>
      </c>
      <c r="AB89" s="21">
        <f>IF($J$82&lt;0,(IF(2050-AA$80&lt;=0,0,(2/(2050-AA$80+1))*(1-(SUM($E89:AA89)/$J$82))*$J$82*'Fixed Data'!Y$52)),0)</f>
        <v>0</v>
      </c>
      <c r="AC89" s="21">
        <f>IF($J$82&lt;0,(IF(2050-AB$80&lt;=0,0,(2/(2050-AB$80+1))*(1-(SUM($E89:AB89)/$J$82))*$J$82*'Fixed Data'!Z$52)),0)</f>
        <v>0</v>
      </c>
      <c r="AD89" s="21">
        <f>IF($J$82&lt;0,(IF(2050-AC$80&lt;=0,0,(2/(2050-AC$80+1))*(1-(SUM($E89:AC89)/$J$82))*$J$82*'Fixed Data'!AA$52)),0)</f>
        <v>0</v>
      </c>
      <c r="AE89" s="21">
        <f>IF($J$82&lt;0,(IF(2050-AD$80&lt;=0,0,(2/(2050-AD$80+1))*(1-(SUM($E89:AD89)/$J$82))*$J$82*'Fixed Data'!AB$52)),0)</f>
        <v>0</v>
      </c>
      <c r="AF89" s="21">
        <f>IF($J$82&lt;0,(IF(2050-AE$80&lt;=0,0,(2/(2050-AE$80+1))*(1-(SUM($E89:AE89)/$J$82))*$J$82*'Fixed Data'!AC$52)),0)</f>
        <v>0</v>
      </c>
      <c r="AG89" s="21">
        <f>IF($J$82&lt;0,(IF(2050-AF$80&lt;=0,0,(2/(2050-AF$80+1))*(1-(SUM($E89:AF89)/$J$82))*$J$82*'Fixed Data'!AD$52)),0)</f>
        <v>0</v>
      </c>
      <c r="AH89" s="21">
        <f>IF($J$82&lt;0,(IF(2050-AG$80&lt;=0,0,(2/(2050-AG$80+1))*(1-(SUM($E89:AG89)/$J$82))*$J$82*'Fixed Data'!AE$52)),0)</f>
        <v>0</v>
      </c>
      <c r="AI89" s="21">
        <f>IF($J$82&lt;0,(IF(2050-AH$80&lt;=0,0,(2/(2050-AH$80+1))*(1-(SUM($E89:AH89)/$J$82))*$J$82*'Fixed Data'!AF$52)),0)</f>
        <v>0</v>
      </c>
      <c r="AJ89" s="21">
        <f>IF($J$82&lt;0,(IF(2050-AI$80&lt;=0,0,(2/(2050-AI$80+1))*(1-(SUM($E89:AI89)/$J$82))*$J$82*'Fixed Data'!AG$52)),0)</f>
        <v>0</v>
      </c>
      <c r="AK89" s="21">
        <f>IF($J$82&lt;0,(IF(2050-AJ$80&lt;=0,0,(2/(2050-AJ$80+1))*(1-(SUM($E89:AJ89)/$J$82))*$J$82*'Fixed Data'!AH$52)),0)</f>
        <v>0</v>
      </c>
      <c r="AL89" s="21">
        <f>IF($J$82&lt;0,(IF(2050-AK$80&lt;=0,0,(2/(2050-AK$80+1))*(1-(SUM($E89:AK89)/$J$82))*$J$82*'Fixed Data'!AI$52)),0)</f>
        <v>0</v>
      </c>
      <c r="AM89" s="21">
        <f>IF($J$82&lt;0,(IF(2050-AL$80&lt;=0,0,(2/(2050-AL$80+1))*(1-(SUM($E89:AL89)/$J$82))*$J$82*'Fixed Data'!AJ$52)),0)</f>
        <v>0</v>
      </c>
      <c r="AN89" s="21">
        <f>IF($J$82&lt;0,(IF(2050-AM$80&lt;=0,0,(2/(2050-AM$80+1))*(1-(SUM($E89:AM89)/$J$82))*$J$82*'Fixed Data'!AK$52)),0)</f>
        <v>0</v>
      </c>
      <c r="AO89" s="21">
        <f>IF($J$82&lt;0,(IF(2050-AN$80&lt;=0,0,(2/(2050-AN$80+1))*(1-(SUM($E89:AN89)/$J$82))*$J$82*'Fixed Data'!AL$52)),0)</f>
        <v>0</v>
      </c>
      <c r="AP89" s="21">
        <f>IF($J$82&lt;0,(IF(2050-AO$80&lt;=0,0,(2/(2050-AO$80+1))*(1-(SUM($E89:AO89)/$J$82))*$J$82*'Fixed Data'!AM$52)),0)</f>
        <v>0</v>
      </c>
      <c r="AQ89" s="21">
        <f>IF($J$82&lt;0,(IF(2050-AP$80&lt;=0,0,(2/(2050-AP$80+1))*(1-(SUM($E89:AP89)/$J$82))*$J$82*'Fixed Data'!AN$52)),0)</f>
        <v>0</v>
      </c>
      <c r="AR89" s="21">
        <f>IF($J$82&lt;0,(IF(2050-AQ$80&lt;=0,0,(2/(2050-AQ$80+1))*(1-(SUM($E89:AQ89)/$J$82))*$J$82*'Fixed Data'!AO$52)),0)</f>
        <v>0</v>
      </c>
      <c r="AS89" s="21">
        <f>IF($J$82&lt;0,(IF(2050-AR$80&lt;=0,0,(2/(2050-AR$80+1))*(1-(SUM($E89:AR89)/$J$82))*$J$82*'Fixed Data'!AP$52)),0)</f>
        <v>0</v>
      </c>
      <c r="AT89" s="21">
        <f>IF($J$82&lt;0,(IF(2050-AS$80&lt;=0,0,(2/(2050-AS$80+1))*(1-(SUM($E89:AS89)/$J$82))*$J$82*'Fixed Data'!AQ$52)),0)</f>
        <v>0</v>
      </c>
      <c r="AU89" s="21">
        <f>IF($J$82&lt;0,(IF(2050-AT$80&lt;=0,0,(2/(2050-AT$80+1))*(1-(SUM($E89:AT89)/$J$82))*$J$82*'Fixed Data'!AR$52)),0)</f>
        <v>0</v>
      </c>
      <c r="AV89" s="21">
        <f>IF($J$82&lt;0,(IF(2050-AU$80&lt;=0,0,(2/(2050-AU$80+1))*(1-(SUM($E89:AU89)/$J$82))*$J$82*'Fixed Data'!AS$52)),0)</f>
        <v>0</v>
      </c>
      <c r="AW89" s="21">
        <f>IF($J$82&lt;0,(IF(2050-AV$80&lt;=0,0,(2/(2050-AV$80+1))*(1-(SUM($E89:AV89)/$J$82))*$J$82*'Fixed Data'!AT$52)),0)</f>
        <v>0</v>
      </c>
      <c r="AX89" s="21">
        <f>IF($J$82&lt;0,(IF(2050-AW$80&lt;=0,0,(2/(2050-AW$80+1))*(1-(SUM($E89:AW89)/$J$82))*$J$82*'Fixed Data'!AU$52)),0)</f>
        <v>0</v>
      </c>
      <c r="AY89" s="21">
        <f>IF($J$82&lt;0,(IF(2050-AX$80&lt;=0,0,(2/(2050-AX$80+1))*(1-(SUM($E89:AX89)/$J$82))*$J$82*'Fixed Data'!AV$52)),0)</f>
        <v>0</v>
      </c>
      <c r="AZ89" s="21">
        <f>IF($J$82&lt;0,(IF(2050-AY$80&lt;=0,0,(2/(2050-AY$80+1))*(1-(SUM($E89:AY89)/$J$82))*$J$82*'Fixed Data'!AW$52)),0)</f>
        <v>0</v>
      </c>
      <c r="BA89" s="21">
        <f>IF($J$82&lt;0,(IF(2050-AZ$80&lt;=0,0,(2/(2050-AZ$80+1))*(1-(SUM($E89:AZ89)/$J$82))*$J$82*'Fixed Data'!AX$52)),0)</f>
        <v>0</v>
      </c>
      <c r="BB89" s="21">
        <f>IF($J$82&lt;0,(IF(2050-BA$80&lt;=0,0,(2/(2050-BA$80+1))*(1-(SUM($E89:BA89)/$J$82))*$J$82*'Fixed Data'!AY$52)),0)</f>
        <v>0</v>
      </c>
    </row>
    <row r="90" spans="1:54" ht="15" hidden="1" customHeight="1" outlineLevel="3">
      <c r="A90" s="8"/>
      <c r="B90" t="s">
        <v>407</v>
      </c>
      <c r="C90" t="s">
        <v>408</v>
      </c>
      <c r="D90" t="s">
        <v>379</v>
      </c>
      <c r="E90" s="18"/>
      <c r="F90" s="18"/>
      <c r="G90" s="18"/>
      <c r="H90" s="18"/>
      <c r="I90" s="18"/>
      <c r="J90" s="18"/>
      <c r="K90" s="18"/>
      <c r="L90" s="21">
        <f>IF($K$82&lt;0,(IF(2050-K$80&lt;=0,0,(2/(2050-K$80+1))*(1-(SUM($E90:K90)/$K$82))*$K$82*'Fixed Data'!I$52)),0)</f>
        <v>0</v>
      </c>
      <c r="M90" s="21">
        <f>IF($K$82&lt;0,(IF(2050-L$80&lt;=0,0,(2/(2050-L$80+1))*(1-(SUM($E90:L90)/$K$82))*$K$82*'Fixed Data'!J$52)),0)</f>
        <v>0</v>
      </c>
      <c r="N90" s="21">
        <f>IF($K$82&lt;0,(IF(2050-M$80&lt;=0,0,(2/(2050-M$80+1))*(1-(SUM($E90:M90)/$K$82))*$K$82*'Fixed Data'!K$52)),0)</f>
        <v>0</v>
      </c>
      <c r="O90" s="21">
        <f>IF($K$82&lt;0,(IF(2050-N$80&lt;=0,0,(2/(2050-N$80+1))*(1-(SUM($E90:N90)/$K$82))*$K$82*'Fixed Data'!L$52)),0)</f>
        <v>0</v>
      </c>
      <c r="P90" s="21">
        <f>IF($K$82&lt;0,(IF(2050-O$80&lt;=0,0,(2/(2050-O$80+1))*(1-(SUM($E90:O90)/$K$82))*$K$82*'Fixed Data'!M$52)),0)</f>
        <v>0</v>
      </c>
      <c r="Q90" s="21">
        <f>IF($K$82&lt;0,(IF(2050-P$80&lt;=0,0,(2/(2050-P$80+1))*(1-(SUM($E90:P90)/$K$82))*$K$82*'Fixed Data'!N$52)),0)</f>
        <v>0</v>
      </c>
      <c r="R90" s="21">
        <f>IF($K$82&lt;0,(IF(2050-Q$80&lt;=0,0,(2/(2050-Q$80+1))*(1-(SUM($E90:Q90)/$K$82))*$K$82*'Fixed Data'!O$52)),0)</f>
        <v>0</v>
      </c>
      <c r="S90" s="21">
        <f>IF($K$82&lt;0,(IF(2050-R$80&lt;=0,0,(2/(2050-R$80+1))*(1-(SUM($E90:R90)/$K$82))*$K$82*'Fixed Data'!P$52)),0)</f>
        <v>0</v>
      </c>
      <c r="T90" s="21">
        <f>IF($K$82&lt;0,(IF(2050-S$80&lt;=0,0,(2/(2050-S$80+1))*(1-(SUM($E90:S90)/$K$82))*$K$82*'Fixed Data'!Q$52)),0)</f>
        <v>0</v>
      </c>
      <c r="U90" s="21">
        <f>IF($K$82&lt;0,(IF(2050-T$80&lt;=0,0,(2/(2050-T$80+1))*(1-(SUM($E90:T90)/$K$82))*$K$82*'Fixed Data'!R$52)),0)</f>
        <v>0</v>
      </c>
      <c r="V90" s="21">
        <f>IF($K$82&lt;0,(IF(2050-U$80&lt;=0,0,(2/(2050-U$80+1))*(1-(SUM($E90:U90)/$K$82))*$K$82*'Fixed Data'!S$52)),0)</f>
        <v>0</v>
      </c>
      <c r="W90" s="21">
        <f>IF($K$82&lt;0,(IF(2050-V$80&lt;=0,0,(2/(2050-V$80+1))*(1-(SUM($E90:V90)/$K$82))*$K$82*'Fixed Data'!T$52)),0)</f>
        <v>0</v>
      </c>
      <c r="X90" s="21">
        <f>IF($K$82&lt;0,(IF(2050-W$80&lt;=0,0,(2/(2050-W$80+1))*(1-(SUM($E90:W90)/$K$82))*$K$82*'Fixed Data'!U$52)),0)</f>
        <v>0</v>
      </c>
      <c r="Y90" s="21">
        <f>IF($K$82&lt;0,(IF(2050-X$80&lt;=0,0,(2/(2050-X$80+1))*(1-(SUM($E90:X90)/$K$82))*$K$82*'Fixed Data'!V$52)),0)</f>
        <v>0</v>
      </c>
      <c r="Z90" s="21">
        <f>IF($K$82&lt;0,(IF(2050-Y$80&lt;=0,0,(2/(2050-Y$80+1))*(1-(SUM($E90:Y90)/$K$82))*$K$82*'Fixed Data'!W$52)),0)</f>
        <v>0</v>
      </c>
      <c r="AA90" s="21">
        <f>IF($K$82&lt;0,(IF(2050-Z$80&lt;=0,0,(2/(2050-Z$80+1))*(1-(SUM($E90:Z90)/$K$82))*$K$82*'Fixed Data'!X$52)),0)</f>
        <v>0</v>
      </c>
      <c r="AB90" s="21">
        <f>IF($K$82&lt;0,(IF(2050-AA$80&lt;=0,0,(2/(2050-AA$80+1))*(1-(SUM($E90:AA90)/$K$82))*$K$82*'Fixed Data'!Y$52)),0)</f>
        <v>0</v>
      </c>
      <c r="AC90" s="21">
        <f>IF($K$82&lt;0,(IF(2050-AB$80&lt;=0,0,(2/(2050-AB$80+1))*(1-(SUM($E90:AB90)/$K$82))*$K$82*'Fixed Data'!Z$52)),0)</f>
        <v>0</v>
      </c>
      <c r="AD90" s="21">
        <f>IF($K$82&lt;0,(IF(2050-AC$80&lt;=0,0,(2/(2050-AC$80+1))*(1-(SUM($E90:AC90)/$K$82))*$K$82*'Fixed Data'!AA$52)),0)</f>
        <v>0</v>
      </c>
      <c r="AE90" s="21">
        <f>IF($K$82&lt;0,(IF(2050-AD$80&lt;=0,0,(2/(2050-AD$80+1))*(1-(SUM($E90:AD90)/$K$82))*$K$82*'Fixed Data'!AB$52)),0)</f>
        <v>0</v>
      </c>
      <c r="AF90" s="21">
        <f>IF($K$82&lt;0,(IF(2050-AE$80&lt;=0,0,(2/(2050-AE$80+1))*(1-(SUM($E90:AE90)/$K$82))*$K$82*'Fixed Data'!AC$52)),0)</f>
        <v>0</v>
      </c>
      <c r="AG90" s="21">
        <f>IF($K$82&lt;0,(IF(2050-AF$80&lt;=0,0,(2/(2050-AF$80+1))*(1-(SUM($E90:AF90)/$K$82))*$K$82*'Fixed Data'!AD$52)),0)</f>
        <v>0</v>
      </c>
      <c r="AH90" s="21">
        <f>IF($K$82&lt;0,(IF(2050-AG$80&lt;=0,0,(2/(2050-AG$80+1))*(1-(SUM($E90:AG90)/$K$82))*$K$82*'Fixed Data'!AE$52)),0)</f>
        <v>0</v>
      </c>
      <c r="AI90" s="21">
        <f>IF($K$82&lt;0,(IF(2050-AH$80&lt;=0,0,(2/(2050-AH$80+1))*(1-(SUM($E90:AH90)/$K$82))*$K$82*'Fixed Data'!AF$52)),0)</f>
        <v>0</v>
      </c>
      <c r="AJ90" s="21">
        <f>IF($K$82&lt;0,(IF(2050-AI$80&lt;=0,0,(2/(2050-AI$80+1))*(1-(SUM($E90:AI90)/$K$82))*$K$82*'Fixed Data'!AG$52)),0)</f>
        <v>0</v>
      </c>
      <c r="AK90" s="21">
        <f>IF($K$82&lt;0,(IF(2050-AJ$80&lt;=0,0,(2/(2050-AJ$80+1))*(1-(SUM($E90:AJ90)/$K$82))*$K$82*'Fixed Data'!AH$52)),0)</f>
        <v>0</v>
      </c>
      <c r="AL90" s="21">
        <f>IF($K$82&lt;0,(IF(2050-AK$80&lt;=0,0,(2/(2050-AK$80+1))*(1-(SUM($E90:AK90)/$K$82))*$K$82*'Fixed Data'!AI$52)),0)</f>
        <v>0</v>
      </c>
      <c r="AM90" s="21">
        <f>IF($K$82&lt;0,(IF(2050-AL$80&lt;=0,0,(2/(2050-AL$80+1))*(1-(SUM($E90:AL90)/$K$82))*$K$82*'Fixed Data'!AJ$52)),0)</f>
        <v>0</v>
      </c>
      <c r="AN90" s="21">
        <f>IF($K$82&lt;0,(IF(2050-AM$80&lt;=0,0,(2/(2050-AM$80+1))*(1-(SUM($E90:AM90)/$K$82))*$K$82*'Fixed Data'!AK$52)),0)</f>
        <v>0</v>
      </c>
      <c r="AO90" s="21">
        <f>IF($K$82&lt;0,(IF(2050-AN$80&lt;=0,0,(2/(2050-AN$80+1))*(1-(SUM($E90:AN90)/$K$82))*$K$82*'Fixed Data'!AL$52)),0)</f>
        <v>0</v>
      </c>
      <c r="AP90" s="21">
        <f>IF($K$82&lt;0,(IF(2050-AO$80&lt;=0,0,(2/(2050-AO$80+1))*(1-(SUM($E90:AO90)/$K$82))*$K$82*'Fixed Data'!AM$52)),0)</f>
        <v>0</v>
      </c>
      <c r="AQ90" s="21">
        <f>IF($K$82&lt;0,(IF(2050-AP$80&lt;=0,0,(2/(2050-AP$80+1))*(1-(SUM($E90:AP90)/$K$82))*$K$82*'Fixed Data'!AN$52)),0)</f>
        <v>0</v>
      </c>
      <c r="AR90" s="21">
        <f>IF($K$82&lt;0,(IF(2050-AQ$80&lt;=0,0,(2/(2050-AQ$80+1))*(1-(SUM($E90:AQ90)/$K$82))*$K$82*'Fixed Data'!AO$52)),0)</f>
        <v>0</v>
      </c>
      <c r="AS90" s="21">
        <f>IF($K$82&lt;0,(IF(2050-AR$80&lt;=0,0,(2/(2050-AR$80+1))*(1-(SUM($E90:AR90)/$K$82))*$K$82*'Fixed Data'!AP$52)),0)</f>
        <v>0</v>
      </c>
      <c r="AT90" s="21">
        <f>IF($K$82&lt;0,(IF(2050-AS$80&lt;=0,0,(2/(2050-AS$80+1))*(1-(SUM($E90:AS90)/$K$82))*$K$82*'Fixed Data'!AQ$52)),0)</f>
        <v>0</v>
      </c>
      <c r="AU90" s="21">
        <f>IF($K$82&lt;0,(IF(2050-AT$80&lt;=0,0,(2/(2050-AT$80+1))*(1-(SUM($E90:AT90)/$K$82))*$K$82*'Fixed Data'!AR$52)),0)</f>
        <v>0</v>
      </c>
      <c r="AV90" s="21">
        <f>IF($K$82&lt;0,(IF(2050-AU$80&lt;=0,0,(2/(2050-AU$80+1))*(1-(SUM($E90:AU90)/$K$82))*$K$82*'Fixed Data'!AS$52)),0)</f>
        <v>0</v>
      </c>
      <c r="AW90" s="21">
        <f>IF($K$82&lt;0,(IF(2050-AV$80&lt;=0,0,(2/(2050-AV$80+1))*(1-(SUM($E90:AV90)/$K$82))*$K$82*'Fixed Data'!AT$52)),0)</f>
        <v>0</v>
      </c>
      <c r="AX90" s="21">
        <f>IF($K$82&lt;0,(IF(2050-AW$80&lt;=0,0,(2/(2050-AW$80+1))*(1-(SUM($E90:AW90)/$K$82))*$K$82*'Fixed Data'!AU$52)),0)</f>
        <v>0</v>
      </c>
      <c r="AY90" s="21">
        <f>IF($K$82&lt;0,(IF(2050-AX$80&lt;=0,0,(2/(2050-AX$80+1))*(1-(SUM($E90:AX90)/$K$82))*$K$82*'Fixed Data'!AV$52)),0)</f>
        <v>0</v>
      </c>
      <c r="AZ90" s="21">
        <f>IF($K$82&lt;0,(IF(2050-AY$80&lt;=0,0,(2/(2050-AY$80+1))*(1-(SUM($E90:AY90)/$K$82))*$K$82*'Fixed Data'!AW$52)),0)</f>
        <v>0</v>
      </c>
      <c r="BA90" s="21">
        <f>IF($K$82&lt;0,(IF(2050-AZ$80&lt;=0,0,(2/(2050-AZ$80+1))*(1-(SUM($E90:AZ90)/$K$82))*$K$82*'Fixed Data'!AX$52)),0)</f>
        <v>0</v>
      </c>
      <c r="BB90" s="21">
        <f>IF($K$82&lt;0,(IF(2050-BA$80&lt;=0,0,(2/(2050-BA$80+1))*(1-(SUM($E90:BA90)/$K$82))*$K$82*'Fixed Data'!AY$52)),0)</f>
        <v>0</v>
      </c>
    </row>
    <row r="91" spans="1:54" ht="15" hidden="1" customHeight="1" outlineLevel="3">
      <c r="A91" s="8"/>
      <c r="B91" t="s">
        <v>409</v>
      </c>
      <c r="C91" t="s">
        <v>410</v>
      </c>
      <c r="D91" t="s">
        <v>379</v>
      </c>
      <c r="E91" s="18"/>
      <c r="F91" s="18"/>
      <c r="G91" s="18"/>
      <c r="H91" s="18"/>
      <c r="I91" s="18"/>
      <c r="J91" s="18"/>
      <c r="K91" s="18"/>
      <c r="L91" s="18"/>
      <c r="M91" s="21">
        <f>IF($L$82&lt;0,(IF(2050-L$80&lt;=0,0,(2/(2050-L$80+1))*(1-(SUM($E91:L91)/$L$82))*$L$82*'Fixed Data'!J$52)),0)</f>
        <v>0</v>
      </c>
      <c r="N91" s="21">
        <f>IF($L$82&lt;0,(IF(2050-M$80&lt;=0,0,(2/(2050-M$80+1))*(1-(SUM($E91:M91)/$L$82))*$L$82*'Fixed Data'!K$52)),0)</f>
        <v>0</v>
      </c>
      <c r="O91" s="21">
        <f>IF($L$82&lt;0,(IF(2050-N$80&lt;=0,0,(2/(2050-N$80+1))*(1-(SUM($E91:N91)/$L$82))*$L$82*'Fixed Data'!L$52)),0)</f>
        <v>0</v>
      </c>
      <c r="P91" s="21">
        <f>IF($L$82&lt;0,(IF(2050-O$80&lt;=0,0,(2/(2050-O$80+1))*(1-(SUM($E91:O91)/$L$82))*$L$82*'Fixed Data'!M$52)),0)</f>
        <v>0</v>
      </c>
      <c r="Q91" s="21">
        <f>IF($L$82&lt;0,(IF(2050-P$80&lt;=0,0,(2/(2050-P$80+1))*(1-(SUM($E91:P91)/$L$82))*$L$82*'Fixed Data'!N$52)),0)</f>
        <v>0</v>
      </c>
      <c r="R91" s="21">
        <f>IF($L$82&lt;0,(IF(2050-Q$80&lt;=0,0,(2/(2050-Q$80+1))*(1-(SUM($E91:Q91)/$L$82))*$L$82*'Fixed Data'!O$52)),0)</f>
        <v>0</v>
      </c>
      <c r="S91" s="21">
        <f>IF($L$82&lt;0,(IF(2050-R$80&lt;=0,0,(2/(2050-R$80+1))*(1-(SUM($E91:R91)/$L$82))*$L$82*'Fixed Data'!P$52)),0)</f>
        <v>0</v>
      </c>
      <c r="T91" s="21">
        <f>IF($L$82&lt;0,(IF(2050-S$80&lt;=0,0,(2/(2050-S$80+1))*(1-(SUM($E91:S91)/$L$82))*$L$82*'Fixed Data'!Q$52)),0)</f>
        <v>0</v>
      </c>
      <c r="U91" s="21">
        <f>IF($L$82&lt;0,(IF(2050-T$80&lt;=0,0,(2/(2050-T$80+1))*(1-(SUM($E91:T91)/$L$82))*$L$82*'Fixed Data'!R$52)),0)</f>
        <v>0</v>
      </c>
      <c r="V91" s="21">
        <f>IF($L$82&lt;0,(IF(2050-U$80&lt;=0,0,(2/(2050-U$80+1))*(1-(SUM($E91:U91)/$L$82))*$L$82*'Fixed Data'!S$52)),0)</f>
        <v>0</v>
      </c>
      <c r="W91" s="21">
        <f>IF($L$82&lt;0,(IF(2050-V$80&lt;=0,0,(2/(2050-V$80+1))*(1-(SUM($E91:V91)/$L$82))*$L$82*'Fixed Data'!T$52)),0)</f>
        <v>0</v>
      </c>
      <c r="X91" s="21">
        <f>IF($L$82&lt;0,(IF(2050-W$80&lt;=0,0,(2/(2050-W$80+1))*(1-(SUM($E91:W91)/$L$82))*$L$82*'Fixed Data'!U$52)),0)</f>
        <v>0</v>
      </c>
      <c r="Y91" s="21">
        <f>IF($L$82&lt;0,(IF(2050-X$80&lt;=0,0,(2/(2050-X$80+1))*(1-(SUM($E91:X91)/$L$82))*$L$82*'Fixed Data'!V$52)),0)</f>
        <v>0</v>
      </c>
      <c r="Z91" s="21">
        <f>IF($L$82&lt;0,(IF(2050-Y$80&lt;=0,0,(2/(2050-Y$80+1))*(1-(SUM($E91:Y91)/$L$82))*$L$82*'Fixed Data'!W$52)),0)</f>
        <v>0</v>
      </c>
      <c r="AA91" s="21">
        <f>IF($L$82&lt;0,(IF(2050-Z$80&lt;=0,0,(2/(2050-Z$80+1))*(1-(SUM($E91:Z91)/$L$82))*$L$82*'Fixed Data'!X$52)),0)</f>
        <v>0</v>
      </c>
      <c r="AB91" s="21">
        <f>IF($L$82&lt;0,(IF(2050-AA$80&lt;=0,0,(2/(2050-AA$80+1))*(1-(SUM($E91:AA91)/$L$82))*$L$82*'Fixed Data'!Y$52)),0)</f>
        <v>0</v>
      </c>
      <c r="AC91" s="21">
        <f>IF($L$82&lt;0,(IF(2050-AB$80&lt;=0,0,(2/(2050-AB$80+1))*(1-(SUM($E91:AB91)/$L$82))*$L$82*'Fixed Data'!Z$52)),0)</f>
        <v>0</v>
      </c>
      <c r="AD91" s="21">
        <f>IF($L$82&lt;0,(IF(2050-AC$80&lt;=0,0,(2/(2050-AC$80+1))*(1-(SUM($E91:AC91)/$L$82))*$L$82*'Fixed Data'!AA$52)),0)</f>
        <v>0</v>
      </c>
      <c r="AE91" s="21">
        <f>IF($L$82&lt;0,(IF(2050-AD$80&lt;=0,0,(2/(2050-AD$80+1))*(1-(SUM($E91:AD91)/$L$82))*$L$82*'Fixed Data'!AB$52)),0)</f>
        <v>0</v>
      </c>
      <c r="AF91" s="21">
        <f>IF($L$82&lt;0,(IF(2050-AE$80&lt;=0,0,(2/(2050-AE$80+1))*(1-(SUM($E91:AE91)/$L$82))*$L$82*'Fixed Data'!AC$52)),0)</f>
        <v>0</v>
      </c>
      <c r="AG91" s="21">
        <f>IF($L$82&lt;0,(IF(2050-AF$80&lt;=0,0,(2/(2050-AF$80+1))*(1-(SUM($E91:AF91)/$L$82))*$L$82*'Fixed Data'!AD$52)),0)</f>
        <v>0</v>
      </c>
      <c r="AH91" s="21">
        <f>IF($L$82&lt;0,(IF(2050-AG$80&lt;=0,0,(2/(2050-AG$80+1))*(1-(SUM($E91:AG91)/$L$82))*$L$82*'Fixed Data'!AE$52)),0)</f>
        <v>0</v>
      </c>
      <c r="AI91" s="21">
        <f>IF($L$82&lt;0,(IF(2050-AH$80&lt;=0,0,(2/(2050-AH$80+1))*(1-(SUM($E91:AH91)/$L$82))*$L$82*'Fixed Data'!AF$52)),0)</f>
        <v>0</v>
      </c>
      <c r="AJ91" s="21">
        <f>IF($L$82&lt;0,(IF(2050-AI$80&lt;=0,0,(2/(2050-AI$80+1))*(1-(SUM($E91:AI91)/$L$82))*$L$82*'Fixed Data'!AG$52)),0)</f>
        <v>0</v>
      </c>
      <c r="AK91" s="21">
        <f>IF($L$82&lt;0,(IF(2050-AJ$80&lt;=0,0,(2/(2050-AJ$80+1))*(1-(SUM($E91:AJ91)/$L$82))*$L$82*'Fixed Data'!AH$52)),0)</f>
        <v>0</v>
      </c>
      <c r="AL91" s="21">
        <f>IF($L$82&lt;0,(IF(2050-AK$80&lt;=0,0,(2/(2050-AK$80+1))*(1-(SUM($E91:AK91)/$L$82))*$L$82*'Fixed Data'!AI$52)),0)</f>
        <v>0</v>
      </c>
      <c r="AM91" s="21">
        <f>IF($L$82&lt;0,(IF(2050-AL$80&lt;=0,0,(2/(2050-AL$80+1))*(1-(SUM($E91:AL91)/$L$82))*$L$82*'Fixed Data'!AJ$52)),0)</f>
        <v>0</v>
      </c>
      <c r="AN91" s="21">
        <f>IF($L$82&lt;0,(IF(2050-AM$80&lt;=0,0,(2/(2050-AM$80+1))*(1-(SUM($E91:AM91)/$L$82))*$L$82*'Fixed Data'!AK$52)),0)</f>
        <v>0</v>
      </c>
      <c r="AO91" s="21">
        <f>IF($L$82&lt;0,(IF(2050-AN$80&lt;=0,0,(2/(2050-AN$80+1))*(1-(SUM($E91:AN91)/$L$82))*$L$82*'Fixed Data'!AL$52)),0)</f>
        <v>0</v>
      </c>
      <c r="AP91" s="21">
        <f>IF($L$82&lt;0,(IF(2050-AO$80&lt;=0,0,(2/(2050-AO$80+1))*(1-(SUM($E91:AO91)/$L$82))*$L$82*'Fixed Data'!AM$52)),0)</f>
        <v>0</v>
      </c>
      <c r="AQ91" s="21">
        <f>IF($L$82&lt;0,(IF(2050-AP$80&lt;=0,0,(2/(2050-AP$80+1))*(1-(SUM($E91:AP91)/$L$82))*$L$82*'Fixed Data'!AN$52)),0)</f>
        <v>0</v>
      </c>
      <c r="AR91" s="21">
        <f>IF($L$82&lt;0,(IF(2050-AQ$80&lt;=0,0,(2/(2050-AQ$80+1))*(1-(SUM($E91:AQ91)/$L$82))*$L$82*'Fixed Data'!AO$52)),0)</f>
        <v>0</v>
      </c>
      <c r="AS91" s="21">
        <f>IF($L$82&lt;0,(IF(2050-AR$80&lt;=0,0,(2/(2050-AR$80+1))*(1-(SUM($E91:AR91)/$L$82))*$L$82*'Fixed Data'!AP$52)),0)</f>
        <v>0</v>
      </c>
      <c r="AT91" s="21">
        <f>IF($L$82&lt;0,(IF(2050-AS$80&lt;=0,0,(2/(2050-AS$80+1))*(1-(SUM($E91:AS91)/$L$82))*$L$82*'Fixed Data'!AQ$52)),0)</f>
        <v>0</v>
      </c>
      <c r="AU91" s="21">
        <f>IF($L$82&lt;0,(IF(2050-AT$80&lt;=0,0,(2/(2050-AT$80+1))*(1-(SUM($E91:AT91)/$L$82))*$L$82*'Fixed Data'!AR$52)),0)</f>
        <v>0</v>
      </c>
      <c r="AV91" s="21">
        <f>IF($L$82&lt;0,(IF(2050-AU$80&lt;=0,0,(2/(2050-AU$80+1))*(1-(SUM($E91:AU91)/$L$82))*$L$82*'Fixed Data'!AS$52)),0)</f>
        <v>0</v>
      </c>
      <c r="AW91" s="21">
        <f>IF($L$82&lt;0,(IF(2050-AV$80&lt;=0,0,(2/(2050-AV$80+1))*(1-(SUM($E91:AV91)/$L$82))*$L$82*'Fixed Data'!AT$52)),0)</f>
        <v>0</v>
      </c>
      <c r="AX91" s="21">
        <f>IF($L$82&lt;0,(IF(2050-AW$80&lt;=0,0,(2/(2050-AW$80+1))*(1-(SUM($E91:AW91)/$L$82))*$L$82*'Fixed Data'!AU$52)),0)</f>
        <v>0</v>
      </c>
      <c r="AY91" s="21">
        <f>IF($L$82&lt;0,(IF(2050-AX$80&lt;=0,0,(2/(2050-AX$80+1))*(1-(SUM($E91:AX91)/$L$82))*$L$82*'Fixed Data'!AV$52)),0)</f>
        <v>0</v>
      </c>
      <c r="AZ91" s="21">
        <f>IF($L$82&lt;0,(IF(2050-AY$80&lt;=0,0,(2/(2050-AY$80+1))*(1-(SUM($E91:AY91)/$L$82))*$L$82*'Fixed Data'!AW$52)),0)</f>
        <v>0</v>
      </c>
      <c r="BA91" s="21">
        <f>IF($L$82&lt;0,(IF(2050-AZ$80&lt;=0,0,(2/(2050-AZ$80+1))*(1-(SUM($E91:AZ91)/$L$82))*$L$82*'Fixed Data'!AX$52)),0)</f>
        <v>0</v>
      </c>
      <c r="BB91" s="21">
        <f>IF($L$82&lt;0,(IF(2050-BA$80&lt;=0,0,(2/(2050-BA$80+1))*(1-(SUM($E91:BA91)/$L$82))*$L$82*'Fixed Data'!AY$52)),0)</f>
        <v>0</v>
      </c>
    </row>
    <row r="92" spans="1:54" ht="15" hidden="1" customHeight="1" outlineLevel="3">
      <c r="A92" s="8"/>
      <c r="B92" t="s">
        <v>411</v>
      </c>
      <c r="C92" t="s">
        <v>412</v>
      </c>
      <c r="D92" t="s">
        <v>379</v>
      </c>
      <c r="E92" s="18"/>
      <c r="F92" s="18"/>
      <c r="G92" s="18"/>
      <c r="H92" s="18"/>
      <c r="I92" s="18"/>
      <c r="J92" s="18"/>
      <c r="K92" s="18"/>
      <c r="L92" s="18"/>
      <c r="M92" s="18"/>
      <c r="N92" s="21">
        <f>IF($M$82&lt;0,(IF(2050-M$80&lt;=0,0,(2/(2050-M$80+1))*(1-(SUM($E92:M92)/$M$82))*$M$82*'Fixed Data'!K$52)),0)</f>
        <v>0</v>
      </c>
      <c r="O92" s="21">
        <f>IF($M$82&lt;0,(IF(2050-N$80&lt;=0,0,(2/(2050-N$80+1))*(1-(SUM($E92:N92)/$M$82))*$M$82*'Fixed Data'!L$52)),0)</f>
        <v>0</v>
      </c>
      <c r="P92" s="21">
        <f>IF($M$82&lt;0,(IF(2050-O$80&lt;=0,0,(2/(2050-O$80+1))*(1-(SUM($E92:O92)/$M$82))*$M$82*'Fixed Data'!M$52)),0)</f>
        <v>0</v>
      </c>
      <c r="Q92" s="21">
        <f>IF($M$82&lt;0,(IF(2050-P$80&lt;=0,0,(2/(2050-P$80+1))*(1-(SUM($E92:P92)/$M$82))*$M$82*'Fixed Data'!N$52)),0)</f>
        <v>0</v>
      </c>
      <c r="R92" s="21">
        <f>IF($M$82&lt;0,(IF(2050-Q$80&lt;=0,0,(2/(2050-Q$80+1))*(1-(SUM($E92:Q92)/$M$82))*$M$82*'Fixed Data'!O$52)),0)</f>
        <v>0</v>
      </c>
      <c r="S92" s="21">
        <f>IF($M$82&lt;0,(IF(2050-R$80&lt;=0,0,(2/(2050-R$80+1))*(1-(SUM($E92:R92)/$M$82))*$M$82*'Fixed Data'!P$52)),0)</f>
        <v>0</v>
      </c>
      <c r="T92" s="21">
        <f>IF($M$82&lt;0,(IF(2050-S$80&lt;=0,0,(2/(2050-S$80+1))*(1-(SUM($E92:S92)/$M$82))*$M$82*'Fixed Data'!Q$52)),0)</f>
        <v>0</v>
      </c>
      <c r="U92" s="21">
        <f>IF($M$82&lt;0,(IF(2050-T$80&lt;=0,0,(2/(2050-T$80+1))*(1-(SUM($E92:T92)/$M$82))*$M$82*'Fixed Data'!R$52)),0)</f>
        <v>0</v>
      </c>
      <c r="V92" s="21">
        <f>IF($M$82&lt;0,(IF(2050-U$80&lt;=0,0,(2/(2050-U$80+1))*(1-(SUM($E92:U92)/$M$82))*$M$82*'Fixed Data'!S$52)),0)</f>
        <v>0</v>
      </c>
      <c r="W92" s="21">
        <f>IF($M$82&lt;0,(IF(2050-V$80&lt;=0,0,(2/(2050-V$80+1))*(1-(SUM($E92:V92)/$M$82))*$M$82*'Fixed Data'!T$52)),0)</f>
        <v>0</v>
      </c>
      <c r="X92" s="21">
        <f>IF($M$82&lt;0,(IF(2050-W$80&lt;=0,0,(2/(2050-W$80+1))*(1-(SUM($E92:W92)/$M$82))*$M$82*'Fixed Data'!U$52)),0)</f>
        <v>0</v>
      </c>
      <c r="Y92" s="21">
        <f>IF($M$82&lt;0,(IF(2050-X$80&lt;=0,0,(2/(2050-X$80+1))*(1-(SUM($E92:X92)/$M$82))*$M$82*'Fixed Data'!V$52)),0)</f>
        <v>0</v>
      </c>
      <c r="Z92" s="21">
        <f>IF($M$82&lt;0,(IF(2050-Y$80&lt;=0,0,(2/(2050-Y$80+1))*(1-(SUM($E92:Y92)/$M$82))*$M$82*'Fixed Data'!W$52)),0)</f>
        <v>0</v>
      </c>
      <c r="AA92" s="21">
        <f>IF($M$82&lt;0,(IF(2050-Z$80&lt;=0,0,(2/(2050-Z$80+1))*(1-(SUM($E92:Z92)/$M$82))*$M$82*'Fixed Data'!X$52)),0)</f>
        <v>0</v>
      </c>
      <c r="AB92" s="21">
        <f>IF($M$82&lt;0,(IF(2050-AA$80&lt;=0,0,(2/(2050-AA$80+1))*(1-(SUM($E92:AA92)/$M$82))*$M$82*'Fixed Data'!Y$52)),0)</f>
        <v>0</v>
      </c>
      <c r="AC92" s="21">
        <f>IF($M$82&lt;0,(IF(2050-AB$80&lt;=0,0,(2/(2050-AB$80+1))*(1-(SUM($E92:AB92)/$M$82))*$M$82*'Fixed Data'!Z$52)),0)</f>
        <v>0</v>
      </c>
      <c r="AD92" s="21">
        <f>IF($M$82&lt;0,(IF(2050-AC$80&lt;=0,0,(2/(2050-AC$80+1))*(1-(SUM($E92:AC92)/$M$82))*$M$82*'Fixed Data'!AA$52)),0)</f>
        <v>0</v>
      </c>
      <c r="AE92" s="21">
        <f>IF($M$82&lt;0,(IF(2050-AD$80&lt;=0,0,(2/(2050-AD$80+1))*(1-(SUM($E92:AD92)/$M$82))*$M$82*'Fixed Data'!AB$52)),0)</f>
        <v>0</v>
      </c>
      <c r="AF92" s="21">
        <f>IF($M$82&lt;0,(IF(2050-AE$80&lt;=0,0,(2/(2050-AE$80+1))*(1-(SUM($E92:AE92)/$M$82))*$M$82*'Fixed Data'!AC$52)),0)</f>
        <v>0</v>
      </c>
      <c r="AG92" s="21">
        <f>IF($M$82&lt;0,(IF(2050-AF$80&lt;=0,0,(2/(2050-AF$80+1))*(1-(SUM($E92:AF92)/$M$82))*$M$82*'Fixed Data'!AD$52)),0)</f>
        <v>0</v>
      </c>
      <c r="AH92" s="21">
        <f>IF($M$82&lt;0,(IF(2050-AG$80&lt;=0,0,(2/(2050-AG$80+1))*(1-(SUM($E92:AG92)/$M$82))*$M$82*'Fixed Data'!AE$52)),0)</f>
        <v>0</v>
      </c>
      <c r="AI92" s="21">
        <f>IF($M$82&lt;0,(IF(2050-AH$80&lt;=0,0,(2/(2050-AH$80+1))*(1-(SUM($E92:AH92)/$M$82))*$M$82*'Fixed Data'!AF$52)),0)</f>
        <v>0</v>
      </c>
      <c r="AJ92" s="21">
        <f>IF($M$82&lt;0,(IF(2050-AI$80&lt;=0,0,(2/(2050-AI$80+1))*(1-(SUM($E92:AI92)/$M$82))*$M$82*'Fixed Data'!AG$52)),0)</f>
        <v>0</v>
      </c>
      <c r="AK92" s="21">
        <f>IF($M$82&lt;0,(IF(2050-AJ$80&lt;=0,0,(2/(2050-AJ$80+1))*(1-(SUM($E92:AJ92)/$M$82))*$M$82*'Fixed Data'!AH$52)),0)</f>
        <v>0</v>
      </c>
      <c r="AL92" s="21">
        <f>IF($M$82&lt;0,(IF(2050-AK$80&lt;=0,0,(2/(2050-AK$80+1))*(1-(SUM($E92:AK92)/$M$82))*$M$82*'Fixed Data'!AI$52)),0)</f>
        <v>0</v>
      </c>
      <c r="AM92" s="21">
        <f>IF($M$82&lt;0,(IF(2050-AL$80&lt;=0,0,(2/(2050-AL$80+1))*(1-(SUM($E92:AL92)/$M$82))*$M$82*'Fixed Data'!AJ$52)),0)</f>
        <v>0</v>
      </c>
      <c r="AN92" s="21">
        <f>IF($M$82&lt;0,(IF(2050-AM$80&lt;=0,0,(2/(2050-AM$80+1))*(1-(SUM($E92:AM92)/$M$82))*$M$82*'Fixed Data'!AK$52)),0)</f>
        <v>0</v>
      </c>
      <c r="AO92" s="21">
        <f>IF($M$82&lt;0,(IF(2050-AN$80&lt;=0,0,(2/(2050-AN$80+1))*(1-(SUM($E92:AN92)/$M$82))*$M$82*'Fixed Data'!AL$52)),0)</f>
        <v>0</v>
      </c>
      <c r="AP92" s="21">
        <f>IF($M$82&lt;0,(IF(2050-AO$80&lt;=0,0,(2/(2050-AO$80+1))*(1-(SUM($E92:AO92)/$M$82))*$M$82*'Fixed Data'!AM$52)),0)</f>
        <v>0</v>
      </c>
      <c r="AQ92" s="21">
        <f>IF($M$82&lt;0,(IF(2050-AP$80&lt;=0,0,(2/(2050-AP$80+1))*(1-(SUM($E92:AP92)/$M$82))*$M$82*'Fixed Data'!AN$52)),0)</f>
        <v>0</v>
      </c>
      <c r="AR92" s="21">
        <f>IF($M$82&lt;0,(IF(2050-AQ$80&lt;=0,0,(2/(2050-AQ$80+1))*(1-(SUM($E92:AQ92)/$M$82))*$M$82*'Fixed Data'!AO$52)),0)</f>
        <v>0</v>
      </c>
      <c r="AS92" s="21">
        <f>IF($M$82&lt;0,(IF(2050-AR$80&lt;=0,0,(2/(2050-AR$80+1))*(1-(SUM($E92:AR92)/$M$82))*$M$82*'Fixed Data'!AP$52)),0)</f>
        <v>0</v>
      </c>
      <c r="AT92" s="21">
        <f>IF($M$82&lt;0,(IF(2050-AS$80&lt;=0,0,(2/(2050-AS$80+1))*(1-(SUM($E92:AS92)/$M$82))*$M$82*'Fixed Data'!AQ$52)),0)</f>
        <v>0</v>
      </c>
      <c r="AU92" s="21">
        <f>IF($M$82&lt;0,(IF(2050-AT$80&lt;=0,0,(2/(2050-AT$80+1))*(1-(SUM($E92:AT92)/$M$82))*$M$82*'Fixed Data'!AR$52)),0)</f>
        <v>0</v>
      </c>
      <c r="AV92" s="21">
        <f>IF($M$82&lt;0,(IF(2050-AU$80&lt;=0,0,(2/(2050-AU$80+1))*(1-(SUM($E92:AU92)/$M$82))*$M$82*'Fixed Data'!AS$52)),0)</f>
        <v>0</v>
      </c>
      <c r="AW92" s="21">
        <f>IF($M$82&lt;0,(IF(2050-AV$80&lt;=0,0,(2/(2050-AV$80+1))*(1-(SUM($E92:AV92)/$M$82))*$M$82*'Fixed Data'!AT$52)),0)</f>
        <v>0</v>
      </c>
      <c r="AX92" s="21">
        <f>IF($M$82&lt;0,(IF(2050-AW$80&lt;=0,0,(2/(2050-AW$80+1))*(1-(SUM($E92:AW92)/$M$82))*$M$82*'Fixed Data'!AU$52)),0)</f>
        <v>0</v>
      </c>
      <c r="AY92" s="21">
        <f>IF($M$82&lt;0,(IF(2050-AX$80&lt;=0,0,(2/(2050-AX$80+1))*(1-(SUM($E92:AX92)/$M$82))*$M$82*'Fixed Data'!AV$52)),0)</f>
        <v>0</v>
      </c>
      <c r="AZ92" s="21">
        <f>IF($M$82&lt;0,(IF(2050-AY$80&lt;=0,0,(2/(2050-AY$80+1))*(1-(SUM($E92:AY92)/$M$82))*$M$82*'Fixed Data'!AW$52)),0)</f>
        <v>0</v>
      </c>
      <c r="BA92" s="21">
        <f>IF($M$82&lt;0,(IF(2050-AZ$80&lt;=0,0,(2/(2050-AZ$80+1))*(1-(SUM($E92:AZ92)/$M$82))*$M$82*'Fixed Data'!AX$52)),0)</f>
        <v>0</v>
      </c>
      <c r="BB92" s="21">
        <f>IF($M$82&lt;0,(IF(2050-BA$80&lt;=0,0,(2/(2050-BA$80+1))*(1-(SUM($E92:BA92)/$M$82))*$M$82*'Fixed Data'!AY$52)),0)</f>
        <v>0</v>
      </c>
    </row>
    <row r="93" spans="1:54" ht="15" hidden="1" customHeight="1" outlineLevel="3">
      <c r="A93" s="8"/>
      <c r="B93" t="s">
        <v>413</v>
      </c>
      <c r="C93" t="s">
        <v>414</v>
      </c>
      <c r="D93" t="s">
        <v>379</v>
      </c>
      <c r="E93" s="18"/>
      <c r="F93" s="18"/>
      <c r="G93" s="18"/>
      <c r="H93" s="18"/>
      <c r="I93" s="18"/>
      <c r="J93" s="18"/>
      <c r="K93" s="18"/>
      <c r="L93" s="18"/>
      <c r="M93" s="18"/>
      <c r="N93" s="18"/>
      <c r="O93" s="21">
        <f>IF($N$82&lt;0,(IF(2050-N$80&lt;=0,0,(2/(2050-N$80+1))*(1-(SUM($E93:N93)/$N$82))*$N$82*'Fixed Data'!L$52)),0)</f>
        <v>0</v>
      </c>
      <c r="P93" s="21">
        <f>IF($N$82&lt;0,(IF(2050-O$80&lt;=0,0,(2/(2050-O$80+1))*(1-(SUM($E93:O93)/$N$82))*$N$82*'Fixed Data'!M$52)),0)</f>
        <v>0</v>
      </c>
      <c r="Q93" s="21">
        <f>IF($N$82&lt;0,(IF(2050-P$80&lt;=0,0,(2/(2050-P$80+1))*(1-(SUM($E93:P93)/$N$82))*$N$82*'Fixed Data'!N$52)),0)</f>
        <v>0</v>
      </c>
      <c r="R93" s="21">
        <f>IF($N$82&lt;0,(IF(2050-Q$80&lt;=0,0,(2/(2050-Q$80+1))*(1-(SUM($E93:Q93)/$N$82))*$N$82*'Fixed Data'!O$52)),0)</f>
        <v>0</v>
      </c>
      <c r="S93" s="21">
        <f>IF($N$82&lt;0,(IF(2050-R$80&lt;=0,0,(2/(2050-R$80+1))*(1-(SUM($E93:R93)/$N$82))*$N$82*'Fixed Data'!P$52)),0)</f>
        <v>0</v>
      </c>
      <c r="T93" s="21">
        <f>IF($N$82&lt;0,(IF(2050-S$80&lt;=0,0,(2/(2050-S$80+1))*(1-(SUM($E93:S93)/$N$82))*$N$82*'Fixed Data'!Q$52)),0)</f>
        <v>0</v>
      </c>
      <c r="U93" s="21">
        <f>IF($N$82&lt;0,(IF(2050-T$80&lt;=0,0,(2/(2050-T$80+1))*(1-(SUM($E93:T93)/$N$82))*$N$82*'Fixed Data'!R$52)),0)</f>
        <v>0</v>
      </c>
      <c r="V93" s="21">
        <f>IF($N$82&lt;0,(IF(2050-U$80&lt;=0,0,(2/(2050-U$80+1))*(1-(SUM($E93:U93)/$N$82))*$N$82*'Fixed Data'!S$52)),0)</f>
        <v>0</v>
      </c>
      <c r="W93" s="21">
        <f>IF($N$82&lt;0,(IF(2050-V$80&lt;=0,0,(2/(2050-V$80+1))*(1-(SUM($E93:V93)/$N$82))*$N$82*'Fixed Data'!T$52)),0)</f>
        <v>0</v>
      </c>
      <c r="X93" s="21">
        <f>IF($N$82&lt;0,(IF(2050-W$80&lt;=0,0,(2/(2050-W$80+1))*(1-(SUM($E93:W93)/$N$82))*$N$82*'Fixed Data'!U$52)),0)</f>
        <v>0</v>
      </c>
      <c r="Y93" s="21">
        <f>IF($N$82&lt;0,(IF(2050-X$80&lt;=0,0,(2/(2050-X$80+1))*(1-(SUM($E93:X93)/$N$82))*$N$82*'Fixed Data'!V$52)),0)</f>
        <v>0</v>
      </c>
      <c r="Z93" s="21">
        <f>IF($N$82&lt;0,(IF(2050-Y$80&lt;=0,0,(2/(2050-Y$80+1))*(1-(SUM($E93:Y93)/$N$82))*$N$82*'Fixed Data'!W$52)),0)</f>
        <v>0</v>
      </c>
      <c r="AA93" s="21">
        <f>IF($N$82&lt;0,(IF(2050-Z$80&lt;=0,0,(2/(2050-Z$80+1))*(1-(SUM($E93:Z93)/$N$82))*$N$82*'Fixed Data'!X$52)),0)</f>
        <v>0</v>
      </c>
      <c r="AB93" s="21">
        <f>IF($N$82&lt;0,(IF(2050-AA$80&lt;=0,0,(2/(2050-AA$80+1))*(1-(SUM($E93:AA93)/$N$82))*$N$82*'Fixed Data'!Y$52)),0)</f>
        <v>0</v>
      </c>
      <c r="AC93" s="21">
        <f>IF($N$82&lt;0,(IF(2050-AB$80&lt;=0,0,(2/(2050-AB$80+1))*(1-(SUM($E93:AB93)/$N$82))*$N$82*'Fixed Data'!Z$52)),0)</f>
        <v>0</v>
      </c>
      <c r="AD93" s="21">
        <f>IF($N$82&lt;0,(IF(2050-AC$80&lt;=0,0,(2/(2050-AC$80+1))*(1-(SUM($E93:AC93)/$N$82))*$N$82*'Fixed Data'!AA$52)),0)</f>
        <v>0</v>
      </c>
      <c r="AE93" s="21">
        <f>IF($N$82&lt;0,(IF(2050-AD$80&lt;=0,0,(2/(2050-AD$80+1))*(1-(SUM($E93:AD93)/$N$82))*$N$82*'Fixed Data'!AB$52)),0)</f>
        <v>0</v>
      </c>
      <c r="AF93" s="21">
        <f>IF($N$82&lt;0,(IF(2050-AE$80&lt;=0,0,(2/(2050-AE$80+1))*(1-(SUM($E93:AE93)/$N$82))*$N$82*'Fixed Data'!AC$52)),0)</f>
        <v>0</v>
      </c>
      <c r="AG93" s="21">
        <f>IF($N$82&lt;0,(IF(2050-AF$80&lt;=0,0,(2/(2050-AF$80+1))*(1-(SUM($E93:AF93)/$N$82))*$N$82*'Fixed Data'!AD$52)),0)</f>
        <v>0</v>
      </c>
      <c r="AH93" s="21">
        <f>IF($N$82&lt;0,(IF(2050-AG$80&lt;=0,0,(2/(2050-AG$80+1))*(1-(SUM($E93:AG93)/$N$82))*$N$82*'Fixed Data'!AE$52)),0)</f>
        <v>0</v>
      </c>
      <c r="AI93" s="21">
        <f>IF($N$82&lt;0,(IF(2050-AH$80&lt;=0,0,(2/(2050-AH$80+1))*(1-(SUM($E93:AH93)/$N$82))*$N$82*'Fixed Data'!AF$52)),0)</f>
        <v>0</v>
      </c>
      <c r="AJ93" s="21">
        <f>IF($N$82&lt;0,(IF(2050-AI$80&lt;=0,0,(2/(2050-AI$80+1))*(1-(SUM($E93:AI93)/$N$82))*$N$82*'Fixed Data'!AG$52)),0)</f>
        <v>0</v>
      </c>
      <c r="AK93" s="21">
        <f>IF($N$82&lt;0,(IF(2050-AJ$80&lt;=0,0,(2/(2050-AJ$80+1))*(1-(SUM($E93:AJ93)/$N$82))*$N$82*'Fixed Data'!AH$52)),0)</f>
        <v>0</v>
      </c>
      <c r="AL93" s="21">
        <f>IF($N$82&lt;0,(IF(2050-AK$80&lt;=0,0,(2/(2050-AK$80+1))*(1-(SUM($E93:AK93)/$N$82))*$N$82*'Fixed Data'!AI$52)),0)</f>
        <v>0</v>
      </c>
      <c r="AM93" s="21">
        <f>IF($N$82&lt;0,(IF(2050-AL$80&lt;=0,0,(2/(2050-AL$80+1))*(1-(SUM($E93:AL93)/$N$82))*$N$82*'Fixed Data'!AJ$52)),0)</f>
        <v>0</v>
      </c>
      <c r="AN93" s="21">
        <f>IF($N$82&lt;0,(IF(2050-AM$80&lt;=0,0,(2/(2050-AM$80+1))*(1-(SUM($E93:AM93)/$N$82))*$N$82*'Fixed Data'!AK$52)),0)</f>
        <v>0</v>
      </c>
      <c r="AO93" s="21">
        <f>IF($N$82&lt;0,(IF(2050-AN$80&lt;=0,0,(2/(2050-AN$80+1))*(1-(SUM($E93:AN93)/$N$82))*$N$82*'Fixed Data'!AL$52)),0)</f>
        <v>0</v>
      </c>
      <c r="AP93" s="21">
        <f>IF($N$82&lt;0,(IF(2050-AO$80&lt;=0,0,(2/(2050-AO$80+1))*(1-(SUM($E93:AO93)/$N$82))*$N$82*'Fixed Data'!AM$52)),0)</f>
        <v>0</v>
      </c>
      <c r="AQ93" s="21">
        <f>IF($N$82&lt;0,(IF(2050-AP$80&lt;=0,0,(2/(2050-AP$80+1))*(1-(SUM($E93:AP93)/$N$82))*$N$82*'Fixed Data'!AN$52)),0)</f>
        <v>0</v>
      </c>
      <c r="AR93" s="21">
        <f>IF($N$82&lt;0,(IF(2050-AQ$80&lt;=0,0,(2/(2050-AQ$80+1))*(1-(SUM($E93:AQ93)/$N$82))*$N$82*'Fixed Data'!AO$52)),0)</f>
        <v>0</v>
      </c>
      <c r="AS93" s="21">
        <f>IF($N$82&lt;0,(IF(2050-AR$80&lt;=0,0,(2/(2050-AR$80+1))*(1-(SUM($E93:AR93)/$N$82))*$N$82*'Fixed Data'!AP$52)),0)</f>
        <v>0</v>
      </c>
      <c r="AT93" s="21">
        <f>IF($N$82&lt;0,(IF(2050-AS$80&lt;=0,0,(2/(2050-AS$80+1))*(1-(SUM($E93:AS93)/$N$82))*$N$82*'Fixed Data'!AQ$52)),0)</f>
        <v>0</v>
      </c>
      <c r="AU93" s="21">
        <f>IF($N$82&lt;0,(IF(2050-AT$80&lt;=0,0,(2/(2050-AT$80+1))*(1-(SUM($E93:AT93)/$N$82))*$N$82*'Fixed Data'!AR$52)),0)</f>
        <v>0</v>
      </c>
      <c r="AV93" s="21">
        <f>IF($N$82&lt;0,(IF(2050-AU$80&lt;=0,0,(2/(2050-AU$80+1))*(1-(SUM($E93:AU93)/$N$82))*$N$82*'Fixed Data'!AS$52)),0)</f>
        <v>0</v>
      </c>
      <c r="AW93" s="21">
        <f>IF($N$82&lt;0,(IF(2050-AV$80&lt;=0,0,(2/(2050-AV$80+1))*(1-(SUM($E93:AV93)/$N$82))*$N$82*'Fixed Data'!AT$52)),0)</f>
        <v>0</v>
      </c>
      <c r="AX93" s="21">
        <f>IF($N$82&lt;0,(IF(2050-AW$80&lt;=0,0,(2/(2050-AW$80+1))*(1-(SUM($E93:AW93)/$N$82))*$N$82*'Fixed Data'!AU$52)),0)</f>
        <v>0</v>
      </c>
      <c r="AY93" s="21">
        <f>IF($N$82&lt;0,(IF(2050-AX$80&lt;=0,0,(2/(2050-AX$80+1))*(1-(SUM($E93:AX93)/$N$82))*$N$82*'Fixed Data'!AV$52)),0)</f>
        <v>0</v>
      </c>
      <c r="AZ93" s="21">
        <f>IF($N$82&lt;0,(IF(2050-AY$80&lt;=0,0,(2/(2050-AY$80+1))*(1-(SUM($E93:AY93)/$N$82))*$N$82*'Fixed Data'!AW$52)),0)</f>
        <v>0</v>
      </c>
      <c r="BA93" s="21">
        <f>IF($N$82&lt;0,(IF(2050-AZ$80&lt;=0,0,(2/(2050-AZ$80+1))*(1-(SUM($E93:AZ93)/$N$82))*$N$82*'Fixed Data'!AX$52)),0)</f>
        <v>0</v>
      </c>
      <c r="BB93" s="21">
        <f>IF($N$82&lt;0,(IF(2050-BA$80&lt;=0,0,(2/(2050-BA$80+1))*(1-(SUM($E93:BA93)/$N$82))*$N$82*'Fixed Data'!AY$52)),0)</f>
        <v>0</v>
      </c>
    </row>
    <row r="94" spans="1:54" ht="15" hidden="1" customHeight="1" outlineLevel="3">
      <c r="A94" s="8"/>
      <c r="B94" t="s">
        <v>415</v>
      </c>
      <c r="C94" t="s">
        <v>416</v>
      </c>
      <c r="D94" t="s">
        <v>379</v>
      </c>
      <c r="E94" s="18"/>
      <c r="F94" s="18"/>
      <c r="G94" s="18"/>
      <c r="H94" s="18"/>
      <c r="I94" s="18"/>
      <c r="J94" s="18"/>
      <c r="K94" s="18"/>
      <c r="L94" s="18"/>
      <c r="M94" s="18"/>
      <c r="N94" s="18"/>
      <c r="O94" s="18"/>
      <c r="P94" s="21">
        <f>IF($O$82&lt;0,(IF(2050-O$80&lt;=0,0,(2/(2050-O$80+1))*(1-(SUM($E94:O94)/$O$82))*$O$82*'Fixed Data'!M$52)),0)</f>
        <v>0</v>
      </c>
      <c r="Q94" s="21">
        <f>IF($O$82&lt;0,(IF(2050-P$80&lt;=0,0,(2/(2050-P$80+1))*(1-(SUM($E94:P94)/$O$82))*$O$82*'Fixed Data'!N$52)),0)</f>
        <v>0</v>
      </c>
      <c r="R94" s="21">
        <f>IF($O$82&lt;0,(IF(2050-Q$80&lt;=0,0,(2/(2050-Q$80+1))*(1-(SUM($E94:Q94)/$O$82))*$O$82*'Fixed Data'!O$52)),0)</f>
        <v>0</v>
      </c>
      <c r="S94" s="21">
        <f>IF($O$82&lt;0,(IF(2050-R$80&lt;=0,0,(2/(2050-R$80+1))*(1-(SUM($E94:R94)/$O$82))*$O$82*'Fixed Data'!P$52)),0)</f>
        <v>0</v>
      </c>
      <c r="T94" s="21">
        <f>IF($O$82&lt;0,(IF(2050-S$80&lt;=0,0,(2/(2050-S$80+1))*(1-(SUM($E94:S94)/$O$82))*$O$82*'Fixed Data'!Q$52)),0)</f>
        <v>0</v>
      </c>
      <c r="U94" s="21">
        <f>IF($O$82&lt;0,(IF(2050-T$80&lt;=0,0,(2/(2050-T$80+1))*(1-(SUM($E94:T94)/$O$82))*$O$82*'Fixed Data'!R$52)),0)</f>
        <v>0</v>
      </c>
      <c r="V94" s="21">
        <f>IF($O$82&lt;0,(IF(2050-U$80&lt;=0,0,(2/(2050-U$80+1))*(1-(SUM($E94:U94)/$O$82))*$O$82*'Fixed Data'!S$52)),0)</f>
        <v>0</v>
      </c>
      <c r="W94" s="21">
        <f>IF($O$82&lt;0,(IF(2050-V$80&lt;=0,0,(2/(2050-V$80+1))*(1-(SUM($E94:V94)/$O$82))*$O$82*'Fixed Data'!T$52)),0)</f>
        <v>0</v>
      </c>
      <c r="X94" s="21">
        <f>IF($O$82&lt;0,(IF(2050-W$80&lt;=0,0,(2/(2050-W$80+1))*(1-(SUM($E94:W94)/$O$82))*$O$82*'Fixed Data'!U$52)),0)</f>
        <v>0</v>
      </c>
      <c r="Y94" s="21">
        <f>IF($O$82&lt;0,(IF(2050-X$80&lt;=0,0,(2/(2050-X$80+1))*(1-(SUM($E94:X94)/$O$82))*$O$82*'Fixed Data'!V$52)),0)</f>
        <v>0</v>
      </c>
      <c r="Z94" s="21">
        <f>IF($O$82&lt;0,(IF(2050-Y$80&lt;=0,0,(2/(2050-Y$80+1))*(1-(SUM($E94:Y94)/$O$82))*$O$82*'Fixed Data'!W$52)),0)</f>
        <v>0</v>
      </c>
      <c r="AA94" s="21">
        <f>IF($O$82&lt;0,(IF(2050-Z$80&lt;=0,0,(2/(2050-Z$80+1))*(1-(SUM($E94:Z94)/$O$82))*$O$82*'Fixed Data'!X$52)),0)</f>
        <v>0</v>
      </c>
      <c r="AB94" s="21">
        <f>IF($O$82&lt;0,(IF(2050-AA$80&lt;=0,0,(2/(2050-AA$80+1))*(1-(SUM($E94:AA94)/$O$82))*$O$82*'Fixed Data'!Y$52)),0)</f>
        <v>0</v>
      </c>
      <c r="AC94" s="21">
        <f>IF($O$82&lt;0,(IF(2050-AB$80&lt;=0,0,(2/(2050-AB$80+1))*(1-(SUM($E94:AB94)/$O$82))*$O$82*'Fixed Data'!Z$52)),0)</f>
        <v>0</v>
      </c>
      <c r="AD94" s="21">
        <f>IF($O$82&lt;0,(IF(2050-AC$80&lt;=0,0,(2/(2050-AC$80+1))*(1-(SUM($E94:AC94)/$O$82))*$O$82*'Fixed Data'!AA$52)),0)</f>
        <v>0</v>
      </c>
      <c r="AE94" s="21">
        <f>IF($O$82&lt;0,(IF(2050-AD$80&lt;=0,0,(2/(2050-AD$80+1))*(1-(SUM($E94:AD94)/$O$82))*$O$82*'Fixed Data'!AB$52)),0)</f>
        <v>0</v>
      </c>
      <c r="AF94" s="21">
        <f>IF($O$82&lt;0,(IF(2050-AE$80&lt;=0,0,(2/(2050-AE$80+1))*(1-(SUM($E94:AE94)/$O$82))*$O$82*'Fixed Data'!AC$52)),0)</f>
        <v>0</v>
      </c>
      <c r="AG94" s="21">
        <f>IF($O$82&lt;0,(IF(2050-AF$80&lt;=0,0,(2/(2050-AF$80+1))*(1-(SUM($E94:AF94)/$O$82))*$O$82*'Fixed Data'!AD$52)),0)</f>
        <v>0</v>
      </c>
      <c r="AH94" s="21">
        <f>IF($O$82&lt;0,(IF(2050-AG$80&lt;=0,0,(2/(2050-AG$80+1))*(1-(SUM($E94:AG94)/$O$82))*$O$82*'Fixed Data'!AE$52)),0)</f>
        <v>0</v>
      </c>
      <c r="AI94" s="21">
        <f>IF($O$82&lt;0,(IF(2050-AH$80&lt;=0,0,(2/(2050-AH$80+1))*(1-(SUM($E94:AH94)/$O$82))*$O$82*'Fixed Data'!AF$52)),0)</f>
        <v>0</v>
      </c>
      <c r="AJ94" s="21">
        <f>IF($O$82&lt;0,(IF(2050-AI$80&lt;=0,0,(2/(2050-AI$80+1))*(1-(SUM($E94:AI94)/$O$82))*$O$82*'Fixed Data'!AG$52)),0)</f>
        <v>0</v>
      </c>
      <c r="AK94" s="21">
        <f>IF($O$82&lt;0,(IF(2050-AJ$80&lt;=0,0,(2/(2050-AJ$80+1))*(1-(SUM($E94:AJ94)/$O$82))*$O$82*'Fixed Data'!AH$52)),0)</f>
        <v>0</v>
      </c>
      <c r="AL94" s="21">
        <f>IF($O$82&lt;0,(IF(2050-AK$80&lt;=0,0,(2/(2050-AK$80+1))*(1-(SUM($E94:AK94)/$O$82))*$O$82*'Fixed Data'!AI$52)),0)</f>
        <v>0</v>
      </c>
      <c r="AM94" s="21">
        <f>IF($O$82&lt;0,(IF(2050-AL$80&lt;=0,0,(2/(2050-AL$80+1))*(1-(SUM($E94:AL94)/$O$82))*$O$82*'Fixed Data'!AJ$52)),0)</f>
        <v>0</v>
      </c>
      <c r="AN94" s="21">
        <f>IF($O$82&lt;0,(IF(2050-AM$80&lt;=0,0,(2/(2050-AM$80+1))*(1-(SUM($E94:AM94)/$O$82))*$O$82*'Fixed Data'!AK$52)),0)</f>
        <v>0</v>
      </c>
      <c r="AO94" s="21">
        <f>IF($O$82&lt;0,(IF(2050-AN$80&lt;=0,0,(2/(2050-AN$80+1))*(1-(SUM($E94:AN94)/$O$82))*$O$82*'Fixed Data'!AL$52)),0)</f>
        <v>0</v>
      </c>
      <c r="AP94" s="21">
        <f>IF($O$82&lt;0,(IF(2050-AO$80&lt;=0,0,(2/(2050-AO$80+1))*(1-(SUM($E94:AO94)/$O$82))*$O$82*'Fixed Data'!AM$52)),0)</f>
        <v>0</v>
      </c>
      <c r="AQ94" s="21">
        <f>IF($O$82&lt;0,(IF(2050-AP$80&lt;=0,0,(2/(2050-AP$80+1))*(1-(SUM($E94:AP94)/$O$82))*$O$82*'Fixed Data'!AN$52)),0)</f>
        <v>0</v>
      </c>
      <c r="AR94" s="21">
        <f>IF($O$82&lt;0,(IF(2050-AQ$80&lt;=0,0,(2/(2050-AQ$80+1))*(1-(SUM($E94:AQ94)/$O$82))*$O$82*'Fixed Data'!AO$52)),0)</f>
        <v>0</v>
      </c>
      <c r="AS94" s="21">
        <f>IF($O$82&lt;0,(IF(2050-AR$80&lt;=0,0,(2/(2050-AR$80+1))*(1-(SUM($E94:AR94)/$O$82))*$O$82*'Fixed Data'!AP$52)),0)</f>
        <v>0</v>
      </c>
      <c r="AT94" s="21">
        <f>IF($O$82&lt;0,(IF(2050-AS$80&lt;=0,0,(2/(2050-AS$80+1))*(1-(SUM($E94:AS94)/$O$82))*$O$82*'Fixed Data'!AQ$52)),0)</f>
        <v>0</v>
      </c>
      <c r="AU94" s="21">
        <f>IF($O$82&lt;0,(IF(2050-AT$80&lt;=0,0,(2/(2050-AT$80+1))*(1-(SUM($E94:AT94)/$O$82))*$O$82*'Fixed Data'!AR$52)),0)</f>
        <v>0</v>
      </c>
      <c r="AV94" s="21">
        <f>IF($O$82&lt;0,(IF(2050-AU$80&lt;=0,0,(2/(2050-AU$80+1))*(1-(SUM($E94:AU94)/$O$82))*$O$82*'Fixed Data'!AS$52)),0)</f>
        <v>0</v>
      </c>
      <c r="AW94" s="21">
        <f>IF($O$82&lt;0,(IF(2050-AV$80&lt;=0,0,(2/(2050-AV$80+1))*(1-(SUM($E94:AV94)/$O$82))*$O$82*'Fixed Data'!AT$52)),0)</f>
        <v>0</v>
      </c>
      <c r="AX94" s="21">
        <f>IF($O$82&lt;0,(IF(2050-AW$80&lt;=0,0,(2/(2050-AW$80+1))*(1-(SUM($E94:AW94)/$O$82))*$O$82*'Fixed Data'!AU$52)),0)</f>
        <v>0</v>
      </c>
      <c r="AY94" s="21">
        <f>IF($O$82&lt;0,(IF(2050-AX$80&lt;=0,0,(2/(2050-AX$80+1))*(1-(SUM($E94:AX94)/$O$82))*$O$82*'Fixed Data'!AV$52)),0)</f>
        <v>0</v>
      </c>
      <c r="AZ94" s="21">
        <f>IF($O$82&lt;0,(IF(2050-AY$80&lt;=0,0,(2/(2050-AY$80+1))*(1-(SUM($E94:AY94)/$O$82))*$O$82*'Fixed Data'!AW$52)),0)</f>
        <v>0</v>
      </c>
      <c r="BA94" s="21">
        <f>IF($O$82&lt;0,(IF(2050-AZ$80&lt;=0,0,(2/(2050-AZ$80+1))*(1-(SUM($E94:AZ94)/$O$82))*$O$82*'Fixed Data'!AX$52)),0)</f>
        <v>0</v>
      </c>
      <c r="BB94" s="21">
        <f>IF($O$82&lt;0,(IF(2050-BA$80&lt;=0,0,(2/(2050-BA$80+1))*(1-(SUM($E94:BA94)/$O$82))*$O$82*'Fixed Data'!AY$52)),0)</f>
        <v>0</v>
      </c>
    </row>
    <row r="95" spans="1:54" ht="15" hidden="1" customHeight="1" outlineLevel="3">
      <c r="A95" s="8"/>
      <c r="B95" t="s">
        <v>417</v>
      </c>
      <c r="C95" t="s">
        <v>418</v>
      </c>
      <c r="D95" t="s">
        <v>379</v>
      </c>
      <c r="E95" s="18"/>
      <c r="F95" s="18"/>
      <c r="G95" s="18"/>
      <c r="H95" s="18"/>
      <c r="I95" s="18"/>
      <c r="J95" s="18"/>
      <c r="K95" s="18"/>
      <c r="L95" s="18"/>
      <c r="M95" s="18"/>
      <c r="N95" s="18"/>
      <c r="O95" s="18"/>
      <c r="P95" s="18"/>
      <c r="Q95" s="21">
        <f>IF($P$82&lt;0,(IF(2050-P$80&lt;=0,0,(2/(2050-P$80+1))*(1-(SUM($E95:P95)/$P$82))*$P$82*'Fixed Data'!N$52)),0)</f>
        <v>0</v>
      </c>
      <c r="R95" s="21">
        <f>IF($P$82&lt;0,(IF(2050-Q$80&lt;=0,0,(2/(2050-Q$80+1))*(1-(SUM($E95:Q95)/$P$82))*$P$82*'Fixed Data'!O$52)),0)</f>
        <v>0</v>
      </c>
      <c r="S95" s="21">
        <f>IF($P$82&lt;0,(IF(2050-R$80&lt;=0,0,(2/(2050-R$80+1))*(1-(SUM($E95:R95)/$P$82))*$P$82*'Fixed Data'!P$52)),0)</f>
        <v>0</v>
      </c>
      <c r="T95" s="21">
        <f>IF($P$82&lt;0,(IF(2050-S$80&lt;=0,0,(2/(2050-S$80+1))*(1-(SUM($E95:S95)/$P$82))*$P$82*'Fixed Data'!Q$52)),0)</f>
        <v>0</v>
      </c>
      <c r="U95" s="21">
        <f>IF($P$82&lt;0,(IF(2050-T$80&lt;=0,0,(2/(2050-T$80+1))*(1-(SUM($E95:T95)/$P$82))*$P$82*'Fixed Data'!R$52)),0)</f>
        <v>0</v>
      </c>
      <c r="V95" s="21">
        <f>IF($P$82&lt;0,(IF(2050-U$80&lt;=0,0,(2/(2050-U$80+1))*(1-(SUM($E95:U95)/$P$82))*$P$82*'Fixed Data'!S$52)),0)</f>
        <v>0</v>
      </c>
      <c r="W95" s="21">
        <f>IF($P$82&lt;0,(IF(2050-V$80&lt;=0,0,(2/(2050-V$80+1))*(1-(SUM($E95:V95)/$P$82))*$P$82*'Fixed Data'!T$52)),0)</f>
        <v>0</v>
      </c>
      <c r="X95" s="21">
        <f>IF($P$82&lt;0,(IF(2050-W$80&lt;=0,0,(2/(2050-W$80+1))*(1-(SUM($E95:W95)/$P$82))*$P$82*'Fixed Data'!U$52)),0)</f>
        <v>0</v>
      </c>
      <c r="Y95" s="21">
        <f>IF($P$82&lt;0,(IF(2050-X$80&lt;=0,0,(2/(2050-X$80+1))*(1-(SUM($E95:X95)/$P$82))*$P$82*'Fixed Data'!V$52)),0)</f>
        <v>0</v>
      </c>
      <c r="Z95" s="21">
        <f>IF($P$82&lt;0,(IF(2050-Y$80&lt;=0,0,(2/(2050-Y$80+1))*(1-(SUM($E95:Y95)/$P$82))*$P$82*'Fixed Data'!W$52)),0)</f>
        <v>0</v>
      </c>
      <c r="AA95" s="21">
        <f>IF($P$82&lt;0,(IF(2050-Z$80&lt;=0,0,(2/(2050-Z$80+1))*(1-(SUM($E95:Z95)/$P$82))*$P$82*'Fixed Data'!X$52)),0)</f>
        <v>0</v>
      </c>
      <c r="AB95" s="21">
        <f>IF($P$82&lt;0,(IF(2050-AA$80&lt;=0,0,(2/(2050-AA$80+1))*(1-(SUM($E95:AA95)/$P$82))*$P$82*'Fixed Data'!Y$52)),0)</f>
        <v>0</v>
      </c>
      <c r="AC95" s="21">
        <f>IF($P$82&lt;0,(IF(2050-AB$80&lt;=0,0,(2/(2050-AB$80+1))*(1-(SUM($E95:AB95)/$P$82))*$P$82*'Fixed Data'!Z$52)),0)</f>
        <v>0</v>
      </c>
      <c r="AD95" s="21">
        <f>IF($P$82&lt;0,(IF(2050-AC$80&lt;=0,0,(2/(2050-AC$80+1))*(1-(SUM($E95:AC95)/$P$82))*$P$82*'Fixed Data'!AA$52)),0)</f>
        <v>0</v>
      </c>
      <c r="AE95" s="21">
        <f>IF($P$82&lt;0,(IF(2050-AD$80&lt;=0,0,(2/(2050-AD$80+1))*(1-(SUM($E95:AD95)/$P$82))*$P$82*'Fixed Data'!AB$52)),0)</f>
        <v>0</v>
      </c>
      <c r="AF95" s="21">
        <f>IF($P$82&lt;0,(IF(2050-AE$80&lt;=0,0,(2/(2050-AE$80+1))*(1-(SUM($E95:AE95)/$P$82))*$P$82*'Fixed Data'!AC$52)),0)</f>
        <v>0</v>
      </c>
      <c r="AG95" s="21">
        <f>IF($P$82&lt;0,(IF(2050-AF$80&lt;=0,0,(2/(2050-AF$80+1))*(1-(SUM($E95:AF95)/$P$82))*$P$82*'Fixed Data'!AD$52)),0)</f>
        <v>0</v>
      </c>
      <c r="AH95" s="21">
        <f>IF($P$82&lt;0,(IF(2050-AG$80&lt;=0,0,(2/(2050-AG$80+1))*(1-(SUM($E95:AG95)/$P$82))*$P$82*'Fixed Data'!AE$52)),0)</f>
        <v>0</v>
      </c>
      <c r="AI95" s="21">
        <f>IF($P$82&lt;0,(IF(2050-AH$80&lt;=0,0,(2/(2050-AH$80+1))*(1-(SUM($E95:AH95)/$P$82))*$P$82*'Fixed Data'!AF$52)),0)</f>
        <v>0</v>
      </c>
      <c r="AJ95" s="21">
        <f>IF($P$82&lt;0,(IF(2050-AI$80&lt;=0,0,(2/(2050-AI$80+1))*(1-(SUM($E95:AI95)/$P$82))*$P$82*'Fixed Data'!AG$52)),0)</f>
        <v>0</v>
      </c>
      <c r="AK95" s="21">
        <f>IF($P$82&lt;0,(IF(2050-AJ$80&lt;=0,0,(2/(2050-AJ$80+1))*(1-(SUM($E95:AJ95)/$P$82))*$P$82*'Fixed Data'!AH$52)),0)</f>
        <v>0</v>
      </c>
      <c r="AL95" s="21">
        <f>IF($P$82&lt;0,(IF(2050-AK$80&lt;=0,0,(2/(2050-AK$80+1))*(1-(SUM($E95:AK95)/$P$82))*$P$82*'Fixed Data'!AI$52)),0)</f>
        <v>0</v>
      </c>
      <c r="AM95" s="21">
        <f>IF($P$82&lt;0,(IF(2050-AL$80&lt;=0,0,(2/(2050-AL$80+1))*(1-(SUM($E95:AL95)/$P$82))*$P$82*'Fixed Data'!AJ$52)),0)</f>
        <v>0</v>
      </c>
      <c r="AN95" s="21">
        <f>IF($P$82&lt;0,(IF(2050-AM$80&lt;=0,0,(2/(2050-AM$80+1))*(1-(SUM($E95:AM95)/$P$82))*$P$82*'Fixed Data'!AK$52)),0)</f>
        <v>0</v>
      </c>
      <c r="AO95" s="21">
        <f>IF($P$82&lt;0,(IF(2050-AN$80&lt;=0,0,(2/(2050-AN$80+1))*(1-(SUM($E95:AN95)/$P$82))*$P$82*'Fixed Data'!AL$52)),0)</f>
        <v>0</v>
      </c>
      <c r="AP95" s="21">
        <f>IF($P$82&lt;0,(IF(2050-AO$80&lt;=0,0,(2/(2050-AO$80+1))*(1-(SUM($E95:AO95)/$P$82))*$P$82*'Fixed Data'!AM$52)),0)</f>
        <v>0</v>
      </c>
      <c r="AQ95" s="21">
        <f>IF($P$82&lt;0,(IF(2050-AP$80&lt;=0,0,(2/(2050-AP$80+1))*(1-(SUM($E95:AP95)/$P$82))*$P$82*'Fixed Data'!AN$52)),0)</f>
        <v>0</v>
      </c>
      <c r="AR95" s="21">
        <f>IF($P$82&lt;0,(IF(2050-AQ$80&lt;=0,0,(2/(2050-AQ$80+1))*(1-(SUM($E95:AQ95)/$P$82))*$P$82*'Fixed Data'!AO$52)),0)</f>
        <v>0</v>
      </c>
      <c r="AS95" s="21">
        <f>IF($P$82&lt;0,(IF(2050-AR$80&lt;=0,0,(2/(2050-AR$80+1))*(1-(SUM($E95:AR95)/$P$82))*$P$82*'Fixed Data'!AP$52)),0)</f>
        <v>0</v>
      </c>
      <c r="AT95" s="21">
        <f>IF($P$82&lt;0,(IF(2050-AS$80&lt;=0,0,(2/(2050-AS$80+1))*(1-(SUM($E95:AS95)/$P$82))*$P$82*'Fixed Data'!AQ$52)),0)</f>
        <v>0</v>
      </c>
      <c r="AU95" s="21">
        <f>IF($P$82&lt;0,(IF(2050-AT$80&lt;=0,0,(2/(2050-AT$80+1))*(1-(SUM($E95:AT95)/$P$82))*$P$82*'Fixed Data'!AR$52)),0)</f>
        <v>0</v>
      </c>
      <c r="AV95" s="21">
        <f>IF($P$82&lt;0,(IF(2050-AU$80&lt;=0,0,(2/(2050-AU$80+1))*(1-(SUM($E95:AU95)/$P$82))*$P$82*'Fixed Data'!AS$52)),0)</f>
        <v>0</v>
      </c>
      <c r="AW95" s="21">
        <f>IF($P$82&lt;0,(IF(2050-AV$80&lt;=0,0,(2/(2050-AV$80+1))*(1-(SUM($E95:AV95)/$P$82))*$P$82*'Fixed Data'!AT$52)),0)</f>
        <v>0</v>
      </c>
      <c r="AX95" s="21">
        <f>IF($P$82&lt;0,(IF(2050-AW$80&lt;=0,0,(2/(2050-AW$80+1))*(1-(SUM($E95:AW95)/$P$82))*$P$82*'Fixed Data'!AU$52)),0)</f>
        <v>0</v>
      </c>
      <c r="AY95" s="21">
        <f>IF($P$82&lt;0,(IF(2050-AX$80&lt;=0,0,(2/(2050-AX$80+1))*(1-(SUM($E95:AX95)/$P$82))*$P$82*'Fixed Data'!AV$52)),0)</f>
        <v>0</v>
      </c>
      <c r="AZ95" s="21">
        <f>IF($P$82&lt;0,(IF(2050-AY$80&lt;=0,0,(2/(2050-AY$80+1))*(1-(SUM($E95:AY95)/$P$82))*$P$82*'Fixed Data'!AW$52)),0)</f>
        <v>0</v>
      </c>
      <c r="BA95" s="21">
        <f>IF($P$82&lt;0,(IF(2050-AZ$80&lt;=0,0,(2/(2050-AZ$80+1))*(1-(SUM($E95:AZ95)/$P$82))*$P$82*'Fixed Data'!AX$52)),0)</f>
        <v>0</v>
      </c>
      <c r="BB95" s="21">
        <f>IF($P$82&lt;0,(IF(2050-BA$80&lt;=0,0,(2/(2050-BA$80+1))*(1-(SUM($E95:BA95)/$P$82))*$P$82*'Fixed Data'!AY$52)),0)</f>
        <v>0</v>
      </c>
    </row>
    <row r="96" spans="1:54" ht="15" hidden="1" customHeight="1" outlineLevel="3">
      <c r="A96" s="8"/>
      <c r="B96" t="s">
        <v>419</v>
      </c>
      <c r="C96" t="s">
        <v>420</v>
      </c>
      <c r="D96" t="s">
        <v>379</v>
      </c>
      <c r="E96" s="18"/>
      <c r="F96" s="18"/>
      <c r="G96" s="18"/>
      <c r="H96" s="18"/>
      <c r="I96" s="18"/>
      <c r="J96" s="18"/>
      <c r="K96" s="18"/>
      <c r="L96" s="18"/>
      <c r="M96" s="18"/>
      <c r="N96" s="18"/>
      <c r="O96" s="18"/>
      <c r="P96" s="18"/>
      <c r="Q96" s="18"/>
      <c r="R96" s="21">
        <f>IF($Q$82&lt;0,(IF(2050-Q$80&lt;=0,0,(2/(2050-Q$80+1))*(1-(SUM($E96:Q96)/$Q$82))*$Q$82*'Fixed Data'!O$52)),0)</f>
        <v>0</v>
      </c>
      <c r="S96" s="21">
        <f>IF($Q$82&lt;0,(IF(2050-R$80&lt;=0,0,(2/(2050-R$80+1))*(1-(SUM($E96:R96)/$Q$82))*$Q$82*'Fixed Data'!P$52)),0)</f>
        <v>0</v>
      </c>
      <c r="T96" s="21">
        <f>IF($Q$82&lt;0,(IF(2050-S$80&lt;=0,0,(2/(2050-S$80+1))*(1-(SUM($E96:S96)/$Q$82))*$Q$82*'Fixed Data'!Q$52)),0)</f>
        <v>0</v>
      </c>
      <c r="U96" s="21">
        <f>IF($Q$82&lt;0,(IF(2050-T$80&lt;=0,0,(2/(2050-T$80+1))*(1-(SUM($E96:T96)/$Q$82))*$Q$82*'Fixed Data'!R$52)),0)</f>
        <v>0</v>
      </c>
      <c r="V96" s="21">
        <f>IF($Q$82&lt;0,(IF(2050-U$80&lt;=0,0,(2/(2050-U$80+1))*(1-(SUM($E96:U96)/$Q$82))*$Q$82*'Fixed Data'!S$52)),0)</f>
        <v>0</v>
      </c>
      <c r="W96" s="21">
        <f>IF($Q$82&lt;0,(IF(2050-V$80&lt;=0,0,(2/(2050-V$80+1))*(1-(SUM($E96:V96)/$Q$82))*$Q$82*'Fixed Data'!T$52)),0)</f>
        <v>0</v>
      </c>
      <c r="X96" s="21">
        <f>IF($Q$82&lt;0,(IF(2050-W$80&lt;=0,0,(2/(2050-W$80+1))*(1-(SUM($E96:W96)/$Q$82))*$Q$82*'Fixed Data'!U$52)),0)</f>
        <v>0</v>
      </c>
      <c r="Y96" s="21">
        <f>IF($Q$82&lt;0,(IF(2050-X$80&lt;=0,0,(2/(2050-X$80+1))*(1-(SUM($E96:X96)/$Q$82))*$Q$82*'Fixed Data'!V$52)),0)</f>
        <v>0</v>
      </c>
      <c r="Z96" s="21">
        <f>IF($Q$82&lt;0,(IF(2050-Y$80&lt;=0,0,(2/(2050-Y$80+1))*(1-(SUM($E96:Y96)/$Q$82))*$Q$82*'Fixed Data'!W$52)),0)</f>
        <v>0</v>
      </c>
      <c r="AA96" s="21">
        <f>IF($Q$82&lt;0,(IF(2050-Z$80&lt;=0,0,(2/(2050-Z$80+1))*(1-(SUM($E96:Z96)/$Q$82))*$Q$82*'Fixed Data'!X$52)),0)</f>
        <v>0</v>
      </c>
      <c r="AB96" s="21">
        <f>IF($Q$82&lt;0,(IF(2050-AA$80&lt;=0,0,(2/(2050-AA$80+1))*(1-(SUM($E96:AA96)/$Q$82))*$Q$82*'Fixed Data'!Y$52)),0)</f>
        <v>0</v>
      </c>
      <c r="AC96" s="21">
        <f>IF($Q$82&lt;0,(IF(2050-AB$80&lt;=0,0,(2/(2050-AB$80+1))*(1-(SUM($E96:AB96)/$Q$82))*$Q$82*'Fixed Data'!Z$52)),0)</f>
        <v>0</v>
      </c>
      <c r="AD96" s="21">
        <f>IF($Q$82&lt;0,(IF(2050-AC$80&lt;=0,0,(2/(2050-AC$80+1))*(1-(SUM($E96:AC96)/$Q$82))*$Q$82*'Fixed Data'!AA$52)),0)</f>
        <v>0</v>
      </c>
      <c r="AE96" s="21">
        <f>IF($Q$82&lt;0,(IF(2050-AD$80&lt;=0,0,(2/(2050-AD$80+1))*(1-(SUM($E96:AD96)/$Q$82))*$Q$82*'Fixed Data'!AB$52)),0)</f>
        <v>0</v>
      </c>
      <c r="AF96" s="21">
        <f>IF($Q$82&lt;0,(IF(2050-AE$80&lt;=0,0,(2/(2050-AE$80+1))*(1-(SUM($E96:AE96)/$Q$82))*$Q$82*'Fixed Data'!AC$52)),0)</f>
        <v>0</v>
      </c>
      <c r="AG96" s="21">
        <f>IF($Q$82&lt;0,(IF(2050-AF$80&lt;=0,0,(2/(2050-AF$80+1))*(1-(SUM($E96:AF96)/$Q$82))*$Q$82*'Fixed Data'!AD$52)),0)</f>
        <v>0</v>
      </c>
      <c r="AH96" s="21">
        <f>IF($Q$82&lt;0,(IF(2050-AG$80&lt;=0,0,(2/(2050-AG$80+1))*(1-(SUM($E96:AG96)/$Q$82))*$Q$82*'Fixed Data'!AE$52)),0)</f>
        <v>0</v>
      </c>
      <c r="AI96" s="21">
        <f>IF($Q$82&lt;0,(IF(2050-AH$80&lt;=0,0,(2/(2050-AH$80+1))*(1-(SUM($E96:AH96)/$Q$82))*$Q$82*'Fixed Data'!AF$52)),0)</f>
        <v>0</v>
      </c>
      <c r="AJ96" s="21">
        <f>IF($Q$82&lt;0,(IF(2050-AI$80&lt;=0,0,(2/(2050-AI$80+1))*(1-(SUM($E96:AI96)/$Q$82))*$Q$82*'Fixed Data'!AG$52)),0)</f>
        <v>0</v>
      </c>
      <c r="AK96" s="21">
        <f>IF($Q$82&lt;0,(IF(2050-AJ$80&lt;=0,0,(2/(2050-AJ$80+1))*(1-(SUM($E96:AJ96)/$Q$82))*$Q$82*'Fixed Data'!AH$52)),0)</f>
        <v>0</v>
      </c>
      <c r="AL96" s="21">
        <f>IF($Q$82&lt;0,(IF(2050-AK$80&lt;=0,0,(2/(2050-AK$80+1))*(1-(SUM($E96:AK96)/$Q$82))*$Q$82*'Fixed Data'!AI$52)),0)</f>
        <v>0</v>
      </c>
      <c r="AM96" s="21">
        <f>IF($Q$82&lt;0,(IF(2050-AL$80&lt;=0,0,(2/(2050-AL$80+1))*(1-(SUM($E96:AL96)/$Q$82))*$Q$82*'Fixed Data'!AJ$52)),0)</f>
        <v>0</v>
      </c>
      <c r="AN96" s="21">
        <f>IF($Q$82&lt;0,(IF(2050-AM$80&lt;=0,0,(2/(2050-AM$80+1))*(1-(SUM($E96:AM96)/$Q$82))*$Q$82*'Fixed Data'!AK$52)),0)</f>
        <v>0</v>
      </c>
      <c r="AO96" s="21">
        <f>IF($Q$82&lt;0,(IF(2050-AN$80&lt;=0,0,(2/(2050-AN$80+1))*(1-(SUM($E96:AN96)/$Q$82))*$Q$82*'Fixed Data'!AL$52)),0)</f>
        <v>0</v>
      </c>
      <c r="AP96" s="21">
        <f>IF($Q$82&lt;0,(IF(2050-AO$80&lt;=0,0,(2/(2050-AO$80+1))*(1-(SUM($E96:AO96)/$Q$82))*$Q$82*'Fixed Data'!AM$52)),0)</f>
        <v>0</v>
      </c>
      <c r="AQ96" s="21">
        <f>IF($Q$82&lt;0,(IF(2050-AP$80&lt;=0,0,(2/(2050-AP$80+1))*(1-(SUM($E96:AP96)/$Q$82))*$Q$82*'Fixed Data'!AN$52)),0)</f>
        <v>0</v>
      </c>
      <c r="AR96" s="21">
        <f>IF($Q$82&lt;0,(IF(2050-AQ$80&lt;=0,0,(2/(2050-AQ$80+1))*(1-(SUM($E96:AQ96)/$Q$82))*$Q$82*'Fixed Data'!AO$52)),0)</f>
        <v>0</v>
      </c>
      <c r="AS96" s="21">
        <f>IF($Q$82&lt;0,(IF(2050-AR$80&lt;=0,0,(2/(2050-AR$80+1))*(1-(SUM($E96:AR96)/$Q$82))*$Q$82*'Fixed Data'!AP$52)),0)</f>
        <v>0</v>
      </c>
      <c r="AT96" s="21">
        <f>IF($Q$82&lt;0,(IF(2050-AS$80&lt;=0,0,(2/(2050-AS$80+1))*(1-(SUM($E96:AS96)/$Q$82))*$Q$82*'Fixed Data'!AQ$52)),0)</f>
        <v>0</v>
      </c>
      <c r="AU96" s="21">
        <f>IF($Q$82&lt;0,(IF(2050-AT$80&lt;=0,0,(2/(2050-AT$80+1))*(1-(SUM($E96:AT96)/$Q$82))*$Q$82*'Fixed Data'!AR$52)),0)</f>
        <v>0</v>
      </c>
      <c r="AV96" s="21">
        <f>IF($Q$82&lt;0,(IF(2050-AU$80&lt;=0,0,(2/(2050-AU$80+1))*(1-(SUM($E96:AU96)/$Q$82))*$Q$82*'Fixed Data'!AS$52)),0)</f>
        <v>0</v>
      </c>
      <c r="AW96" s="21">
        <f>IF($Q$82&lt;0,(IF(2050-AV$80&lt;=0,0,(2/(2050-AV$80+1))*(1-(SUM($E96:AV96)/$Q$82))*$Q$82*'Fixed Data'!AT$52)),0)</f>
        <v>0</v>
      </c>
      <c r="AX96" s="21">
        <f>IF($Q$82&lt;0,(IF(2050-AW$80&lt;=0,0,(2/(2050-AW$80+1))*(1-(SUM($E96:AW96)/$Q$82))*$Q$82*'Fixed Data'!AU$52)),0)</f>
        <v>0</v>
      </c>
      <c r="AY96" s="21">
        <f>IF($Q$82&lt;0,(IF(2050-AX$80&lt;=0,0,(2/(2050-AX$80+1))*(1-(SUM($E96:AX96)/$Q$82))*$Q$82*'Fixed Data'!AV$52)),0)</f>
        <v>0</v>
      </c>
      <c r="AZ96" s="21">
        <f>IF($Q$82&lt;0,(IF(2050-AY$80&lt;=0,0,(2/(2050-AY$80+1))*(1-(SUM($E96:AY96)/$Q$82))*$Q$82*'Fixed Data'!AW$52)),0)</f>
        <v>0</v>
      </c>
      <c r="BA96" s="21">
        <f>IF($Q$82&lt;0,(IF(2050-AZ$80&lt;=0,0,(2/(2050-AZ$80+1))*(1-(SUM($E96:AZ96)/$Q$82))*$Q$82*'Fixed Data'!AX$52)),0)</f>
        <v>0</v>
      </c>
      <c r="BB96" s="21">
        <f>IF($Q$82&lt;0,(IF(2050-BA$80&lt;=0,0,(2/(2050-BA$80+1))*(1-(SUM($E96:BA96)/$Q$82))*$Q$82*'Fixed Data'!AY$52)),0)</f>
        <v>0</v>
      </c>
    </row>
    <row r="97" spans="1:54" ht="15" hidden="1" customHeight="1" outlineLevel="3">
      <c r="A97" s="8"/>
      <c r="B97" t="s">
        <v>421</v>
      </c>
      <c r="C97" t="s">
        <v>422</v>
      </c>
      <c r="D97" t="s">
        <v>379</v>
      </c>
      <c r="E97" s="18"/>
      <c r="F97" s="18"/>
      <c r="G97" s="18"/>
      <c r="H97" s="18"/>
      <c r="I97" s="18"/>
      <c r="J97" s="18"/>
      <c r="K97" s="18"/>
      <c r="L97" s="18"/>
      <c r="M97" s="18"/>
      <c r="N97" s="18"/>
      <c r="O97" s="18"/>
      <c r="P97" s="18"/>
      <c r="Q97" s="18"/>
      <c r="R97" s="18"/>
      <c r="S97" s="21">
        <f>IF($R$82&lt;0,(IF(2050-R$80&lt;=0,0,(2/(2050-R$80+1))*(1-(SUM($E97:R97)/$R$82))*$R$82*'Fixed Data'!P$52)),0)</f>
        <v>0</v>
      </c>
      <c r="T97" s="21">
        <f>IF($R$82&lt;0,(IF(2050-S$80&lt;=0,0,(2/(2050-S$80+1))*(1-(SUM($E97:S97)/$R$82))*$R$82*'Fixed Data'!Q$52)),0)</f>
        <v>0</v>
      </c>
      <c r="U97" s="21">
        <f>IF($R$82&lt;0,(IF(2050-T$80&lt;=0,0,(2/(2050-T$80+1))*(1-(SUM($E97:T97)/$R$82))*$R$82*'Fixed Data'!R$52)),0)</f>
        <v>0</v>
      </c>
      <c r="V97" s="21">
        <f>IF($R$82&lt;0,(IF(2050-U$80&lt;=0,0,(2/(2050-U$80+1))*(1-(SUM($E97:U97)/$R$82))*$R$82*'Fixed Data'!S$52)),0)</f>
        <v>0</v>
      </c>
      <c r="W97" s="21">
        <f>IF($R$82&lt;0,(IF(2050-V$80&lt;=0,0,(2/(2050-V$80+1))*(1-(SUM($E97:V97)/$R$82))*$R$82*'Fixed Data'!T$52)),0)</f>
        <v>0</v>
      </c>
      <c r="X97" s="21">
        <f>IF($R$82&lt;0,(IF(2050-W$80&lt;=0,0,(2/(2050-W$80+1))*(1-(SUM($E97:W97)/$R$82))*$R$82*'Fixed Data'!U$52)),0)</f>
        <v>0</v>
      </c>
      <c r="Y97" s="21">
        <f>IF($R$82&lt;0,(IF(2050-X$80&lt;=0,0,(2/(2050-X$80+1))*(1-(SUM($E97:X97)/$R$82))*$R$82*'Fixed Data'!V$52)),0)</f>
        <v>0</v>
      </c>
      <c r="Z97" s="21">
        <f>IF($R$82&lt;0,(IF(2050-Y$80&lt;=0,0,(2/(2050-Y$80+1))*(1-(SUM($E97:Y97)/$R$82))*$R$82*'Fixed Data'!W$52)),0)</f>
        <v>0</v>
      </c>
      <c r="AA97" s="21">
        <f>IF($R$82&lt;0,(IF(2050-Z$80&lt;=0,0,(2/(2050-Z$80+1))*(1-(SUM($E97:Z97)/$R$82))*$R$82*'Fixed Data'!X$52)),0)</f>
        <v>0</v>
      </c>
      <c r="AB97" s="21">
        <f>IF($R$82&lt;0,(IF(2050-AA$80&lt;=0,0,(2/(2050-AA$80+1))*(1-(SUM($E97:AA97)/$R$82))*$R$82*'Fixed Data'!Y$52)),0)</f>
        <v>0</v>
      </c>
      <c r="AC97" s="21">
        <f>IF($R$82&lt;0,(IF(2050-AB$80&lt;=0,0,(2/(2050-AB$80+1))*(1-(SUM($E97:AB97)/$R$82))*$R$82*'Fixed Data'!Z$52)),0)</f>
        <v>0</v>
      </c>
      <c r="AD97" s="21">
        <f>IF($R$82&lt;0,(IF(2050-AC$80&lt;=0,0,(2/(2050-AC$80+1))*(1-(SUM($E97:AC97)/$R$82))*$R$82*'Fixed Data'!AA$52)),0)</f>
        <v>0</v>
      </c>
      <c r="AE97" s="21">
        <f>IF($R$82&lt;0,(IF(2050-AD$80&lt;=0,0,(2/(2050-AD$80+1))*(1-(SUM($E97:AD97)/$R$82))*$R$82*'Fixed Data'!AB$52)),0)</f>
        <v>0</v>
      </c>
      <c r="AF97" s="21">
        <f>IF($R$82&lt;0,(IF(2050-AE$80&lt;=0,0,(2/(2050-AE$80+1))*(1-(SUM($E97:AE97)/$R$82))*$R$82*'Fixed Data'!AC$52)),0)</f>
        <v>0</v>
      </c>
      <c r="AG97" s="21">
        <f>IF($R$82&lt;0,(IF(2050-AF$80&lt;=0,0,(2/(2050-AF$80+1))*(1-(SUM($E97:AF97)/$R$82))*$R$82*'Fixed Data'!AD$52)),0)</f>
        <v>0</v>
      </c>
      <c r="AH97" s="21">
        <f>IF($R$82&lt;0,(IF(2050-AG$80&lt;=0,0,(2/(2050-AG$80+1))*(1-(SUM($E97:AG97)/$R$82))*$R$82*'Fixed Data'!AE$52)),0)</f>
        <v>0</v>
      </c>
      <c r="AI97" s="21">
        <f>IF($R$82&lt;0,(IF(2050-AH$80&lt;=0,0,(2/(2050-AH$80+1))*(1-(SUM($E97:AH97)/$R$82))*$R$82*'Fixed Data'!AF$52)),0)</f>
        <v>0</v>
      </c>
      <c r="AJ97" s="21">
        <f>IF($R$82&lt;0,(IF(2050-AI$80&lt;=0,0,(2/(2050-AI$80+1))*(1-(SUM($E97:AI97)/$R$82))*$R$82*'Fixed Data'!AG$52)),0)</f>
        <v>0</v>
      </c>
      <c r="AK97" s="21">
        <f>IF($R$82&lt;0,(IF(2050-AJ$80&lt;=0,0,(2/(2050-AJ$80+1))*(1-(SUM($E97:AJ97)/$R$82))*$R$82*'Fixed Data'!AH$52)),0)</f>
        <v>0</v>
      </c>
      <c r="AL97" s="21">
        <f>IF($R$82&lt;0,(IF(2050-AK$80&lt;=0,0,(2/(2050-AK$80+1))*(1-(SUM($E97:AK97)/$R$82))*$R$82*'Fixed Data'!AI$52)),0)</f>
        <v>0</v>
      </c>
      <c r="AM97" s="21">
        <f>IF($R$82&lt;0,(IF(2050-AL$80&lt;=0,0,(2/(2050-AL$80+1))*(1-(SUM($E97:AL97)/$R$82))*$R$82*'Fixed Data'!AJ$52)),0)</f>
        <v>0</v>
      </c>
      <c r="AN97" s="21">
        <f>IF($R$82&lt;0,(IF(2050-AM$80&lt;=0,0,(2/(2050-AM$80+1))*(1-(SUM($E97:AM97)/$R$82))*$R$82*'Fixed Data'!AK$52)),0)</f>
        <v>0</v>
      </c>
      <c r="AO97" s="21">
        <f>IF($R$82&lt;0,(IF(2050-AN$80&lt;=0,0,(2/(2050-AN$80+1))*(1-(SUM($E97:AN97)/$R$82))*$R$82*'Fixed Data'!AL$52)),0)</f>
        <v>0</v>
      </c>
      <c r="AP97" s="21">
        <f>IF($R$82&lt;0,(IF(2050-AO$80&lt;=0,0,(2/(2050-AO$80+1))*(1-(SUM($E97:AO97)/$R$82))*$R$82*'Fixed Data'!AM$52)),0)</f>
        <v>0</v>
      </c>
      <c r="AQ97" s="21">
        <f>IF($R$82&lt;0,(IF(2050-AP$80&lt;=0,0,(2/(2050-AP$80+1))*(1-(SUM($E97:AP97)/$R$82))*$R$82*'Fixed Data'!AN$52)),0)</f>
        <v>0</v>
      </c>
      <c r="AR97" s="21">
        <f>IF($R$82&lt;0,(IF(2050-AQ$80&lt;=0,0,(2/(2050-AQ$80+1))*(1-(SUM($E97:AQ97)/$R$82))*$R$82*'Fixed Data'!AO$52)),0)</f>
        <v>0</v>
      </c>
      <c r="AS97" s="21">
        <f>IF($R$82&lt;0,(IF(2050-AR$80&lt;=0,0,(2/(2050-AR$80+1))*(1-(SUM($E97:AR97)/$R$82))*$R$82*'Fixed Data'!AP$52)),0)</f>
        <v>0</v>
      </c>
      <c r="AT97" s="21">
        <f>IF($R$82&lt;0,(IF(2050-AS$80&lt;=0,0,(2/(2050-AS$80+1))*(1-(SUM($E97:AS97)/$R$82))*$R$82*'Fixed Data'!AQ$52)),0)</f>
        <v>0</v>
      </c>
      <c r="AU97" s="21">
        <f>IF($R$82&lt;0,(IF(2050-AT$80&lt;=0,0,(2/(2050-AT$80+1))*(1-(SUM($E97:AT97)/$R$82))*$R$82*'Fixed Data'!AR$52)),0)</f>
        <v>0</v>
      </c>
      <c r="AV97" s="21">
        <f>IF($R$82&lt;0,(IF(2050-AU$80&lt;=0,0,(2/(2050-AU$80+1))*(1-(SUM($E97:AU97)/$R$82))*$R$82*'Fixed Data'!AS$52)),0)</f>
        <v>0</v>
      </c>
      <c r="AW97" s="21">
        <f>IF($R$82&lt;0,(IF(2050-AV$80&lt;=0,0,(2/(2050-AV$80+1))*(1-(SUM($E97:AV97)/$R$82))*$R$82*'Fixed Data'!AT$52)),0)</f>
        <v>0</v>
      </c>
      <c r="AX97" s="21">
        <f>IF($R$82&lt;0,(IF(2050-AW$80&lt;=0,0,(2/(2050-AW$80+1))*(1-(SUM($E97:AW97)/$R$82))*$R$82*'Fixed Data'!AU$52)),0)</f>
        <v>0</v>
      </c>
      <c r="AY97" s="21">
        <f>IF($R$82&lt;0,(IF(2050-AX$80&lt;=0,0,(2/(2050-AX$80+1))*(1-(SUM($E97:AX97)/$R$82))*$R$82*'Fixed Data'!AV$52)),0)</f>
        <v>0</v>
      </c>
      <c r="AZ97" s="21">
        <f>IF($R$82&lt;0,(IF(2050-AY$80&lt;=0,0,(2/(2050-AY$80+1))*(1-(SUM($E97:AY97)/$R$82))*$R$82*'Fixed Data'!AW$52)),0)</f>
        <v>0</v>
      </c>
      <c r="BA97" s="21">
        <f>IF($R$82&lt;0,(IF(2050-AZ$80&lt;=0,0,(2/(2050-AZ$80+1))*(1-(SUM($E97:AZ97)/$R$82))*$R$82*'Fixed Data'!AX$52)),0)</f>
        <v>0</v>
      </c>
      <c r="BB97" s="21">
        <f>IF($R$82&lt;0,(IF(2050-BA$80&lt;=0,0,(2/(2050-BA$80+1))*(1-(SUM($E97:BA97)/$R$82))*$R$82*'Fixed Data'!AY$52)),0)</f>
        <v>0</v>
      </c>
    </row>
    <row r="98" spans="1:54" ht="15" hidden="1" customHeight="1" outlineLevel="3">
      <c r="A98" s="8"/>
      <c r="B98" t="s">
        <v>423</v>
      </c>
      <c r="C98" t="s">
        <v>424</v>
      </c>
      <c r="D98" t="s">
        <v>379</v>
      </c>
      <c r="E98" s="18"/>
      <c r="F98" s="18"/>
      <c r="G98" s="18"/>
      <c r="H98" s="18"/>
      <c r="I98" s="18"/>
      <c r="J98" s="18"/>
      <c r="K98" s="18"/>
      <c r="L98" s="18"/>
      <c r="M98" s="18"/>
      <c r="N98" s="18"/>
      <c r="O98" s="18"/>
      <c r="P98" s="18"/>
      <c r="Q98" s="18"/>
      <c r="R98" s="18"/>
      <c r="S98" s="18"/>
      <c r="T98" s="21">
        <f>IF($S$82&lt;0,(IF(2050-S$80&lt;=0,0,(2/(2050-S$80+1))*(1-(SUM($E98:S98)/$S$82))*$S$82*'Fixed Data'!Q$52)),0)</f>
        <v>0</v>
      </c>
      <c r="U98" s="21">
        <f>IF($S$82&lt;0,(IF(2050-T$80&lt;=0,0,(2/(2050-T$80+1))*(1-(SUM($E98:T98)/$S$82))*$S$82*'Fixed Data'!R$52)),0)</f>
        <v>0</v>
      </c>
      <c r="V98" s="21">
        <f>IF($S$82&lt;0,(IF(2050-U$80&lt;=0,0,(2/(2050-U$80+1))*(1-(SUM($E98:U98)/$S$82))*$S$82*'Fixed Data'!S$52)),0)</f>
        <v>0</v>
      </c>
      <c r="W98" s="21">
        <f>IF($S$82&lt;0,(IF(2050-V$80&lt;=0,0,(2/(2050-V$80+1))*(1-(SUM($E98:V98)/$S$82))*$S$82*'Fixed Data'!T$52)),0)</f>
        <v>0</v>
      </c>
      <c r="X98" s="21">
        <f>IF($S$82&lt;0,(IF(2050-W$80&lt;=0,0,(2/(2050-W$80+1))*(1-(SUM($E98:W98)/$S$82))*$S$82*'Fixed Data'!U$52)),0)</f>
        <v>0</v>
      </c>
      <c r="Y98" s="21">
        <f>IF($S$82&lt;0,(IF(2050-X$80&lt;=0,0,(2/(2050-X$80+1))*(1-(SUM($E98:X98)/$S$82))*$S$82*'Fixed Data'!V$52)),0)</f>
        <v>0</v>
      </c>
      <c r="Z98" s="21">
        <f>IF($S$82&lt;0,(IF(2050-Y$80&lt;=0,0,(2/(2050-Y$80+1))*(1-(SUM($E98:Y98)/$S$82))*$S$82*'Fixed Data'!W$52)),0)</f>
        <v>0</v>
      </c>
      <c r="AA98" s="21">
        <f>IF($S$82&lt;0,(IF(2050-Z$80&lt;=0,0,(2/(2050-Z$80+1))*(1-(SUM($E98:Z98)/$S$82))*$S$82*'Fixed Data'!X$52)),0)</f>
        <v>0</v>
      </c>
      <c r="AB98" s="21">
        <f>IF($S$82&lt;0,(IF(2050-AA$80&lt;=0,0,(2/(2050-AA$80+1))*(1-(SUM($E98:AA98)/$S$82))*$S$82*'Fixed Data'!Y$52)),0)</f>
        <v>0</v>
      </c>
      <c r="AC98" s="21">
        <f>IF($S$82&lt;0,(IF(2050-AB$80&lt;=0,0,(2/(2050-AB$80+1))*(1-(SUM($E98:AB98)/$S$82))*$S$82*'Fixed Data'!Z$52)),0)</f>
        <v>0</v>
      </c>
      <c r="AD98" s="21">
        <f>IF($S$82&lt;0,(IF(2050-AC$80&lt;=0,0,(2/(2050-AC$80+1))*(1-(SUM($E98:AC98)/$S$82))*$S$82*'Fixed Data'!AA$52)),0)</f>
        <v>0</v>
      </c>
      <c r="AE98" s="21">
        <f>IF($S$82&lt;0,(IF(2050-AD$80&lt;=0,0,(2/(2050-AD$80+1))*(1-(SUM($E98:AD98)/$S$82))*$S$82*'Fixed Data'!AB$52)),0)</f>
        <v>0</v>
      </c>
      <c r="AF98" s="21">
        <f>IF($S$82&lt;0,(IF(2050-AE$80&lt;=0,0,(2/(2050-AE$80+1))*(1-(SUM($E98:AE98)/$S$82))*$S$82*'Fixed Data'!AC$52)),0)</f>
        <v>0</v>
      </c>
      <c r="AG98" s="21">
        <f>IF($S$82&lt;0,(IF(2050-AF$80&lt;=0,0,(2/(2050-AF$80+1))*(1-(SUM($E98:AF98)/$S$82))*$S$82*'Fixed Data'!AD$52)),0)</f>
        <v>0</v>
      </c>
      <c r="AH98" s="21">
        <f>IF($S$82&lt;0,(IF(2050-AG$80&lt;=0,0,(2/(2050-AG$80+1))*(1-(SUM($E98:AG98)/$S$82))*$S$82*'Fixed Data'!AE$52)),0)</f>
        <v>0</v>
      </c>
      <c r="AI98" s="21">
        <f>IF($S$82&lt;0,(IF(2050-AH$80&lt;=0,0,(2/(2050-AH$80+1))*(1-(SUM($E98:AH98)/$S$82))*$S$82*'Fixed Data'!AF$52)),0)</f>
        <v>0</v>
      </c>
      <c r="AJ98" s="21">
        <f>IF($S$82&lt;0,(IF(2050-AI$80&lt;=0,0,(2/(2050-AI$80+1))*(1-(SUM($E98:AI98)/$S$82))*$S$82*'Fixed Data'!AG$52)),0)</f>
        <v>0</v>
      </c>
      <c r="AK98" s="21">
        <f>IF($S$82&lt;0,(IF(2050-AJ$80&lt;=0,0,(2/(2050-AJ$80+1))*(1-(SUM($E98:AJ98)/$S$82))*$S$82*'Fixed Data'!AH$52)),0)</f>
        <v>0</v>
      </c>
      <c r="AL98" s="21">
        <f>IF($S$82&lt;0,(IF(2050-AK$80&lt;=0,0,(2/(2050-AK$80+1))*(1-(SUM($E98:AK98)/$S$82))*$S$82*'Fixed Data'!AI$52)),0)</f>
        <v>0</v>
      </c>
      <c r="AM98" s="21">
        <f>IF($S$82&lt;0,(IF(2050-AL$80&lt;=0,0,(2/(2050-AL$80+1))*(1-(SUM($E98:AL98)/$S$82))*$S$82*'Fixed Data'!AJ$52)),0)</f>
        <v>0</v>
      </c>
      <c r="AN98" s="21">
        <f>IF($S$82&lt;0,(IF(2050-AM$80&lt;=0,0,(2/(2050-AM$80+1))*(1-(SUM($E98:AM98)/$S$82))*$S$82*'Fixed Data'!AK$52)),0)</f>
        <v>0</v>
      </c>
      <c r="AO98" s="21">
        <f>IF($S$82&lt;0,(IF(2050-AN$80&lt;=0,0,(2/(2050-AN$80+1))*(1-(SUM($E98:AN98)/$S$82))*$S$82*'Fixed Data'!AL$52)),0)</f>
        <v>0</v>
      </c>
      <c r="AP98" s="21">
        <f>IF($S$82&lt;0,(IF(2050-AO$80&lt;=0,0,(2/(2050-AO$80+1))*(1-(SUM($E98:AO98)/$S$82))*$S$82*'Fixed Data'!AM$52)),0)</f>
        <v>0</v>
      </c>
      <c r="AQ98" s="21">
        <f>IF($S$82&lt;0,(IF(2050-AP$80&lt;=0,0,(2/(2050-AP$80+1))*(1-(SUM($E98:AP98)/$S$82))*$S$82*'Fixed Data'!AN$52)),0)</f>
        <v>0</v>
      </c>
      <c r="AR98" s="21">
        <f>IF($S$82&lt;0,(IF(2050-AQ$80&lt;=0,0,(2/(2050-AQ$80+1))*(1-(SUM($E98:AQ98)/$S$82))*$S$82*'Fixed Data'!AO$52)),0)</f>
        <v>0</v>
      </c>
      <c r="AS98" s="21">
        <f>IF($S$82&lt;0,(IF(2050-AR$80&lt;=0,0,(2/(2050-AR$80+1))*(1-(SUM($E98:AR98)/$S$82))*$S$82*'Fixed Data'!AP$52)),0)</f>
        <v>0</v>
      </c>
      <c r="AT98" s="21">
        <f>IF($S$82&lt;0,(IF(2050-AS$80&lt;=0,0,(2/(2050-AS$80+1))*(1-(SUM($E98:AS98)/$S$82))*$S$82*'Fixed Data'!AQ$52)),0)</f>
        <v>0</v>
      </c>
      <c r="AU98" s="21">
        <f>IF($S$82&lt;0,(IF(2050-AT$80&lt;=0,0,(2/(2050-AT$80+1))*(1-(SUM($E98:AT98)/$S$82))*$S$82*'Fixed Data'!AR$52)),0)</f>
        <v>0</v>
      </c>
      <c r="AV98" s="21">
        <f>IF($S$82&lt;0,(IF(2050-AU$80&lt;=0,0,(2/(2050-AU$80+1))*(1-(SUM($E98:AU98)/$S$82))*$S$82*'Fixed Data'!AS$52)),0)</f>
        <v>0</v>
      </c>
      <c r="AW98" s="21">
        <f>IF($S$82&lt;0,(IF(2050-AV$80&lt;=0,0,(2/(2050-AV$80+1))*(1-(SUM($E98:AV98)/$S$82))*$S$82*'Fixed Data'!AT$52)),0)</f>
        <v>0</v>
      </c>
      <c r="AX98" s="21">
        <f>IF($S$82&lt;0,(IF(2050-AW$80&lt;=0,0,(2/(2050-AW$80+1))*(1-(SUM($E98:AW98)/$S$82))*$S$82*'Fixed Data'!AU$52)),0)</f>
        <v>0</v>
      </c>
      <c r="AY98" s="21">
        <f>IF($S$82&lt;0,(IF(2050-AX$80&lt;=0,0,(2/(2050-AX$80+1))*(1-(SUM($E98:AX98)/$S$82))*$S$82*'Fixed Data'!AV$52)),0)</f>
        <v>0</v>
      </c>
      <c r="AZ98" s="21">
        <f>IF($S$82&lt;0,(IF(2050-AY$80&lt;=0,0,(2/(2050-AY$80+1))*(1-(SUM($E98:AY98)/$S$82))*$S$82*'Fixed Data'!AW$52)),0)</f>
        <v>0</v>
      </c>
      <c r="BA98" s="21">
        <f>IF($S$82&lt;0,(IF(2050-AZ$80&lt;=0,0,(2/(2050-AZ$80+1))*(1-(SUM($E98:AZ98)/$S$82))*$S$82*'Fixed Data'!AX$52)),0)</f>
        <v>0</v>
      </c>
      <c r="BB98" s="21">
        <f>IF($S$82&lt;0,(IF(2050-BA$80&lt;=0,0,(2/(2050-BA$80+1))*(1-(SUM($E98:BA98)/$S$82))*$S$82*'Fixed Data'!AY$52)),0)</f>
        <v>0</v>
      </c>
    </row>
    <row r="99" spans="1:54" ht="15" hidden="1" customHeight="1" outlineLevel="3">
      <c r="A99" s="8"/>
      <c r="B99" t="s">
        <v>425</v>
      </c>
      <c r="C99" t="s">
        <v>426</v>
      </c>
      <c r="D99" t="s">
        <v>379</v>
      </c>
      <c r="E99" s="18"/>
      <c r="F99" s="18"/>
      <c r="G99" s="18"/>
      <c r="H99" s="18"/>
      <c r="I99" s="18"/>
      <c r="J99" s="18"/>
      <c r="K99" s="18"/>
      <c r="L99" s="18"/>
      <c r="M99" s="18"/>
      <c r="N99" s="18"/>
      <c r="O99" s="18"/>
      <c r="P99" s="18"/>
      <c r="Q99" s="18"/>
      <c r="R99" s="18"/>
      <c r="S99" s="18"/>
      <c r="T99" s="18"/>
      <c r="U99" s="21">
        <f>IF($T$82&lt;0,(IF(2050-T$80&lt;=0,0,(2/(2050-T$80+1))*(1-(SUM($E99:T99)/$T$82))*$T$82*'Fixed Data'!R$52)),0)</f>
        <v>0</v>
      </c>
      <c r="V99" s="21">
        <f>IF($T$82&lt;0,(IF(2050-U$80&lt;=0,0,(2/(2050-U$80+1))*(1-(SUM($E99:U99)/$T$82))*$T$82*'Fixed Data'!S$52)),0)</f>
        <v>0</v>
      </c>
      <c r="W99" s="21">
        <f>IF($T$82&lt;0,(IF(2050-V$80&lt;=0,0,(2/(2050-V$80+1))*(1-(SUM($E99:V99)/$T$82))*$T$82*'Fixed Data'!T$52)),0)</f>
        <v>0</v>
      </c>
      <c r="X99" s="21">
        <f>IF($T$82&lt;0,(IF(2050-W$80&lt;=0,0,(2/(2050-W$80+1))*(1-(SUM($E99:W99)/$T$82))*$T$82*'Fixed Data'!U$52)),0)</f>
        <v>0</v>
      </c>
      <c r="Y99" s="21">
        <f>IF($T$82&lt;0,(IF(2050-X$80&lt;=0,0,(2/(2050-X$80+1))*(1-(SUM($E99:X99)/$T$82))*$T$82*'Fixed Data'!V$52)),0)</f>
        <v>0</v>
      </c>
      <c r="Z99" s="21">
        <f>IF($T$82&lt;0,(IF(2050-Y$80&lt;=0,0,(2/(2050-Y$80+1))*(1-(SUM($E99:Y99)/$T$82))*$T$82*'Fixed Data'!W$52)),0)</f>
        <v>0</v>
      </c>
      <c r="AA99" s="21">
        <f>IF($T$82&lt;0,(IF(2050-Z$80&lt;=0,0,(2/(2050-Z$80+1))*(1-(SUM($E99:Z99)/$T$82))*$T$82*'Fixed Data'!X$52)),0)</f>
        <v>0</v>
      </c>
      <c r="AB99" s="21">
        <f>IF($T$82&lt;0,(IF(2050-AA$80&lt;=0,0,(2/(2050-AA$80+1))*(1-(SUM($E99:AA99)/$T$82))*$T$82*'Fixed Data'!Y$52)),0)</f>
        <v>0</v>
      </c>
      <c r="AC99" s="21">
        <f>IF($T$82&lt;0,(IF(2050-AB$80&lt;=0,0,(2/(2050-AB$80+1))*(1-(SUM($E99:AB99)/$T$82))*$T$82*'Fixed Data'!Z$52)),0)</f>
        <v>0</v>
      </c>
      <c r="AD99" s="21">
        <f>IF($T$82&lt;0,(IF(2050-AC$80&lt;=0,0,(2/(2050-AC$80+1))*(1-(SUM($E99:AC99)/$T$82))*$T$82*'Fixed Data'!AA$52)),0)</f>
        <v>0</v>
      </c>
      <c r="AE99" s="21">
        <f>IF($T$82&lt;0,(IF(2050-AD$80&lt;=0,0,(2/(2050-AD$80+1))*(1-(SUM($E99:AD99)/$T$82))*$T$82*'Fixed Data'!AB$52)),0)</f>
        <v>0</v>
      </c>
      <c r="AF99" s="21">
        <f>IF($T$82&lt;0,(IF(2050-AE$80&lt;=0,0,(2/(2050-AE$80+1))*(1-(SUM($E99:AE99)/$T$82))*$T$82*'Fixed Data'!AC$52)),0)</f>
        <v>0</v>
      </c>
      <c r="AG99" s="21">
        <f>IF($T$82&lt;0,(IF(2050-AF$80&lt;=0,0,(2/(2050-AF$80+1))*(1-(SUM($E99:AF99)/$T$82))*$T$82*'Fixed Data'!AD$52)),0)</f>
        <v>0</v>
      </c>
      <c r="AH99" s="21">
        <f>IF($T$82&lt;0,(IF(2050-AG$80&lt;=0,0,(2/(2050-AG$80+1))*(1-(SUM($E99:AG99)/$T$82))*$T$82*'Fixed Data'!AE$52)),0)</f>
        <v>0</v>
      </c>
      <c r="AI99" s="21">
        <f>IF($T$82&lt;0,(IF(2050-AH$80&lt;=0,0,(2/(2050-AH$80+1))*(1-(SUM($E99:AH99)/$T$82))*$T$82*'Fixed Data'!AF$52)),0)</f>
        <v>0</v>
      </c>
      <c r="AJ99" s="21">
        <f>IF($T$82&lt;0,(IF(2050-AI$80&lt;=0,0,(2/(2050-AI$80+1))*(1-(SUM($E99:AI99)/$T$82))*$T$82*'Fixed Data'!AG$52)),0)</f>
        <v>0</v>
      </c>
      <c r="AK99" s="21">
        <f>IF($T$82&lt;0,(IF(2050-AJ$80&lt;=0,0,(2/(2050-AJ$80+1))*(1-(SUM($E99:AJ99)/$T$82))*$T$82*'Fixed Data'!AH$52)),0)</f>
        <v>0</v>
      </c>
      <c r="AL99" s="21">
        <f>IF($T$82&lt;0,(IF(2050-AK$80&lt;=0,0,(2/(2050-AK$80+1))*(1-(SUM($E99:AK99)/$T$82))*$T$82*'Fixed Data'!AI$52)),0)</f>
        <v>0</v>
      </c>
      <c r="AM99" s="21">
        <f>IF($T$82&lt;0,(IF(2050-AL$80&lt;=0,0,(2/(2050-AL$80+1))*(1-(SUM($E99:AL99)/$T$82))*$T$82*'Fixed Data'!AJ$52)),0)</f>
        <v>0</v>
      </c>
      <c r="AN99" s="21">
        <f>IF($T$82&lt;0,(IF(2050-AM$80&lt;=0,0,(2/(2050-AM$80+1))*(1-(SUM($E99:AM99)/$T$82))*$T$82*'Fixed Data'!AK$52)),0)</f>
        <v>0</v>
      </c>
      <c r="AO99" s="21">
        <f>IF($T$82&lt;0,(IF(2050-AN$80&lt;=0,0,(2/(2050-AN$80+1))*(1-(SUM($E99:AN99)/$T$82))*$T$82*'Fixed Data'!AL$52)),0)</f>
        <v>0</v>
      </c>
      <c r="AP99" s="21">
        <f>IF($T$82&lt;0,(IF(2050-AO$80&lt;=0,0,(2/(2050-AO$80+1))*(1-(SUM($E99:AO99)/$T$82))*$T$82*'Fixed Data'!AM$52)),0)</f>
        <v>0</v>
      </c>
      <c r="AQ99" s="21">
        <f>IF($T$82&lt;0,(IF(2050-AP$80&lt;=0,0,(2/(2050-AP$80+1))*(1-(SUM($E99:AP99)/$T$82))*$T$82*'Fixed Data'!AN$52)),0)</f>
        <v>0</v>
      </c>
      <c r="AR99" s="21">
        <f>IF($T$82&lt;0,(IF(2050-AQ$80&lt;=0,0,(2/(2050-AQ$80+1))*(1-(SUM($E99:AQ99)/$T$82))*$T$82*'Fixed Data'!AO$52)),0)</f>
        <v>0</v>
      </c>
      <c r="AS99" s="21">
        <f>IF($T$82&lt;0,(IF(2050-AR$80&lt;=0,0,(2/(2050-AR$80+1))*(1-(SUM($E99:AR99)/$T$82))*$T$82*'Fixed Data'!AP$52)),0)</f>
        <v>0</v>
      </c>
      <c r="AT99" s="21">
        <f>IF($T$82&lt;0,(IF(2050-AS$80&lt;=0,0,(2/(2050-AS$80+1))*(1-(SUM($E99:AS99)/$T$82))*$T$82*'Fixed Data'!AQ$52)),0)</f>
        <v>0</v>
      </c>
      <c r="AU99" s="21">
        <f>IF($T$82&lt;0,(IF(2050-AT$80&lt;=0,0,(2/(2050-AT$80+1))*(1-(SUM($E99:AT99)/$T$82))*$T$82*'Fixed Data'!AR$52)),0)</f>
        <v>0</v>
      </c>
      <c r="AV99" s="21">
        <f>IF($T$82&lt;0,(IF(2050-AU$80&lt;=0,0,(2/(2050-AU$80+1))*(1-(SUM($E99:AU99)/$T$82))*$T$82*'Fixed Data'!AS$52)),0)</f>
        <v>0</v>
      </c>
      <c r="AW99" s="21">
        <f>IF($T$82&lt;0,(IF(2050-AV$80&lt;=0,0,(2/(2050-AV$80+1))*(1-(SUM($E99:AV99)/$T$82))*$T$82*'Fixed Data'!AT$52)),0)</f>
        <v>0</v>
      </c>
      <c r="AX99" s="21">
        <f>IF($T$82&lt;0,(IF(2050-AW$80&lt;=0,0,(2/(2050-AW$80+1))*(1-(SUM($E99:AW99)/$T$82))*$T$82*'Fixed Data'!AU$52)),0)</f>
        <v>0</v>
      </c>
      <c r="AY99" s="21">
        <f>IF($T$82&lt;0,(IF(2050-AX$80&lt;=0,0,(2/(2050-AX$80+1))*(1-(SUM($E99:AX99)/$T$82))*$T$82*'Fixed Data'!AV$52)),0)</f>
        <v>0</v>
      </c>
      <c r="AZ99" s="21">
        <f>IF($T$82&lt;0,(IF(2050-AY$80&lt;=0,0,(2/(2050-AY$80+1))*(1-(SUM($E99:AY99)/$T$82))*$T$82*'Fixed Data'!AW$52)),0)</f>
        <v>0</v>
      </c>
      <c r="BA99" s="21">
        <f>IF($T$82&lt;0,(IF(2050-AZ$80&lt;=0,0,(2/(2050-AZ$80+1))*(1-(SUM($E99:AZ99)/$T$82))*$T$82*'Fixed Data'!AX$52)),0)</f>
        <v>0</v>
      </c>
      <c r="BB99" s="21">
        <f>IF($T$82&lt;0,(IF(2050-BA$80&lt;=0,0,(2/(2050-BA$80+1))*(1-(SUM($E99:BA99)/$T$82))*$T$82*'Fixed Data'!AY$52)),0)</f>
        <v>0</v>
      </c>
    </row>
    <row r="100" spans="1:54" ht="15" hidden="1" customHeight="1" outlineLevel="3">
      <c r="A100" s="8"/>
      <c r="B100" t="s">
        <v>427</v>
      </c>
      <c r="C100" t="s">
        <v>428</v>
      </c>
      <c r="D100" t="s">
        <v>379</v>
      </c>
      <c r="E100" s="18"/>
      <c r="F100" s="18"/>
      <c r="G100" s="18"/>
      <c r="H100" s="18"/>
      <c r="I100" s="18"/>
      <c r="J100" s="18"/>
      <c r="K100" s="18"/>
      <c r="L100" s="18"/>
      <c r="M100" s="18"/>
      <c r="N100" s="18"/>
      <c r="O100" s="18"/>
      <c r="P100" s="18"/>
      <c r="Q100" s="18"/>
      <c r="R100" s="18"/>
      <c r="S100" s="18"/>
      <c r="T100" s="18"/>
      <c r="U100" s="18"/>
      <c r="V100" s="21">
        <f>IF($U$82&lt;0,(IF(2050-U$80&lt;=0,0,(2/(2050-U$80+1))*(1-(SUM($E100:U100)/$U$82))*$U$82*'Fixed Data'!S$52)),0)</f>
        <v>0</v>
      </c>
      <c r="W100" s="21">
        <f>IF($U$82&lt;0,(IF(2050-V$80&lt;=0,0,(2/(2050-V$80+1))*(1-(SUM($E100:V100)/$U$82))*$U$82*'Fixed Data'!T$52)),0)</f>
        <v>0</v>
      </c>
      <c r="X100" s="21">
        <f>IF($U$82&lt;0,(IF(2050-W$80&lt;=0,0,(2/(2050-W$80+1))*(1-(SUM($E100:W100)/$U$82))*$U$82*'Fixed Data'!U$52)),0)</f>
        <v>0</v>
      </c>
      <c r="Y100" s="21">
        <f>IF($U$82&lt;0,(IF(2050-X$80&lt;=0,0,(2/(2050-X$80+1))*(1-(SUM($E100:X100)/$U$82))*$U$82*'Fixed Data'!V$52)),0)</f>
        <v>0</v>
      </c>
      <c r="Z100" s="21">
        <f>IF($U$82&lt;0,(IF(2050-Y$80&lt;=0,0,(2/(2050-Y$80+1))*(1-(SUM($E100:Y100)/$U$82))*$U$82*'Fixed Data'!W$52)),0)</f>
        <v>0</v>
      </c>
      <c r="AA100" s="21">
        <f>IF($U$82&lt;0,(IF(2050-Z$80&lt;=0,0,(2/(2050-Z$80+1))*(1-(SUM($E100:Z100)/$U$82))*$U$82*'Fixed Data'!X$52)),0)</f>
        <v>0</v>
      </c>
      <c r="AB100" s="21">
        <f>IF($U$82&lt;0,(IF(2050-AA$80&lt;=0,0,(2/(2050-AA$80+1))*(1-(SUM($E100:AA100)/$U$82))*$U$82*'Fixed Data'!Y$52)),0)</f>
        <v>0</v>
      </c>
      <c r="AC100" s="21">
        <f>IF($U$82&lt;0,(IF(2050-AB$80&lt;=0,0,(2/(2050-AB$80+1))*(1-(SUM($E100:AB100)/$U$82))*$U$82*'Fixed Data'!Z$52)),0)</f>
        <v>0</v>
      </c>
      <c r="AD100" s="21">
        <f>IF($U$82&lt;0,(IF(2050-AC$80&lt;=0,0,(2/(2050-AC$80+1))*(1-(SUM($E100:AC100)/$U$82))*$U$82*'Fixed Data'!AA$52)),0)</f>
        <v>0</v>
      </c>
      <c r="AE100" s="21">
        <f>IF($U$82&lt;0,(IF(2050-AD$80&lt;=0,0,(2/(2050-AD$80+1))*(1-(SUM($E100:AD100)/$U$82))*$U$82*'Fixed Data'!AB$52)),0)</f>
        <v>0</v>
      </c>
      <c r="AF100" s="21">
        <f>IF($U$82&lt;0,(IF(2050-AE$80&lt;=0,0,(2/(2050-AE$80+1))*(1-(SUM($E100:AE100)/$U$82))*$U$82*'Fixed Data'!AC$52)),0)</f>
        <v>0</v>
      </c>
      <c r="AG100" s="21">
        <f>IF($U$82&lt;0,(IF(2050-AF$80&lt;=0,0,(2/(2050-AF$80+1))*(1-(SUM($E100:AF100)/$U$82))*$U$82*'Fixed Data'!AD$52)),0)</f>
        <v>0</v>
      </c>
      <c r="AH100" s="21">
        <f>IF($U$82&lt;0,(IF(2050-AG$80&lt;=0,0,(2/(2050-AG$80+1))*(1-(SUM($E100:AG100)/$U$82))*$U$82*'Fixed Data'!AE$52)),0)</f>
        <v>0</v>
      </c>
      <c r="AI100" s="21">
        <f>IF($U$82&lt;0,(IF(2050-AH$80&lt;=0,0,(2/(2050-AH$80+1))*(1-(SUM($E100:AH100)/$U$82))*$U$82*'Fixed Data'!AF$52)),0)</f>
        <v>0</v>
      </c>
      <c r="AJ100" s="21">
        <f>IF($U$82&lt;0,(IF(2050-AI$80&lt;=0,0,(2/(2050-AI$80+1))*(1-(SUM($E100:AI100)/$U$82))*$U$82*'Fixed Data'!AG$52)),0)</f>
        <v>0</v>
      </c>
      <c r="AK100" s="21">
        <f>IF($U$82&lt;0,(IF(2050-AJ$80&lt;=0,0,(2/(2050-AJ$80+1))*(1-(SUM($E100:AJ100)/$U$82))*$U$82*'Fixed Data'!AH$52)),0)</f>
        <v>0</v>
      </c>
      <c r="AL100" s="21">
        <f>IF($U$82&lt;0,(IF(2050-AK$80&lt;=0,0,(2/(2050-AK$80+1))*(1-(SUM($E100:AK100)/$U$82))*$U$82*'Fixed Data'!AI$52)),0)</f>
        <v>0</v>
      </c>
      <c r="AM100" s="21">
        <f>IF($U$82&lt;0,(IF(2050-AL$80&lt;=0,0,(2/(2050-AL$80+1))*(1-(SUM($E100:AL100)/$U$82))*$U$82*'Fixed Data'!AJ$52)),0)</f>
        <v>0</v>
      </c>
      <c r="AN100" s="21">
        <f>IF($U$82&lt;0,(IF(2050-AM$80&lt;=0,0,(2/(2050-AM$80+1))*(1-(SUM($E100:AM100)/$U$82))*$U$82*'Fixed Data'!AK$52)),0)</f>
        <v>0</v>
      </c>
      <c r="AO100" s="21">
        <f>IF($U$82&lt;0,(IF(2050-AN$80&lt;=0,0,(2/(2050-AN$80+1))*(1-(SUM($E100:AN100)/$U$82))*$U$82*'Fixed Data'!AL$52)),0)</f>
        <v>0</v>
      </c>
      <c r="AP100" s="21">
        <f>IF($U$82&lt;0,(IF(2050-AO$80&lt;=0,0,(2/(2050-AO$80+1))*(1-(SUM($E100:AO100)/$U$82))*$U$82*'Fixed Data'!AM$52)),0)</f>
        <v>0</v>
      </c>
      <c r="AQ100" s="21">
        <f>IF($U$82&lt;0,(IF(2050-AP$80&lt;=0,0,(2/(2050-AP$80+1))*(1-(SUM($E100:AP100)/$U$82))*$U$82*'Fixed Data'!AN$52)),0)</f>
        <v>0</v>
      </c>
      <c r="AR100" s="21">
        <f>IF($U$82&lt;0,(IF(2050-AQ$80&lt;=0,0,(2/(2050-AQ$80+1))*(1-(SUM($E100:AQ100)/$U$82))*$U$82*'Fixed Data'!AO$52)),0)</f>
        <v>0</v>
      </c>
      <c r="AS100" s="21">
        <f>IF($U$82&lt;0,(IF(2050-AR$80&lt;=0,0,(2/(2050-AR$80+1))*(1-(SUM($E100:AR100)/$U$82))*$U$82*'Fixed Data'!AP$52)),0)</f>
        <v>0</v>
      </c>
      <c r="AT100" s="21">
        <f>IF($U$82&lt;0,(IF(2050-AS$80&lt;=0,0,(2/(2050-AS$80+1))*(1-(SUM($E100:AS100)/$U$82))*$U$82*'Fixed Data'!AQ$52)),0)</f>
        <v>0</v>
      </c>
      <c r="AU100" s="21">
        <f>IF($U$82&lt;0,(IF(2050-AT$80&lt;=0,0,(2/(2050-AT$80+1))*(1-(SUM($E100:AT100)/$U$82))*$U$82*'Fixed Data'!AR$52)),0)</f>
        <v>0</v>
      </c>
      <c r="AV100" s="21">
        <f>IF($U$82&lt;0,(IF(2050-AU$80&lt;=0,0,(2/(2050-AU$80+1))*(1-(SUM($E100:AU100)/$U$82))*$U$82*'Fixed Data'!AS$52)),0)</f>
        <v>0</v>
      </c>
      <c r="AW100" s="21">
        <f>IF($U$82&lt;0,(IF(2050-AV$80&lt;=0,0,(2/(2050-AV$80+1))*(1-(SUM($E100:AV100)/$U$82))*$U$82*'Fixed Data'!AT$52)),0)</f>
        <v>0</v>
      </c>
      <c r="AX100" s="21">
        <f>IF($U$82&lt;0,(IF(2050-AW$80&lt;=0,0,(2/(2050-AW$80+1))*(1-(SUM($E100:AW100)/$U$82))*$U$82*'Fixed Data'!AU$52)),0)</f>
        <v>0</v>
      </c>
      <c r="AY100" s="21">
        <f>IF($U$82&lt;0,(IF(2050-AX$80&lt;=0,0,(2/(2050-AX$80+1))*(1-(SUM($E100:AX100)/$U$82))*$U$82*'Fixed Data'!AV$52)),0)</f>
        <v>0</v>
      </c>
      <c r="AZ100" s="21">
        <f>IF($U$82&lt;0,(IF(2050-AY$80&lt;=0,0,(2/(2050-AY$80+1))*(1-(SUM($E100:AY100)/$U$82))*$U$82*'Fixed Data'!AW$52)),0)</f>
        <v>0</v>
      </c>
      <c r="BA100" s="21">
        <f>IF($U$82&lt;0,(IF(2050-AZ$80&lt;=0,0,(2/(2050-AZ$80+1))*(1-(SUM($E100:AZ100)/$U$82))*$U$82*'Fixed Data'!AX$52)),0)</f>
        <v>0</v>
      </c>
      <c r="BB100" s="21">
        <f>IF($U$82&lt;0,(IF(2050-BA$80&lt;=0,0,(2/(2050-BA$80+1))*(1-(SUM($E100:BA100)/$U$82))*$U$82*'Fixed Data'!AY$52)),0)</f>
        <v>0</v>
      </c>
    </row>
    <row r="101" spans="1:54" ht="15" hidden="1" customHeight="1" outlineLevel="3">
      <c r="A101" s="8"/>
      <c r="B101" t="s">
        <v>429</v>
      </c>
      <c r="C101" t="s">
        <v>430</v>
      </c>
      <c r="D101" t="s">
        <v>379</v>
      </c>
      <c r="E101" s="18"/>
      <c r="F101" s="18"/>
      <c r="G101" s="18"/>
      <c r="H101" s="18"/>
      <c r="I101" s="18"/>
      <c r="J101" s="18"/>
      <c r="K101" s="18"/>
      <c r="L101" s="18"/>
      <c r="M101" s="18"/>
      <c r="N101" s="18"/>
      <c r="O101" s="18"/>
      <c r="P101" s="18"/>
      <c r="Q101" s="18"/>
      <c r="R101" s="18"/>
      <c r="S101" s="18"/>
      <c r="T101" s="18"/>
      <c r="U101" s="18"/>
      <c r="V101" s="18"/>
      <c r="W101" s="21">
        <f>IF($V$82&lt;0,(IF(2050-V$80&lt;=0,0,(2/(2050-V$80+1))*(1-(SUM($E101:V101)/$V$82))*$V$82*'Fixed Data'!T$52)),0)</f>
        <v>0</v>
      </c>
      <c r="X101" s="21">
        <f>IF($V$82&lt;0,(IF(2050-W$80&lt;=0,0,(2/(2050-W$80+1))*(1-(SUM($E101:W101)/$V$82))*$V$82*'Fixed Data'!U$52)),0)</f>
        <v>0</v>
      </c>
      <c r="Y101" s="21">
        <f>IF($V$82&lt;0,(IF(2050-X$80&lt;=0,0,(2/(2050-X$80+1))*(1-(SUM($E101:X101)/$V$82))*$V$82*'Fixed Data'!V$52)),0)</f>
        <v>0</v>
      </c>
      <c r="Z101" s="21">
        <f>IF($V$82&lt;0,(IF(2050-Y$80&lt;=0,0,(2/(2050-Y$80+1))*(1-(SUM($E101:Y101)/$V$82))*$V$82*'Fixed Data'!W$52)),0)</f>
        <v>0</v>
      </c>
      <c r="AA101" s="21">
        <f>IF($V$82&lt;0,(IF(2050-Z$80&lt;=0,0,(2/(2050-Z$80+1))*(1-(SUM($E101:Z101)/$V$82))*$V$82*'Fixed Data'!X$52)),0)</f>
        <v>0</v>
      </c>
      <c r="AB101" s="21">
        <f>IF($V$82&lt;0,(IF(2050-AA$80&lt;=0,0,(2/(2050-AA$80+1))*(1-(SUM($E101:AA101)/$V$82))*$V$82*'Fixed Data'!Y$52)),0)</f>
        <v>0</v>
      </c>
      <c r="AC101" s="21">
        <f>IF($V$82&lt;0,(IF(2050-AB$80&lt;=0,0,(2/(2050-AB$80+1))*(1-(SUM($E101:AB101)/$V$82))*$V$82*'Fixed Data'!Z$52)),0)</f>
        <v>0</v>
      </c>
      <c r="AD101" s="21">
        <f>IF($V$82&lt;0,(IF(2050-AC$80&lt;=0,0,(2/(2050-AC$80+1))*(1-(SUM($E101:AC101)/$V$82))*$V$82*'Fixed Data'!AA$52)),0)</f>
        <v>0</v>
      </c>
      <c r="AE101" s="21">
        <f>IF($V$82&lt;0,(IF(2050-AD$80&lt;=0,0,(2/(2050-AD$80+1))*(1-(SUM($E101:AD101)/$V$82))*$V$82*'Fixed Data'!AB$52)),0)</f>
        <v>0</v>
      </c>
      <c r="AF101" s="21">
        <f>IF($V$82&lt;0,(IF(2050-AE$80&lt;=0,0,(2/(2050-AE$80+1))*(1-(SUM($E101:AE101)/$V$82))*$V$82*'Fixed Data'!AC$52)),0)</f>
        <v>0</v>
      </c>
      <c r="AG101" s="21">
        <f>IF($V$82&lt;0,(IF(2050-AF$80&lt;=0,0,(2/(2050-AF$80+1))*(1-(SUM($E101:AF101)/$V$82))*$V$82*'Fixed Data'!AD$52)),0)</f>
        <v>0</v>
      </c>
      <c r="AH101" s="21">
        <f>IF($V$82&lt;0,(IF(2050-AG$80&lt;=0,0,(2/(2050-AG$80+1))*(1-(SUM($E101:AG101)/$V$82))*$V$82*'Fixed Data'!AE$52)),0)</f>
        <v>0</v>
      </c>
      <c r="AI101" s="21">
        <f>IF($V$82&lt;0,(IF(2050-AH$80&lt;=0,0,(2/(2050-AH$80+1))*(1-(SUM($E101:AH101)/$V$82))*$V$82*'Fixed Data'!AF$52)),0)</f>
        <v>0</v>
      </c>
      <c r="AJ101" s="21">
        <f>IF($V$82&lt;0,(IF(2050-AI$80&lt;=0,0,(2/(2050-AI$80+1))*(1-(SUM($E101:AI101)/$V$82))*$V$82*'Fixed Data'!AG$52)),0)</f>
        <v>0</v>
      </c>
      <c r="AK101" s="21">
        <f>IF($V$82&lt;0,(IF(2050-AJ$80&lt;=0,0,(2/(2050-AJ$80+1))*(1-(SUM($E101:AJ101)/$V$82))*$V$82*'Fixed Data'!AH$52)),0)</f>
        <v>0</v>
      </c>
      <c r="AL101" s="21">
        <f>IF($V$82&lt;0,(IF(2050-AK$80&lt;=0,0,(2/(2050-AK$80+1))*(1-(SUM($E101:AK101)/$V$82))*$V$82*'Fixed Data'!AI$52)),0)</f>
        <v>0</v>
      </c>
      <c r="AM101" s="21">
        <f>IF($V$82&lt;0,(IF(2050-AL$80&lt;=0,0,(2/(2050-AL$80+1))*(1-(SUM($E101:AL101)/$V$82))*$V$82*'Fixed Data'!AJ$52)),0)</f>
        <v>0</v>
      </c>
      <c r="AN101" s="21">
        <f>IF($V$82&lt;0,(IF(2050-AM$80&lt;=0,0,(2/(2050-AM$80+1))*(1-(SUM($E101:AM101)/$V$82))*$V$82*'Fixed Data'!AK$52)),0)</f>
        <v>0</v>
      </c>
      <c r="AO101" s="21">
        <f>IF($V$82&lt;0,(IF(2050-AN$80&lt;=0,0,(2/(2050-AN$80+1))*(1-(SUM($E101:AN101)/$V$82))*$V$82*'Fixed Data'!AL$52)),0)</f>
        <v>0</v>
      </c>
      <c r="AP101" s="21">
        <f>IF($V$82&lt;0,(IF(2050-AO$80&lt;=0,0,(2/(2050-AO$80+1))*(1-(SUM($E101:AO101)/$V$82))*$V$82*'Fixed Data'!AM$52)),0)</f>
        <v>0</v>
      </c>
      <c r="AQ101" s="21">
        <f>IF($V$82&lt;0,(IF(2050-AP$80&lt;=0,0,(2/(2050-AP$80+1))*(1-(SUM($E101:AP101)/$V$82))*$V$82*'Fixed Data'!AN$52)),0)</f>
        <v>0</v>
      </c>
      <c r="AR101" s="21">
        <f>IF($V$82&lt;0,(IF(2050-AQ$80&lt;=0,0,(2/(2050-AQ$80+1))*(1-(SUM($E101:AQ101)/$V$82))*$V$82*'Fixed Data'!AO$52)),0)</f>
        <v>0</v>
      </c>
      <c r="AS101" s="21">
        <f>IF($V$82&lt;0,(IF(2050-AR$80&lt;=0,0,(2/(2050-AR$80+1))*(1-(SUM($E101:AR101)/$V$82))*$V$82*'Fixed Data'!AP$52)),0)</f>
        <v>0</v>
      </c>
      <c r="AT101" s="21">
        <f>IF($V$82&lt;0,(IF(2050-AS$80&lt;=0,0,(2/(2050-AS$80+1))*(1-(SUM($E101:AS101)/$V$82))*$V$82*'Fixed Data'!AQ$52)),0)</f>
        <v>0</v>
      </c>
      <c r="AU101" s="21">
        <f>IF($V$82&lt;0,(IF(2050-AT$80&lt;=0,0,(2/(2050-AT$80+1))*(1-(SUM($E101:AT101)/$V$82))*$V$82*'Fixed Data'!AR$52)),0)</f>
        <v>0</v>
      </c>
      <c r="AV101" s="21">
        <f>IF($V$82&lt;0,(IF(2050-AU$80&lt;=0,0,(2/(2050-AU$80+1))*(1-(SUM($E101:AU101)/$V$82))*$V$82*'Fixed Data'!AS$52)),0)</f>
        <v>0</v>
      </c>
      <c r="AW101" s="21">
        <f>IF($V$82&lt;0,(IF(2050-AV$80&lt;=0,0,(2/(2050-AV$80+1))*(1-(SUM($E101:AV101)/$V$82))*$V$82*'Fixed Data'!AT$52)),0)</f>
        <v>0</v>
      </c>
      <c r="AX101" s="21">
        <f>IF($V$82&lt;0,(IF(2050-AW$80&lt;=0,0,(2/(2050-AW$80+1))*(1-(SUM($E101:AW101)/$V$82))*$V$82*'Fixed Data'!AU$52)),0)</f>
        <v>0</v>
      </c>
      <c r="AY101" s="21">
        <f>IF($V$82&lt;0,(IF(2050-AX$80&lt;=0,0,(2/(2050-AX$80+1))*(1-(SUM($E101:AX101)/$V$82))*$V$82*'Fixed Data'!AV$52)),0)</f>
        <v>0</v>
      </c>
      <c r="AZ101" s="21">
        <f>IF($V$82&lt;0,(IF(2050-AY$80&lt;=0,0,(2/(2050-AY$80+1))*(1-(SUM($E101:AY101)/$V$82))*$V$82*'Fixed Data'!AW$52)),0)</f>
        <v>0</v>
      </c>
      <c r="BA101" s="21">
        <f>IF($V$82&lt;0,(IF(2050-AZ$80&lt;=0,0,(2/(2050-AZ$80+1))*(1-(SUM($E101:AZ101)/$V$82))*$V$82*'Fixed Data'!AX$52)),0)</f>
        <v>0</v>
      </c>
      <c r="BB101" s="21">
        <f>IF($V$82&lt;0,(IF(2050-BA$80&lt;=0,0,(2/(2050-BA$80+1))*(1-(SUM($E101:BA101)/$V$82))*$V$82*'Fixed Data'!AY$52)),0)</f>
        <v>0</v>
      </c>
    </row>
    <row r="102" spans="1:54" ht="15" hidden="1" customHeight="1" outlineLevel="3">
      <c r="A102" s="8"/>
      <c r="B102" t="s">
        <v>431</v>
      </c>
      <c r="C102" t="s">
        <v>432</v>
      </c>
      <c r="D102" t="s">
        <v>379</v>
      </c>
      <c r="E102" s="18"/>
      <c r="F102" s="18"/>
      <c r="G102" s="18"/>
      <c r="H102" s="18"/>
      <c r="I102" s="18"/>
      <c r="J102" s="18"/>
      <c r="K102" s="18"/>
      <c r="L102" s="18"/>
      <c r="M102" s="18"/>
      <c r="N102" s="18"/>
      <c r="O102" s="18"/>
      <c r="P102" s="18"/>
      <c r="Q102" s="18"/>
      <c r="R102" s="18"/>
      <c r="S102" s="18"/>
      <c r="T102" s="18"/>
      <c r="U102" s="18"/>
      <c r="V102" s="18"/>
      <c r="W102" s="18"/>
      <c r="X102" s="21">
        <f>IF($W$82&lt;0,(IF(2050-W$80&lt;=0,0,(2/(2050-W$80+1))*(1-(SUM($E102:W102)/$W$82))*$W$82*'Fixed Data'!U$52)),0)</f>
        <v>0</v>
      </c>
      <c r="Y102" s="21">
        <f>IF($W$82&lt;0,(IF(2050-X$80&lt;=0,0,(2/(2050-X$80+1))*(1-(SUM($E102:X102)/$W$82))*$W$82*'Fixed Data'!V$52)),0)</f>
        <v>0</v>
      </c>
      <c r="Z102" s="21">
        <f>IF($W$82&lt;0,(IF(2050-Y$80&lt;=0,0,(2/(2050-Y$80+1))*(1-(SUM($E102:Y102)/$W$82))*$W$82*'Fixed Data'!W$52)),0)</f>
        <v>0</v>
      </c>
      <c r="AA102" s="21">
        <f>IF($W$82&lt;0,(IF(2050-Z$80&lt;=0,0,(2/(2050-Z$80+1))*(1-(SUM($E102:Z102)/$W$82))*$W$82*'Fixed Data'!X$52)),0)</f>
        <v>0</v>
      </c>
      <c r="AB102" s="21">
        <f>IF($W$82&lt;0,(IF(2050-AA$80&lt;=0,0,(2/(2050-AA$80+1))*(1-(SUM($E102:AA102)/$W$82))*$W$82*'Fixed Data'!Y$52)),0)</f>
        <v>0</v>
      </c>
      <c r="AC102" s="21">
        <f>IF($W$82&lt;0,(IF(2050-AB$80&lt;=0,0,(2/(2050-AB$80+1))*(1-(SUM($E102:AB102)/$W$82))*$W$82*'Fixed Data'!Z$52)),0)</f>
        <v>0</v>
      </c>
      <c r="AD102" s="21">
        <f>IF($W$82&lt;0,(IF(2050-AC$80&lt;=0,0,(2/(2050-AC$80+1))*(1-(SUM($E102:AC102)/$W$82))*$W$82*'Fixed Data'!AA$52)),0)</f>
        <v>0</v>
      </c>
      <c r="AE102" s="21">
        <f>IF($W$82&lt;0,(IF(2050-AD$80&lt;=0,0,(2/(2050-AD$80+1))*(1-(SUM($E102:AD102)/$W$82))*$W$82*'Fixed Data'!AB$52)),0)</f>
        <v>0</v>
      </c>
      <c r="AF102" s="21">
        <f>IF($W$82&lt;0,(IF(2050-AE$80&lt;=0,0,(2/(2050-AE$80+1))*(1-(SUM($E102:AE102)/$W$82))*$W$82*'Fixed Data'!AC$52)),0)</f>
        <v>0</v>
      </c>
      <c r="AG102" s="21">
        <f>IF($W$82&lt;0,(IF(2050-AF$80&lt;=0,0,(2/(2050-AF$80+1))*(1-(SUM($E102:AF102)/$W$82))*$W$82*'Fixed Data'!AD$52)),0)</f>
        <v>0</v>
      </c>
      <c r="AH102" s="21">
        <f>IF($W$82&lt;0,(IF(2050-AG$80&lt;=0,0,(2/(2050-AG$80+1))*(1-(SUM($E102:AG102)/$W$82))*$W$82*'Fixed Data'!AE$52)),0)</f>
        <v>0</v>
      </c>
      <c r="AI102" s="21">
        <f>IF($W$82&lt;0,(IF(2050-AH$80&lt;=0,0,(2/(2050-AH$80+1))*(1-(SUM($E102:AH102)/$W$82))*$W$82*'Fixed Data'!AF$52)),0)</f>
        <v>0</v>
      </c>
      <c r="AJ102" s="21">
        <f>IF($W$82&lt;0,(IF(2050-AI$80&lt;=0,0,(2/(2050-AI$80+1))*(1-(SUM($E102:AI102)/$W$82))*$W$82*'Fixed Data'!AG$52)),0)</f>
        <v>0</v>
      </c>
      <c r="AK102" s="21">
        <f>IF($W$82&lt;0,(IF(2050-AJ$80&lt;=0,0,(2/(2050-AJ$80+1))*(1-(SUM($E102:AJ102)/$W$82))*$W$82*'Fixed Data'!AH$52)),0)</f>
        <v>0</v>
      </c>
      <c r="AL102" s="21">
        <f>IF($W$82&lt;0,(IF(2050-AK$80&lt;=0,0,(2/(2050-AK$80+1))*(1-(SUM($E102:AK102)/$W$82))*$W$82*'Fixed Data'!AI$52)),0)</f>
        <v>0</v>
      </c>
      <c r="AM102" s="21">
        <f>IF($W$82&lt;0,(IF(2050-AL$80&lt;=0,0,(2/(2050-AL$80+1))*(1-(SUM($E102:AL102)/$W$82))*$W$82*'Fixed Data'!AJ$52)),0)</f>
        <v>0</v>
      </c>
      <c r="AN102" s="21">
        <f>IF($W$82&lt;0,(IF(2050-AM$80&lt;=0,0,(2/(2050-AM$80+1))*(1-(SUM($E102:AM102)/$W$82))*$W$82*'Fixed Data'!AK$52)),0)</f>
        <v>0</v>
      </c>
      <c r="AO102" s="21">
        <f>IF($W$82&lt;0,(IF(2050-AN$80&lt;=0,0,(2/(2050-AN$80+1))*(1-(SUM($E102:AN102)/$W$82))*$W$82*'Fixed Data'!AL$52)),0)</f>
        <v>0</v>
      </c>
      <c r="AP102" s="21">
        <f>IF($W$82&lt;0,(IF(2050-AO$80&lt;=0,0,(2/(2050-AO$80+1))*(1-(SUM($E102:AO102)/$W$82))*$W$82*'Fixed Data'!AM$52)),0)</f>
        <v>0</v>
      </c>
      <c r="AQ102" s="21">
        <f>IF($W$82&lt;0,(IF(2050-AP$80&lt;=0,0,(2/(2050-AP$80+1))*(1-(SUM($E102:AP102)/$W$82))*$W$82*'Fixed Data'!AN$52)),0)</f>
        <v>0</v>
      </c>
      <c r="AR102" s="21">
        <f>IF($W$82&lt;0,(IF(2050-AQ$80&lt;=0,0,(2/(2050-AQ$80+1))*(1-(SUM($E102:AQ102)/$W$82))*$W$82*'Fixed Data'!AO$52)),0)</f>
        <v>0</v>
      </c>
      <c r="AS102" s="21">
        <f>IF($W$82&lt;0,(IF(2050-AR$80&lt;=0,0,(2/(2050-AR$80+1))*(1-(SUM($E102:AR102)/$W$82))*$W$82*'Fixed Data'!AP$52)),0)</f>
        <v>0</v>
      </c>
      <c r="AT102" s="21">
        <f>IF($W$82&lt;0,(IF(2050-AS$80&lt;=0,0,(2/(2050-AS$80+1))*(1-(SUM($E102:AS102)/$W$82))*$W$82*'Fixed Data'!AQ$52)),0)</f>
        <v>0</v>
      </c>
      <c r="AU102" s="21">
        <f>IF($W$82&lt;0,(IF(2050-AT$80&lt;=0,0,(2/(2050-AT$80+1))*(1-(SUM($E102:AT102)/$W$82))*$W$82*'Fixed Data'!AR$52)),0)</f>
        <v>0</v>
      </c>
      <c r="AV102" s="21">
        <f>IF($W$82&lt;0,(IF(2050-AU$80&lt;=0,0,(2/(2050-AU$80+1))*(1-(SUM($E102:AU102)/$W$82))*$W$82*'Fixed Data'!AS$52)),0)</f>
        <v>0</v>
      </c>
      <c r="AW102" s="21">
        <f>IF($W$82&lt;0,(IF(2050-AV$80&lt;=0,0,(2/(2050-AV$80+1))*(1-(SUM($E102:AV102)/$W$82))*$W$82*'Fixed Data'!AT$52)),0)</f>
        <v>0</v>
      </c>
      <c r="AX102" s="21">
        <f>IF($W$82&lt;0,(IF(2050-AW$80&lt;=0,0,(2/(2050-AW$80+1))*(1-(SUM($E102:AW102)/$W$82))*$W$82*'Fixed Data'!AU$52)),0)</f>
        <v>0</v>
      </c>
      <c r="AY102" s="21">
        <f>IF($W$82&lt;0,(IF(2050-AX$80&lt;=0,0,(2/(2050-AX$80+1))*(1-(SUM($E102:AX102)/$W$82))*$W$82*'Fixed Data'!AV$52)),0)</f>
        <v>0</v>
      </c>
      <c r="AZ102" s="21">
        <f>IF($W$82&lt;0,(IF(2050-AY$80&lt;=0,0,(2/(2050-AY$80+1))*(1-(SUM($E102:AY102)/$W$82))*$W$82*'Fixed Data'!AW$52)),0)</f>
        <v>0</v>
      </c>
      <c r="BA102" s="21">
        <f>IF($W$82&lt;0,(IF(2050-AZ$80&lt;=0,0,(2/(2050-AZ$80+1))*(1-(SUM($E102:AZ102)/$W$82))*$W$82*'Fixed Data'!AX$52)),0)</f>
        <v>0</v>
      </c>
      <c r="BB102" s="21">
        <f>IF($W$82&lt;0,(IF(2050-BA$80&lt;=0,0,(2/(2050-BA$80+1))*(1-(SUM($E102:BA102)/$W$82))*$W$82*'Fixed Data'!AY$52)),0)</f>
        <v>0</v>
      </c>
    </row>
    <row r="103" spans="1:54" ht="15" hidden="1" customHeight="1" outlineLevel="3">
      <c r="A103" s="8"/>
      <c r="B103" t="s">
        <v>433</v>
      </c>
      <c r="C103" t="s">
        <v>434</v>
      </c>
      <c r="D103" t="s">
        <v>379</v>
      </c>
      <c r="E103" s="18"/>
      <c r="F103" s="18"/>
      <c r="G103" s="18"/>
      <c r="H103" s="18"/>
      <c r="I103" s="18"/>
      <c r="J103" s="18"/>
      <c r="K103" s="18"/>
      <c r="L103" s="18"/>
      <c r="M103" s="18"/>
      <c r="N103" s="18"/>
      <c r="O103" s="18"/>
      <c r="P103" s="18"/>
      <c r="Q103" s="18"/>
      <c r="R103" s="18"/>
      <c r="S103" s="18"/>
      <c r="T103" s="18"/>
      <c r="U103" s="18"/>
      <c r="V103" s="18"/>
      <c r="W103" s="18"/>
      <c r="X103" s="18"/>
      <c r="Y103" s="21">
        <f>IF($X$82&lt;0,(IF(2050-X$80&lt;=0,0,(2/(2050-X$80+1))*(1-(SUM($E103:X103)/$X$82))*$X$82*'Fixed Data'!V$52)),0)</f>
        <v>0</v>
      </c>
      <c r="Z103" s="21">
        <f>IF($X$82&lt;0,(IF(2050-Y$80&lt;=0,0,(2/(2050-Y$80+1))*(1-(SUM($E103:Y103)/$X$82))*$X$82*'Fixed Data'!W$52)),0)</f>
        <v>0</v>
      </c>
      <c r="AA103" s="21">
        <f>IF($X$82&lt;0,(IF(2050-Z$80&lt;=0,0,(2/(2050-Z$80+1))*(1-(SUM($E103:Z103)/$X$82))*$X$82*'Fixed Data'!X$52)),0)</f>
        <v>0</v>
      </c>
      <c r="AB103" s="21">
        <f>IF($X$82&lt;0,(IF(2050-AA$80&lt;=0,0,(2/(2050-AA$80+1))*(1-(SUM($E103:AA103)/$X$82))*$X$82*'Fixed Data'!Y$52)),0)</f>
        <v>0</v>
      </c>
      <c r="AC103" s="21">
        <f>IF($X$82&lt;0,(IF(2050-AB$80&lt;=0,0,(2/(2050-AB$80+1))*(1-(SUM($E103:AB103)/$X$82))*$X$82*'Fixed Data'!Z$52)),0)</f>
        <v>0</v>
      </c>
      <c r="AD103" s="21">
        <f>IF($X$82&lt;0,(IF(2050-AC$80&lt;=0,0,(2/(2050-AC$80+1))*(1-(SUM($E103:AC103)/$X$82))*$X$82*'Fixed Data'!AA$52)),0)</f>
        <v>0</v>
      </c>
      <c r="AE103" s="21">
        <f>IF($X$82&lt;0,(IF(2050-AD$80&lt;=0,0,(2/(2050-AD$80+1))*(1-(SUM($E103:AD103)/$X$82))*$X$82*'Fixed Data'!AB$52)),0)</f>
        <v>0</v>
      </c>
      <c r="AF103" s="21">
        <f>IF($X$82&lt;0,(IF(2050-AE$80&lt;=0,0,(2/(2050-AE$80+1))*(1-(SUM($E103:AE103)/$X$82))*$X$82*'Fixed Data'!AC$52)),0)</f>
        <v>0</v>
      </c>
      <c r="AG103" s="21">
        <f>IF($X$82&lt;0,(IF(2050-AF$80&lt;=0,0,(2/(2050-AF$80+1))*(1-(SUM($E103:AF103)/$X$82))*$X$82*'Fixed Data'!AD$52)),0)</f>
        <v>0</v>
      </c>
      <c r="AH103" s="21">
        <f>IF($X$82&lt;0,(IF(2050-AG$80&lt;=0,0,(2/(2050-AG$80+1))*(1-(SUM($E103:AG103)/$X$82))*$X$82*'Fixed Data'!AE$52)),0)</f>
        <v>0</v>
      </c>
      <c r="AI103" s="21">
        <f>IF($X$82&lt;0,(IF(2050-AH$80&lt;=0,0,(2/(2050-AH$80+1))*(1-(SUM($E103:AH103)/$X$82))*$X$82*'Fixed Data'!AF$52)),0)</f>
        <v>0</v>
      </c>
      <c r="AJ103" s="21">
        <f>IF($X$82&lt;0,(IF(2050-AI$80&lt;=0,0,(2/(2050-AI$80+1))*(1-(SUM($E103:AI103)/$X$82))*$X$82*'Fixed Data'!AG$52)),0)</f>
        <v>0</v>
      </c>
      <c r="AK103" s="21">
        <f>IF($X$82&lt;0,(IF(2050-AJ$80&lt;=0,0,(2/(2050-AJ$80+1))*(1-(SUM($E103:AJ103)/$X$82))*$X$82*'Fixed Data'!AH$52)),0)</f>
        <v>0</v>
      </c>
      <c r="AL103" s="21">
        <f>IF($X$82&lt;0,(IF(2050-AK$80&lt;=0,0,(2/(2050-AK$80+1))*(1-(SUM($E103:AK103)/$X$82))*$X$82*'Fixed Data'!AI$52)),0)</f>
        <v>0</v>
      </c>
      <c r="AM103" s="21">
        <f>IF($X$82&lt;0,(IF(2050-AL$80&lt;=0,0,(2/(2050-AL$80+1))*(1-(SUM($E103:AL103)/$X$82))*$X$82*'Fixed Data'!AJ$52)),0)</f>
        <v>0</v>
      </c>
      <c r="AN103" s="21">
        <f>IF($X$82&lt;0,(IF(2050-AM$80&lt;=0,0,(2/(2050-AM$80+1))*(1-(SUM($E103:AM103)/$X$82))*$X$82*'Fixed Data'!AK$52)),0)</f>
        <v>0</v>
      </c>
      <c r="AO103" s="21">
        <f>IF($X$82&lt;0,(IF(2050-AN$80&lt;=0,0,(2/(2050-AN$80+1))*(1-(SUM($E103:AN103)/$X$82))*$X$82*'Fixed Data'!AL$52)),0)</f>
        <v>0</v>
      </c>
      <c r="AP103" s="21">
        <f>IF($X$82&lt;0,(IF(2050-AO$80&lt;=0,0,(2/(2050-AO$80+1))*(1-(SUM($E103:AO103)/$X$82))*$X$82*'Fixed Data'!AM$52)),0)</f>
        <v>0</v>
      </c>
      <c r="AQ103" s="21">
        <f>IF($X$82&lt;0,(IF(2050-AP$80&lt;=0,0,(2/(2050-AP$80+1))*(1-(SUM($E103:AP103)/$X$82))*$X$82*'Fixed Data'!AN$52)),0)</f>
        <v>0</v>
      </c>
      <c r="AR103" s="21">
        <f>IF($X$82&lt;0,(IF(2050-AQ$80&lt;=0,0,(2/(2050-AQ$80+1))*(1-(SUM($E103:AQ103)/$X$82))*$X$82*'Fixed Data'!AO$52)),0)</f>
        <v>0</v>
      </c>
      <c r="AS103" s="21">
        <f>IF($X$82&lt;0,(IF(2050-AR$80&lt;=0,0,(2/(2050-AR$80+1))*(1-(SUM($E103:AR103)/$X$82))*$X$82*'Fixed Data'!AP$52)),0)</f>
        <v>0</v>
      </c>
      <c r="AT103" s="21">
        <f>IF($X$82&lt;0,(IF(2050-AS$80&lt;=0,0,(2/(2050-AS$80+1))*(1-(SUM($E103:AS103)/$X$82))*$X$82*'Fixed Data'!AQ$52)),0)</f>
        <v>0</v>
      </c>
      <c r="AU103" s="21">
        <f>IF($X$82&lt;0,(IF(2050-AT$80&lt;=0,0,(2/(2050-AT$80+1))*(1-(SUM($E103:AT103)/$X$82))*$X$82*'Fixed Data'!AR$52)),0)</f>
        <v>0</v>
      </c>
      <c r="AV103" s="21">
        <f>IF($X$82&lt;0,(IF(2050-AU$80&lt;=0,0,(2/(2050-AU$80+1))*(1-(SUM($E103:AU103)/$X$82))*$X$82*'Fixed Data'!AS$52)),0)</f>
        <v>0</v>
      </c>
      <c r="AW103" s="21">
        <f>IF($X$82&lt;0,(IF(2050-AV$80&lt;=0,0,(2/(2050-AV$80+1))*(1-(SUM($E103:AV103)/$X$82))*$X$82*'Fixed Data'!AT$52)),0)</f>
        <v>0</v>
      </c>
      <c r="AX103" s="21">
        <f>IF($X$82&lt;0,(IF(2050-AW$80&lt;=0,0,(2/(2050-AW$80+1))*(1-(SUM($E103:AW103)/$X$82))*$X$82*'Fixed Data'!AU$52)),0)</f>
        <v>0</v>
      </c>
      <c r="AY103" s="21">
        <f>IF($X$82&lt;0,(IF(2050-AX$80&lt;=0,0,(2/(2050-AX$80+1))*(1-(SUM($E103:AX103)/$X$82))*$X$82*'Fixed Data'!AV$52)),0)</f>
        <v>0</v>
      </c>
      <c r="AZ103" s="21">
        <f>IF($X$82&lt;0,(IF(2050-AY$80&lt;=0,0,(2/(2050-AY$80+1))*(1-(SUM($E103:AY103)/$X$82))*$X$82*'Fixed Data'!AW$52)),0)</f>
        <v>0</v>
      </c>
      <c r="BA103" s="21">
        <f>IF($X$82&lt;0,(IF(2050-AZ$80&lt;=0,0,(2/(2050-AZ$80+1))*(1-(SUM($E103:AZ103)/$X$82))*$X$82*'Fixed Data'!AX$52)),0)</f>
        <v>0</v>
      </c>
      <c r="BB103" s="21">
        <f>IF($X$82&lt;0,(IF(2050-BA$80&lt;=0,0,(2/(2050-BA$80+1))*(1-(SUM($E103:BA103)/$X$82))*$X$82*'Fixed Data'!AY$52)),0)</f>
        <v>0</v>
      </c>
    </row>
    <row r="104" spans="1:54" ht="15" hidden="1" customHeight="1" outlineLevel="3">
      <c r="A104" s="8"/>
      <c r="B104" t="s">
        <v>435</v>
      </c>
      <c r="C104" t="s">
        <v>436</v>
      </c>
      <c r="D104" t="s">
        <v>379</v>
      </c>
      <c r="E104" s="18"/>
      <c r="F104" s="18"/>
      <c r="G104" s="18"/>
      <c r="H104" s="18"/>
      <c r="I104" s="18"/>
      <c r="J104" s="18"/>
      <c r="K104" s="18"/>
      <c r="L104" s="18"/>
      <c r="M104" s="18"/>
      <c r="N104" s="18"/>
      <c r="O104" s="18"/>
      <c r="P104" s="18"/>
      <c r="Q104" s="18"/>
      <c r="R104" s="18"/>
      <c r="S104" s="18"/>
      <c r="T104" s="18"/>
      <c r="U104" s="18"/>
      <c r="V104" s="18"/>
      <c r="W104" s="18"/>
      <c r="X104" s="18"/>
      <c r="Y104" s="18"/>
      <c r="Z104" s="21">
        <f>IF($Y$82&lt;0,(IF(2050-Y$80&lt;=0,0,(2/(2050-Y$80+1))*(1-(SUM($E104:Y104)/$Y$82))*$Y$82*'Fixed Data'!W$52)),0)</f>
        <v>0</v>
      </c>
      <c r="AA104" s="21">
        <f>IF($Y$82&lt;0,(IF(2050-Z$80&lt;=0,0,(2/(2050-Z$80+1))*(1-(SUM($E104:Z104)/$Y$82))*$Y$82*'Fixed Data'!X$52)),0)</f>
        <v>0</v>
      </c>
      <c r="AB104" s="21">
        <f>IF($Y$82&lt;0,(IF(2050-AA$80&lt;=0,0,(2/(2050-AA$80+1))*(1-(SUM($E104:AA104)/$Y$82))*$Y$82*'Fixed Data'!Y$52)),0)</f>
        <v>0</v>
      </c>
      <c r="AC104" s="21">
        <f>IF($Y$82&lt;0,(IF(2050-AB$80&lt;=0,0,(2/(2050-AB$80+1))*(1-(SUM($E104:AB104)/$Y$82))*$Y$82*'Fixed Data'!Z$52)),0)</f>
        <v>0</v>
      </c>
      <c r="AD104" s="21">
        <f>IF($Y$82&lt;0,(IF(2050-AC$80&lt;=0,0,(2/(2050-AC$80+1))*(1-(SUM($E104:AC104)/$Y$82))*$Y$82*'Fixed Data'!AA$52)),0)</f>
        <v>0</v>
      </c>
      <c r="AE104" s="21">
        <f>IF($Y$82&lt;0,(IF(2050-AD$80&lt;=0,0,(2/(2050-AD$80+1))*(1-(SUM($E104:AD104)/$Y$82))*$Y$82*'Fixed Data'!AB$52)),0)</f>
        <v>0</v>
      </c>
      <c r="AF104" s="21">
        <f>IF($Y$82&lt;0,(IF(2050-AE$80&lt;=0,0,(2/(2050-AE$80+1))*(1-(SUM($E104:AE104)/$Y$82))*$Y$82*'Fixed Data'!AC$52)),0)</f>
        <v>0</v>
      </c>
      <c r="AG104" s="21">
        <f>IF($Y$82&lt;0,(IF(2050-AF$80&lt;=0,0,(2/(2050-AF$80+1))*(1-(SUM($E104:AF104)/$Y$82))*$Y$82*'Fixed Data'!AD$52)),0)</f>
        <v>0</v>
      </c>
      <c r="AH104" s="21">
        <f>IF($Y$82&lt;0,(IF(2050-AG$80&lt;=0,0,(2/(2050-AG$80+1))*(1-(SUM($E104:AG104)/$Y$82))*$Y$82*'Fixed Data'!AE$52)),0)</f>
        <v>0</v>
      </c>
      <c r="AI104" s="21">
        <f>IF($Y$82&lt;0,(IF(2050-AH$80&lt;=0,0,(2/(2050-AH$80+1))*(1-(SUM($E104:AH104)/$Y$82))*$Y$82*'Fixed Data'!AF$52)),0)</f>
        <v>0</v>
      </c>
      <c r="AJ104" s="21">
        <f>IF($Y$82&lt;0,(IF(2050-AI$80&lt;=0,0,(2/(2050-AI$80+1))*(1-(SUM($E104:AI104)/$Y$82))*$Y$82*'Fixed Data'!AG$52)),0)</f>
        <v>0</v>
      </c>
      <c r="AK104" s="21">
        <f>IF($Y$82&lt;0,(IF(2050-AJ$80&lt;=0,0,(2/(2050-AJ$80+1))*(1-(SUM($E104:AJ104)/$Y$82))*$Y$82*'Fixed Data'!AH$52)),0)</f>
        <v>0</v>
      </c>
      <c r="AL104" s="21">
        <f>IF($Y$82&lt;0,(IF(2050-AK$80&lt;=0,0,(2/(2050-AK$80+1))*(1-(SUM($E104:AK104)/$Y$82))*$Y$82*'Fixed Data'!AI$52)),0)</f>
        <v>0</v>
      </c>
      <c r="AM104" s="21">
        <f>IF($Y$82&lt;0,(IF(2050-AL$80&lt;=0,0,(2/(2050-AL$80+1))*(1-(SUM($E104:AL104)/$Y$82))*$Y$82*'Fixed Data'!AJ$52)),0)</f>
        <v>0</v>
      </c>
      <c r="AN104" s="21">
        <f>IF($Y$82&lt;0,(IF(2050-AM$80&lt;=0,0,(2/(2050-AM$80+1))*(1-(SUM($E104:AM104)/$Y$82))*$Y$82*'Fixed Data'!AK$52)),0)</f>
        <v>0</v>
      </c>
      <c r="AO104" s="21">
        <f>IF($Y$82&lt;0,(IF(2050-AN$80&lt;=0,0,(2/(2050-AN$80+1))*(1-(SUM($E104:AN104)/$Y$82))*$Y$82*'Fixed Data'!AL$52)),0)</f>
        <v>0</v>
      </c>
      <c r="AP104" s="21">
        <f>IF($Y$82&lt;0,(IF(2050-AO$80&lt;=0,0,(2/(2050-AO$80+1))*(1-(SUM($E104:AO104)/$Y$82))*$Y$82*'Fixed Data'!AM$52)),0)</f>
        <v>0</v>
      </c>
      <c r="AQ104" s="21">
        <f>IF($Y$82&lt;0,(IF(2050-AP$80&lt;=0,0,(2/(2050-AP$80+1))*(1-(SUM($E104:AP104)/$Y$82))*$Y$82*'Fixed Data'!AN$52)),0)</f>
        <v>0</v>
      </c>
      <c r="AR104" s="21">
        <f>IF($Y$82&lt;0,(IF(2050-AQ$80&lt;=0,0,(2/(2050-AQ$80+1))*(1-(SUM($E104:AQ104)/$Y$82))*$Y$82*'Fixed Data'!AO$52)),0)</f>
        <v>0</v>
      </c>
      <c r="AS104" s="21">
        <f>IF($Y$82&lt;0,(IF(2050-AR$80&lt;=0,0,(2/(2050-AR$80+1))*(1-(SUM($E104:AR104)/$Y$82))*$Y$82*'Fixed Data'!AP$52)),0)</f>
        <v>0</v>
      </c>
      <c r="AT104" s="21">
        <f>IF($Y$82&lt;0,(IF(2050-AS$80&lt;=0,0,(2/(2050-AS$80+1))*(1-(SUM($E104:AS104)/$Y$82))*$Y$82*'Fixed Data'!AQ$52)),0)</f>
        <v>0</v>
      </c>
      <c r="AU104" s="21">
        <f>IF($Y$82&lt;0,(IF(2050-AT$80&lt;=0,0,(2/(2050-AT$80+1))*(1-(SUM($E104:AT104)/$Y$82))*$Y$82*'Fixed Data'!AR$52)),0)</f>
        <v>0</v>
      </c>
      <c r="AV104" s="21">
        <f>IF($Y$82&lt;0,(IF(2050-AU$80&lt;=0,0,(2/(2050-AU$80+1))*(1-(SUM($E104:AU104)/$Y$82))*$Y$82*'Fixed Data'!AS$52)),0)</f>
        <v>0</v>
      </c>
      <c r="AW104" s="21">
        <f>IF($Y$82&lt;0,(IF(2050-AV$80&lt;=0,0,(2/(2050-AV$80+1))*(1-(SUM($E104:AV104)/$Y$82))*$Y$82*'Fixed Data'!AT$52)),0)</f>
        <v>0</v>
      </c>
      <c r="AX104" s="21">
        <f>IF($Y$82&lt;0,(IF(2050-AW$80&lt;=0,0,(2/(2050-AW$80+1))*(1-(SUM($E104:AW104)/$Y$82))*$Y$82*'Fixed Data'!AU$52)),0)</f>
        <v>0</v>
      </c>
      <c r="AY104" s="21">
        <f>IF($Y$82&lt;0,(IF(2050-AX$80&lt;=0,0,(2/(2050-AX$80+1))*(1-(SUM($E104:AX104)/$Y$82))*$Y$82*'Fixed Data'!AV$52)),0)</f>
        <v>0</v>
      </c>
      <c r="AZ104" s="21">
        <f>IF($Y$82&lt;0,(IF(2050-AY$80&lt;=0,0,(2/(2050-AY$80+1))*(1-(SUM($E104:AY104)/$Y$82))*$Y$82*'Fixed Data'!AW$52)),0)</f>
        <v>0</v>
      </c>
      <c r="BA104" s="21">
        <f>IF($Y$82&lt;0,(IF(2050-AZ$80&lt;=0,0,(2/(2050-AZ$80+1))*(1-(SUM($E104:AZ104)/$Y$82))*$Y$82*'Fixed Data'!AX$52)),0)</f>
        <v>0</v>
      </c>
      <c r="BB104" s="21">
        <f>IF($Y$82&lt;0,(IF(2050-BA$80&lt;=0,0,(2/(2050-BA$80+1))*(1-(SUM($E104:BA104)/$Y$82))*$Y$82*'Fixed Data'!AY$52)),0)</f>
        <v>0</v>
      </c>
    </row>
    <row r="105" spans="1:54" ht="15" hidden="1" customHeight="1" outlineLevel="3">
      <c r="A105" s="8"/>
      <c r="B105" t="s">
        <v>437</v>
      </c>
      <c r="C105" t="s">
        <v>438</v>
      </c>
      <c r="D105" t="s">
        <v>379</v>
      </c>
      <c r="E105" s="18"/>
      <c r="F105" s="18"/>
      <c r="G105" s="18"/>
      <c r="H105" s="18"/>
      <c r="I105" s="18"/>
      <c r="J105" s="18"/>
      <c r="K105" s="18"/>
      <c r="L105" s="18"/>
      <c r="M105" s="18"/>
      <c r="N105" s="18"/>
      <c r="O105" s="18"/>
      <c r="P105" s="18"/>
      <c r="Q105" s="18"/>
      <c r="R105" s="18"/>
      <c r="S105" s="18"/>
      <c r="T105" s="18"/>
      <c r="U105" s="18"/>
      <c r="V105" s="18"/>
      <c r="W105" s="18"/>
      <c r="X105" s="18"/>
      <c r="Y105" s="18"/>
      <c r="Z105" s="18"/>
      <c r="AA105" s="21">
        <f>IF($Z$82&lt;0,(IF(2050-Z$80&lt;=0,0,(2/(2050-Z$80+1))*(1-(SUM($E105:Z105)/$Z$82))*$Z$82*'Fixed Data'!X$52)),0)</f>
        <v>0</v>
      </c>
      <c r="AB105" s="21">
        <f>IF($Z$82&lt;0,(IF(2050-AA$80&lt;=0,0,(2/(2050-AA$80+1))*(1-(SUM($E105:AA105)/$Z$82))*$Z$82*'Fixed Data'!Y$52)),0)</f>
        <v>0</v>
      </c>
      <c r="AC105" s="21">
        <f>IF($Z$82&lt;0,(IF(2050-AB$80&lt;=0,0,(2/(2050-AB$80+1))*(1-(SUM($E105:AB105)/$Z$82))*$Z$82*'Fixed Data'!Z$52)),0)</f>
        <v>0</v>
      </c>
      <c r="AD105" s="21">
        <f>IF($Z$82&lt;0,(IF(2050-AC$80&lt;=0,0,(2/(2050-AC$80+1))*(1-(SUM($E105:AC105)/$Z$82))*$Z$82*'Fixed Data'!AA$52)),0)</f>
        <v>0</v>
      </c>
      <c r="AE105" s="21">
        <f>IF($Z$82&lt;0,(IF(2050-AD$80&lt;=0,0,(2/(2050-AD$80+1))*(1-(SUM($E105:AD105)/$Z$82))*$Z$82*'Fixed Data'!AB$52)),0)</f>
        <v>0</v>
      </c>
      <c r="AF105" s="21">
        <f>IF($Z$82&lt;0,(IF(2050-AE$80&lt;=0,0,(2/(2050-AE$80+1))*(1-(SUM($E105:AE105)/$Z$82))*$Z$82*'Fixed Data'!AC$52)),0)</f>
        <v>0</v>
      </c>
      <c r="AG105" s="21">
        <f>IF($Z$82&lt;0,(IF(2050-AF$80&lt;=0,0,(2/(2050-AF$80+1))*(1-(SUM($E105:AF105)/$Z$82))*$Z$82*'Fixed Data'!AD$52)),0)</f>
        <v>0</v>
      </c>
      <c r="AH105" s="21">
        <f>IF($Z$82&lt;0,(IF(2050-AG$80&lt;=0,0,(2/(2050-AG$80+1))*(1-(SUM($E105:AG105)/$Z$82))*$Z$82*'Fixed Data'!AE$52)),0)</f>
        <v>0</v>
      </c>
      <c r="AI105" s="21">
        <f>IF($Z$82&lt;0,(IF(2050-AH$80&lt;=0,0,(2/(2050-AH$80+1))*(1-(SUM($E105:AH105)/$Z$82))*$Z$82*'Fixed Data'!AF$52)),0)</f>
        <v>0</v>
      </c>
      <c r="AJ105" s="21">
        <f>IF($Z$82&lt;0,(IF(2050-AI$80&lt;=0,0,(2/(2050-AI$80+1))*(1-(SUM($E105:AI105)/$Z$82))*$Z$82*'Fixed Data'!AG$52)),0)</f>
        <v>0</v>
      </c>
      <c r="AK105" s="21">
        <f>IF($Z$82&lt;0,(IF(2050-AJ$80&lt;=0,0,(2/(2050-AJ$80+1))*(1-(SUM($E105:AJ105)/$Z$82))*$Z$82*'Fixed Data'!AH$52)),0)</f>
        <v>0</v>
      </c>
      <c r="AL105" s="21">
        <f>IF($Z$82&lt;0,(IF(2050-AK$80&lt;=0,0,(2/(2050-AK$80+1))*(1-(SUM($E105:AK105)/$Z$82))*$Z$82*'Fixed Data'!AI$52)),0)</f>
        <v>0</v>
      </c>
      <c r="AM105" s="21">
        <f>IF($Z$82&lt;0,(IF(2050-AL$80&lt;=0,0,(2/(2050-AL$80+1))*(1-(SUM($E105:AL105)/$Z$82))*$Z$82*'Fixed Data'!AJ$52)),0)</f>
        <v>0</v>
      </c>
      <c r="AN105" s="21">
        <f>IF($Z$82&lt;0,(IF(2050-AM$80&lt;=0,0,(2/(2050-AM$80+1))*(1-(SUM($E105:AM105)/$Z$82))*$Z$82*'Fixed Data'!AK$52)),0)</f>
        <v>0</v>
      </c>
      <c r="AO105" s="21">
        <f>IF($Z$82&lt;0,(IF(2050-AN$80&lt;=0,0,(2/(2050-AN$80+1))*(1-(SUM($E105:AN105)/$Z$82))*$Z$82*'Fixed Data'!AL$52)),0)</f>
        <v>0</v>
      </c>
      <c r="AP105" s="21">
        <f>IF($Z$82&lt;0,(IF(2050-AO$80&lt;=0,0,(2/(2050-AO$80+1))*(1-(SUM($E105:AO105)/$Z$82))*$Z$82*'Fixed Data'!AM$52)),0)</f>
        <v>0</v>
      </c>
      <c r="AQ105" s="21">
        <f>IF($Z$82&lt;0,(IF(2050-AP$80&lt;=0,0,(2/(2050-AP$80+1))*(1-(SUM($E105:AP105)/$Z$82))*$Z$82*'Fixed Data'!AN$52)),0)</f>
        <v>0</v>
      </c>
      <c r="AR105" s="21">
        <f>IF($Z$82&lt;0,(IF(2050-AQ$80&lt;=0,0,(2/(2050-AQ$80+1))*(1-(SUM($E105:AQ105)/$Z$82))*$Z$82*'Fixed Data'!AO$52)),0)</f>
        <v>0</v>
      </c>
      <c r="AS105" s="21">
        <f>IF($Z$82&lt;0,(IF(2050-AR$80&lt;=0,0,(2/(2050-AR$80+1))*(1-(SUM($E105:AR105)/$Z$82))*$Z$82*'Fixed Data'!AP$52)),0)</f>
        <v>0</v>
      </c>
      <c r="AT105" s="21">
        <f>IF($Z$82&lt;0,(IF(2050-AS$80&lt;=0,0,(2/(2050-AS$80+1))*(1-(SUM($E105:AS105)/$Z$82))*$Z$82*'Fixed Data'!AQ$52)),0)</f>
        <v>0</v>
      </c>
      <c r="AU105" s="21">
        <f>IF($Z$82&lt;0,(IF(2050-AT$80&lt;=0,0,(2/(2050-AT$80+1))*(1-(SUM($E105:AT105)/$Z$82))*$Z$82*'Fixed Data'!AR$52)),0)</f>
        <v>0</v>
      </c>
      <c r="AV105" s="21">
        <f>IF($Z$82&lt;0,(IF(2050-AU$80&lt;=0,0,(2/(2050-AU$80+1))*(1-(SUM($E105:AU105)/$Z$82))*$Z$82*'Fixed Data'!AS$52)),0)</f>
        <v>0</v>
      </c>
      <c r="AW105" s="21">
        <f>IF($Z$82&lt;0,(IF(2050-AV$80&lt;=0,0,(2/(2050-AV$80+1))*(1-(SUM($E105:AV105)/$Z$82))*$Z$82*'Fixed Data'!AT$52)),0)</f>
        <v>0</v>
      </c>
      <c r="AX105" s="21">
        <f>IF($Z$82&lt;0,(IF(2050-AW$80&lt;=0,0,(2/(2050-AW$80+1))*(1-(SUM($E105:AW105)/$Z$82))*$Z$82*'Fixed Data'!AU$52)),0)</f>
        <v>0</v>
      </c>
      <c r="AY105" s="21">
        <f>IF($Z$82&lt;0,(IF(2050-AX$80&lt;=0,0,(2/(2050-AX$80+1))*(1-(SUM($E105:AX105)/$Z$82))*$Z$82*'Fixed Data'!AV$52)),0)</f>
        <v>0</v>
      </c>
      <c r="AZ105" s="21">
        <f>IF($Z$82&lt;0,(IF(2050-AY$80&lt;=0,0,(2/(2050-AY$80+1))*(1-(SUM($E105:AY105)/$Z$82))*$Z$82*'Fixed Data'!AW$52)),0)</f>
        <v>0</v>
      </c>
      <c r="BA105" s="21">
        <f>IF($Z$82&lt;0,(IF(2050-AZ$80&lt;=0,0,(2/(2050-AZ$80+1))*(1-(SUM($E105:AZ105)/$Z$82))*$Z$82*'Fixed Data'!AX$52)),0)</f>
        <v>0</v>
      </c>
      <c r="BB105" s="21">
        <f>IF($Z$82&lt;0,(IF(2050-BA$80&lt;=0,0,(2/(2050-BA$80+1))*(1-(SUM($E105:BA105)/$Z$82))*$Z$82*'Fixed Data'!AY$52)),0)</f>
        <v>0</v>
      </c>
    </row>
    <row r="106" spans="1:54" ht="15" hidden="1" customHeight="1" outlineLevel="3">
      <c r="A106" s="8"/>
      <c r="B106" t="s">
        <v>439</v>
      </c>
      <c r="C106" t="s">
        <v>440</v>
      </c>
      <c r="D106" t="s">
        <v>379</v>
      </c>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21">
        <f>IF($AA$82&lt;0,(IF(2050-AA$80&lt;=0,0,(2/(2050-AA$80+1))*(1-(SUM($E106:AA106)/$AA$82))*$AA$82*'Fixed Data'!Y$52)),0)</f>
        <v>0</v>
      </c>
      <c r="AC106" s="21">
        <f>IF($AA$82&lt;0,(IF(2050-AB$80&lt;=0,0,(2/(2050-AB$80+1))*(1-(SUM($E106:AB106)/$AA$82))*$AA$82*'Fixed Data'!Z$52)),0)</f>
        <v>0</v>
      </c>
      <c r="AD106" s="21">
        <f>IF($AA$82&lt;0,(IF(2050-AC$80&lt;=0,0,(2/(2050-AC$80+1))*(1-(SUM($E106:AC106)/$AA$82))*$AA$82*'Fixed Data'!AA$52)),0)</f>
        <v>0</v>
      </c>
      <c r="AE106" s="21">
        <f>IF($AA$82&lt;0,(IF(2050-AD$80&lt;=0,0,(2/(2050-AD$80+1))*(1-(SUM($E106:AD106)/$AA$82))*$AA$82*'Fixed Data'!AB$52)),0)</f>
        <v>0</v>
      </c>
      <c r="AF106" s="21">
        <f>IF($AA$82&lt;0,(IF(2050-AE$80&lt;=0,0,(2/(2050-AE$80+1))*(1-(SUM($E106:AE106)/$AA$82))*$AA$82*'Fixed Data'!AC$52)),0)</f>
        <v>0</v>
      </c>
      <c r="AG106" s="21">
        <f>IF($AA$82&lt;0,(IF(2050-AF$80&lt;=0,0,(2/(2050-AF$80+1))*(1-(SUM($E106:AF106)/$AA$82))*$AA$82*'Fixed Data'!AD$52)),0)</f>
        <v>0</v>
      </c>
      <c r="AH106" s="21">
        <f>IF($AA$82&lt;0,(IF(2050-AG$80&lt;=0,0,(2/(2050-AG$80+1))*(1-(SUM($E106:AG106)/$AA$82))*$AA$82*'Fixed Data'!AE$52)),0)</f>
        <v>0</v>
      </c>
      <c r="AI106" s="21">
        <f>IF($AA$82&lt;0,(IF(2050-AH$80&lt;=0,0,(2/(2050-AH$80+1))*(1-(SUM($E106:AH106)/$AA$82))*$AA$82*'Fixed Data'!AF$52)),0)</f>
        <v>0</v>
      </c>
      <c r="AJ106" s="21">
        <f>IF($AA$82&lt;0,(IF(2050-AI$80&lt;=0,0,(2/(2050-AI$80+1))*(1-(SUM($E106:AI106)/$AA$82))*$AA$82*'Fixed Data'!AG$52)),0)</f>
        <v>0</v>
      </c>
      <c r="AK106" s="21">
        <f>IF($AA$82&lt;0,(IF(2050-AJ$80&lt;=0,0,(2/(2050-AJ$80+1))*(1-(SUM($E106:AJ106)/$AA$82))*$AA$82*'Fixed Data'!AH$52)),0)</f>
        <v>0</v>
      </c>
      <c r="AL106" s="21">
        <f>IF($AA$82&lt;0,(IF(2050-AK$80&lt;=0,0,(2/(2050-AK$80+1))*(1-(SUM($E106:AK106)/$AA$82))*$AA$82*'Fixed Data'!AI$52)),0)</f>
        <v>0</v>
      </c>
      <c r="AM106" s="21">
        <f>IF($AA$82&lt;0,(IF(2050-AL$80&lt;=0,0,(2/(2050-AL$80+1))*(1-(SUM($E106:AL106)/$AA$82))*$AA$82*'Fixed Data'!AJ$52)),0)</f>
        <v>0</v>
      </c>
      <c r="AN106" s="21">
        <f>IF($AA$82&lt;0,(IF(2050-AM$80&lt;=0,0,(2/(2050-AM$80+1))*(1-(SUM($E106:AM106)/$AA$82))*$AA$82*'Fixed Data'!AK$52)),0)</f>
        <v>0</v>
      </c>
      <c r="AO106" s="21">
        <f>IF($AA$82&lt;0,(IF(2050-AN$80&lt;=0,0,(2/(2050-AN$80+1))*(1-(SUM($E106:AN106)/$AA$82))*$AA$82*'Fixed Data'!AL$52)),0)</f>
        <v>0</v>
      </c>
      <c r="AP106" s="21">
        <f>IF($AA$82&lt;0,(IF(2050-AO$80&lt;=0,0,(2/(2050-AO$80+1))*(1-(SUM($E106:AO106)/$AA$82))*$AA$82*'Fixed Data'!AM$52)),0)</f>
        <v>0</v>
      </c>
      <c r="AQ106" s="21">
        <f>IF($AA$82&lt;0,(IF(2050-AP$80&lt;=0,0,(2/(2050-AP$80+1))*(1-(SUM($E106:AP106)/$AA$82))*$AA$82*'Fixed Data'!AN$52)),0)</f>
        <v>0</v>
      </c>
      <c r="AR106" s="21">
        <f>IF($AA$82&lt;0,(IF(2050-AQ$80&lt;=0,0,(2/(2050-AQ$80+1))*(1-(SUM($E106:AQ106)/$AA$82))*$AA$82*'Fixed Data'!AO$52)),0)</f>
        <v>0</v>
      </c>
      <c r="AS106" s="21">
        <f>IF($AA$82&lt;0,(IF(2050-AR$80&lt;=0,0,(2/(2050-AR$80+1))*(1-(SUM($E106:AR106)/$AA$82))*$AA$82*'Fixed Data'!AP$52)),0)</f>
        <v>0</v>
      </c>
      <c r="AT106" s="21">
        <f>IF($AA$82&lt;0,(IF(2050-AS$80&lt;=0,0,(2/(2050-AS$80+1))*(1-(SUM($E106:AS106)/$AA$82))*$AA$82*'Fixed Data'!AQ$52)),0)</f>
        <v>0</v>
      </c>
      <c r="AU106" s="21">
        <f>IF($AA$82&lt;0,(IF(2050-AT$80&lt;=0,0,(2/(2050-AT$80+1))*(1-(SUM($E106:AT106)/$AA$82))*$AA$82*'Fixed Data'!AR$52)),0)</f>
        <v>0</v>
      </c>
      <c r="AV106" s="21">
        <f>IF($AA$82&lt;0,(IF(2050-AU$80&lt;=0,0,(2/(2050-AU$80+1))*(1-(SUM($E106:AU106)/$AA$82))*$AA$82*'Fixed Data'!AS$52)),0)</f>
        <v>0</v>
      </c>
      <c r="AW106" s="21">
        <f>IF($AA$82&lt;0,(IF(2050-AV$80&lt;=0,0,(2/(2050-AV$80+1))*(1-(SUM($E106:AV106)/$AA$82))*$AA$82*'Fixed Data'!AT$52)),0)</f>
        <v>0</v>
      </c>
      <c r="AX106" s="21">
        <f>IF($AA$82&lt;0,(IF(2050-AW$80&lt;=0,0,(2/(2050-AW$80+1))*(1-(SUM($E106:AW106)/$AA$82))*$AA$82*'Fixed Data'!AU$52)),0)</f>
        <v>0</v>
      </c>
      <c r="AY106" s="21">
        <f>IF($AA$82&lt;0,(IF(2050-AX$80&lt;=0,0,(2/(2050-AX$80+1))*(1-(SUM($E106:AX106)/$AA$82))*$AA$82*'Fixed Data'!AV$52)),0)</f>
        <v>0</v>
      </c>
      <c r="AZ106" s="21">
        <f>IF($AA$82&lt;0,(IF(2050-AY$80&lt;=0,0,(2/(2050-AY$80+1))*(1-(SUM($E106:AY106)/$AA$82))*$AA$82*'Fixed Data'!AW$52)),0)</f>
        <v>0</v>
      </c>
      <c r="BA106" s="21">
        <f>IF($AA$82&lt;0,(IF(2050-AZ$80&lt;=0,0,(2/(2050-AZ$80+1))*(1-(SUM($E106:AZ106)/$AA$82))*$AA$82*'Fixed Data'!AX$52)),0)</f>
        <v>0</v>
      </c>
      <c r="BB106" s="21">
        <f>IF($AA$82&lt;0,(IF(2050-BA$80&lt;=0,0,(2/(2050-BA$80+1))*(1-(SUM($E106:BA106)/$AA$82))*$AA$82*'Fixed Data'!AY$52)),0)</f>
        <v>0</v>
      </c>
    </row>
    <row r="107" spans="1:54" ht="15" hidden="1" customHeight="1" outlineLevel="3">
      <c r="A107" s="8"/>
      <c r="B107" t="s">
        <v>441</v>
      </c>
      <c r="C107" t="s">
        <v>442</v>
      </c>
      <c r="D107" t="s">
        <v>379</v>
      </c>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row>
    <row r="108" spans="1:54" ht="15" hidden="1" customHeight="1" outlineLevel="3">
      <c r="A108" s="8"/>
      <c r="B108" t="s">
        <v>515</v>
      </c>
      <c r="C108" t="s">
        <v>516</v>
      </c>
      <c r="D108" t="s">
        <v>379</v>
      </c>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row>
    <row r="109" spans="1:54" ht="15" hidden="1" customHeight="1" outlineLevel="3">
      <c r="A109" s="8"/>
      <c r="B109" t="s">
        <v>517</v>
      </c>
      <c r="C109" t="s">
        <v>518</v>
      </c>
      <c r="D109" t="s">
        <v>379</v>
      </c>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row>
    <row r="110" spans="1:54" ht="15" hidden="1" customHeight="1" outlineLevel="3">
      <c r="A110" s="8"/>
      <c r="B110" t="s">
        <v>519</v>
      </c>
      <c r="C110" t="s">
        <v>520</v>
      </c>
      <c r="D110" t="s">
        <v>379</v>
      </c>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row>
    <row r="111" spans="1:54" ht="15" hidden="1" customHeight="1" outlineLevel="3">
      <c r="A111" s="8"/>
      <c r="B111" t="s">
        <v>521</v>
      </c>
      <c r="C111" t="s">
        <v>522</v>
      </c>
      <c r="D111" t="s">
        <v>379</v>
      </c>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row>
    <row r="112" spans="1:54" ht="15" hidden="1" customHeight="1" outlineLevel="3">
      <c r="A112" s="8"/>
      <c r="B112" t="s">
        <v>523</v>
      </c>
      <c r="C112" t="s">
        <v>524</v>
      </c>
      <c r="D112" t="s">
        <v>379</v>
      </c>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21"/>
      <c r="AI112" s="21"/>
      <c r="AJ112" s="21"/>
      <c r="AK112" s="21"/>
      <c r="AL112" s="21"/>
      <c r="AM112" s="21"/>
      <c r="AN112" s="21"/>
      <c r="AO112" s="21"/>
      <c r="AP112" s="21"/>
      <c r="AQ112" s="21"/>
      <c r="AR112" s="21"/>
      <c r="AS112" s="21"/>
      <c r="AT112" s="21"/>
      <c r="AU112" s="21"/>
      <c r="AV112" s="21"/>
      <c r="AW112" s="21"/>
      <c r="AX112" s="21"/>
      <c r="AY112" s="21"/>
      <c r="AZ112" s="21"/>
      <c r="BA112" s="21"/>
      <c r="BB112" s="21"/>
    </row>
    <row r="113" spans="1:54" ht="15" hidden="1" customHeight="1" outlineLevel="3">
      <c r="A113" s="8"/>
      <c r="B113" t="s">
        <v>525</v>
      </c>
      <c r="C113" t="s">
        <v>526</v>
      </c>
      <c r="D113" t="s">
        <v>379</v>
      </c>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21"/>
      <c r="AJ113" s="21"/>
      <c r="AK113" s="21"/>
      <c r="AL113" s="21"/>
      <c r="AM113" s="21"/>
      <c r="AN113" s="21"/>
      <c r="AO113" s="21"/>
      <c r="AP113" s="21"/>
      <c r="AQ113" s="21"/>
      <c r="AR113" s="21"/>
      <c r="AS113" s="21"/>
      <c r="AT113" s="21"/>
      <c r="AU113" s="21"/>
      <c r="AV113" s="21"/>
      <c r="AW113" s="21"/>
      <c r="AX113" s="21"/>
      <c r="AY113" s="21"/>
      <c r="AZ113" s="21"/>
      <c r="BA113" s="21"/>
      <c r="BB113" s="21"/>
    </row>
    <row r="114" spans="1:54" ht="15" hidden="1" customHeight="1" outlineLevel="3">
      <c r="A114" s="8"/>
      <c r="B114" t="s">
        <v>527</v>
      </c>
      <c r="C114" t="s">
        <v>528</v>
      </c>
      <c r="D114" t="s">
        <v>379</v>
      </c>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21"/>
      <c r="AK114" s="21"/>
      <c r="AL114" s="21"/>
      <c r="AM114" s="21"/>
      <c r="AN114" s="21"/>
      <c r="AO114" s="21"/>
      <c r="AP114" s="21"/>
      <c r="AQ114" s="21"/>
      <c r="AR114" s="21"/>
      <c r="AS114" s="21"/>
      <c r="AT114" s="21"/>
      <c r="AU114" s="21"/>
      <c r="AV114" s="21"/>
      <c r="AW114" s="21"/>
      <c r="AX114" s="21"/>
      <c r="AY114" s="21"/>
      <c r="AZ114" s="21"/>
      <c r="BA114" s="21"/>
      <c r="BB114" s="21"/>
    </row>
    <row r="115" spans="1:54" ht="15" hidden="1" customHeight="1" outlineLevel="3">
      <c r="A115" s="8"/>
      <c r="B115" t="s">
        <v>529</v>
      </c>
      <c r="C115" t="s">
        <v>530</v>
      </c>
      <c r="D115" t="s">
        <v>379</v>
      </c>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21"/>
      <c r="AL115" s="21"/>
      <c r="AM115" s="21"/>
      <c r="AN115" s="21"/>
      <c r="AO115" s="21"/>
      <c r="AP115" s="21"/>
      <c r="AQ115" s="21"/>
      <c r="AR115" s="21"/>
      <c r="AS115" s="21"/>
      <c r="AT115" s="21"/>
      <c r="AU115" s="21"/>
      <c r="AV115" s="21"/>
      <c r="AW115" s="21"/>
      <c r="AX115" s="21"/>
      <c r="AY115" s="21"/>
      <c r="AZ115" s="21"/>
      <c r="BA115" s="21"/>
      <c r="BB115" s="21"/>
    </row>
    <row r="116" spans="1:54" ht="15" hidden="1" customHeight="1" outlineLevel="3">
      <c r="A116" s="8"/>
      <c r="B116" t="s">
        <v>531</v>
      </c>
      <c r="C116" t="s">
        <v>532</v>
      </c>
      <c r="D116" t="s">
        <v>379</v>
      </c>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21"/>
      <c r="AM116" s="21"/>
      <c r="AN116" s="21"/>
      <c r="AO116" s="21"/>
      <c r="AP116" s="21"/>
      <c r="AQ116" s="21"/>
      <c r="AR116" s="21"/>
      <c r="AS116" s="21"/>
      <c r="AT116" s="21"/>
      <c r="AU116" s="21"/>
      <c r="AV116" s="21"/>
      <c r="AW116" s="21"/>
      <c r="AX116" s="21"/>
      <c r="AY116" s="21"/>
      <c r="AZ116" s="21"/>
      <c r="BA116" s="21"/>
      <c r="BB116" s="21"/>
    </row>
    <row r="117" spans="1:54" ht="15" hidden="1" customHeight="1" outlineLevel="3">
      <c r="A117" s="8"/>
      <c r="B117" t="s">
        <v>533</v>
      </c>
      <c r="C117" t="s">
        <v>534</v>
      </c>
      <c r="D117" t="s">
        <v>379</v>
      </c>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21"/>
      <c r="AN117" s="21"/>
      <c r="AO117" s="21"/>
      <c r="AP117" s="21"/>
      <c r="AQ117" s="21"/>
      <c r="AR117" s="21"/>
      <c r="AS117" s="21"/>
      <c r="AT117" s="21"/>
      <c r="AU117" s="21"/>
      <c r="AV117" s="21"/>
      <c r="AW117" s="21"/>
      <c r="AX117" s="21"/>
      <c r="AY117" s="21"/>
      <c r="AZ117" s="21"/>
      <c r="BA117" s="21"/>
      <c r="BB117" s="21"/>
    </row>
    <row r="118" spans="1:54" ht="15" hidden="1" customHeight="1" outlineLevel="3">
      <c r="A118" s="8"/>
      <c r="B118" t="s">
        <v>535</v>
      </c>
      <c r="C118" t="s">
        <v>536</v>
      </c>
      <c r="D118" t="s">
        <v>379</v>
      </c>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21"/>
      <c r="AO118" s="21"/>
      <c r="AP118" s="21"/>
      <c r="AQ118" s="21"/>
      <c r="AR118" s="21"/>
      <c r="AS118" s="21"/>
      <c r="AT118" s="21"/>
      <c r="AU118" s="21"/>
      <c r="AV118" s="21"/>
      <c r="AW118" s="21"/>
      <c r="AX118" s="21"/>
      <c r="AY118" s="21"/>
      <c r="AZ118" s="21"/>
      <c r="BA118" s="21"/>
      <c r="BB118" s="21"/>
    </row>
    <row r="119" spans="1:54" ht="15" hidden="1" customHeight="1" outlineLevel="3">
      <c r="A119" s="8"/>
      <c r="B119" t="s">
        <v>537</v>
      </c>
      <c r="C119" t="s">
        <v>538</v>
      </c>
      <c r="D119" t="s">
        <v>379</v>
      </c>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21"/>
      <c r="AP119" s="21"/>
      <c r="AQ119" s="21"/>
      <c r="AR119" s="21"/>
      <c r="AS119" s="21"/>
      <c r="AT119" s="21"/>
      <c r="AU119" s="21"/>
      <c r="AV119" s="21"/>
      <c r="AW119" s="21"/>
      <c r="AX119" s="21"/>
      <c r="AY119" s="21"/>
      <c r="AZ119" s="21"/>
      <c r="BA119" s="21"/>
      <c r="BB119" s="21"/>
    </row>
    <row r="120" spans="1:54" ht="15" hidden="1" customHeight="1" outlineLevel="3">
      <c r="A120" s="8"/>
      <c r="B120" t="s">
        <v>539</v>
      </c>
      <c r="C120" t="s">
        <v>540</v>
      </c>
      <c r="D120" t="s">
        <v>379</v>
      </c>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21"/>
      <c r="AQ120" s="21"/>
      <c r="AR120" s="21"/>
      <c r="AS120" s="21"/>
      <c r="AT120" s="21"/>
      <c r="AU120" s="21"/>
      <c r="AV120" s="21"/>
      <c r="AW120" s="21"/>
      <c r="AX120" s="21"/>
      <c r="AY120" s="21"/>
      <c r="AZ120" s="21"/>
      <c r="BA120" s="21"/>
      <c r="BB120" s="21"/>
    </row>
    <row r="121" spans="1:54" ht="15" hidden="1" customHeight="1" outlineLevel="3">
      <c r="A121" s="8"/>
      <c r="B121" t="s">
        <v>541</v>
      </c>
      <c r="C121" t="s">
        <v>542</v>
      </c>
      <c r="D121" t="s">
        <v>379</v>
      </c>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21"/>
      <c r="AR121" s="21"/>
      <c r="AS121" s="21"/>
      <c r="AT121" s="21"/>
      <c r="AU121" s="21"/>
      <c r="AV121" s="21"/>
      <c r="AW121" s="21"/>
      <c r="AX121" s="21"/>
      <c r="AY121" s="21"/>
      <c r="AZ121" s="21"/>
      <c r="BA121" s="21"/>
      <c r="BB121" s="21"/>
    </row>
    <row r="122" spans="1:54" ht="15" hidden="1" customHeight="1" outlineLevel="3">
      <c r="A122" s="8"/>
      <c r="B122" t="s">
        <v>543</v>
      </c>
      <c r="C122" t="s">
        <v>544</v>
      </c>
      <c r="D122" t="s">
        <v>379</v>
      </c>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21"/>
      <c r="AS122" s="21"/>
      <c r="AT122" s="21"/>
      <c r="AU122" s="21"/>
      <c r="AV122" s="21"/>
      <c r="AW122" s="21"/>
      <c r="AX122" s="21"/>
      <c r="AY122" s="21"/>
      <c r="AZ122" s="21"/>
      <c r="BA122" s="21"/>
      <c r="BB122" s="21"/>
    </row>
    <row r="123" spans="1:54" ht="15" hidden="1" customHeight="1" outlineLevel="3">
      <c r="A123" s="8"/>
      <c r="B123" t="s">
        <v>545</v>
      </c>
      <c r="C123" t="s">
        <v>546</v>
      </c>
      <c r="D123" t="s">
        <v>379</v>
      </c>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21"/>
      <c r="AT123" s="21"/>
      <c r="AU123" s="21"/>
      <c r="AV123" s="21"/>
      <c r="AW123" s="21"/>
      <c r="AX123" s="21"/>
      <c r="AY123" s="21"/>
      <c r="AZ123" s="21"/>
      <c r="BA123" s="21"/>
      <c r="BB123" s="21"/>
    </row>
    <row r="124" spans="1:54" ht="15" hidden="1" customHeight="1" outlineLevel="3">
      <c r="A124" s="8"/>
      <c r="B124" t="s">
        <v>547</v>
      </c>
      <c r="C124" t="s">
        <v>548</v>
      </c>
      <c r="D124" t="s">
        <v>379</v>
      </c>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21"/>
      <c r="AU124" s="21"/>
      <c r="AV124" s="21"/>
      <c r="AW124" s="21"/>
      <c r="AX124" s="21"/>
      <c r="AY124" s="21"/>
      <c r="AZ124" s="21"/>
      <c r="BA124" s="21"/>
      <c r="BB124" s="21"/>
    </row>
    <row r="125" spans="1:54" ht="15" hidden="1" customHeight="1" outlineLevel="3">
      <c r="A125" s="8"/>
      <c r="B125" t="s">
        <v>549</v>
      </c>
      <c r="C125" t="s">
        <v>550</v>
      </c>
      <c r="D125" t="s">
        <v>379</v>
      </c>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21"/>
      <c r="AV125" s="21"/>
      <c r="AW125" s="21"/>
      <c r="AX125" s="21"/>
      <c r="AY125" s="21"/>
      <c r="AZ125" s="21"/>
      <c r="BA125" s="21"/>
      <c r="BB125" s="21"/>
    </row>
    <row r="126" spans="1:54" ht="15" hidden="1" customHeight="1" outlineLevel="3">
      <c r="A126" s="8"/>
      <c r="B126" t="s">
        <v>551</v>
      </c>
      <c r="C126" t="s">
        <v>552</v>
      </c>
      <c r="D126" t="s">
        <v>379</v>
      </c>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21"/>
      <c r="AW126" s="21"/>
      <c r="AX126" s="21"/>
      <c r="AY126" s="21"/>
      <c r="AZ126" s="21"/>
      <c r="BA126" s="21"/>
      <c r="BB126" s="21"/>
    </row>
    <row r="127" spans="1:54" ht="15" hidden="1" customHeight="1" outlineLevel="3">
      <c r="A127" s="8"/>
      <c r="B127" t="s">
        <v>553</v>
      </c>
      <c r="C127" t="s">
        <v>554</v>
      </c>
      <c r="D127" t="s">
        <v>379</v>
      </c>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21"/>
      <c r="AX127" s="21"/>
      <c r="AY127" s="21"/>
      <c r="AZ127" s="21"/>
      <c r="BA127" s="21"/>
      <c r="BB127" s="21"/>
    </row>
    <row r="128" spans="1:54" ht="15.5" outlineLevel="2" collapsed="1">
      <c r="A128" s="8"/>
      <c r="B128" t="s">
        <v>443</v>
      </c>
      <c r="C128" t="s">
        <v>444</v>
      </c>
      <c r="D128" t="s">
        <v>379</v>
      </c>
      <c r="E128" s="21">
        <f>SUM(E84:E127)</f>
        <v>0</v>
      </c>
      <c r="F128" s="21">
        <f t="shared" ref="F128:AW128" si="10">SUM(F84:F127)</f>
        <v>0</v>
      </c>
      <c r="G128" s="21">
        <f t="shared" si="10"/>
        <v>0</v>
      </c>
      <c r="H128" s="21">
        <f t="shared" si="10"/>
        <v>0</v>
      </c>
      <c r="I128" s="21">
        <f t="shared" si="10"/>
        <v>0</v>
      </c>
      <c r="J128" s="21">
        <f t="shared" si="10"/>
        <v>0</v>
      </c>
      <c r="K128" s="21">
        <f t="shared" si="10"/>
        <v>0</v>
      </c>
      <c r="L128" s="21">
        <f t="shared" si="10"/>
        <v>0</v>
      </c>
      <c r="M128" s="21">
        <f t="shared" si="10"/>
        <v>0</v>
      </c>
      <c r="N128" s="21">
        <f t="shared" si="10"/>
        <v>0</v>
      </c>
      <c r="O128" s="21">
        <f t="shared" si="10"/>
        <v>0</v>
      </c>
      <c r="P128" s="21">
        <f t="shared" si="10"/>
        <v>0</v>
      </c>
      <c r="Q128" s="21">
        <f t="shared" si="10"/>
        <v>0</v>
      </c>
      <c r="R128" s="21">
        <f t="shared" si="10"/>
        <v>0</v>
      </c>
      <c r="S128" s="21">
        <f t="shared" si="10"/>
        <v>0</v>
      </c>
      <c r="T128" s="21">
        <f t="shared" si="10"/>
        <v>0</v>
      </c>
      <c r="U128" s="21">
        <f t="shared" si="10"/>
        <v>0</v>
      </c>
      <c r="V128" s="21">
        <f t="shared" si="10"/>
        <v>0</v>
      </c>
      <c r="W128" s="21">
        <f t="shared" si="10"/>
        <v>0</v>
      </c>
      <c r="X128" s="21">
        <f t="shared" si="10"/>
        <v>0</v>
      </c>
      <c r="Y128" s="21">
        <f t="shared" si="10"/>
        <v>0</v>
      </c>
      <c r="Z128" s="21">
        <f t="shared" si="10"/>
        <v>0</v>
      </c>
      <c r="AA128" s="21">
        <f t="shared" si="10"/>
        <v>0</v>
      </c>
      <c r="AB128" s="21">
        <f t="shared" si="10"/>
        <v>0</v>
      </c>
      <c r="AC128" s="21">
        <f t="shared" si="10"/>
        <v>0</v>
      </c>
      <c r="AD128" s="21">
        <f t="shared" si="10"/>
        <v>0</v>
      </c>
      <c r="AE128" s="21">
        <f t="shared" si="10"/>
        <v>0</v>
      </c>
      <c r="AF128" s="21">
        <f t="shared" si="10"/>
        <v>0</v>
      </c>
      <c r="AG128" s="21">
        <f t="shared" si="10"/>
        <v>0</v>
      </c>
      <c r="AH128" s="21">
        <f t="shared" si="10"/>
        <v>0</v>
      </c>
      <c r="AI128" s="21">
        <f t="shared" si="10"/>
        <v>0</v>
      </c>
      <c r="AJ128" s="21">
        <f t="shared" si="10"/>
        <v>0</v>
      </c>
      <c r="AK128" s="21">
        <f t="shared" si="10"/>
        <v>0</v>
      </c>
      <c r="AL128" s="21">
        <f t="shared" si="10"/>
        <v>0</v>
      </c>
      <c r="AM128" s="21">
        <f t="shared" si="10"/>
        <v>0</v>
      </c>
      <c r="AN128" s="21">
        <f t="shared" si="10"/>
        <v>0</v>
      </c>
      <c r="AO128" s="21">
        <f t="shared" si="10"/>
        <v>0</v>
      </c>
      <c r="AP128" s="21">
        <f t="shared" si="10"/>
        <v>0</v>
      </c>
      <c r="AQ128" s="21">
        <f t="shared" si="10"/>
        <v>0</v>
      </c>
      <c r="AR128" s="21">
        <f t="shared" si="10"/>
        <v>0</v>
      </c>
      <c r="AS128" s="21">
        <f t="shared" si="10"/>
        <v>0</v>
      </c>
      <c r="AT128" s="21">
        <f t="shared" si="10"/>
        <v>0</v>
      </c>
      <c r="AU128" s="21">
        <f t="shared" si="10"/>
        <v>0</v>
      </c>
      <c r="AV128" s="21">
        <f t="shared" si="10"/>
        <v>0</v>
      </c>
      <c r="AW128" s="21">
        <f t="shared" si="10"/>
        <v>0</v>
      </c>
      <c r="AX128" s="21">
        <f>SUM(AX84:AX127)</f>
        <v>0</v>
      </c>
      <c r="AY128" s="21">
        <f>SUM(AY84:AY127)</f>
        <v>0</v>
      </c>
      <c r="AZ128" s="21">
        <f>SUM(AZ84:AZ127)</f>
        <v>0</v>
      </c>
      <c r="BA128" s="21">
        <f>SUM(BA84:BA127)</f>
        <v>0</v>
      </c>
      <c r="BB128" s="21">
        <f>SUM(BB84:BB127)</f>
        <v>0</v>
      </c>
    </row>
    <row r="129" spans="1:54" ht="15" customHeight="1" outlineLevel="2">
      <c r="A129" s="8"/>
      <c r="B129" t="s">
        <v>445</v>
      </c>
      <c r="C129" t="s">
        <v>446</v>
      </c>
      <c r="D129" t="s">
        <v>379</v>
      </c>
      <c r="E129" s="21">
        <v>0</v>
      </c>
      <c r="F129" s="21">
        <f>E131</f>
        <v>0</v>
      </c>
      <c r="G129" s="21">
        <f t="shared" ref="G129:AW129" si="11">F131</f>
        <v>0</v>
      </c>
      <c r="H129" s="21">
        <f t="shared" si="11"/>
        <v>0</v>
      </c>
      <c r="I129" s="21">
        <f t="shared" si="11"/>
        <v>0</v>
      </c>
      <c r="J129" s="21">
        <f t="shared" si="11"/>
        <v>0</v>
      </c>
      <c r="K129" s="21">
        <f t="shared" si="11"/>
        <v>0</v>
      </c>
      <c r="L129" s="21">
        <f t="shared" si="11"/>
        <v>0</v>
      </c>
      <c r="M129" s="21">
        <f t="shared" si="11"/>
        <v>0</v>
      </c>
      <c r="N129" s="21">
        <f t="shared" si="11"/>
        <v>0</v>
      </c>
      <c r="O129" s="21">
        <f t="shared" si="11"/>
        <v>0</v>
      </c>
      <c r="P129" s="21">
        <f t="shared" si="11"/>
        <v>0</v>
      </c>
      <c r="Q129" s="21">
        <f t="shared" si="11"/>
        <v>0</v>
      </c>
      <c r="R129" s="21">
        <f t="shared" si="11"/>
        <v>0</v>
      </c>
      <c r="S129" s="21">
        <f t="shared" si="11"/>
        <v>0</v>
      </c>
      <c r="T129" s="21">
        <f t="shared" si="11"/>
        <v>0</v>
      </c>
      <c r="U129" s="21">
        <f t="shared" si="11"/>
        <v>0</v>
      </c>
      <c r="V129" s="21">
        <f t="shared" si="11"/>
        <v>0</v>
      </c>
      <c r="W129" s="21">
        <f t="shared" si="11"/>
        <v>0</v>
      </c>
      <c r="X129" s="21">
        <f t="shared" si="11"/>
        <v>0</v>
      </c>
      <c r="Y129" s="21">
        <f t="shared" si="11"/>
        <v>0</v>
      </c>
      <c r="Z129" s="21">
        <f t="shared" si="11"/>
        <v>0</v>
      </c>
      <c r="AA129" s="21">
        <f t="shared" si="11"/>
        <v>0</v>
      </c>
      <c r="AB129" s="21">
        <f t="shared" si="11"/>
        <v>0</v>
      </c>
      <c r="AC129" s="21">
        <f t="shared" si="11"/>
        <v>0</v>
      </c>
      <c r="AD129" s="21">
        <f t="shared" si="11"/>
        <v>0</v>
      </c>
      <c r="AE129" s="21">
        <f t="shared" si="11"/>
        <v>0</v>
      </c>
      <c r="AF129" s="21">
        <f t="shared" si="11"/>
        <v>0</v>
      </c>
      <c r="AG129" s="21">
        <f t="shared" si="11"/>
        <v>0</v>
      </c>
      <c r="AH129" s="21">
        <f t="shared" si="11"/>
        <v>0</v>
      </c>
      <c r="AI129" s="21">
        <f t="shared" si="11"/>
        <v>0</v>
      </c>
      <c r="AJ129" s="21">
        <f t="shared" si="11"/>
        <v>0</v>
      </c>
      <c r="AK129" s="21">
        <f t="shared" si="11"/>
        <v>0</v>
      </c>
      <c r="AL129" s="21">
        <f t="shared" si="11"/>
        <v>0</v>
      </c>
      <c r="AM129" s="21">
        <f t="shared" si="11"/>
        <v>0</v>
      </c>
      <c r="AN129" s="21">
        <f t="shared" si="11"/>
        <v>0</v>
      </c>
      <c r="AO129" s="21">
        <f t="shared" si="11"/>
        <v>0</v>
      </c>
      <c r="AP129" s="21">
        <f t="shared" si="11"/>
        <v>0</v>
      </c>
      <c r="AQ129" s="21">
        <f t="shared" si="11"/>
        <v>0</v>
      </c>
      <c r="AR129" s="21">
        <f t="shared" si="11"/>
        <v>0</v>
      </c>
      <c r="AS129" s="21">
        <f t="shared" si="11"/>
        <v>0</v>
      </c>
      <c r="AT129" s="21">
        <f t="shared" si="11"/>
        <v>0</v>
      </c>
      <c r="AU129" s="21">
        <f t="shared" si="11"/>
        <v>0</v>
      </c>
      <c r="AV129" s="21">
        <f t="shared" si="11"/>
        <v>0</v>
      </c>
      <c r="AW129" s="21">
        <f t="shared" si="11"/>
        <v>0</v>
      </c>
      <c r="AX129" s="21">
        <f>AW131</f>
        <v>0</v>
      </c>
      <c r="AY129" s="21">
        <f>AX131</f>
        <v>0</v>
      </c>
      <c r="AZ129" s="21">
        <f>AY131</f>
        <v>0</v>
      </c>
      <c r="BA129" s="21">
        <f>AZ131</f>
        <v>0</v>
      </c>
      <c r="BB129" s="21">
        <f>BA131</f>
        <v>0</v>
      </c>
    </row>
    <row r="130" spans="1:54" ht="15" customHeight="1" outlineLevel="2">
      <c r="A130" s="8"/>
      <c r="B130" t="s">
        <v>447</v>
      </c>
      <c r="C130" t="s">
        <v>448</v>
      </c>
      <c r="D130" t="s">
        <v>379</v>
      </c>
      <c r="E130" s="21">
        <f>E131*(1/(1+'Fixed Data'!$B$10))</f>
        <v>0</v>
      </c>
      <c r="F130" s="21">
        <f>F131*(1/(1+'Fixed Data'!$B$10))</f>
        <v>0</v>
      </c>
      <c r="G130" s="21">
        <f>G131*(1/(1+'Fixed Data'!$B$10))</f>
        <v>0</v>
      </c>
      <c r="H130" s="21">
        <f>H131*(1/(1+'Fixed Data'!$B$10))</f>
        <v>0</v>
      </c>
      <c r="I130" s="21">
        <f>I131*(1/(1+'Fixed Data'!$B$10))</f>
        <v>0</v>
      </c>
      <c r="J130" s="21">
        <f>J131*(1/(1+'Fixed Data'!$B$10))</f>
        <v>0</v>
      </c>
      <c r="K130" s="21">
        <f>K131*(1/(1+'Fixed Data'!$B$10))</f>
        <v>0</v>
      </c>
      <c r="L130" s="21">
        <f>L131*(1/(1+'Fixed Data'!$B$10))</f>
        <v>0</v>
      </c>
      <c r="M130" s="21">
        <f>M131*(1/(1+'Fixed Data'!$B$10))</f>
        <v>0</v>
      </c>
      <c r="N130" s="21">
        <f>N131*(1/(1+'Fixed Data'!$B$10))</f>
        <v>0</v>
      </c>
      <c r="O130" s="21">
        <f>O131*(1/(1+'Fixed Data'!$B$10))</f>
        <v>0</v>
      </c>
      <c r="P130" s="21">
        <f>P131*(1/(1+'Fixed Data'!$B$10))</f>
        <v>0</v>
      </c>
      <c r="Q130" s="21">
        <f>Q131*(1/(1+'Fixed Data'!$B$10))</f>
        <v>0</v>
      </c>
      <c r="R130" s="21">
        <f>R131*(1/(1+'Fixed Data'!$B$10))</f>
        <v>0</v>
      </c>
      <c r="S130" s="21">
        <f>S131*(1/(1+'Fixed Data'!$B$10))</f>
        <v>0</v>
      </c>
      <c r="T130" s="21">
        <f>T131*(1/(1+'Fixed Data'!$B$10))</f>
        <v>0</v>
      </c>
      <c r="U130" s="21">
        <f>U131*(1/(1+'Fixed Data'!$B$10))</f>
        <v>0</v>
      </c>
      <c r="V130" s="21">
        <f>V131*(1/(1+'Fixed Data'!$B$10))</f>
        <v>0</v>
      </c>
      <c r="W130" s="21">
        <f>W131*(1/(1+'Fixed Data'!$B$10))</f>
        <v>0</v>
      </c>
      <c r="X130" s="21">
        <f>X131*(1/(1+'Fixed Data'!$B$10))</f>
        <v>0</v>
      </c>
      <c r="Y130" s="21">
        <f>Y131*(1/(1+'Fixed Data'!$B$10))</f>
        <v>0</v>
      </c>
      <c r="Z130" s="21">
        <f>Z131*(1/(1+'Fixed Data'!$B$10))</f>
        <v>0</v>
      </c>
      <c r="AA130" s="21">
        <f>AA131*(1/(1+'Fixed Data'!$B$10))</f>
        <v>0</v>
      </c>
      <c r="AB130" s="21">
        <f>AB131*(1/(1+'Fixed Data'!$B$10))</f>
        <v>0</v>
      </c>
      <c r="AC130" s="21">
        <f>AC131*(1/(1+'Fixed Data'!$B$10))</f>
        <v>0</v>
      </c>
      <c r="AD130" s="21">
        <f>AD131*(1/(1+'Fixed Data'!$B$10))</f>
        <v>0</v>
      </c>
      <c r="AE130" s="21">
        <f>AE131*(1/(1+'Fixed Data'!$B$10))</f>
        <v>0</v>
      </c>
      <c r="AF130" s="21">
        <f>AF131*(1/(1+'Fixed Data'!$B$10))</f>
        <v>0</v>
      </c>
      <c r="AG130" s="21">
        <f>AG131*(1/(1+'Fixed Data'!$B$10))</f>
        <v>0</v>
      </c>
      <c r="AH130" s="21">
        <f>AH131*(1/(1+'Fixed Data'!$B$10))</f>
        <v>0</v>
      </c>
      <c r="AI130" s="21">
        <f>AI131*(1/(1+'Fixed Data'!$B$10))</f>
        <v>0</v>
      </c>
      <c r="AJ130" s="21">
        <f>AJ131*(1/(1+'Fixed Data'!$B$10))</f>
        <v>0</v>
      </c>
      <c r="AK130" s="21">
        <f>AK131*(1/(1+'Fixed Data'!$B$10))</f>
        <v>0</v>
      </c>
      <c r="AL130" s="21">
        <f>AL131*(1/(1+'Fixed Data'!$B$10))</f>
        <v>0</v>
      </c>
      <c r="AM130" s="21">
        <f>AM131*(1/(1+'Fixed Data'!$B$10))</f>
        <v>0</v>
      </c>
      <c r="AN130" s="21">
        <f>AN131*(1/(1+'Fixed Data'!$B$10))</f>
        <v>0</v>
      </c>
      <c r="AO130" s="21">
        <f>AO131*(1/(1+'Fixed Data'!$B$10))</f>
        <v>0</v>
      </c>
      <c r="AP130" s="21">
        <f>AP131*(1/(1+'Fixed Data'!$B$10))</f>
        <v>0</v>
      </c>
      <c r="AQ130" s="21">
        <f>AQ131*(1/(1+'Fixed Data'!$B$10))</f>
        <v>0</v>
      </c>
      <c r="AR130" s="21">
        <f>AR131*(1/(1+'Fixed Data'!$B$10))</f>
        <v>0</v>
      </c>
      <c r="AS130" s="21">
        <f>AS131*(1/(1+'Fixed Data'!$B$10))</f>
        <v>0</v>
      </c>
      <c r="AT130" s="21">
        <f>AT131*(1/(1+'Fixed Data'!$B$10))</f>
        <v>0</v>
      </c>
      <c r="AU130" s="21">
        <f>AU131*(1/(1+'Fixed Data'!$B$10))</f>
        <v>0</v>
      </c>
      <c r="AV130" s="21">
        <f>AV131*(1/(1+'Fixed Data'!$B$10))</f>
        <v>0</v>
      </c>
      <c r="AW130" s="21">
        <f>AW131*(1/(1+'Fixed Data'!$B$10))</f>
        <v>0</v>
      </c>
      <c r="AX130" s="21">
        <f>AX131*(1/(1+'Fixed Data'!$B$10))</f>
        <v>0</v>
      </c>
      <c r="AY130" s="21">
        <f>AY131*(1/(1+'Fixed Data'!$B$10))</f>
        <v>0</v>
      </c>
      <c r="AZ130" s="21">
        <f>AZ131*(1/(1+'Fixed Data'!$B$10))</f>
        <v>0</v>
      </c>
      <c r="BA130" s="21">
        <f>BA131*(1/(1+'Fixed Data'!$B$10))</f>
        <v>0</v>
      </c>
      <c r="BB130" s="21">
        <f>BB131*(1/(1+'Fixed Data'!$B$10))</f>
        <v>0</v>
      </c>
    </row>
    <row r="131" spans="1:54" ht="13.9" customHeight="1" outlineLevel="2">
      <c r="A131" s="8"/>
      <c r="B131" t="s">
        <v>449</v>
      </c>
      <c r="C131" t="s">
        <v>450</v>
      </c>
      <c r="D131" t="s">
        <v>379</v>
      </c>
      <c r="E131" s="21">
        <f t="shared" ref="E131:BB131" si="12">E82-E128+E129</f>
        <v>0</v>
      </c>
      <c r="F131" s="21">
        <f t="shared" si="12"/>
        <v>0</v>
      </c>
      <c r="G131" s="21">
        <f t="shared" si="12"/>
        <v>0</v>
      </c>
      <c r="H131" s="21">
        <f t="shared" si="12"/>
        <v>0</v>
      </c>
      <c r="I131" s="21">
        <f t="shared" si="12"/>
        <v>0</v>
      </c>
      <c r="J131" s="21">
        <f t="shared" si="12"/>
        <v>0</v>
      </c>
      <c r="K131" s="21">
        <f t="shared" si="12"/>
        <v>0</v>
      </c>
      <c r="L131" s="21">
        <f t="shared" si="12"/>
        <v>0</v>
      </c>
      <c r="M131" s="21">
        <f t="shared" si="12"/>
        <v>0</v>
      </c>
      <c r="N131" s="21">
        <f t="shared" si="12"/>
        <v>0</v>
      </c>
      <c r="O131" s="21">
        <f t="shared" si="12"/>
        <v>0</v>
      </c>
      <c r="P131" s="21">
        <f t="shared" si="12"/>
        <v>0</v>
      </c>
      <c r="Q131" s="21">
        <f t="shared" si="12"/>
        <v>0</v>
      </c>
      <c r="R131" s="21">
        <f t="shared" si="12"/>
        <v>0</v>
      </c>
      <c r="S131" s="21">
        <f t="shared" si="12"/>
        <v>0</v>
      </c>
      <c r="T131" s="21">
        <f t="shared" si="12"/>
        <v>0</v>
      </c>
      <c r="U131" s="21">
        <f t="shared" si="12"/>
        <v>0</v>
      </c>
      <c r="V131" s="21">
        <f t="shared" si="12"/>
        <v>0</v>
      </c>
      <c r="W131" s="21">
        <f t="shared" si="12"/>
        <v>0</v>
      </c>
      <c r="X131" s="21">
        <f t="shared" si="12"/>
        <v>0</v>
      </c>
      <c r="Y131" s="21">
        <f t="shared" si="12"/>
        <v>0</v>
      </c>
      <c r="Z131" s="21">
        <f t="shared" si="12"/>
        <v>0</v>
      </c>
      <c r="AA131" s="21">
        <f t="shared" si="12"/>
        <v>0</v>
      </c>
      <c r="AB131" s="21">
        <f t="shared" si="12"/>
        <v>0</v>
      </c>
      <c r="AC131" s="21">
        <f t="shared" si="12"/>
        <v>0</v>
      </c>
      <c r="AD131" s="21">
        <f t="shared" si="12"/>
        <v>0</v>
      </c>
      <c r="AE131" s="21">
        <f t="shared" si="12"/>
        <v>0</v>
      </c>
      <c r="AF131" s="21">
        <f t="shared" si="12"/>
        <v>0</v>
      </c>
      <c r="AG131" s="21">
        <f t="shared" si="12"/>
        <v>0</v>
      </c>
      <c r="AH131" s="21">
        <f t="shared" si="12"/>
        <v>0</v>
      </c>
      <c r="AI131" s="21">
        <f t="shared" si="12"/>
        <v>0</v>
      </c>
      <c r="AJ131" s="21">
        <f t="shared" si="12"/>
        <v>0</v>
      </c>
      <c r="AK131" s="21">
        <f t="shared" si="12"/>
        <v>0</v>
      </c>
      <c r="AL131" s="21">
        <f t="shared" si="12"/>
        <v>0</v>
      </c>
      <c r="AM131" s="21">
        <f t="shared" si="12"/>
        <v>0</v>
      </c>
      <c r="AN131" s="21">
        <f t="shared" si="12"/>
        <v>0</v>
      </c>
      <c r="AO131" s="21">
        <f t="shared" si="12"/>
        <v>0</v>
      </c>
      <c r="AP131" s="21">
        <f t="shared" si="12"/>
        <v>0</v>
      </c>
      <c r="AQ131" s="21">
        <f t="shared" si="12"/>
        <v>0</v>
      </c>
      <c r="AR131" s="21">
        <f t="shared" si="12"/>
        <v>0</v>
      </c>
      <c r="AS131" s="21">
        <f t="shared" si="12"/>
        <v>0</v>
      </c>
      <c r="AT131" s="21">
        <f t="shared" si="12"/>
        <v>0</v>
      </c>
      <c r="AU131" s="21">
        <f t="shared" si="12"/>
        <v>0</v>
      </c>
      <c r="AV131" s="21">
        <f t="shared" si="12"/>
        <v>0</v>
      </c>
      <c r="AW131" s="21">
        <f t="shared" si="12"/>
        <v>0</v>
      </c>
      <c r="AX131" s="21">
        <f t="shared" si="12"/>
        <v>0</v>
      </c>
      <c r="AY131" s="21">
        <f t="shared" si="12"/>
        <v>0</v>
      </c>
      <c r="AZ131" s="21">
        <f t="shared" si="12"/>
        <v>0</v>
      </c>
      <c r="BA131" s="21">
        <f t="shared" si="12"/>
        <v>0</v>
      </c>
      <c r="BB131" s="21">
        <f t="shared" si="12"/>
        <v>0</v>
      </c>
    </row>
    <row r="132" spans="1:54" ht="14.5" outlineLevel="2">
      <c r="A132" s="8"/>
      <c r="B132" t="s">
        <v>451</v>
      </c>
      <c r="C132" t="s">
        <v>452</v>
      </c>
      <c r="D132" t="s">
        <v>379</v>
      </c>
      <c r="E132" s="21">
        <f>AVERAGE(E129:E130)*'Fixed Data'!$B$10</f>
        <v>0</v>
      </c>
      <c r="F132" s="21">
        <f>AVERAGE(F129:F130)*'Fixed Data'!$B$10</f>
        <v>0</v>
      </c>
      <c r="G132" s="21">
        <f>AVERAGE(G129:G130)*'Fixed Data'!$B$10</f>
        <v>0</v>
      </c>
      <c r="H132" s="21">
        <f>AVERAGE(H129:H130)*'Fixed Data'!$B$10</f>
        <v>0</v>
      </c>
      <c r="I132" s="21">
        <f>AVERAGE(I129:I130)*'Fixed Data'!$B$10</f>
        <v>0</v>
      </c>
      <c r="J132" s="21">
        <f>AVERAGE(J129:J130)*'Fixed Data'!$B$10</f>
        <v>0</v>
      </c>
      <c r="K132" s="21">
        <f>AVERAGE(K129:K130)*'Fixed Data'!$B$10</f>
        <v>0</v>
      </c>
      <c r="L132" s="21">
        <f>AVERAGE(L129:L130)*'Fixed Data'!$B$10</f>
        <v>0</v>
      </c>
      <c r="M132" s="21">
        <f>AVERAGE(M129:M130)*'Fixed Data'!$B$10</f>
        <v>0</v>
      </c>
      <c r="N132" s="21">
        <f>AVERAGE(N129:N130)*'Fixed Data'!$B$10</f>
        <v>0</v>
      </c>
      <c r="O132" s="21">
        <f>AVERAGE(O129:O130)*'Fixed Data'!$B$10</f>
        <v>0</v>
      </c>
      <c r="P132" s="21">
        <f>AVERAGE(P129:P130)*'Fixed Data'!$B$10</f>
        <v>0</v>
      </c>
      <c r="Q132" s="21">
        <f>AVERAGE(Q129:Q130)*'Fixed Data'!$B$10</f>
        <v>0</v>
      </c>
      <c r="R132" s="21">
        <f>AVERAGE(R129:R130)*'Fixed Data'!$B$10</f>
        <v>0</v>
      </c>
      <c r="S132" s="21">
        <f>AVERAGE(S129:S130)*'Fixed Data'!$B$10</f>
        <v>0</v>
      </c>
      <c r="T132" s="21">
        <f>AVERAGE(T129:T130)*'Fixed Data'!$B$10</f>
        <v>0</v>
      </c>
      <c r="U132" s="21">
        <f>AVERAGE(U129:U130)*'Fixed Data'!$B$10</f>
        <v>0</v>
      </c>
      <c r="V132" s="21">
        <f>AVERAGE(V129:V130)*'Fixed Data'!$B$10</f>
        <v>0</v>
      </c>
      <c r="W132" s="21">
        <f>AVERAGE(W129:W130)*'Fixed Data'!$B$10</f>
        <v>0</v>
      </c>
      <c r="X132" s="21">
        <f>AVERAGE(X129:X130)*'Fixed Data'!$B$10</f>
        <v>0</v>
      </c>
      <c r="Y132" s="21">
        <f>AVERAGE(Y129:Y130)*'Fixed Data'!$B$10</f>
        <v>0</v>
      </c>
      <c r="Z132" s="21">
        <f>AVERAGE(Z129:Z130)*'Fixed Data'!$B$10</f>
        <v>0</v>
      </c>
      <c r="AA132" s="21">
        <f>AVERAGE(AA129:AA130)*'Fixed Data'!$B$10</f>
        <v>0</v>
      </c>
      <c r="AB132" s="21">
        <f>AVERAGE(AB129:AB130)*'Fixed Data'!$B$10</f>
        <v>0</v>
      </c>
      <c r="AC132" s="21">
        <f>AVERAGE(AC129:AC130)*'Fixed Data'!$B$10</f>
        <v>0</v>
      </c>
      <c r="AD132" s="21">
        <f>AVERAGE(AD129:AD130)*'Fixed Data'!$B$10</f>
        <v>0</v>
      </c>
      <c r="AE132" s="21">
        <f>AVERAGE(AE129:AE130)*'Fixed Data'!$B$10</f>
        <v>0</v>
      </c>
      <c r="AF132" s="21">
        <f>AVERAGE(AF129:AF130)*'Fixed Data'!$B$10</f>
        <v>0</v>
      </c>
      <c r="AG132" s="21">
        <f>AVERAGE(AG129:AG130)*'Fixed Data'!$B$10</f>
        <v>0</v>
      </c>
      <c r="AH132" s="21">
        <f>AVERAGE(AH129:AH130)*'Fixed Data'!$B$10</f>
        <v>0</v>
      </c>
      <c r="AI132" s="21">
        <f>AVERAGE(AI129:AI130)*'Fixed Data'!$B$10</f>
        <v>0</v>
      </c>
      <c r="AJ132" s="21">
        <f>AVERAGE(AJ129:AJ130)*'Fixed Data'!$B$10</f>
        <v>0</v>
      </c>
      <c r="AK132" s="21">
        <f>AVERAGE(AK129:AK130)*'Fixed Data'!$B$10</f>
        <v>0</v>
      </c>
      <c r="AL132" s="21">
        <f>AVERAGE(AL129:AL130)*'Fixed Data'!$B$10</f>
        <v>0</v>
      </c>
      <c r="AM132" s="21">
        <f>AVERAGE(AM129:AM130)*'Fixed Data'!$B$10</f>
        <v>0</v>
      </c>
      <c r="AN132" s="21">
        <f>AVERAGE(AN129:AN130)*'Fixed Data'!$B$10</f>
        <v>0</v>
      </c>
      <c r="AO132" s="21">
        <f>AVERAGE(AO129:AO130)*'Fixed Data'!$B$10</f>
        <v>0</v>
      </c>
      <c r="AP132" s="21">
        <f>AVERAGE(AP129:AP130)*'Fixed Data'!$B$10</f>
        <v>0</v>
      </c>
      <c r="AQ132" s="21">
        <f>AVERAGE(AQ129:AQ130)*'Fixed Data'!$B$10</f>
        <v>0</v>
      </c>
      <c r="AR132" s="21">
        <f>AVERAGE(AR129:AR130)*'Fixed Data'!$B$10</f>
        <v>0</v>
      </c>
      <c r="AS132" s="21">
        <f>AVERAGE(AS129:AS130)*'Fixed Data'!$B$10</f>
        <v>0</v>
      </c>
      <c r="AT132" s="21">
        <f>AVERAGE(AT129:AT130)*'Fixed Data'!$B$10</f>
        <v>0</v>
      </c>
      <c r="AU132" s="21">
        <f>AVERAGE(AU129:AU130)*'Fixed Data'!$B$10</f>
        <v>0</v>
      </c>
      <c r="AV132" s="21">
        <f>AVERAGE(AV129:AV130)*'Fixed Data'!$B$10</f>
        <v>0</v>
      </c>
      <c r="AW132" s="21">
        <f>AVERAGE(AW129:AW130)*'Fixed Data'!$B$10</f>
        <v>0</v>
      </c>
      <c r="AX132" s="21">
        <f>AVERAGE(AX129:AX130)*'Fixed Data'!$B$10</f>
        <v>0</v>
      </c>
      <c r="AY132" s="21">
        <f>AVERAGE(AY129:AY130)*'Fixed Data'!$B$10</f>
        <v>0</v>
      </c>
      <c r="AZ132" s="21">
        <f>AVERAGE(AZ129:AZ130)*'Fixed Data'!$B$10</f>
        <v>0</v>
      </c>
      <c r="BA132" s="21">
        <f>AVERAGE(BA129:BA130)*'Fixed Data'!$B$10</f>
        <v>0</v>
      </c>
      <c r="BB132" s="21">
        <f>AVERAGE(BB129:BB130)*'Fixed Data'!$B$10</f>
        <v>0</v>
      </c>
    </row>
    <row r="133" spans="1:54" ht="14" outlineLevel="2" thickBot="1">
      <c r="A133" s="9"/>
      <c r="B133" s="3" t="s">
        <v>453</v>
      </c>
      <c r="C133" s="7" t="s">
        <v>454</v>
      </c>
      <c r="D133" s="7" t="s">
        <v>379</v>
      </c>
      <c r="E133" s="21">
        <f>E128+E132</f>
        <v>0</v>
      </c>
      <c r="F133" s="21">
        <f t="shared" ref="F133:BB133" si="13">F128+F132</f>
        <v>0</v>
      </c>
      <c r="G133" s="21">
        <f t="shared" si="13"/>
        <v>0</v>
      </c>
      <c r="H133" s="21">
        <f t="shared" si="13"/>
        <v>0</v>
      </c>
      <c r="I133" s="21">
        <f t="shared" si="13"/>
        <v>0</v>
      </c>
      <c r="J133" s="21">
        <f t="shared" si="13"/>
        <v>0</v>
      </c>
      <c r="K133" s="21">
        <f t="shared" si="13"/>
        <v>0</v>
      </c>
      <c r="L133" s="21">
        <f t="shared" si="13"/>
        <v>0</v>
      </c>
      <c r="M133" s="21">
        <f t="shared" si="13"/>
        <v>0</v>
      </c>
      <c r="N133" s="21">
        <f t="shared" si="13"/>
        <v>0</v>
      </c>
      <c r="O133" s="21">
        <f t="shared" si="13"/>
        <v>0</v>
      </c>
      <c r="P133" s="21">
        <f t="shared" si="13"/>
        <v>0</v>
      </c>
      <c r="Q133" s="21">
        <f t="shared" si="13"/>
        <v>0</v>
      </c>
      <c r="R133" s="21">
        <f t="shared" si="13"/>
        <v>0</v>
      </c>
      <c r="S133" s="21">
        <f t="shared" si="13"/>
        <v>0</v>
      </c>
      <c r="T133" s="21">
        <f t="shared" si="13"/>
        <v>0</v>
      </c>
      <c r="U133" s="21">
        <f t="shared" si="13"/>
        <v>0</v>
      </c>
      <c r="V133" s="21">
        <f t="shared" si="13"/>
        <v>0</v>
      </c>
      <c r="W133" s="21">
        <f t="shared" si="13"/>
        <v>0</v>
      </c>
      <c r="X133" s="21">
        <f t="shared" si="13"/>
        <v>0</v>
      </c>
      <c r="Y133" s="21">
        <f t="shared" si="13"/>
        <v>0</v>
      </c>
      <c r="Z133" s="21">
        <f t="shared" si="13"/>
        <v>0</v>
      </c>
      <c r="AA133" s="21">
        <f t="shared" si="13"/>
        <v>0</v>
      </c>
      <c r="AB133" s="21">
        <f t="shared" si="13"/>
        <v>0</v>
      </c>
      <c r="AC133" s="21">
        <f t="shared" si="13"/>
        <v>0</v>
      </c>
      <c r="AD133" s="21">
        <f t="shared" si="13"/>
        <v>0</v>
      </c>
      <c r="AE133" s="21">
        <f t="shared" si="13"/>
        <v>0</v>
      </c>
      <c r="AF133" s="21">
        <f t="shared" si="13"/>
        <v>0</v>
      </c>
      <c r="AG133" s="21">
        <f t="shared" si="13"/>
        <v>0</v>
      </c>
      <c r="AH133" s="21">
        <f t="shared" si="13"/>
        <v>0</v>
      </c>
      <c r="AI133" s="21">
        <f t="shared" si="13"/>
        <v>0</v>
      </c>
      <c r="AJ133" s="21">
        <f t="shared" si="13"/>
        <v>0</v>
      </c>
      <c r="AK133" s="21">
        <f t="shared" si="13"/>
        <v>0</v>
      </c>
      <c r="AL133" s="21">
        <f t="shared" si="13"/>
        <v>0</v>
      </c>
      <c r="AM133" s="21">
        <f t="shared" si="13"/>
        <v>0</v>
      </c>
      <c r="AN133" s="21">
        <f t="shared" si="13"/>
        <v>0</v>
      </c>
      <c r="AO133" s="21">
        <f t="shared" si="13"/>
        <v>0</v>
      </c>
      <c r="AP133" s="21">
        <f t="shared" si="13"/>
        <v>0</v>
      </c>
      <c r="AQ133" s="21">
        <f t="shared" si="13"/>
        <v>0</v>
      </c>
      <c r="AR133" s="21">
        <f t="shared" si="13"/>
        <v>0</v>
      </c>
      <c r="AS133" s="21">
        <f t="shared" si="13"/>
        <v>0</v>
      </c>
      <c r="AT133" s="21">
        <f t="shared" si="13"/>
        <v>0</v>
      </c>
      <c r="AU133" s="21">
        <f t="shared" si="13"/>
        <v>0</v>
      </c>
      <c r="AV133" s="21">
        <f t="shared" si="13"/>
        <v>0</v>
      </c>
      <c r="AW133" s="21">
        <f t="shared" si="13"/>
        <v>0</v>
      </c>
      <c r="AX133" s="21">
        <f t="shared" si="13"/>
        <v>0</v>
      </c>
      <c r="AY133" s="21">
        <f t="shared" si="13"/>
        <v>0</v>
      </c>
      <c r="AZ133" s="21">
        <f t="shared" si="13"/>
        <v>0</v>
      </c>
      <c r="BA133" s="21">
        <f t="shared" si="13"/>
        <v>0</v>
      </c>
      <c r="BB133" s="21">
        <f t="shared" si="13"/>
        <v>0</v>
      </c>
    </row>
    <row r="134" spans="1:54" ht="14" outlineLevel="2" thickBot="1">
      <c r="A134" s="139"/>
      <c r="B134" s="142" t="s">
        <v>455</v>
      </c>
      <c r="C134" s="143"/>
      <c r="D134" s="243"/>
      <c r="E134" s="245">
        <f t="shared" ref="E134:AJ134" si="14">E83+E77+E71</f>
        <v>0</v>
      </c>
      <c r="F134" s="245">
        <f t="shared" si="14"/>
        <v>0</v>
      </c>
      <c r="G134" s="245">
        <f t="shared" si="14"/>
        <v>0</v>
      </c>
      <c r="H134" s="245">
        <f t="shared" si="14"/>
        <v>0</v>
      </c>
      <c r="I134" s="245">
        <f t="shared" si="14"/>
        <v>0</v>
      </c>
      <c r="J134" s="245">
        <f t="shared" si="14"/>
        <v>0</v>
      </c>
      <c r="K134" s="245">
        <f t="shared" si="14"/>
        <v>0</v>
      </c>
      <c r="L134" s="245">
        <f t="shared" si="14"/>
        <v>0</v>
      </c>
      <c r="M134" s="245">
        <f t="shared" si="14"/>
        <v>0</v>
      </c>
      <c r="N134" s="245">
        <f t="shared" si="14"/>
        <v>0</v>
      </c>
      <c r="O134" s="245">
        <f t="shared" si="14"/>
        <v>0</v>
      </c>
      <c r="P134" s="245">
        <f t="shared" si="14"/>
        <v>0</v>
      </c>
      <c r="Q134" s="245">
        <f t="shared" si="14"/>
        <v>0</v>
      </c>
      <c r="R134" s="245">
        <f t="shared" si="14"/>
        <v>0</v>
      </c>
      <c r="S134" s="245">
        <f t="shared" si="14"/>
        <v>0</v>
      </c>
      <c r="T134" s="245">
        <f t="shared" si="14"/>
        <v>0</v>
      </c>
      <c r="U134" s="245">
        <f t="shared" si="14"/>
        <v>0</v>
      </c>
      <c r="V134" s="245">
        <f t="shared" si="14"/>
        <v>0</v>
      </c>
      <c r="W134" s="245">
        <f t="shared" si="14"/>
        <v>0</v>
      </c>
      <c r="X134" s="245">
        <f t="shared" si="14"/>
        <v>0</v>
      </c>
      <c r="Y134" s="245">
        <f t="shared" si="14"/>
        <v>0</v>
      </c>
      <c r="Z134" s="245">
        <f t="shared" si="14"/>
        <v>0</v>
      </c>
      <c r="AA134" s="245">
        <f t="shared" si="14"/>
        <v>0</v>
      </c>
      <c r="AB134" s="245">
        <f t="shared" si="14"/>
        <v>0</v>
      </c>
      <c r="AC134" s="245">
        <f t="shared" si="14"/>
        <v>0</v>
      </c>
      <c r="AD134" s="245">
        <f t="shared" si="14"/>
        <v>0</v>
      </c>
      <c r="AE134" s="245">
        <f t="shared" si="14"/>
        <v>0</v>
      </c>
      <c r="AF134" s="245">
        <f t="shared" si="14"/>
        <v>0</v>
      </c>
      <c r="AG134" s="245">
        <f t="shared" si="14"/>
        <v>0</v>
      </c>
      <c r="AH134" s="245">
        <f t="shared" si="14"/>
        <v>0</v>
      </c>
      <c r="AI134" s="245">
        <f t="shared" si="14"/>
        <v>0</v>
      </c>
      <c r="AJ134" s="245">
        <f t="shared" si="14"/>
        <v>0</v>
      </c>
      <c r="AK134" s="245">
        <f t="shared" ref="AK134:BB134" si="15">AK83+AK77+AK71</f>
        <v>0</v>
      </c>
      <c r="AL134" s="245">
        <f t="shared" si="15"/>
        <v>0</v>
      </c>
      <c r="AM134" s="245">
        <f t="shared" si="15"/>
        <v>0</v>
      </c>
      <c r="AN134" s="245">
        <f t="shared" si="15"/>
        <v>0</v>
      </c>
      <c r="AO134" s="245">
        <f t="shared" si="15"/>
        <v>0</v>
      </c>
      <c r="AP134" s="245">
        <f t="shared" si="15"/>
        <v>0</v>
      </c>
      <c r="AQ134" s="245">
        <f t="shared" si="15"/>
        <v>0</v>
      </c>
      <c r="AR134" s="245">
        <f t="shared" si="15"/>
        <v>0</v>
      </c>
      <c r="AS134" s="245">
        <f t="shared" si="15"/>
        <v>0</v>
      </c>
      <c r="AT134" s="245">
        <f t="shared" si="15"/>
        <v>0</v>
      </c>
      <c r="AU134" s="245">
        <f t="shared" si="15"/>
        <v>0</v>
      </c>
      <c r="AV134" s="245">
        <f t="shared" si="15"/>
        <v>0</v>
      </c>
      <c r="AW134" s="245">
        <f t="shared" si="15"/>
        <v>0</v>
      </c>
      <c r="AX134" s="245">
        <f t="shared" si="15"/>
        <v>0</v>
      </c>
      <c r="AY134" s="245">
        <f t="shared" si="15"/>
        <v>0</v>
      </c>
      <c r="AZ134" s="245">
        <f t="shared" si="15"/>
        <v>0</v>
      </c>
      <c r="BA134" s="245">
        <f t="shared" si="15"/>
        <v>0</v>
      </c>
      <c r="BB134" s="245">
        <f t="shared" si="15"/>
        <v>0</v>
      </c>
    </row>
    <row r="135" spans="1:54" ht="14" outlineLevel="2" thickBot="1">
      <c r="A135" s="138"/>
      <c r="B135" s="140" t="s">
        <v>456</v>
      </c>
      <c r="C135" s="141"/>
      <c r="D135" s="244"/>
      <c r="E135" s="245">
        <f>E133+E134</f>
        <v>0</v>
      </c>
      <c r="F135" s="245">
        <f t="shared" ref="F135:AW135" si="16">F133+F134</f>
        <v>0</v>
      </c>
      <c r="G135" s="245">
        <f t="shared" si="16"/>
        <v>0</v>
      </c>
      <c r="H135" s="245">
        <f t="shared" si="16"/>
        <v>0</v>
      </c>
      <c r="I135" s="245">
        <f t="shared" si="16"/>
        <v>0</v>
      </c>
      <c r="J135" s="245">
        <f t="shared" si="16"/>
        <v>0</v>
      </c>
      <c r="K135" s="245">
        <f t="shared" si="16"/>
        <v>0</v>
      </c>
      <c r="L135" s="245">
        <f t="shared" si="16"/>
        <v>0</v>
      </c>
      <c r="M135" s="245">
        <f t="shared" si="16"/>
        <v>0</v>
      </c>
      <c r="N135" s="245">
        <f t="shared" si="16"/>
        <v>0</v>
      </c>
      <c r="O135" s="245">
        <f t="shared" si="16"/>
        <v>0</v>
      </c>
      <c r="P135" s="245">
        <f t="shared" si="16"/>
        <v>0</v>
      </c>
      <c r="Q135" s="245">
        <f t="shared" si="16"/>
        <v>0</v>
      </c>
      <c r="R135" s="245">
        <f t="shared" si="16"/>
        <v>0</v>
      </c>
      <c r="S135" s="245">
        <f t="shared" si="16"/>
        <v>0</v>
      </c>
      <c r="T135" s="245">
        <f t="shared" si="16"/>
        <v>0</v>
      </c>
      <c r="U135" s="245">
        <f t="shared" si="16"/>
        <v>0</v>
      </c>
      <c r="V135" s="245">
        <f t="shared" si="16"/>
        <v>0</v>
      </c>
      <c r="W135" s="245">
        <f t="shared" si="16"/>
        <v>0</v>
      </c>
      <c r="X135" s="245">
        <f t="shared" si="16"/>
        <v>0</v>
      </c>
      <c r="Y135" s="245">
        <f t="shared" si="16"/>
        <v>0</v>
      </c>
      <c r="Z135" s="245">
        <f t="shared" si="16"/>
        <v>0</v>
      </c>
      <c r="AA135" s="245">
        <f t="shared" si="16"/>
        <v>0</v>
      </c>
      <c r="AB135" s="245">
        <f t="shared" si="16"/>
        <v>0</v>
      </c>
      <c r="AC135" s="245">
        <f t="shared" si="16"/>
        <v>0</v>
      </c>
      <c r="AD135" s="245">
        <f t="shared" si="16"/>
        <v>0</v>
      </c>
      <c r="AE135" s="245">
        <f t="shared" si="16"/>
        <v>0</v>
      </c>
      <c r="AF135" s="245">
        <f t="shared" si="16"/>
        <v>0</v>
      </c>
      <c r="AG135" s="245">
        <f t="shared" si="16"/>
        <v>0</v>
      </c>
      <c r="AH135" s="245">
        <f t="shared" si="16"/>
        <v>0</v>
      </c>
      <c r="AI135" s="245">
        <f t="shared" si="16"/>
        <v>0</v>
      </c>
      <c r="AJ135" s="245">
        <f t="shared" si="16"/>
        <v>0</v>
      </c>
      <c r="AK135" s="245">
        <f t="shared" si="16"/>
        <v>0</v>
      </c>
      <c r="AL135" s="245">
        <f t="shared" si="16"/>
        <v>0</v>
      </c>
      <c r="AM135" s="245">
        <f t="shared" si="16"/>
        <v>0</v>
      </c>
      <c r="AN135" s="245">
        <f t="shared" si="16"/>
        <v>0</v>
      </c>
      <c r="AO135" s="245">
        <f t="shared" si="16"/>
        <v>0</v>
      </c>
      <c r="AP135" s="245">
        <f t="shared" si="16"/>
        <v>0</v>
      </c>
      <c r="AQ135" s="245">
        <f t="shared" si="16"/>
        <v>0</v>
      </c>
      <c r="AR135" s="245">
        <f t="shared" si="16"/>
        <v>0</v>
      </c>
      <c r="AS135" s="245">
        <f t="shared" si="16"/>
        <v>0</v>
      </c>
      <c r="AT135" s="245">
        <f t="shared" si="16"/>
        <v>0</v>
      </c>
      <c r="AU135" s="245">
        <f t="shared" si="16"/>
        <v>0</v>
      </c>
      <c r="AV135" s="245">
        <f t="shared" si="16"/>
        <v>0</v>
      </c>
      <c r="AW135" s="245">
        <f t="shared" si="16"/>
        <v>0</v>
      </c>
      <c r="AX135" s="245">
        <f>AX133+AX134</f>
        <v>0</v>
      </c>
      <c r="AY135" s="245">
        <f>AY133+AY134</f>
        <v>0</v>
      </c>
      <c r="AZ135" s="245">
        <f>AZ133+AZ134</f>
        <v>0</v>
      </c>
      <c r="BA135" s="245">
        <f>BA133+BA134</f>
        <v>0</v>
      </c>
      <c r="BB135" s="245">
        <f>BB133+BB134</f>
        <v>0</v>
      </c>
    </row>
    <row r="136" spans="1:54" outlineLevel="1">
      <c r="A136" s="133"/>
      <c r="B136" s="134"/>
      <c r="C136" s="135"/>
      <c r="D136" s="135"/>
      <c r="E136" s="136"/>
      <c r="F136" s="137"/>
      <c r="G136" s="137"/>
      <c r="H136" s="137"/>
      <c r="I136" s="137"/>
      <c r="J136" s="137"/>
      <c r="K136" s="137"/>
      <c r="L136" s="137"/>
      <c r="M136" s="137"/>
      <c r="N136" s="137"/>
      <c r="O136" s="137"/>
      <c r="P136" s="137"/>
      <c r="Q136" s="137"/>
      <c r="R136" s="137"/>
      <c r="S136" s="137"/>
      <c r="T136" s="137"/>
      <c r="U136" s="137"/>
      <c r="V136" s="137"/>
      <c r="W136" s="137"/>
      <c r="X136" s="137"/>
      <c r="Y136" s="137"/>
      <c r="Z136" s="137"/>
      <c r="AA136" s="137"/>
      <c r="AB136" s="137"/>
      <c r="AC136" s="137"/>
      <c r="AD136" s="137"/>
      <c r="AE136" s="137"/>
      <c r="AF136" s="137"/>
      <c r="AG136" s="137"/>
      <c r="AH136" s="137"/>
      <c r="AI136" s="137"/>
      <c r="AJ136" s="137"/>
      <c r="AK136" s="137"/>
      <c r="AL136" s="137"/>
      <c r="AM136" s="137"/>
      <c r="AN136" s="137"/>
      <c r="AO136" s="137"/>
      <c r="AP136" s="137"/>
      <c r="AQ136" s="137"/>
      <c r="AR136" s="137"/>
      <c r="AS136" s="137"/>
      <c r="AT136" s="137"/>
      <c r="AU136" s="137"/>
      <c r="AV136" s="137"/>
      <c r="AW136" s="137"/>
      <c r="AX136" s="137"/>
      <c r="AY136" s="137"/>
      <c r="AZ136" s="137"/>
      <c r="BA136" s="137"/>
      <c r="BB136" s="137"/>
    </row>
    <row r="137" spans="1:54" outlineLevel="1">
      <c r="A137" s="133"/>
      <c r="B137" s="134"/>
      <c r="C137" s="135"/>
      <c r="D137" s="135"/>
      <c r="E137" s="136"/>
      <c r="F137" s="137"/>
      <c r="G137" s="137"/>
      <c r="H137" s="137"/>
      <c r="I137" s="137"/>
      <c r="J137" s="137"/>
      <c r="K137" s="137"/>
      <c r="L137" s="137"/>
      <c r="M137" s="137"/>
      <c r="N137" s="137"/>
      <c r="O137" s="137"/>
      <c r="P137" s="137"/>
      <c r="Q137" s="137"/>
      <c r="R137" s="137"/>
      <c r="S137" s="137"/>
      <c r="T137" s="137"/>
      <c r="U137" s="137"/>
      <c r="V137" s="137"/>
      <c r="W137" s="137"/>
      <c r="X137" s="137"/>
      <c r="Y137" s="137"/>
      <c r="Z137" s="137"/>
      <c r="AA137" s="137"/>
      <c r="AB137" s="137"/>
      <c r="AC137" s="137"/>
      <c r="AD137" s="137"/>
      <c r="AE137" s="137"/>
      <c r="AF137" s="137"/>
      <c r="AG137" s="137"/>
      <c r="AH137" s="137"/>
      <c r="AI137" s="137"/>
      <c r="AJ137" s="137"/>
      <c r="AK137" s="137"/>
      <c r="AL137" s="137"/>
      <c r="AM137" s="137"/>
      <c r="AN137" s="137"/>
      <c r="AO137" s="137"/>
      <c r="AP137" s="137"/>
      <c r="AQ137" s="137"/>
      <c r="AR137" s="137"/>
      <c r="AS137" s="137"/>
      <c r="AT137" s="137"/>
      <c r="AU137" s="137"/>
      <c r="AV137" s="137"/>
      <c r="AW137" s="137"/>
      <c r="AX137" s="137"/>
      <c r="AY137" s="137"/>
      <c r="AZ137" s="137"/>
      <c r="BA137" s="137"/>
      <c r="BB137" s="137"/>
    </row>
    <row r="138" spans="1:54">
      <c r="A138" s="133"/>
      <c r="B138" s="134"/>
      <c r="C138" s="135"/>
      <c r="D138" s="135"/>
      <c r="E138" s="136"/>
      <c r="F138" s="137"/>
      <c r="G138" s="137"/>
      <c r="H138" s="137"/>
      <c r="I138" s="137"/>
      <c r="J138" s="137"/>
      <c r="K138" s="137"/>
      <c r="L138" s="137"/>
      <c r="M138" s="137"/>
      <c r="N138" s="137"/>
      <c r="O138" s="137"/>
      <c r="P138" s="137"/>
      <c r="Q138" s="137"/>
      <c r="R138" s="137"/>
      <c r="S138" s="137"/>
      <c r="T138" s="137"/>
      <c r="U138" s="137"/>
      <c r="V138" s="137"/>
      <c r="W138" s="137"/>
      <c r="X138" s="137"/>
      <c r="Y138" s="137"/>
      <c r="Z138" s="137"/>
      <c r="AA138" s="137"/>
      <c r="AB138" s="137"/>
      <c r="AC138" s="137"/>
      <c r="AD138" s="137"/>
      <c r="AE138" s="137"/>
      <c r="AF138" s="137"/>
      <c r="AG138" s="137"/>
      <c r="AH138" s="137"/>
      <c r="AI138" s="137"/>
      <c r="AJ138" s="137"/>
      <c r="AK138" s="137"/>
      <c r="AL138" s="137"/>
      <c r="AM138" s="137"/>
      <c r="AN138" s="137"/>
      <c r="AO138" s="137"/>
      <c r="AP138" s="137"/>
      <c r="AQ138" s="137"/>
      <c r="AR138" s="137"/>
      <c r="AS138" s="137"/>
      <c r="AT138" s="137"/>
      <c r="AU138" s="137"/>
      <c r="AV138" s="137"/>
      <c r="AW138" s="137"/>
      <c r="AX138" s="137"/>
      <c r="AY138" s="137"/>
      <c r="AZ138" s="137"/>
      <c r="BA138" s="137"/>
      <c r="BB138" s="137"/>
    </row>
    <row r="139" spans="1:54" ht="15">
      <c r="A139" s="240" t="s">
        <v>457</v>
      </c>
      <c r="B139" s="134"/>
      <c r="C139" s="135"/>
      <c r="D139" s="135"/>
      <c r="E139" s="136"/>
      <c r="F139" s="137"/>
      <c r="G139" s="137"/>
      <c r="H139" s="137"/>
      <c r="I139" s="137"/>
      <c r="J139" s="137"/>
      <c r="K139" s="137"/>
      <c r="L139" s="137"/>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c r="AH139" s="137"/>
      <c r="AI139" s="137"/>
      <c r="AJ139" s="137"/>
      <c r="AK139" s="137"/>
      <c r="AL139" s="137"/>
      <c r="AM139" s="137"/>
      <c r="AN139" s="137"/>
      <c r="AO139" s="137"/>
      <c r="AP139" s="137"/>
      <c r="AQ139" s="137"/>
      <c r="AR139" s="137"/>
      <c r="AS139" s="137"/>
      <c r="AT139" s="137"/>
      <c r="AU139" s="137"/>
      <c r="AV139" s="137"/>
      <c r="AW139" s="137"/>
      <c r="AX139" s="137"/>
      <c r="AY139" s="137"/>
      <c r="AZ139" s="137"/>
      <c r="BA139" s="137"/>
      <c r="BB139" s="137"/>
    </row>
    <row r="140" spans="1:54" outlineLevel="1">
      <c r="A140" s="239"/>
      <c r="B140" s="134"/>
      <c r="C140" s="135"/>
      <c r="D140" s="135"/>
      <c r="E140" s="136"/>
      <c r="F140" s="137"/>
      <c r="G140" s="137"/>
      <c r="H140" s="137"/>
      <c r="I140" s="137"/>
      <c r="J140" s="137"/>
      <c r="K140" s="137"/>
      <c r="L140" s="137"/>
      <c r="M140" s="137"/>
      <c r="N140" s="137"/>
      <c r="O140" s="137"/>
      <c r="P140" s="137"/>
      <c r="Q140" s="137"/>
      <c r="R140" s="137"/>
      <c r="S140" s="137"/>
      <c r="T140" s="137"/>
      <c r="U140" s="137"/>
      <c r="V140" s="137"/>
      <c r="W140" s="137"/>
      <c r="X140" s="137"/>
      <c r="Y140" s="137"/>
      <c r="Z140" s="137"/>
      <c r="AA140" s="137"/>
      <c r="AB140" s="137"/>
      <c r="AC140" s="137"/>
      <c r="AD140" s="137"/>
      <c r="AE140" s="137"/>
      <c r="AF140" s="137"/>
      <c r="AG140" s="137"/>
      <c r="AH140" s="137"/>
      <c r="AI140" s="137"/>
      <c r="AJ140" s="137"/>
      <c r="AK140" s="137"/>
      <c r="AL140" s="137"/>
      <c r="AM140" s="137"/>
      <c r="AN140" s="137"/>
      <c r="AO140" s="137"/>
      <c r="AP140" s="137"/>
      <c r="AQ140" s="137"/>
      <c r="AR140" s="137"/>
      <c r="AS140" s="137"/>
      <c r="AT140" s="137"/>
      <c r="AU140" s="137"/>
      <c r="AV140" s="137"/>
      <c r="AW140" s="137"/>
      <c r="AX140" s="137"/>
      <c r="AY140" s="137"/>
      <c r="AZ140" s="137"/>
      <c r="BA140" s="137"/>
      <c r="BB140" s="137"/>
    </row>
    <row r="141" spans="1:54" outlineLevel="1">
      <c r="A141" s="239" t="s">
        <v>458</v>
      </c>
      <c r="B141" s="134"/>
      <c r="C141" s="135"/>
      <c r="D141" s="135"/>
      <c r="E141" s="136"/>
      <c r="F141" s="137"/>
      <c r="G141" s="137"/>
      <c r="H141" s="137"/>
      <c r="I141" s="137"/>
      <c r="J141" s="137"/>
      <c r="K141" s="137"/>
      <c r="L141" s="137"/>
      <c r="M141" s="137"/>
      <c r="N141" s="137"/>
      <c r="O141" s="137"/>
      <c r="P141" s="137"/>
      <c r="Q141" s="137"/>
      <c r="R141" s="137"/>
      <c r="S141" s="137"/>
      <c r="T141" s="137"/>
      <c r="U141" s="137"/>
      <c r="V141" s="137"/>
      <c r="W141" s="137"/>
      <c r="X141" s="137"/>
      <c r="Y141" s="137"/>
      <c r="Z141" s="137"/>
      <c r="AA141" s="137"/>
      <c r="AB141" s="137"/>
      <c r="AC141" s="137"/>
      <c r="AD141" s="137"/>
      <c r="AE141" s="137"/>
      <c r="AF141" s="137"/>
      <c r="AG141" s="137"/>
      <c r="AH141" s="137"/>
      <c r="AI141" s="137"/>
      <c r="AJ141" s="137"/>
      <c r="AK141" s="137"/>
      <c r="AL141" s="137"/>
      <c r="AM141" s="137"/>
      <c r="AN141" s="137"/>
      <c r="AO141" s="137"/>
      <c r="AP141" s="137"/>
      <c r="AQ141" s="137"/>
      <c r="AR141" s="137"/>
      <c r="AS141" s="137"/>
      <c r="AT141" s="137"/>
      <c r="AU141" s="137"/>
      <c r="AV141" s="137"/>
      <c r="AW141" s="137"/>
      <c r="AX141" s="137"/>
      <c r="AY141" s="137"/>
      <c r="AZ141" s="137"/>
      <c r="BA141" s="137"/>
      <c r="BB141" s="137"/>
    </row>
    <row r="142" spans="1:54" outlineLevel="2">
      <c r="A142" s="133"/>
      <c r="B142" s="134" t="s">
        <v>459</v>
      </c>
      <c r="C142" s="134" t="s">
        <v>158</v>
      </c>
      <c r="D142" s="135"/>
      <c r="E142" s="130">
        <v>2027</v>
      </c>
      <c r="F142" s="130">
        <v>2028</v>
      </c>
      <c r="G142" s="130">
        <v>2029</v>
      </c>
      <c r="H142" s="130">
        <v>2030</v>
      </c>
      <c r="I142" s="130">
        <v>2031</v>
      </c>
      <c r="J142" s="130">
        <v>2032</v>
      </c>
      <c r="K142" s="130">
        <v>2033</v>
      </c>
      <c r="L142" s="130">
        <v>2034</v>
      </c>
      <c r="M142" s="130">
        <v>2035</v>
      </c>
      <c r="N142" s="130">
        <v>2036</v>
      </c>
      <c r="O142" s="130">
        <v>2037</v>
      </c>
      <c r="P142" s="130">
        <v>2038</v>
      </c>
      <c r="Q142" s="130">
        <v>2039</v>
      </c>
      <c r="R142" s="130">
        <v>2040</v>
      </c>
      <c r="S142" s="130">
        <v>2041</v>
      </c>
      <c r="T142" s="130">
        <v>2042</v>
      </c>
      <c r="U142" s="130">
        <v>2043</v>
      </c>
      <c r="V142" s="130">
        <v>2044</v>
      </c>
      <c r="W142" s="130">
        <v>2045</v>
      </c>
      <c r="X142" s="130">
        <v>2046</v>
      </c>
      <c r="Y142" s="130">
        <v>2047</v>
      </c>
      <c r="Z142" s="130">
        <v>2048</v>
      </c>
      <c r="AA142" s="130">
        <v>2049</v>
      </c>
      <c r="AB142" s="130">
        <v>2050</v>
      </c>
      <c r="AC142" s="130">
        <v>2051</v>
      </c>
      <c r="AD142" s="130">
        <v>2052</v>
      </c>
      <c r="AE142" s="130">
        <v>2053</v>
      </c>
      <c r="AF142" s="130">
        <v>2054</v>
      </c>
      <c r="AG142" s="130">
        <v>2055</v>
      </c>
      <c r="AH142" s="130">
        <v>2056</v>
      </c>
      <c r="AI142" s="130">
        <v>2057</v>
      </c>
      <c r="AJ142" s="130">
        <v>2058</v>
      </c>
      <c r="AK142" s="130">
        <v>2059</v>
      </c>
      <c r="AL142" s="130">
        <v>2060</v>
      </c>
      <c r="AM142" s="130">
        <v>2061</v>
      </c>
      <c r="AN142" s="130">
        <v>2062</v>
      </c>
      <c r="AO142" s="130">
        <v>2063</v>
      </c>
      <c r="AP142" s="130">
        <v>2064</v>
      </c>
      <c r="AQ142" s="130">
        <v>2065</v>
      </c>
      <c r="AR142" s="130">
        <v>2066</v>
      </c>
      <c r="AS142" s="130">
        <v>2067</v>
      </c>
      <c r="AT142" s="130">
        <v>2068</v>
      </c>
      <c r="AU142" s="130">
        <v>2069</v>
      </c>
      <c r="AV142" s="130">
        <v>2070</v>
      </c>
      <c r="AW142" s="130">
        <v>2071</v>
      </c>
      <c r="AX142" s="130">
        <v>2072</v>
      </c>
      <c r="AY142" s="130">
        <v>2073</v>
      </c>
      <c r="AZ142" s="130">
        <v>2074</v>
      </c>
      <c r="BA142" s="130">
        <v>2075</v>
      </c>
      <c r="BB142" s="130">
        <v>2076</v>
      </c>
    </row>
    <row r="143" spans="1:54" ht="12.75" customHeight="1" outlineLevel="2">
      <c r="A143" s="423" t="s">
        <v>460</v>
      </c>
      <c r="B143" s="135" t="s">
        <v>282</v>
      </c>
      <c r="C143" s="135" t="s">
        <v>385</v>
      </c>
      <c r="D143" s="135" t="s">
        <v>379</v>
      </c>
      <c r="E143" s="21">
        <f>-(E$158*'Fixed Data'!$B$25*'Fixed Data'!E$47*'Fixed Data'!$B$24*'Fixed Data'!$B$23+E$158*'Fixed Data'!$B$26)*'Fixed Data'!L42/10^6</f>
        <v>0</v>
      </c>
      <c r="F143" s="21">
        <f>-(F$158*'Fixed Data'!$B$25*'Fixed Data'!F$47*'Fixed Data'!$B$24*'Fixed Data'!$B$23+F$158*'Fixed Data'!$B$26)*'Fixed Data'!M42/10^6</f>
        <v>0</v>
      </c>
      <c r="G143" s="21">
        <f>-(G$158*'Fixed Data'!$B$25*'Fixed Data'!G$47*'Fixed Data'!$B$24*'Fixed Data'!$B$23+G$158*'Fixed Data'!$B$26)*'Fixed Data'!N42/10^6</f>
        <v>0</v>
      </c>
      <c r="H143" s="21">
        <f>-(H$158*'Fixed Data'!$B$25*'Fixed Data'!H$47*'Fixed Data'!$B$24*'Fixed Data'!$B$23+H$158*'Fixed Data'!$B$26)*'Fixed Data'!O42/10^6</f>
        <v>0</v>
      </c>
      <c r="I143" s="21">
        <f>-(I$158*'Fixed Data'!$B$25*'Fixed Data'!I$47*'Fixed Data'!$B$24*'Fixed Data'!$B$23+I$158*'Fixed Data'!$B$26)*'Fixed Data'!P42/10^6</f>
        <v>0</v>
      </c>
      <c r="J143" s="21">
        <f>-(J$158*'Fixed Data'!$B$25*'Fixed Data'!J$47*'Fixed Data'!$B$24*'Fixed Data'!$B$23+J$158*'Fixed Data'!$B$26)*'Fixed Data'!Q42/10^6</f>
        <v>0</v>
      </c>
      <c r="K143" s="21">
        <f>-(K$158*'Fixed Data'!$B$25*'Fixed Data'!K$47*'Fixed Data'!$B$24*'Fixed Data'!$B$23+K$158*'Fixed Data'!$B$26)*'Fixed Data'!R42/10^6</f>
        <v>0</v>
      </c>
      <c r="L143" s="21">
        <f>-(L$158*'Fixed Data'!$B$25*'Fixed Data'!L$47*'Fixed Data'!$B$24*'Fixed Data'!$B$23+L$158*'Fixed Data'!$B$26)*'Fixed Data'!S42/10^6</f>
        <v>0</v>
      </c>
      <c r="M143" s="21">
        <f>-(M$158*'Fixed Data'!$B$25*'Fixed Data'!M$47*'Fixed Data'!$B$24*'Fixed Data'!$B$23+M$158*'Fixed Data'!$B$26)*'Fixed Data'!T42/10^6</f>
        <v>0</v>
      </c>
      <c r="N143" s="21">
        <f>-(N$158*'Fixed Data'!$B$25*'Fixed Data'!N$47*'Fixed Data'!$B$24*'Fixed Data'!$B$23+N$158*'Fixed Data'!$B$26)*'Fixed Data'!U42/10^6</f>
        <v>0</v>
      </c>
      <c r="O143" s="21">
        <f>-(O$158*'Fixed Data'!$B$25*'Fixed Data'!O$47*'Fixed Data'!$B$24*'Fixed Data'!$B$23+O$158*'Fixed Data'!$B$26)*'Fixed Data'!V42/10^6</f>
        <v>0</v>
      </c>
      <c r="P143" s="21">
        <f>-(P$158*'Fixed Data'!$B$25*'Fixed Data'!P$47*'Fixed Data'!$B$24*'Fixed Data'!$B$23+P$158*'Fixed Data'!$B$26)*'Fixed Data'!W42/10^6</f>
        <v>0</v>
      </c>
      <c r="Q143" s="21">
        <f>-(Q$158*'Fixed Data'!$B$25*'Fixed Data'!Q$47*'Fixed Data'!$B$24*'Fixed Data'!$B$23+Q$158*'Fixed Data'!$B$26)*'Fixed Data'!X42/10^6</f>
        <v>0</v>
      </c>
      <c r="R143" s="21">
        <f>-(R$158*'Fixed Data'!$B$25*'Fixed Data'!R$47*'Fixed Data'!$B$24*'Fixed Data'!$B$23+R$158*'Fixed Data'!$B$26)*'Fixed Data'!Y42/10^6</f>
        <v>0</v>
      </c>
      <c r="S143" s="21">
        <f>-(S$158*'Fixed Data'!$B$25*'Fixed Data'!S$47*'Fixed Data'!$B$24*'Fixed Data'!$B$23+S$158*'Fixed Data'!$B$26)*'Fixed Data'!Z42/10^6</f>
        <v>0</v>
      </c>
      <c r="T143" s="21">
        <f>-(T$158*'Fixed Data'!$B$25*'Fixed Data'!T$47*'Fixed Data'!$B$24*'Fixed Data'!$B$23+T$158*'Fixed Data'!$B$26)*'Fixed Data'!AA42/10^6</f>
        <v>0</v>
      </c>
      <c r="U143" s="21">
        <f>-(U$158*'Fixed Data'!$B$25*'Fixed Data'!U$47*'Fixed Data'!$B$24*'Fixed Data'!$B$23+U$158*'Fixed Data'!$B$26)*'Fixed Data'!AB42/10^6</f>
        <v>0</v>
      </c>
      <c r="V143" s="21">
        <f>-(V$158*'Fixed Data'!$B$25*'Fixed Data'!V$47*'Fixed Data'!$B$24*'Fixed Data'!$B$23+V$158*'Fixed Data'!$B$26)*'Fixed Data'!AC42/10^6</f>
        <v>0</v>
      </c>
      <c r="W143" s="21">
        <f>-(W$158*'Fixed Data'!$B$25*'Fixed Data'!W$47*'Fixed Data'!$B$24*'Fixed Data'!$B$23+W$158*'Fixed Data'!$B$26)*'Fixed Data'!AD42/10^6</f>
        <v>0</v>
      </c>
      <c r="X143" s="21">
        <f>-(X$158*'Fixed Data'!$B$25*'Fixed Data'!X$47*'Fixed Data'!$B$24*'Fixed Data'!$B$23+X$158*'Fixed Data'!$B$26)*'Fixed Data'!AE42/10^6</f>
        <v>0</v>
      </c>
      <c r="Y143" s="21">
        <f>-(Y$158*'Fixed Data'!$B$25*'Fixed Data'!Y$47*'Fixed Data'!$B$24*'Fixed Data'!$B$23+Y$158*'Fixed Data'!$B$26)*'Fixed Data'!AF42/10^6</f>
        <v>0</v>
      </c>
      <c r="Z143" s="21">
        <f>-(Z$158*'Fixed Data'!$B$25*'Fixed Data'!Z$47*'Fixed Data'!$B$24*'Fixed Data'!$B$23+Z$158*'Fixed Data'!$B$26)*'Fixed Data'!AG42/10^6</f>
        <v>0</v>
      </c>
      <c r="AA143" s="21">
        <f>-(AA$158*'Fixed Data'!$B$25*'Fixed Data'!AA$47*'Fixed Data'!$B$24*'Fixed Data'!$B$23+AA$158*'Fixed Data'!$B$26)*'Fixed Data'!AH42/10^6</f>
        <v>0</v>
      </c>
      <c r="AB143" s="21">
        <f>-(AB$158*'Fixed Data'!$B$25*'Fixed Data'!AB$47*'Fixed Data'!$B$24*'Fixed Data'!$B$23+AB$158*'Fixed Data'!$B$26)*'Fixed Data'!AI42/10^6</f>
        <v>0</v>
      </c>
      <c r="AC143" s="21">
        <f>-(AC$158*'Fixed Data'!$B$25*'Fixed Data'!AC$47*'Fixed Data'!$B$24*'Fixed Data'!$B$23+AC$158*'Fixed Data'!$B$26)*'Fixed Data'!AJ42/10^6</f>
        <v>0</v>
      </c>
      <c r="AD143" s="21">
        <f>-(AD$158*'Fixed Data'!$B$25*'Fixed Data'!AD$47*'Fixed Data'!$B$24*'Fixed Data'!$B$23+AD$158*'Fixed Data'!$B$26)*'Fixed Data'!AK42/10^6</f>
        <v>0</v>
      </c>
      <c r="AE143" s="21">
        <f>-(AE$158*'Fixed Data'!$B$25*'Fixed Data'!AE$47*'Fixed Data'!$B$24*'Fixed Data'!$B$23+AE$158*'Fixed Data'!$B$26)*'Fixed Data'!AL42/10^6</f>
        <v>0</v>
      </c>
      <c r="AF143" s="21">
        <f>-(AF$158*'Fixed Data'!$B$25*'Fixed Data'!AF$47*'Fixed Data'!$B$24*'Fixed Data'!$B$23+AF$158*'Fixed Data'!$B$26)*'Fixed Data'!AM42/10^6</f>
        <v>0</v>
      </c>
      <c r="AG143" s="21">
        <f>-(AG$158*'Fixed Data'!$B$25*'Fixed Data'!AG$47*'Fixed Data'!$B$24*'Fixed Data'!$B$23+AG$158*'Fixed Data'!$B$26)*'Fixed Data'!AN42/10^6</f>
        <v>0</v>
      </c>
      <c r="AH143" s="21">
        <f>-(AH$158*'Fixed Data'!$B$25*'Fixed Data'!AH$47*'Fixed Data'!$B$24*'Fixed Data'!$B$23+AH$158*'Fixed Data'!$B$26)*'Fixed Data'!AO42/10^6</f>
        <v>0</v>
      </c>
      <c r="AI143" s="21">
        <f>-(AI$158*'Fixed Data'!$B$25*'Fixed Data'!AI$47*'Fixed Data'!$B$24*'Fixed Data'!$B$23+AI$158*'Fixed Data'!$B$26)*'Fixed Data'!AP42/10^6</f>
        <v>0</v>
      </c>
      <c r="AJ143" s="21">
        <f>-(AJ$158*'Fixed Data'!$B$25*'Fixed Data'!AJ$47*'Fixed Data'!$B$24*'Fixed Data'!$B$23+AJ$158*'Fixed Data'!$B$26)*'Fixed Data'!AQ42/10^6</f>
        <v>0</v>
      </c>
      <c r="AK143" s="21">
        <f>-(AK$158*'Fixed Data'!$B$25*'Fixed Data'!AK$47*'Fixed Data'!$B$24*'Fixed Data'!$B$23+AK$158*'Fixed Data'!$B$26)*'Fixed Data'!AR42/10^6</f>
        <v>0</v>
      </c>
      <c r="AL143" s="21">
        <f>-(AL$158*'Fixed Data'!$B$25*'Fixed Data'!AL$47*'Fixed Data'!$B$24*'Fixed Data'!$B$23+AL$158*'Fixed Data'!$B$26)*'Fixed Data'!AS42/10^6</f>
        <v>0</v>
      </c>
      <c r="AM143" s="21">
        <f>-(AM$158*'Fixed Data'!$B$25*'Fixed Data'!AM$47*'Fixed Data'!$B$24*'Fixed Data'!$B$23+AM$158*'Fixed Data'!$B$26)*'Fixed Data'!AT42/10^6</f>
        <v>0</v>
      </c>
      <c r="AN143" s="21">
        <f>-(AN$158*'Fixed Data'!$B$25*'Fixed Data'!AN$47*'Fixed Data'!$B$24*'Fixed Data'!$B$23+AN$158*'Fixed Data'!$B$26)*'Fixed Data'!AU42/10^6</f>
        <v>0</v>
      </c>
      <c r="AO143" s="21">
        <f>-(AO$158*'Fixed Data'!$B$25*'Fixed Data'!AO$47*'Fixed Data'!$B$24*'Fixed Data'!$B$23+AO$158*'Fixed Data'!$B$26)*'Fixed Data'!AV42/10^6</f>
        <v>0</v>
      </c>
      <c r="AP143" s="21">
        <f>-(AP$158*'Fixed Data'!$B$25*'Fixed Data'!AP$47*'Fixed Data'!$B$24*'Fixed Data'!$B$23+AP$158*'Fixed Data'!$B$26)*'Fixed Data'!AW42/10^6</f>
        <v>0</v>
      </c>
      <c r="AQ143" s="21">
        <f>-(AQ$158*'Fixed Data'!$B$25*'Fixed Data'!AQ$47*'Fixed Data'!$B$24*'Fixed Data'!$B$23+AQ$158*'Fixed Data'!$B$26)*'Fixed Data'!AX42/10^6</f>
        <v>0</v>
      </c>
      <c r="AR143" s="21">
        <f>-(AR$158*'Fixed Data'!$B$25*'Fixed Data'!AR$47*'Fixed Data'!$B$24*'Fixed Data'!$B$23+AR$158*'Fixed Data'!$B$26)*'Fixed Data'!AY42/10^6</f>
        <v>0</v>
      </c>
      <c r="AS143" s="21">
        <f>-(AS$158*'Fixed Data'!$B$25*'Fixed Data'!AS$47*'Fixed Data'!$B$24*'Fixed Data'!$B$23+AS$158*'Fixed Data'!$B$26)*'Fixed Data'!AZ42/10^6</f>
        <v>0</v>
      </c>
      <c r="AT143" s="21">
        <f>-(AT$158*'Fixed Data'!$B$25*'Fixed Data'!AT$47*'Fixed Data'!$B$24*'Fixed Data'!$B$23+AT$158*'Fixed Data'!$B$26)*'Fixed Data'!BA42/10^6</f>
        <v>0</v>
      </c>
      <c r="AU143" s="21">
        <f>-(AU$158*'Fixed Data'!$B$25*'Fixed Data'!AU$47*'Fixed Data'!$B$24*'Fixed Data'!$B$23+AU$158*'Fixed Data'!$B$26)*'Fixed Data'!BB42/10^6</f>
        <v>0</v>
      </c>
      <c r="AV143" s="21">
        <f>-(AV$158*'Fixed Data'!$B$25*'Fixed Data'!AV$47*'Fixed Data'!$B$24*'Fixed Data'!$B$23+AV$158*'Fixed Data'!$B$26)*'Fixed Data'!BC42/10^6</f>
        <v>0</v>
      </c>
      <c r="AW143" s="21">
        <f>-(AW$158*'Fixed Data'!$B$25*'Fixed Data'!AW$47*'Fixed Data'!$B$24*'Fixed Data'!$B$23+AW$158*'Fixed Data'!$B$26)*'Fixed Data'!BD42/10^6</f>
        <v>0</v>
      </c>
      <c r="AX143" s="21">
        <f>-(AX$158*'Fixed Data'!$B$25*'Fixed Data'!AX$47*'Fixed Data'!$B$24*'Fixed Data'!$B$23+AX$158*'Fixed Data'!$B$26)*'Fixed Data'!BE42/10^6</f>
        <v>0</v>
      </c>
      <c r="AY143" s="21">
        <f>-(AY$158*'Fixed Data'!$B$25*'Fixed Data'!AY$47*'Fixed Data'!$B$24*'Fixed Data'!$B$23+AY$158*'Fixed Data'!$B$26)*'Fixed Data'!BF42/10^6</f>
        <v>0</v>
      </c>
      <c r="AZ143" s="21">
        <f>-(AZ$158*'Fixed Data'!$B$25*'Fixed Data'!AZ$47*'Fixed Data'!$B$24*'Fixed Data'!$B$23+AZ$158*'Fixed Data'!$B$26)*'Fixed Data'!BG42/10^6</f>
        <v>0</v>
      </c>
      <c r="BA143" s="21">
        <f>-(BA$158*'Fixed Data'!$B$25*'Fixed Data'!BA$47*'Fixed Data'!$B$24*'Fixed Data'!$B$23+BA$158*'Fixed Data'!$B$26)*'Fixed Data'!BH42/10^6</f>
        <v>0</v>
      </c>
      <c r="BB143" s="21">
        <f>-(BB$158*'Fixed Data'!$B$25*'Fixed Data'!BB$47*'Fixed Data'!$B$24*'Fixed Data'!$B$23+BB$158*'Fixed Data'!$B$26)*'Fixed Data'!BI42/10^6</f>
        <v>0</v>
      </c>
    </row>
    <row r="144" spans="1:54" outlineLevel="2">
      <c r="A144" s="424"/>
      <c r="B144" s="135" t="s">
        <v>282</v>
      </c>
      <c r="C144" s="135"/>
      <c r="D144" s="135" t="s">
        <v>379</v>
      </c>
      <c r="E144" s="279"/>
      <c r="F144" s="279"/>
      <c r="G144" s="279"/>
      <c r="H144" s="279"/>
      <c r="I144" s="279"/>
      <c r="J144" s="279"/>
      <c r="K144" s="279"/>
      <c r="L144" s="279"/>
      <c r="M144" s="279"/>
      <c r="N144" s="279"/>
      <c r="O144" s="279"/>
      <c r="P144" s="279"/>
      <c r="Q144" s="279"/>
      <c r="R144" s="279"/>
      <c r="S144" s="279"/>
      <c r="T144" s="279"/>
      <c r="U144" s="279"/>
      <c r="V144" s="279"/>
      <c r="W144" s="279"/>
      <c r="X144" s="279"/>
      <c r="Y144" s="279"/>
      <c r="Z144" s="279"/>
      <c r="AA144" s="279"/>
      <c r="AB144" s="279"/>
      <c r="AC144" s="279"/>
      <c r="AD144" s="279"/>
      <c r="AE144" s="279"/>
      <c r="AF144" s="279"/>
      <c r="AG144" s="279"/>
      <c r="AH144" s="279"/>
      <c r="AI144" s="279"/>
      <c r="AJ144" s="279"/>
      <c r="AK144" s="279"/>
      <c r="AL144" s="279"/>
      <c r="AM144" s="279"/>
      <c r="AN144" s="279"/>
      <c r="AO144" s="279"/>
      <c r="AP144" s="279"/>
      <c r="AQ144" s="279"/>
      <c r="AR144" s="279"/>
      <c r="AS144" s="279"/>
      <c r="AT144" s="279"/>
      <c r="AU144" s="279"/>
      <c r="AV144" s="279"/>
      <c r="AW144" s="279"/>
      <c r="AX144" s="279"/>
      <c r="AY144" s="279"/>
      <c r="AZ144" s="279"/>
      <c r="BA144" s="279"/>
      <c r="BB144" s="279"/>
    </row>
    <row r="145" spans="1:54" outlineLevel="2">
      <c r="A145" s="424"/>
      <c r="B145" s="135" t="s">
        <v>282</v>
      </c>
      <c r="C145" s="135"/>
      <c r="D145" s="135" t="s">
        <v>379</v>
      </c>
      <c r="E145" s="279"/>
      <c r="F145" s="279"/>
      <c r="G145" s="279"/>
      <c r="H145" s="279"/>
      <c r="I145" s="279"/>
      <c r="J145" s="279"/>
      <c r="K145" s="279"/>
      <c r="L145" s="279"/>
      <c r="M145" s="279"/>
      <c r="N145" s="279"/>
      <c r="O145" s="279"/>
      <c r="P145" s="279"/>
      <c r="Q145" s="279"/>
      <c r="R145" s="279"/>
      <c r="S145" s="279"/>
      <c r="T145" s="279"/>
      <c r="U145" s="279"/>
      <c r="V145" s="279"/>
      <c r="W145" s="279"/>
      <c r="X145" s="279"/>
      <c r="Y145" s="279"/>
      <c r="Z145" s="279"/>
      <c r="AA145" s="279"/>
      <c r="AB145" s="279"/>
      <c r="AC145" s="279"/>
      <c r="AD145" s="279"/>
      <c r="AE145" s="279"/>
      <c r="AF145" s="279"/>
      <c r="AG145" s="279"/>
      <c r="AH145" s="279"/>
      <c r="AI145" s="279"/>
      <c r="AJ145" s="279"/>
      <c r="AK145" s="279"/>
      <c r="AL145" s="279"/>
      <c r="AM145" s="279"/>
      <c r="AN145" s="279"/>
      <c r="AO145" s="279"/>
      <c r="AP145" s="279"/>
      <c r="AQ145" s="279"/>
      <c r="AR145" s="279"/>
      <c r="AS145" s="279"/>
      <c r="AT145" s="279"/>
      <c r="AU145" s="279"/>
      <c r="AV145" s="279"/>
      <c r="AW145" s="279"/>
      <c r="AX145" s="279"/>
      <c r="AY145" s="279"/>
      <c r="AZ145" s="279"/>
      <c r="BA145" s="279"/>
      <c r="BB145" s="279"/>
    </row>
    <row r="146" spans="1:54" outlineLevel="2">
      <c r="A146" s="424"/>
      <c r="B146" s="135" t="s">
        <v>285</v>
      </c>
      <c r="C146" s="135" t="s">
        <v>461</v>
      </c>
      <c r="D146" s="135" t="s">
        <v>379</v>
      </c>
      <c r="E146" s="21">
        <f>-E$161*'Fixed Data'!$B$20*'Fixed Data'!$B$22</f>
        <v>0</v>
      </c>
      <c r="F146" s="21">
        <f>-F$161*'Fixed Data'!$B$20*'Fixed Data'!$B$22</f>
        <v>0</v>
      </c>
      <c r="G146" s="21">
        <f>-G$161*'Fixed Data'!$B$20*'Fixed Data'!$B$22</f>
        <v>0</v>
      </c>
      <c r="H146" s="21">
        <f>-H$161*'Fixed Data'!$B$20*'Fixed Data'!$B$22</f>
        <v>0</v>
      </c>
      <c r="I146" s="21">
        <f>-I$161*'Fixed Data'!$B$20*'Fixed Data'!$B$22</f>
        <v>0</v>
      </c>
      <c r="J146" s="21">
        <f>-J$161*'Fixed Data'!$B$20*'Fixed Data'!$B$22</f>
        <v>0</v>
      </c>
      <c r="K146" s="21">
        <f>-K$161*'Fixed Data'!$B$20*'Fixed Data'!$B$22</f>
        <v>0</v>
      </c>
      <c r="L146" s="21">
        <f>-L$161*'Fixed Data'!$B$20*'Fixed Data'!$B$22</f>
        <v>0</v>
      </c>
      <c r="M146" s="21">
        <f>-M$161*'Fixed Data'!$B$20*'Fixed Data'!$B$22</f>
        <v>0</v>
      </c>
      <c r="N146" s="21">
        <f>-N$161*'Fixed Data'!$B$20*'Fixed Data'!$B$22</f>
        <v>0</v>
      </c>
      <c r="O146" s="21">
        <f>-O$161*'Fixed Data'!$B$20*'Fixed Data'!$B$22</f>
        <v>0</v>
      </c>
      <c r="P146" s="21">
        <f>-P$161*'Fixed Data'!$B$20*'Fixed Data'!$B$22</f>
        <v>0</v>
      </c>
      <c r="Q146" s="21">
        <f>-Q$161*'Fixed Data'!$B$20*'Fixed Data'!$B$22</f>
        <v>0</v>
      </c>
      <c r="R146" s="21">
        <f>-R$161*'Fixed Data'!$B$20*'Fixed Data'!$B$22</f>
        <v>0</v>
      </c>
      <c r="S146" s="21">
        <f>-S$161*'Fixed Data'!$B$20*'Fixed Data'!$B$22</f>
        <v>0</v>
      </c>
      <c r="T146" s="21">
        <f>-T$161*'Fixed Data'!$B$20*'Fixed Data'!$B$22</f>
        <v>0</v>
      </c>
      <c r="U146" s="21">
        <f>-U$161*'Fixed Data'!$B$20*'Fixed Data'!$B$22</f>
        <v>0</v>
      </c>
      <c r="V146" s="21">
        <f>-V$161*'Fixed Data'!$B$20*'Fixed Data'!$B$22</f>
        <v>0</v>
      </c>
      <c r="W146" s="21">
        <f>-W$161*'Fixed Data'!$B$20*'Fixed Data'!$B$22</f>
        <v>0</v>
      </c>
      <c r="X146" s="21">
        <f>-X$161*'Fixed Data'!$B$20*'Fixed Data'!$B$22</f>
        <v>0</v>
      </c>
      <c r="Y146" s="21">
        <f>-Y$161*'Fixed Data'!$B$20*'Fixed Data'!$B$22</f>
        <v>0</v>
      </c>
      <c r="Z146" s="21">
        <f>-Z$161*'Fixed Data'!$B$20*'Fixed Data'!$B$22</f>
        <v>0</v>
      </c>
      <c r="AA146" s="21">
        <f>-AA$161*'Fixed Data'!$B$20*'Fixed Data'!$B$22</f>
        <v>0</v>
      </c>
      <c r="AB146" s="21">
        <f>-AB$161*'Fixed Data'!$B$20*'Fixed Data'!$B$22</f>
        <v>0</v>
      </c>
      <c r="AC146" s="21">
        <f>-AC$161*'Fixed Data'!$B$20*'Fixed Data'!$B$22</f>
        <v>0</v>
      </c>
      <c r="AD146" s="21">
        <f>-AD$161*'Fixed Data'!$B$20*'Fixed Data'!$B$22</f>
        <v>0</v>
      </c>
      <c r="AE146" s="21">
        <f>-AE$161*'Fixed Data'!$B$20*'Fixed Data'!$B$22</f>
        <v>0</v>
      </c>
      <c r="AF146" s="21">
        <f>-AF$161*'Fixed Data'!$B$20*'Fixed Data'!$B$22</f>
        <v>0</v>
      </c>
      <c r="AG146" s="21">
        <f>-AG$161*'Fixed Data'!$B$20*'Fixed Data'!$B$22</f>
        <v>0</v>
      </c>
      <c r="AH146" s="21">
        <f>-AH$161*'Fixed Data'!$B$20*'Fixed Data'!$B$22</f>
        <v>0</v>
      </c>
      <c r="AI146" s="21">
        <f>-AI$161*'Fixed Data'!$B$20*'Fixed Data'!$B$22</f>
        <v>0</v>
      </c>
      <c r="AJ146" s="21">
        <f>-AJ$161*'Fixed Data'!$B$20*'Fixed Data'!$B$22</f>
        <v>0</v>
      </c>
      <c r="AK146" s="21">
        <f>-AK$161*'Fixed Data'!$B$20*'Fixed Data'!$B$22</f>
        <v>0</v>
      </c>
      <c r="AL146" s="21">
        <f>-AL$161*'Fixed Data'!$B$20*'Fixed Data'!$B$22</f>
        <v>0</v>
      </c>
      <c r="AM146" s="21">
        <f>-AM$161*'Fixed Data'!$B$20*'Fixed Data'!$B$22</f>
        <v>0</v>
      </c>
      <c r="AN146" s="21">
        <f>-AN$161*'Fixed Data'!$B$20*'Fixed Data'!$B$22</f>
        <v>0</v>
      </c>
      <c r="AO146" s="21">
        <f>-AO$161*'Fixed Data'!$B$20*'Fixed Data'!$B$22</f>
        <v>0</v>
      </c>
      <c r="AP146" s="21">
        <f>-AP$161*'Fixed Data'!$B$20*'Fixed Data'!$B$22</f>
        <v>0</v>
      </c>
      <c r="AQ146" s="21">
        <f>-AQ$161*'Fixed Data'!$B$20*'Fixed Data'!$B$22</f>
        <v>0</v>
      </c>
      <c r="AR146" s="21">
        <f>-AR$161*'Fixed Data'!$B$20*'Fixed Data'!$B$22</f>
        <v>0</v>
      </c>
      <c r="AS146" s="21">
        <f>-AS$161*'Fixed Data'!$B$20*'Fixed Data'!$B$22</f>
        <v>0</v>
      </c>
      <c r="AT146" s="21">
        <f>-AT$161*'Fixed Data'!$B$20*'Fixed Data'!$B$22</f>
        <v>0</v>
      </c>
      <c r="AU146" s="21">
        <f>-AU$161*'Fixed Data'!$B$20*'Fixed Data'!$B$22</f>
        <v>0</v>
      </c>
      <c r="AV146" s="21">
        <f>-AV$161*'Fixed Data'!$B$20*'Fixed Data'!$B$22</f>
        <v>0</v>
      </c>
      <c r="AW146" s="21">
        <f>-AW$161*'Fixed Data'!$B$20*'Fixed Data'!$B$22</f>
        <v>0</v>
      </c>
      <c r="AX146" s="21">
        <f>-AX$161*'Fixed Data'!$B$20*'Fixed Data'!$B$22</f>
        <v>0</v>
      </c>
      <c r="AY146" s="21">
        <f>-AY$161*'Fixed Data'!$B$20*'Fixed Data'!$B$22</f>
        <v>0</v>
      </c>
      <c r="AZ146" s="21">
        <f>-AZ$161*'Fixed Data'!$B$20*'Fixed Data'!$B$22</f>
        <v>0</v>
      </c>
      <c r="BA146" s="21">
        <f>-BA$161*'Fixed Data'!$B$20*'Fixed Data'!$B$22</f>
        <v>0</v>
      </c>
      <c r="BB146" s="21">
        <f>-BB$161*'Fixed Data'!$B$20*'Fixed Data'!$B$22</f>
        <v>0</v>
      </c>
    </row>
    <row r="147" spans="1:54" outlineLevel="2">
      <c r="A147" s="424"/>
      <c r="B147" s="135" t="s">
        <v>285</v>
      </c>
      <c r="C147" s="135" t="s">
        <v>462</v>
      </c>
      <c r="D147" s="135" t="s">
        <v>379</v>
      </c>
      <c r="E147" s="21">
        <f>-E$162*'Fixed Data'!$B$21*'Fixed Data'!$B$22</f>
        <v>0</v>
      </c>
      <c r="F147" s="21">
        <f>-F$162*'Fixed Data'!$B$21*'Fixed Data'!$B$22</f>
        <v>0</v>
      </c>
      <c r="G147" s="21">
        <f>-G$162*'Fixed Data'!$B$21*'Fixed Data'!$B$22</f>
        <v>0</v>
      </c>
      <c r="H147" s="21">
        <f>-H$162*'Fixed Data'!$B$21*'Fixed Data'!$B$22</f>
        <v>0</v>
      </c>
      <c r="I147" s="21">
        <f>-I$162*'Fixed Data'!$B$21*'Fixed Data'!$B$22</f>
        <v>0</v>
      </c>
      <c r="J147" s="21">
        <f>-J$162*'Fixed Data'!$B$21*'Fixed Data'!$B$22</f>
        <v>0</v>
      </c>
      <c r="K147" s="21">
        <f>-K$162*'Fixed Data'!$B$21*'Fixed Data'!$B$22</f>
        <v>0</v>
      </c>
      <c r="L147" s="21">
        <f>-L$162*'Fixed Data'!$B$21*'Fixed Data'!$B$22</f>
        <v>0</v>
      </c>
      <c r="M147" s="21">
        <f>-M$162*'Fixed Data'!$B$21*'Fixed Data'!$B$22</f>
        <v>0</v>
      </c>
      <c r="N147" s="21">
        <f>-N$162*'Fixed Data'!$B$21*'Fixed Data'!$B$22</f>
        <v>0</v>
      </c>
      <c r="O147" s="21">
        <f>-O$162*'Fixed Data'!$B$21*'Fixed Data'!$B$22</f>
        <v>0</v>
      </c>
      <c r="P147" s="21">
        <f>-P$162*'Fixed Data'!$B$21*'Fixed Data'!$B$22</f>
        <v>0</v>
      </c>
      <c r="Q147" s="21">
        <f>-Q$162*'Fixed Data'!$B$21*'Fixed Data'!$B$22</f>
        <v>0</v>
      </c>
      <c r="R147" s="21">
        <f>-R$162*'Fixed Data'!$B$21*'Fixed Data'!$B$22</f>
        <v>0</v>
      </c>
      <c r="S147" s="21">
        <f>-S$162*'Fixed Data'!$B$21*'Fixed Data'!$B$22</f>
        <v>0</v>
      </c>
      <c r="T147" s="21">
        <f>-T$162*'Fixed Data'!$B$21*'Fixed Data'!$B$22</f>
        <v>0</v>
      </c>
      <c r="U147" s="21">
        <f>-U$162*'Fixed Data'!$B$21*'Fixed Data'!$B$22</f>
        <v>0</v>
      </c>
      <c r="V147" s="21">
        <f>-V$162*'Fixed Data'!$B$21*'Fixed Data'!$B$22</f>
        <v>0</v>
      </c>
      <c r="W147" s="21">
        <f>-W$162*'Fixed Data'!$B$21*'Fixed Data'!$B$22</f>
        <v>0</v>
      </c>
      <c r="X147" s="21">
        <f>-X$162*'Fixed Data'!$B$21*'Fixed Data'!$B$22</f>
        <v>0</v>
      </c>
      <c r="Y147" s="21">
        <f>-Y$162*'Fixed Data'!$B$21*'Fixed Data'!$B$22</f>
        <v>0</v>
      </c>
      <c r="Z147" s="21">
        <f>-Z$162*'Fixed Data'!$B$21*'Fixed Data'!$B$22</f>
        <v>0</v>
      </c>
      <c r="AA147" s="21">
        <f>-AA$162*'Fixed Data'!$B$21*'Fixed Data'!$B$22</f>
        <v>0</v>
      </c>
      <c r="AB147" s="21">
        <f>-AB$162*'Fixed Data'!$B$21*'Fixed Data'!$B$22</f>
        <v>0</v>
      </c>
      <c r="AC147" s="21">
        <f>-AC$162*'Fixed Data'!$B$21*'Fixed Data'!$B$22</f>
        <v>0</v>
      </c>
      <c r="AD147" s="21">
        <f>-AD$162*'Fixed Data'!$B$21*'Fixed Data'!$B$22</f>
        <v>0</v>
      </c>
      <c r="AE147" s="21">
        <f>-AE$162*'Fixed Data'!$B$21*'Fixed Data'!$B$22</f>
        <v>0</v>
      </c>
      <c r="AF147" s="21">
        <f>-AF$162*'Fixed Data'!$B$21*'Fixed Data'!$B$22</f>
        <v>0</v>
      </c>
      <c r="AG147" s="21">
        <f>-AG$162*'Fixed Data'!$B$21*'Fixed Data'!$B$22</f>
        <v>0</v>
      </c>
      <c r="AH147" s="21">
        <f>-AH$162*'Fixed Data'!$B$21*'Fixed Data'!$B$22</f>
        <v>0</v>
      </c>
      <c r="AI147" s="21">
        <f>-AI$162*'Fixed Data'!$B$21*'Fixed Data'!$B$22</f>
        <v>0</v>
      </c>
      <c r="AJ147" s="21">
        <f>-AJ$162*'Fixed Data'!$B$21*'Fixed Data'!$B$22</f>
        <v>0</v>
      </c>
      <c r="AK147" s="21">
        <f>-AK$162*'Fixed Data'!$B$21*'Fixed Data'!$B$22</f>
        <v>0</v>
      </c>
      <c r="AL147" s="21">
        <f>-AL$162*'Fixed Data'!$B$21*'Fixed Data'!$B$22</f>
        <v>0</v>
      </c>
      <c r="AM147" s="21">
        <f>-AM$162*'Fixed Data'!$B$21*'Fixed Data'!$B$22</f>
        <v>0</v>
      </c>
      <c r="AN147" s="21">
        <f>-AN$162*'Fixed Data'!$B$21*'Fixed Data'!$B$22</f>
        <v>0</v>
      </c>
      <c r="AO147" s="21">
        <f>-AO$162*'Fixed Data'!$B$21*'Fixed Data'!$B$22</f>
        <v>0</v>
      </c>
      <c r="AP147" s="21">
        <f>-AP$162*'Fixed Data'!$B$21*'Fixed Data'!$B$22</f>
        <v>0</v>
      </c>
      <c r="AQ147" s="21">
        <f>-AQ$162*'Fixed Data'!$B$21*'Fixed Data'!$B$22</f>
        <v>0</v>
      </c>
      <c r="AR147" s="21">
        <f>-AR$162*'Fixed Data'!$B$21*'Fixed Data'!$B$22</f>
        <v>0</v>
      </c>
      <c r="AS147" s="21">
        <f>-AS$162*'Fixed Data'!$B$21*'Fixed Data'!$B$22</f>
        <v>0</v>
      </c>
      <c r="AT147" s="21">
        <f>-AT$162*'Fixed Data'!$B$21*'Fixed Data'!$B$22</f>
        <v>0</v>
      </c>
      <c r="AU147" s="21">
        <f>-AU$162*'Fixed Data'!$B$21*'Fixed Data'!$B$22</f>
        <v>0</v>
      </c>
      <c r="AV147" s="21">
        <f>-AV$162*'Fixed Data'!$B$21*'Fixed Data'!$B$22</f>
        <v>0</v>
      </c>
      <c r="AW147" s="21">
        <f>-AW$162*'Fixed Data'!$B$21*'Fixed Data'!$B$22</f>
        <v>0</v>
      </c>
      <c r="AX147" s="21">
        <f>-AX$162*'Fixed Data'!$B$21*'Fixed Data'!$B$22</f>
        <v>0</v>
      </c>
      <c r="AY147" s="21">
        <f>-AY$162*'Fixed Data'!$B$21*'Fixed Data'!$B$22</f>
        <v>0</v>
      </c>
      <c r="AZ147" s="21">
        <f>-AZ$162*'Fixed Data'!$B$21*'Fixed Data'!$B$22</f>
        <v>0</v>
      </c>
      <c r="BA147" s="21">
        <f>-BA$162*'Fixed Data'!$B$21*'Fixed Data'!$B$22</f>
        <v>0</v>
      </c>
      <c r="BB147" s="21">
        <f>-BB$162*'Fixed Data'!$B$21*'Fixed Data'!$B$22</f>
        <v>0</v>
      </c>
    </row>
    <row r="148" spans="1:54" outlineLevel="2">
      <c r="A148" s="424"/>
      <c r="B148" s="135" t="s">
        <v>285</v>
      </c>
      <c r="C148" s="135"/>
      <c r="D148" s="135" t="s">
        <v>379</v>
      </c>
      <c r="E148" s="279"/>
      <c r="F148" s="279"/>
      <c r="G148" s="279"/>
      <c r="H148" s="279"/>
      <c r="I148" s="279"/>
      <c r="J148" s="279"/>
      <c r="K148" s="279"/>
      <c r="L148" s="279"/>
      <c r="M148" s="279"/>
      <c r="N148" s="279"/>
      <c r="O148" s="279"/>
      <c r="P148" s="279"/>
      <c r="Q148" s="279"/>
      <c r="R148" s="279"/>
      <c r="S148" s="279"/>
      <c r="T148" s="279"/>
      <c r="U148" s="279"/>
      <c r="V148" s="279"/>
      <c r="W148" s="279"/>
      <c r="X148" s="279"/>
      <c r="Y148" s="279"/>
      <c r="Z148" s="279"/>
      <c r="AA148" s="279"/>
      <c r="AB148" s="279"/>
      <c r="AC148" s="279"/>
      <c r="AD148" s="279"/>
      <c r="AE148" s="279"/>
      <c r="AF148" s="279"/>
      <c r="AG148" s="279"/>
      <c r="AH148" s="279"/>
      <c r="AI148" s="279"/>
      <c r="AJ148" s="279"/>
      <c r="AK148" s="279"/>
      <c r="AL148" s="279"/>
      <c r="AM148" s="279"/>
      <c r="AN148" s="279"/>
      <c r="AO148" s="279"/>
      <c r="AP148" s="279"/>
      <c r="AQ148" s="279"/>
      <c r="AR148" s="279"/>
      <c r="AS148" s="279"/>
      <c r="AT148" s="279"/>
      <c r="AU148" s="279"/>
      <c r="AV148" s="279"/>
      <c r="AW148" s="279"/>
      <c r="AX148" s="279"/>
      <c r="AY148" s="279"/>
      <c r="AZ148" s="279"/>
      <c r="BA148" s="279"/>
      <c r="BB148" s="279"/>
    </row>
    <row r="149" spans="1:54" outlineLevel="2">
      <c r="A149" s="424"/>
      <c r="B149" s="135" t="s">
        <v>285</v>
      </c>
      <c r="C149" s="135"/>
      <c r="D149" s="135" t="s">
        <v>379</v>
      </c>
      <c r="E149" s="279"/>
      <c r="F149" s="279"/>
      <c r="G149" s="279"/>
      <c r="H149" s="279"/>
      <c r="I149" s="279"/>
      <c r="J149" s="279"/>
      <c r="K149" s="279"/>
      <c r="L149" s="279"/>
      <c r="M149" s="279"/>
      <c r="N149" s="279"/>
      <c r="O149" s="279"/>
      <c r="P149" s="279"/>
      <c r="Q149" s="279"/>
      <c r="R149" s="279"/>
      <c r="S149" s="279"/>
      <c r="T149" s="279"/>
      <c r="U149" s="279"/>
      <c r="V149" s="279"/>
      <c r="W149" s="279"/>
      <c r="X149" s="279"/>
      <c r="Y149" s="279"/>
      <c r="Z149" s="279"/>
      <c r="AA149" s="279"/>
      <c r="AB149" s="279"/>
      <c r="AC149" s="279"/>
      <c r="AD149" s="279"/>
      <c r="AE149" s="279"/>
      <c r="AF149" s="279"/>
      <c r="AG149" s="279"/>
      <c r="AH149" s="279"/>
      <c r="AI149" s="279"/>
      <c r="AJ149" s="279"/>
      <c r="AK149" s="279"/>
      <c r="AL149" s="279"/>
      <c r="AM149" s="279"/>
      <c r="AN149" s="279"/>
      <c r="AO149" s="279"/>
      <c r="AP149" s="279"/>
      <c r="AQ149" s="279"/>
      <c r="AR149" s="279"/>
      <c r="AS149" s="279"/>
      <c r="AT149" s="279"/>
      <c r="AU149" s="279"/>
      <c r="AV149" s="279"/>
      <c r="AW149" s="279"/>
      <c r="AX149" s="279"/>
      <c r="AY149" s="279"/>
      <c r="AZ149" s="279"/>
      <c r="BA149" s="279"/>
      <c r="BB149" s="279"/>
    </row>
    <row r="150" spans="1:54" outlineLevel="2">
      <c r="A150" s="424"/>
      <c r="B150" s="135" t="s">
        <v>288</v>
      </c>
      <c r="C150" s="315" t="s">
        <v>463</v>
      </c>
      <c r="D150" s="135" t="s">
        <v>379</v>
      </c>
      <c r="E150" s="279"/>
      <c r="F150" s="279"/>
      <c r="G150" s="279"/>
      <c r="H150" s="279"/>
      <c r="I150" s="279"/>
      <c r="J150" s="279"/>
      <c r="K150" s="279"/>
      <c r="L150" s="279"/>
      <c r="M150" s="279"/>
      <c r="N150" s="279"/>
      <c r="O150" s="279"/>
      <c r="P150" s="279"/>
      <c r="Q150" s="279"/>
      <c r="R150" s="279"/>
      <c r="S150" s="279"/>
      <c r="T150" s="279"/>
      <c r="U150" s="279"/>
      <c r="V150" s="279"/>
      <c r="W150" s="279"/>
      <c r="X150" s="279"/>
      <c r="Y150" s="279"/>
      <c r="Z150" s="279"/>
      <c r="AA150" s="279"/>
      <c r="AB150" s="279"/>
      <c r="AC150" s="279"/>
      <c r="AD150" s="279"/>
      <c r="AE150" s="279"/>
      <c r="AF150" s="279"/>
      <c r="AG150" s="279"/>
      <c r="AH150" s="279"/>
      <c r="AI150" s="279"/>
      <c r="AJ150" s="279"/>
      <c r="AK150" s="279"/>
      <c r="AL150" s="279"/>
      <c r="AM150" s="279"/>
      <c r="AN150" s="279"/>
      <c r="AO150" s="279"/>
      <c r="AP150" s="279"/>
      <c r="AQ150" s="279"/>
      <c r="AR150" s="279"/>
      <c r="AS150" s="279"/>
      <c r="AT150" s="279"/>
      <c r="AU150" s="279"/>
      <c r="AV150" s="279"/>
      <c r="AW150" s="279"/>
      <c r="AX150" s="279"/>
      <c r="AY150" s="279"/>
      <c r="AZ150" s="279"/>
      <c r="BA150" s="279"/>
      <c r="BB150" s="279"/>
    </row>
    <row r="151" spans="1:54" outlineLevel="2">
      <c r="A151" s="424"/>
      <c r="B151" s="135" t="s">
        <v>288</v>
      </c>
      <c r="C151" s="315" t="s">
        <v>464</v>
      </c>
      <c r="D151" s="135" t="s">
        <v>379</v>
      </c>
      <c r="E151" s="279"/>
      <c r="F151" s="279"/>
      <c r="G151" s="279"/>
      <c r="H151" s="279"/>
      <c r="I151" s="279"/>
      <c r="J151" s="279"/>
      <c r="K151" s="279"/>
      <c r="L151" s="279"/>
      <c r="M151" s="279"/>
      <c r="N151" s="279"/>
      <c r="O151" s="279"/>
      <c r="P151" s="279"/>
      <c r="Q151" s="279"/>
      <c r="R151" s="279"/>
      <c r="S151" s="279"/>
      <c r="T151" s="279"/>
      <c r="U151" s="279"/>
      <c r="V151" s="279"/>
      <c r="W151" s="279"/>
      <c r="X151" s="279"/>
      <c r="Y151" s="279"/>
      <c r="Z151" s="279"/>
      <c r="AA151" s="279"/>
      <c r="AB151" s="279"/>
      <c r="AC151" s="279"/>
      <c r="AD151" s="279"/>
      <c r="AE151" s="279"/>
      <c r="AF151" s="279"/>
      <c r="AG151" s="279"/>
      <c r="AH151" s="279"/>
      <c r="AI151" s="279"/>
      <c r="AJ151" s="279"/>
      <c r="AK151" s="279"/>
      <c r="AL151" s="279"/>
      <c r="AM151" s="279"/>
      <c r="AN151" s="279"/>
      <c r="AO151" s="279"/>
      <c r="AP151" s="279"/>
      <c r="AQ151" s="279"/>
      <c r="AR151" s="279"/>
      <c r="AS151" s="279"/>
      <c r="AT151" s="279"/>
      <c r="AU151" s="279"/>
      <c r="AV151" s="279"/>
      <c r="AW151" s="279"/>
      <c r="AX151" s="279"/>
      <c r="AY151" s="279"/>
      <c r="AZ151" s="279"/>
      <c r="BA151" s="279"/>
      <c r="BB151" s="279"/>
    </row>
    <row r="152" spans="1:54" outlineLevel="2">
      <c r="A152" s="424"/>
      <c r="B152" s="135" t="s">
        <v>288</v>
      </c>
      <c r="C152" s="315" t="s">
        <v>465</v>
      </c>
      <c r="D152" s="135" t="s">
        <v>379</v>
      </c>
      <c r="E152" s="279"/>
      <c r="F152" s="279"/>
      <c r="G152" s="279"/>
      <c r="H152" s="279"/>
      <c r="I152" s="279"/>
      <c r="J152" s="279"/>
      <c r="K152" s="279"/>
      <c r="L152" s="279"/>
      <c r="M152" s="279"/>
      <c r="N152" s="279"/>
      <c r="O152" s="279"/>
      <c r="P152" s="279"/>
      <c r="Q152" s="279"/>
      <c r="R152" s="279"/>
      <c r="S152" s="279"/>
      <c r="T152" s="279"/>
      <c r="U152" s="279"/>
      <c r="V152" s="279"/>
      <c r="W152" s="279"/>
      <c r="X152" s="279"/>
      <c r="Y152" s="279"/>
      <c r="Z152" s="279"/>
      <c r="AA152" s="279"/>
      <c r="AB152" s="279"/>
      <c r="AC152" s="279"/>
      <c r="AD152" s="279"/>
      <c r="AE152" s="279"/>
      <c r="AF152" s="279"/>
      <c r="AG152" s="279"/>
      <c r="AH152" s="279"/>
      <c r="AI152" s="279"/>
      <c r="AJ152" s="279"/>
      <c r="AK152" s="279"/>
      <c r="AL152" s="279"/>
      <c r="AM152" s="279"/>
      <c r="AN152" s="279"/>
      <c r="AO152" s="279"/>
      <c r="AP152" s="279"/>
      <c r="AQ152" s="279"/>
      <c r="AR152" s="279"/>
      <c r="AS152" s="279"/>
      <c r="AT152" s="279"/>
      <c r="AU152" s="279"/>
      <c r="AV152" s="279"/>
      <c r="AW152" s="279"/>
      <c r="AX152" s="279"/>
      <c r="AY152" s="279"/>
      <c r="AZ152" s="279"/>
      <c r="BA152" s="279"/>
      <c r="BB152" s="279"/>
    </row>
    <row r="153" spans="1:54" outlineLevel="2">
      <c r="A153" s="424"/>
      <c r="B153" s="135" t="s">
        <v>466</v>
      </c>
      <c r="C153" s="135"/>
      <c r="D153" s="135" t="s">
        <v>379</v>
      </c>
      <c r="E153" s="279"/>
      <c r="F153" s="279"/>
      <c r="G153" s="279"/>
      <c r="H153" s="279"/>
      <c r="I153" s="279"/>
      <c r="J153" s="279"/>
      <c r="K153" s="279"/>
      <c r="L153" s="279"/>
      <c r="M153" s="279"/>
      <c r="N153" s="279"/>
      <c r="O153" s="279"/>
      <c r="P153" s="279"/>
      <c r="Q153" s="279"/>
      <c r="R153" s="279"/>
      <c r="S153" s="279"/>
      <c r="T153" s="279"/>
      <c r="U153" s="279"/>
      <c r="V153" s="279"/>
      <c r="W153" s="279"/>
      <c r="X153" s="279"/>
      <c r="Y153" s="279"/>
      <c r="Z153" s="279"/>
      <c r="AA153" s="279"/>
      <c r="AB153" s="279"/>
      <c r="AC153" s="279"/>
      <c r="AD153" s="279"/>
      <c r="AE153" s="279"/>
      <c r="AF153" s="279"/>
      <c r="AG153" s="279"/>
      <c r="AH153" s="279"/>
      <c r="AI153" s="279"/>
      <c r="AJ153" s="279"/>
      <c r="AK153" s="279"/>
      <c r="AL153" s="279"/>
      <c r="AM153" s="279"/>
      <c r="AN153" s="279"/>
      <c r="AO153" s="279"/>
      <c r="AP153" s="279"/>
      <c r="AQ153" s="279"/>
      <c r="AR153" s="279"/>
      <c r="AS153" s="279"/>
      <c r="AT153" s="279"/>
      <c r="AU153" s="279"/>
      <c r="AV153" s="279"/>
      <c r="AW153" s="279"/>
      <c r="AX153" s="279"/>
      <c r="AY153" s="279"/>
      <c r="AZ153" s="279"/>
      <c r="BA153" s="279"/>
      <c r="BB153" s="279"/>
    </row>
    <row r="154" spans="1:54" outlineLevel="2">
      <c r="A154" s="425"/>
      <c r="B154" s="135" t="s">
        <v>466</v>
      </c>
      <c r="C154" s="135"/>
      <c r="D154" s="135" t="s">
        <v>379</v>
      </c>
      <c r="E154" s="279"/>
      <c r="F154" s="279"/>
      <c r="G154" s="279"/>
      <c r="H154" s="279"/>
      <c r="I154" s="279"/>
      <c r="J154" s="279"/>
      <c r="K154" s="279"/>
      <c r="L154" s="279"/>
      <c r="M154" s="279"/>
      <c r="N154" s="279"/>
      <c r="O154" s="279"/>
      <c r="P154" s="279"/>
      <c r="Q154" s="279"/>
      <c r="R154" s="279"/>
      <c r="S154" s="279"/>
      <c r="T154" s="279"/>
      <c r="U154" s="279"/>
      <c r="V154" s="279"/>
      <c r="W154" s="279"/>
      <c r="X154" s="279"/>
      <c r="Y154" s="279"/>
      <c r="Z154" s="279"/>
      <c r="AA154" s="279"/>
      <c r="AB154" s="279"/>
      <c r="AC154" s="279"/>
      <c r="AD154" s="279"/>
      <c r="AE154" s="279"/>
      <c r="AF154" s="279"/>
      <c r="AG154" s="279"/>
      <c r="AH154" s="279"/>
      <c r="AI154" s="279"/>
      <c r="AJ154" s="279"/>
      <c r="AK154" s="279"/>
      <c r="AL154" s="279"/>
      <c r="AM154" s="279"/>
      <c r="AN154" s="279"/>
      <c r="AO154" s="279"/>
      <c r="AP154" s="279"/>
      <c r="AQ154" s="279"/>
      <c r="AR154" s="279"/>
      <c r="AS154" s="279"/>
      <c r="AT154" s="279"/>
      <c r="AU154" s="279"/>
      <c r="AV154" s="279"/>
      <c r="AW154" s="279"/>
      <c r="AX154" s="279"/>
      <c r="AY154" s="279"/>
      <c r="AZ154" s="279"/>
      <c r="BA154" s="279"/>
      <c r="BB154" s="279"/>
    </row>
    <row r="155" spans="1:54" outlineLevel="1">
      <c r="A155" s="133"/>
      <c r="B155" s="134"/>
      <c r="C155" s="135"/>
      <c r="D155" s="135"/>
      <c r="E155" s="136"/>
      <c r="F155" s="137"/>
      <c r="G155" s="137"/>
      <c r="H155" s="137"/>
      <c r="I155" s="137"/>
      <c r="J155" s="137"/>
      <c r="K155" s="137"/>
      <c r="L155" s="137"/>
      <c r="M155" s="137"/>
      <c r="N155" s="137"/>
      <c r="O155" s="137"/>
      <c r="P155" s="137"/>
      <c r="Q155" s="137"/>
      <c r="R155" s="137"/>
      <c r="S155" s="137"/>
      <c r="T155" s="137"/>
      <c r="U155" s="137"/>
      <c r="V155" s="137"/>
      <c r="W155" s="137"/>
      <c r="X155" s="137"/>
      <c r="Y155" s="137"/>
      <c r="Z155" s="137"/>
      <c r="AA155" s="137"/>
      <c r="AB155" s="137"/>
      <c r="AC155" s="137"/>
      <c r="AD155" s="137"/>
      <c r="AE155" s="137"/>
      <c r="AF155" s="137"/>
      <c r="AG155" s="137"/>
      <c r="AH155" s="137"/>
      <c r="AI155" s="137"/>
      <c r="AJ155" s="137"/>
      <c r="AK155" s="137"/>
      <c r="AL155" s="137"/>
      <c r="AM155" s="137"/>
      <c r="AN155" s="137"/>
      <c r="AO155" s="137"/>
      <c r="AP155" s="137"/>
      <c r="AQ155" s="137"/>
      <c r="AR155" s="137"/>
      <c r="AS155" s="137"/>
      <c r="AT155" s="137"/>
      <c r="AU155" s="137"/>
      <c r="AV155" s="137"/>
      <c r="AW155" s="137"/>
      <c r="AX155" s="137"/>
      <c r="AY155" s="137"/>
      <c r="AZ155" s="137"/>
      <c r="BA155" s="137"/>
      <c r="BB155" s="137"/>
    </row>
    <row r="156" spans="1:54" outlineLevel="1">
      <c r="A156" s="134" t="s">
        <v>370</v>
      </c>
      <c r="B156" s="134"/>
      <c r="C156" s="135"/>
      <c r="D156" s="135"/>
      <c r="E156" s="136"/>
      <c r="F156" s="137"/>
      <c r="G156" s="137"/>
      <c r="H156" s="137"/>
      <c r="I156" s="137"/>
      <c r="J156" s="137"/>
      <c r="K156" s="137"/>
      <c r="L156" s="137"/>
      <c r="M156" s="137"/>
      <c r="N156" s="137"/>
      <c r="O156" s="137"/>
      <c r="P156" s="137"/>
      <c r="Q156" s="137"/>
      <c r="R156" s="137"/>
      <c r="S156" s="137"/>
      <c r="T156" s="137"/>
      <c r="U156" s="137"/>
      <c r="V156" s="137"/>
      <c r="W156" s="137"/>
      <c r="X156" s="137"/>
      <c r="Y156" s="137"/>
      <c r="Z156" s="137"/>
      <c r="AA156" s="137"/>
      <c r="AB156" s="137"/>
      <c r="AC156" s="137"/>
      <c r="AD156" s="137"/>
      <c r="AE156" s="137"/>
      <c r="AF156" s="137"/>
      <c r="AG156" s="137"/>
      <c r="AH156" s="137"/>
      <c r="AI156" s="137"/>
      <c r="AJ156" s="137"/>
      <c r="AK156" s="137"/>
      <c r="AL156" s="137"/>
      <c r="AM156" s="137"/>
      <c r="AN156" s="137"/>
      <c r="AO156" s="137"/>
      <c r="AP156" s="137"/>
      <c r="AQ156" s="137"/>
      <c r="AR156" s="137"/>
      <c r="AS156" s="137"/>
      <c r="AT156" s="137"/>
      <c r="AU156" s="137"/>
      <c r="AV156" s="137"/>
      <c r="AW156" s="137"/>
      <c r="AX156" s="137"/>
      <c r="AY156" s="137"/>
      <c r="AZ156" s="137"/>
      <c r="BA156" s="137"/>
      <c r="BB156" s="137"/>
    </row>
    <row r="157" spans="1:54" outlineLevel="2">
      <c r="A157" s="133"/>
      <c r="B157" s="134" t="s">
        <v>459</v>
      </c>
      <c r="C157" s="134" t="s">
        <v>158</v>
      </c>
      <c r="D157" s="135"/>
      <c r="E157" s="130">
        <v>2027</v>
      </c>
      <c r="F157" s="130">
        <v>2028</v>
      </c>
      <c r="G157" s="130">
        <v>2029</v>
      </c>
      <c r="H157" s="130">
        <v>2030</v>
      </c>
      <c r="I157" s="130">
        <v>2031</v>
      </c>
      <c r="J157" s="130">
        <v>2032</v>
      </c>
      <c r="K157" s="130">
        <v>2033</v>
      </c>
      <c r="L157" s="130">
        <v>2034</v>
      </c>
      <c r="M157" s="130">
        <v>2035</v>
      </c>
      <c r="N157" s="130">
        <v>2036</v>
      </c>
      <c r="O157" s="130">
        <v>2037</v>
      </c>
      <c r="P157" s="130">
        <v>2038</v>
      </c>
      <c r="Q157" s="130">
        <v>2039</v>
      </c>
      <c r="R157" s="130">
        <v>2040</v>
      </c>
      <c r="S157" s="130">
        <v>2041</v>
      </c>
      <c r="T157" s="130">
        <v>2042</v>
      </c>
      <c r="U157" s="130">
        <v>2043</v>
      </c>
      <c r="V157" s="130">
        <v>2044</v>
      </c>
      <c r="W157" s="130">
        <v>2045</v>
      </c>
      <c r="X157" s="130">
        <v>2046</v>
      </c>
      <c r="Y157" s="130">
        <v>2047</v>
      </c>
      <c r="Z157" s="130">
        <v>2048</v>
      </c>
      <c r="AA157" s="130">
        <v>2049</v>
      </c>
      <c r="AB157" s="130">
        <v>2050</v>
      </c>
      <c r="AC157" s="130">
        <v>2051</v>
      </c>
      <c r="AD157" s="130">
        <v>2052</v>
      </c>
      <c r="AE157" s="130">
        <v>2053</v>
      </c>
      <c r="AF157" s="130">
        <v>2054</v>
      </c>
      <c r="AG157" s="130">
        <v>2055</v>
      </c>
      <c r="AH157" s="130">
        <v>2056</v>
      </c>
      <c r="AI157" s="130">
        <v>2057</v>
      </c>
      <c r="AJ157" s="130">
        <v>2058</v>
      </c>
      <c r="AK157" s="130">
        <v>2059</v>
      </c>
      <c r="AL157" s="130">
        <v>2060</v>
      </c>
      <c r="AM157" s="130">
        <v>2061</v>
      </c>
      <c r="AN157" s="130">
        <v>2062</v>
      </c>
      <c r="AO157" s="130">
        <v>2063</v>
      </c>
      <c r="AP157" s="130">
        <v>2064</v>
      </c>
      <c r="AQ157" s="130">
        <v>2065</v>
      </c>
      <c r="AR157" s="130">
        <v>2066</v>
      </c>
      <c r="AS157" s="130">
        <v>2067</v>
      </c>
      <c r="AT157" s="130">
        <v>2068</v>
      </c>
      <c r="AU157" s="130">
        <v>2069</v>
      </c>
      <c r="AV157" s="130">
        <v>2070</v>
      </c>
      <c r="AW157" s="130">
        <v>2071</v>
      </c>
      <c r="AX157" s="130">
        <v>2072</v>
      </c>
      <c r="AY157" s="130">
        <v>2073</v>
      </c>
      <c r="AZ157" s="130">
        <v>2074</v>
      </c>
      <c r="BA157" s="130">
        <v>2075</v>
      </c>
      <c r="BB157" s="130">
        <v>2076</v>
      </c>
    </row>
    <row r="158" spans="1:54" ht="12.75" customHeight="1" outlineLevel="2">
      <c r="A158" s="423" t="s">
        <v>467</v>
      </c>
      <c r="B158" s="135" t="s">
        <v>282</v>
      </c>
      <c r="C158" s="315" t="s">
        <v>385</v>
      </c>
      <c r="D158" s="135" t="s">
        <v>468</v>
      </c>
      <c r="E158" s="238"/>
      <c r="F158" s="36"/>
      <c r="G158" s="36"/>
      <c r="H158" s="36"/>
      <c r="I158" s="36"/>
      <c r="J158" s="36"/>
      <c r="K158" s="36"/>
      <c r="L158" s="36"/>
      <c r="M158" s="36"/>
      <c r="N158" s="36"/>
      <c r="O158" s="36"/>
      <c r="P158" s="36"/>
      <c r="Q158" s="36"/>
      <c r="R158" s="36"/>
      <c r="S158" s="36"/>
      <c r="T158" s="36"/>
      <c r="U158" s="36"/>
      <c r="V158" s="36"/>
      <c r="W158" s="36"/>
      <c r="X158" s="36"/>
      <c r="Y158" s="36"/>
      <c r="Z158" s="36"/>
      <c r="AA158" s="36"/>
      <c r="AB158" s="36"/>
      <c r="AC158" s="36"/>
      <c r="AD158" s="36"/>
      <c r="AE158" s="36"/>
      <c r="AF158" s="36"/>
      <c r="AG158" s="36"/>
      <c r="AH158" s="36"/>
      <c r="AI158" s="36"/>
      <c r="AJ158" s="36"/>
      <c r="AK158" s="36"/>
      <c r="AL158" s="36"/>
      <c r="AM158" s="36"/>
      <c r="AN158" s="36"/>
      <c r="AO158" s="36"/>
      <c r="AP158" s="36"/>
      <c r="AQ158" s="36"/>
      <c r="AR158" s="36"/>
      <c r="AS158" s="36"/>
      <c r="AT158" s="36"/>
      <c r="AU158" s="36"/>
      <c r="AV158" s="36"/>
      <c r="AW158" s="36"/>
      <c r="AX158" s="36"/>
      <c r="AY158" s="36"/>
      <c r="AZ158" s="36"/>
      <c r="BA158" s="36"/>
      <c r="BB158" s="36"/>
    </row>
    <row r="159" spans="1:54" outlineLevel="2">
      <c r="A159" s="424"/>
      <c r="B159" s="135" t="s">
        <v>282</v>
      </c>
      <c r="C159" s="135"/>
      <c r="D159" s="135"/>
      <c r="E159" s="238"/>
      <c r="F159" s="36"/>
      <c r="G159" s="36"/>
      <c r="H159" s="36"/>
      <c r="I159" s="36"/>
      <c r="J159" s="36"/>
      <c r="K159" s="36"/>
      <c r="L159" s="36"/>
      <c r="M159" s="36"/>
      <c r="N159" s="36"/>
      <c r="O159" s="36"/>
      <c r="P159" s="36"/>
      <c r="Q159" s="36"/>
      <c r="R159" s="36"/>
      <c r="S159" s="36"/>
      <c r="T159" s="36"/>
      <c r="U159" s="36"/>
      <c r="V159" s="36"/>
      <c r="W159" s="36"/>
      <c r="X159" s="36"/>
      <c r="Y159" s="36"/>
      <c r="Z159" s="36"/>
      <c r="AA159" s="36"/>
      <c r="AB159" s="36"/>
      <c r="AC159" s="36"/>
      <c r="AD159" s="36"/>
      <c r="AE159" s="36"/>
      <c r="AF159" s="36"/>
      <c r="AG159" s="36"/>
      <c r="AH159" s="36"/>
      <c r="AI159" s="36"/>
      <c r="AJ159" s="36"/>
      <c r="AK159" s="36"/>
      <c r="AL159" s="36"/>
      <c r="AM159" s="36"/>
      <c r="AN159" s="36"/>
      <c r="AO159" s="36"/>
      <c r="AP159" s="36"/>
      <c r="AQ159" s="36"/>
      <c r="AR159" s="36"/>
      <c r="AS159" s="36"/>
      <c r="AT159" s="36"/>
      <c r="AU159" s="36"/>
      <c r="AV159" s="36"/>
      <c r="AW159" s="36"/>
      <c r="AX159" s="36"/>
      <c r="AY159" s="36"/>
      <c r="AZ159" s="36"/>
      <c r="BA159" s="36"/>
      <c r="BB159" s="36"/>
    </row>
    <row r="160" spans="1:54" outlineLevel="2">
      <c r="A160" s="424"/>
      <c r="B160" s="135" t="s">
        <v>282</v>
      </c>
      <c r="C160" s="135"/>
      <c r="D160" s="135"/>
      <c r="E160" s="238"/>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36"/>
      <c r="AQ160" s="36"/>
      <c r="AR160" s="36"/>
      <c r="AS160" s="36"/>
      <c r="AT160" s="36"/>
      <c r="AU160" s="36"/>
      <c r="AV160" s="36"/>
      <c r="AW160" s="36"/>
      <c r="AX160" s="36"/>
      <c r="AY160" s="36"/>
      <c r="AZ160" s="36"/>
      <c r="BA160" s="36"/>
      <c r="BB160" s="36"/>
    </row>
    <row r="161" spans="1:54" outlineLevel="2">
      <c r="A161" s="424"/>
      <c r="B161" s="135" t="s">
        <v>285</v>
      </c>
      <c r="C161" s="315" t="s">
        <v>461</v>
      </c>
      <c r="D161" s="135"/>
      <c r="E161" s="238"/>
      <c r="F161" s="36"/>
      <c r="G161" s="36"/>
      <c r="H161" s="36"/>
      <c r="I161" s="36"/>
      <c r="J161" s="36"/>
      <c r="K161" s="36"/>
      <c r="L161" s="36"/>
      <c r="M161" s="36"/>
      <c r="N161" s="36"/>
      <c r="O161" s="36"/>
      <c r="P161" s="36"/>
      <c r="Q161" s="36"/>
      <c r="R161" s="36"/>
      <c r="S161" s="36"/>
      <c r="T161" s="36"/>
      <c r="U161" s="36"/>
      <c r="V161" s="36"/>
      <c r="W161" s="36"/>
      <c r="X161" s="36"/>
      <c r="Y161" s="36"/>
      <c r="Z161" s="36"/>
      <c r="AA161" s="36"/>
      <c r="AB161" s="36"/>
      <c r="AC161" s="36"/>
      <c r="AD161" s="36"/>
      <c r="AE161" s="36"/>
      <c r="AF161" s="36"/>
      <c r="AG161" s="36"/>
      <c r="AH161" s="36"/>
      <c r="AI161" s="36"/>
      <c r="AJ161" s="36"/>
      <c r="AK161" s="36"/>
      <c r="AL161" s="36"/>
      <c r="AM161" s="36"/>
      <c r="AN161" s="36"/>
      <c r="AO161" s="36"/>
      <c r="AP161" s="36"/>
      <c r="AQ161" s="36"/>
      <c r="AR161" s="36"/>
      <c r="AS161" s="36"/>
      <c r="AT161" s="36"/>
      <c r="AU161" s="36"/>
      <c r="AV161" s="36"/>
      <c r="AW161" s="36"/>
      <c r="AX161" s="36"/>
      <c r="AY161" s="36"/>
      <c r="AZ161" s="36"/>
      <c r="BA161" s="36"/>
      <c r="BB161" s="36"/>
    </row>
    <row r="162" spans="1:54" outlineLevel="2">
      <c r="A162" s="424"/>
      <c r="B162" s="135" t="s">
        <v>285</v>
      </c>
      <c r="C162" s="315" t="s">
        <v>462</v>
      </c>
      <c r="D162" s="135"/>
      <c r="E162" s="238"/>
      <c r="F162" s="36"/>
      <c r="G162" s="36"/>
      <c r="H162" s="36"/>
      <c r="I162" s="36"/>
      <c r="J162" s="36"/>
      <c r="K162" s="36"/>
      <c r="L162" s="36"/>
      <c r="M162" s="36"/>
      <c r="N162" s="36"/>
      <c r="O162" s="36"/>
      <c r="P162" s="36"/>
      <c r="Q162" s="36"/>
      <c r="R162" s="36"/>
      <c r="S162" s="36"/>
      <c r="T162" s="36"/>
      <c r="U162" s="36"/>
      <c r="V162" s="36"/>
      <c r="W162" s="36"/>
      <c r="X162" s="36"/>
      <c r="Y162" s="36"/>
      <c r="Z162" s="36"/>
      <c r="AA162" s="36"/>
      <c r="AB162" s="36"/>
      <c r="AC162" s="36"/>
      <c r="AD162" s="36"/>
      <c r="AE162" s="36"/>
      <c r="AF162" s="36"/>
      <c r="AG162" s="36"/>
      <c r="AH162" s="36"/>
      <c r="AI162" s="36"/>
      <c r="AJ162" s="36"/>
      <c r="AK162" s="36"/>
      <c r="AL162" s="36"/>
      <c r="AM162" s="36"/>
      <c r="AN162" s="36"/>
      <c r="AO162" s="36"/>
      <c r="AP162" s="36"/>
      <c r="AQ162" s="36"/>
      <c r="AR162" s="36"/>
      <c r="AS162" s="36"/>
      <c r="AT162" s="36"/>
      <c r="AU162" s="36"/>
      <c r="AV162" s="36"/>
      <c r="AW162" s="36"/>
      <c r="AX162" s="36"/>
      <c r="AY162" s="36"/>
      <c r="AZ162" s="36"/>
      <c r="BA162" s="36"/>
      <c r="BB162" s="36"/>
    </row>
    <row r="163" spans="1:54" outlineLevel="2">
      <c r="A163" s="424"/>
      <c r="B163" s="135" t="s">
        <v>285</v>
      </c>
      <c r="C163" s="135"/>
      <c r="D163" s="135"/>
      <c r="E163" s="238"/>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row>
    <row r="164" spans="1:54" outlineLevel="2">
      <c r="A164" s="424"/>
      <c r="B164" s="135" t="s">
        <v>285</v>
      </c>
      <c r="C164" s="135"/>
      <c r="D164" s="135"/>
      <c r="E164" s="238"/>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row>
    <row r="165" spans="1:54" outlineLevel="2">
      <c r="A165" s="424"/>
      <c r="B165" s="135" t="s">
        <v>466</v>
      </c>
      <c r="C165" s="135"/>
      <c r="D165" s="135"/>
      <c r="E165" s="238"/>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row>
    <row r="166" spans="1:54" outlineLevel="2">
      <c r="A166" s="424"/>
      <c r="B166" s="135" t="s">
        <v>466</v>
      </c>
      <c r="C166" s="135"/>
      <c r="D166" s="135"/>
      <c r="E166" s="238"/>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row>
    <row r="167" spans="1:54" outlineLevel="2">
      <c r="A167" s="424"/>
      <c r="B167" s="135" t="s">
        <v>466</v>
      </c>
      <c r="C167" s="135"/>
      <c r="D167" s="135"/>
      <c r="E167" s="238"/>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row>
    <row r="168" spans="1:54" outlineLevel="2">
      <c r="A168" s="424"/>
      <c r="B168" s="135" t="s">
        <v>466</v>
      </c>
      <c r="C168" s="135"/>
      <c r="D168" s="135"/>
      <c r="E168" s="238"/>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row>
    <row r="169" spans="1:54" outlineLevel="2">
      <c r="A169" s="425"/>
      <c r="B169" s="135" t="s">
        <v>466</v>
      </c>
      <c r="C169" s="135"/>
      <c r="D169" s="135"/>
      <c r="E169" s="238"/>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row>
    <row r="170" spans="1:54" outlineLevel="1">
      <c r="B170" s="19"/>
      <c r="C170" s="19"/>
      <c r="D170" s="19"/>
      <c r="E170" s="15"/>
    </row>
    <row r="171" spans="1:54" outlineLevel="1">
      <c r="A171" s="4" t="s">
        <v>471</v>
      </c>
      <c r="B171" s="19"/>
      <c r="C171" s="19"/>
      <c r="D171" s="19"/>
      <c r="E171" s="130">
        <v>2027</v>
      </c>
      <c r="F171" s="130">
        <v>2028</v>
      </c>
      <c r="G171" s="130">
        <v>2029</v>
      </c>
      <c r="H171" s="130">
        <v>2030</v>
      </c>
      <c r="I171" s="130">
        <v>2031</v>
      </c>
      <c r="J171" s="130">
        <v>2032</v>
      </c>
      <c r="K171" s="130">
        <v>2033</v>
      </c>
      <c r="L171" s="130">
        <v>2034</v>
      </c>
      <c r="M171" s="130">
        <v>2035</v>
      </c>
      <c r="N171" s="130">
        <v>2036</v>
      </c>
      <c r="O171" s="130">
        <v>2037</v>
      </c>
      <c r="P171" s="130">
        <v>2038</v>
      </c>
      <c r="Q171" s="130">
        <v>2039</v>
      </c>
      <c r="R171" s="130">
        <v>2040</v>
      </c>
      <c r="S171" s="130">
        <v>2041</v>
      </c>
      <c r="T171" s="130">
        <v>2042</v>
      </c>
      <c r="U171" s="130">
        <v>2043</v>
      </c>
      <c r="V171" s="130">
        <v>2044</v>
      </c>
      <c r="W171" s="130">
        <v>2045</v>
      </c>
      <c r="X171" s="130">
        <v>2046</v>
      </c>
      <c r="Y171" s="130">
        <v>2047</v>
      </c>
      <c r="Z171" s="130">
        <v>2048</v>
      </c>
      <c r="AA171" s="130">
        <v>2049</v>
      </c>
      <c r="AB171" s="130">
        <v>2050</v>
      </c>
      <c r="AC171" s="130">
        <v>2051</v>
      </c>
      <c r="AD171" s="130">
        <v>2052</v>
      </c>
      <c r="AE171" s="130">
        <v>2053</v>
      </c>
      <c r="AF171" s="130">
        <v>2054</v>
      </c>
      <c r="AG171" s="130">
        <v>2055</v>
      </c>
      <c r="AH171" s="130">
        <v>2056</v>
      </c>
      <c r="AI171" s="130">
        <v>2057</v>
      </c>
      <c r="AJ171" s="130">
        <v>2058</v>
      </c>
      <c r="AK171" s="130">
        <v>2059</v>
      </c>
      <c r="AL171" s="130">
        <v>2060</v>
      </c>
      <c r="AM171" s="130">
        <v>2061</v>
      </c>
      <c r="AN171" s="130">
        <v>2062</v>
      </c>
      <c r="AO171" s="130">
        <v>2063</v>
      </c>
      <c r="AP171" s="130">
        <v>2064</v>
      </c>
      <c r="AQ171" s="130">
        <v>2065</v>
      </c>
      <c r="AR171" s="130">
        <v>2066</v>
      </c>
      <c r="AS171" s="130">
        <v>2067</v>
      </c>
      <c r="AT171" s="130">
        <v>2068</v>
      </c>
      <c r="AU171" s="130">
        <v>2069</v>
      </c>
      <c r="AV171" s="130">
        <v>2070</v>
      </c>
      <c r="AW171" s="130">
        <v>2071</v>
      </c>
      <c r="AX171" s="130">
        <v>2072</v>
      </c>
      <c r="AY171" s="130">
        <v>2073</v>
      </c>
      <c r="AZ171" s="130">
        <v>2074</v>
      </c>
      <c r="BA171" s="130">
        <v>2075</v>
      </c>
      <c r="BB171" s="130">
        <v>2076</v>
      </c>
    </row>
    <row r="172" spans="1:54" ht="12.75" customHeight="1" outlineLevel="2">
      <c r="A172" s="423" t="s">
        <v>472</v>
      </c>
      <c r="B172" s="135" t="s">
        <v>282</v>
      </c>
      <c r="C172" s="135" t="s">
        <v>385</v>
      </c>
      <c r="D172" s="135" t="s">
        <v>379</v>
      </c>
      <c r="E172" s="262">
        <f>-(E$158*'Fixed Data'!$B$25*'Fixed Data'!E$47*'Fixed Data'!$B$24*'Fixed Data'!$B$23+E$158*'Fixed Data'!$B$26)*'Fixed Data'!L44/10^6</f>
        <v>0</v>
      </c>
      <c r="F172" s="262">
        <f>-(F$158*'Fixed Data'!$B$25*'Fixed Data'!F$47*'Fixed Data'!$B$24*'Fixed Data'!$B$23+F$158*'Fixed Data'!$B$26)*'Fixed Data'!M44/10^6</f>
        <v>0</v>
      </c>
      <c r="G172" s="262">
        <f>-(G$158*'Fixed Data'!$B$25*'Fixed Data'!G$47*'Fixed Data'!$B$24*'Fixed Data'!$B$23+G$158*'Fixed Data'!$B$26)*'Fixed Data'!N44/10^6</f>
        <v>0</v>
      </c>
      <c r="H172" s="262">
        <f>-(H$158*'Fixed Data'!$B$25*'Fixed Data'!H$47*'Fixed Data'!$B$24*'Fixed Data'!$B$23+H$158*'Fixed Data'!$B$26)*'Fixed Data'!O44/10^6</f>
        <v>0</v>
      </c>
      <c r="I172" s="262">
        <f>-(I$158*'Fixed Data'!$B$25*'Fixed Data'!I$47*'Fixed Data'!$B$24*'Fixed Data'!$B$23+I$158*'Fixed Data'!$B$26)*'Fixed Data'!P44/10^6</f>
        <v>0</v>
      </c>
      <c r="J172" s="262">
        <f>-(J$158*'Fixed Data'!$B$25*'Fixed Data'!J$47*'Fixed Data'!$B$24*'Fixed Data'!$B$23+J$158*'Fixed Data'!$B$26)*'Fixed Data'!Q44/10^6</f>
        <v>0</v>
      </c>
      <c r="K172" s="262">
        <f>-(K$158*'Fixed Data'!$B$25*'Fixed Data'!K$47*'Fixed Data'!$B$24*'Fixed Data'!$B$23+K$158*'Fixed Data'!$B$26)*'Fixed Data'!R44/10^6</f>
        <v>0</v>
      </c>
      <c r="L172" s="262">
        <f>-(L$158*'Fixed Data'!$B$25*'Fixed Data'!L$47*'Fixed Data'!$B$24*'Fixed Data'!$B$23+L$158*'Fixed Data'!$B$26)*'Fixed Data'!S44/10^6</f>
        <v>0</v>
      </c>
      <c r="M172" s="262">
        <f>-(M$158*'Fixed Data'!$B$25*'Fixed Data'!M$47*'Fixed Data'!$B$24*'Fixed Data'!$B$23+M$158*'Fixed Data'!$B$26)*'Fixed Data'!T44/10^6</f>
        <v>0</v>
      </c>
      <c r="N172" s="262">
        <f>-(N$158*'Fixed Data'!$B$25*'Fixed Data'!N$47*'Fixed Data'!$B$24*'Fixed Data'!$B$23+N$158*'Fixed Data'!$B$26)*'Fixed Data'!U44/10^6</f>
        <v>0</v>
      </c>
      <c r="O172" s="262">
        <f>-(O$158*'Fixed Data'!$B$25*'Fixed Data'!O$47*'Fixed Data'!$B$24*'Fixed Data'!$B$23+O$158*'Fixed Data'!$B$26)*'Fixed Data'!V44/10^6</f>
        <v>0</v>
      </c>
      <c r="P172" s="262">
        <f>-(P$158*'Fixed Data'!$B$25*'Fixed Data'!P$47*'Fixed Data'!$B$24*'Fixed Data'!$B$23+P$158*'Fixed Data'!$B$26)*'Fixed Data'!W44/10^6</f>
        <v>0</v>
      </c>
      <c r="Q172" s="262">
        <f>-(Q$158*'Fixed Data'!$B$25*'Fixed Data'!Q$47*'Fixed Data'!$B$24*'Fixed Data'!$B$23+Q$158*'Fixed Data'!$B$26)*'Fixed Data'!X44/10^6</f>
        <v>0</v>
      </c>
      <c r="R172" s="262">
        <f>-(R$158*'Fixed Data'!$B$25*'Fixed Data'!R$47*'Fixed Data'!$B$24*'Fixed Data'!$B$23+R$158*'Fixed Data'!$B$26)*'Fixed Data'!Y44/10^6</f>
        <v>0</v>
      </c>
      <c r="S172" s="262">
        <f>-(S$158*'Fixed Data'!$B$25*'Fixed Data'!S$47*'Fixed Data'!$B$24*'Fixed Data'!$B$23+S$158*'Fixed Data'!$B$26)*'Fixed Data'!Z44/10^6</f>
        <v>0</v>
      </c>
      <c r="T172" s="262">
        <f>-(T$158*'Fixed Data'!$B$25*'Fixed Data'!T$47*'Fixed Data'!$B$24*'Fixed Data'!$B$23+T$158*'Fixed Data'!$B$26)*'Fixed Data'!AA44/10^6</f>
        <v>0</v>
      </c>
      <c r="U172" s="262">
        <f>-(U$158*'Fixed Data'!$B$25*'Fixed Data'!U$47*'Fixed Data'!$B$24*'Fixed Data'!$B$23+U$158*'Fixed Data'!$B$26)*'Fixed Data'!AB44/10^6</f>
        <v>0</v>
      </c>
      <c r="V172" s="262">
        <f>-(V$158*'Fixed Data'!$B$25*'Fixed Data'!V$47*'Fixed Data'!$B$24*'Fixed Data'!$B$23+V$158*'Fixed Data'!$B$26)*'Fixed Data'!AC44/10^6</f>
        <v>0</v>
      </c>
      <c r="W172" s="262">
        <f>-(W$158*'Fixed Data'!$B$25*'Fixed Data'!W$47*'Fixed Data'!$B$24*'Fixed Data'!$B$23+W$158*'Fixed Data'!$B$26)*'Fixed Data'!AD44/10^6</f>
        <v>0</v>
      </c>
      <c r="X172" s="262">
        <f>-(X$158*'Fixed Data'!$B$25*'Fixed Data'!X$47*'Fixed Data'!$B$24*'Fixed Data'!$B$23+X$158*'Fixed Data'!$B$26)*'Fixed Data'!AE44/10^6</f>
        <v>0</v>
      </c>
      <c r="Y172" s="262">
        <f>-(Y$158*'Fixed Data'!$B$25*'Fixed Data'!Y$47*'Fixed Data'!$B$24*'Fixed Data'!$B$23+Y$158*'Fixed Data'!$B$26)*'Fixed Data'!AF44/10^6</f>
        <v>0</v>
      </c>
      <c r="Z172" s="262">
        <f>-(Z$158*'Fixed Data'!$B$25*'Fixed Data'!Z$47*'Fixed Data'!$B$24*'Fixed Data'!$B$23+Z$158*'Fixed Data'!$B$26)*'Fixed Data'!AG44/10^6</f>
        <v>0</v>
      </c>
      <c r="AA172" s="262">
        <f>-(AA$158*'Fixed Data'!$B$25*'Fixed Data'!AA$47*'Fixed Data'!$B$24*'Fixed Data'!$B$23+AA$158*'Fixed Data'!$B$26)*'Fixed Data'!AH44/10^6</f>
        <v>0</v>
      </c>
      <c r="AB172" s="262">
        <f>-(AB$158*'Fixed Data'!$B$25*'Fixed Data'!AB$47*'Fixed Data'!$B$24*'Fixed Data'!$B$23+AB$158*'Fixed Data'!$B$26)*'Fixed Data'!AI44/10^6</f>
        <v>0</v>
      </c>
      <c r="AC172" s="262">
        <f>-(AC$158*'Fixed Data'!$B$25*'Fixed Data'!AC$47*'Fixed Data'!$B$24*'Fixed Data'!$B$23+AC$158*'Fixed Data'!$B$26)*'Fixed Data'!AJ44/10^6</f>
        <v>0</v>
      </c>
      <c r="AD172" s="262">
        <f>-(AD$158*'Fixed Data'!$B$25*'Fixed Data'!AD$47*'Fixed Data'!$B$24*'Fixed Data'!$B$23+AD$158*'Fixed Data'!$B$26)*'Fixed Data'!AK44/10^6</f>
        <v>0</v>
      </c>
      <c r="AE172" s="262">
        <f>-(AE$158*'Fixed Data'!$B$25*'Fixed Data'!AE$47*'Fixed Data'!$B$24*'Fixed Data'!$B$23+AE$158*'Fixed Data'!$B$26)*'Fixed Data'!AL44/10^6</f>
        <v>0</v>
      </c>
      <c r="AF172" s="262">
        <f>-(AF$158*'Fixed Data'!$B$25*'Fixed Data'!AF$47*'Fixed Data'!$B$24*'Fixed Data'!$B$23+AF$158*'Fixed Data'!$B$26)*'Fixed Data'!AM44/10^6</f>
        <v>0</v>
      </c>
      <c r="AG172" s="262">
        <f>-(AG$158*'Fixed Data'!$B$25*'Fixed Data'!AG$47*'Fixed Data'!$B$24*'Fixed Data'!$B$23+AG$158*'Fixed Data'!$B$26)*'Fixed Data'!AN44/10^6</f>
        <v>0</v>
      </c>
      <c r="AH172" s="262">
        <f>-(AH$158*'Fixed Data'!$B$25*'Fixed Data'!AH$47*'Fixed Data'!$B$24*'Fixed Data'!$B$23+AH$158*'Fixed Data'!$B$26)*'Fixed Data'!AO44/10^6</f>
        <v>0</v>
      </c>
      <c r="AI172" s="262">
        <f>-(AI$158*'Fixed Data'!$B$25*'Fixed Data'!AI$47*'Fixed Data'!$B$24*'Fixed Data'!$B$23+AI$158*'Fixed Data'!$B$26)*'Fixed Data'!AP44/10^6</f>
        <v>0</v>
      </c>
      <c r="AJ172" s="262">
        <f>-(AJ$158*'Fixed Data'!$B$25*'Fixed Data'!AJ$47*'Fixed Data'!$B$24*'Fixed Data'!$B$23+AJ$158*'Fixed Data'!$B$26)*'Fixed Data'!AQ44/10^6</f>
        <v>0</v>
      </c>
      <c r="AK172" s="262">
        <f>-(AK$158*'Fixed Data'!$B$25*'Fixed Data'!AK$47*'Fixed Data'!$B$24*'Fixed Data'!$B$23+AK$158*'Fixed Data'!$B$26)*'Fixed Data'!AR44/10^6</f>
        <v>0</v>
      </c>
      <c r="AL172" s="262">
        <f>-(AL$158*'Fixed Data'!$B$25*'Fixed Data'!AL$47*'Fixed Data'!$B$24*'Fixed Data'!$B$23+AL$158*'Fixed Data'!$B$26)*'Fixed Data'!AS44/10^6</f>
        <v>0</v>
      </c>
      <c r="AM172" s="262">
        <f>-(AM$158*'Fixed Data'!$B$25*'Fixed Data'!AM$47*'Fixed Data'!$B$24*'Fixed Data'!$B$23+AM$158*'Fixed Data'!$B$26)*'Fixed Data'!AT44/10^6</f>
        <v>0</v>
      </c>
      <c r="AN172" s="262">
        <f>-(AN$158*'Fixed Data'!$B$25*'Fixed Data'!AN$47*'Fixed Data'!$B$24*'Fixed Data'!$B$23+AN$158*'Fixed Data'!$B$26)*'Fixed Data'!AU44/10^6</f>
        <v>0</v>
      </c>
      <c r="AO172" s="262">
        <f>-(AO$158*'Fixed Data'!$B$25*'Fixed Data'!AO$47*'Fixed Data'!$B$24*'Fixed Data'!$B$23+AO$158*'Fixed Data'!$B$26)*'Fixed Data'!AV44/10^6</f>
        <v>0</v>
      </c>
      <c r="AP172" s="262">
        <f>-(AP$158*'Fixed Data'!$B$25*'Fixed Data'!AP$47*'Fixed Data'!$B$24*'Fixed Data'!$B$23+AP$158*'Fixed Data'!$B$26)*'Fixed Data'!AW44/10^6</f>
        <v>0</v>
      </c>
      <c r="AQ172" s="262">
        <f>-(AQ$158*'Fixed Data'!$B$25*'Fixed Data'!AQ$47*'Fixed Data'!$B$24*'Fixed Data'!$B$23+AQ$158*'Fixed Data'!$B$26)*'Fixed Data'!AX44/10^6</f>
        <v>0</v>
      </c>
      <c r="AR172" s="262">
        <f>-(AR$158*'Fixed Data'!$B$25*'Fixed Data'!AR$47*'Fixed Data'!$B$24*'Fixed Data'!$B$23+AR$158*'Fixed Data'!$B$26)*'Fixed Data'!AY44/10^6</f>
        <v>0</v>
      </c>
      <c r="AS172" s="262">
        <f>-(AS$158*'Fixed Data'!$B$25*'Fixed Data'!AS$47*'Fixed Data'!$B$24*'Fixed Data'!$B$23+AS$158*'Fixed Data'!$B$26)*'Fixed Data'!AZ44/10^6</f>
        <v>0</v>
      </c>
      <c r="AT172" s="262">
        <f>-(AT$158*'Fixed Data'!$B$25*'Fixed Data'!AT$47*'Fixed Data'!$B$24*'Fixed Data'!$B$23+AT$158*'Fixed Data'!$B$26)*'Fixed Data'!BA44/10^6</f>
        <v>0</v>
      </c>
      <c r="AU172" s="262">
        <f>-(AU$158*'Fixed Data'!$B$25*'Fixed Data'!AU$47*'Fixed Data'!$B$24*'Fixed Data'!$B$23+AU$158*'Fixed Data'!$B$26)*'Fixed Data'!BB44/10^6</f>
        <v>0</v>
      </c>
      <c r="AV172" s="262">
        <f>-(AV$158*'Fixed Data'!$B$25*'Fixed Data'!AV$47*'Fixed Data'!$B$24*'Fixed Data'!$B$23+AV$158*'Fixed Data'!$B$26)*'Fixed Data'!BC44/10^6</f>
        <v>0</v>
      </c>
      <c r="AW172" s="262">
        <f>-(AW$158*'Fixed Data'!$B$25*'Fixed Data'!AW$47*'Fixed Data'!$B$24*'Fixed Data'!$B$23+AW$158*'Fixed Data'!$B$26)*'Fixed Data'!BD44/10^6</f>
        <v>0</v>
      </c>
      <c r="AX172" s="262">
        <f>-(AX$158*'Fixed Data'!$B$25*'Fixed Data'!AX$47*'Fixed Data'!$B$24*'Fixed Data'!$B$23+AX$158*'Fixed Data'!$B$26)*'Fixed Data'!BE44/10^6</f>
        <v>0</v>
      </c>
      <c r="AY172" s="262">
        <f>-(AY$158*'Fixed Data'!$B$25*'Fixed Data'!AY$47*'Fixed Data'!$B$24*'Fixed Data'!$B$23+AY$158*'Fixed Data'!$B$26)*'Fixed Data'!BF44/10^6</f>
        <v>0</v>
      </c>
      <c r="AZ172" s="262">
        <f>-(AZ$158*'Fixed Data'!$B$25*'Fixed Data'!AZ$47*'Fixed Data'!$B$24*'Fixed Data'!$B$23+AZ$158*'Fixed Data'!$B$26)*'Fixed Data'!BG44/10^6</f>
        <v>0</v>
      </c>
      <c r="BA172" s="262">
        <f>-(BA$158*'Fixed Data'!$B$25*'Fixed Data'!BA$47*'Fixed Data'!$B$24*'Fixed Data'!$B$23+BA$158*'Fixed Data'!$B$26)*'Fixed Data'!BH44/10^6</f>
        <v>0</v>
      </c>
      <c r="BB172" s="262">
        <f>-(BB$158*'Fixed Data'!$B$25*'Fixed Data'!BB$47*'Fixed Data'!$B$24*'Fixed Data'!$B$23+BB$158*'Fixed Data'!$B$26)*'Fixed Data'!BI44/10^6</f>
        <v>0</v>
      </c>
    </row>
    <row r="173" spans="1:54" outlineLevel="2">
      <c r="A173" s="424"/>
      <c r="B173" s="135" t="s">
        <v>282</v>
      </c>
      <c r="C173" s="135"/>
      <c r="D173" s="135" t="s">
        <v>379</v>
      </c>
      <c r="E173" s="282"/>
      <c r="F173" s="279"/>
      <c r="G173" s="279"/>
      <c r="H173" s="279"/>
      <c r="I173" s="279"/>
      <c r="J173" s="279"/>
      <c r="K173" s="279"/>
      <c r="L173" s="279"/>
      <c r="M173" s="279"/>
      <c r="N173" s="279"/>
      <c r="O173" s="279"/>
      <c r="P173" s="279"/>
      <c r="Q173" s="279"/>
      <c r="R173" s="279"/>
      <c r="S173" s="279"/>
      <c r="T173" s="279"/>
      <c r="U173" s="279"/>
      <c r="V173" s="279"/>
      <c r="W173" s="279"/>
      <c r="X173" s="279"/>
      <c r="Y173" s="279"/>
      <c r="Z173" s="279"/>
      <c r="AA173" s="279"/>
      <c r="AB173" s="279"/>
      <c r="AC173" s="279"/>
      <c r="AD173" s="279"/>
      <c r="AE173" s="279"/>
      <c r="AF173" s="279"/>
      <c r="AG173" s="279"/>
      <c r="AH173" s="279"/>
      <c r="AI173" s="279"/>
      <c r="AJ173" s="279"/>
      <c r="AK173" s="279"/>
      <c r="AL173" s="279"/>
      <c r="AM173" s="279"/>
      <c r="AN173" s="279"/>
      <c r="AO173" s="279"/>
      <c r="AP173" s="279"/>
      <c r="AQ173" s="279"/>
      <c r="AR173" s="279"/>
      <c r="AS173" s="279"/>
      <c r="AT173" s="279"/>
      <c r="AU173" s="279"/>
      <c r="AV173" s="279"/>
      <c r="AW173" s="279"/>
      <c r="AX173" s="279"/>
      <c r="AY173" s="279"/>
      <c r="AZ173" s="279"/>
      <c r="BA173" s="279"/>
      <c r="BB173" s="279"/>
    </row>
    <row r="174" spans="1:54" outlineLevel="2">
      <c r="A174" s="425"/>
      <c r="B174" s="135" t="s">
        <v>282</v>
      </c>
      <c r="C174" s="135"/>
      <c r="D174" s="135" t="s">
        <v>379</v>
      </c>
      <c r="E174" s="282"/>
      <c r="F174" s="279"/>
      <c r="G174" s="279"/>
      <c r="H174" s="279"/>
      <c r="I174" s="279"/>
      <c r="J174" s="279"/>
      <c r="K174" s="279"/>
      <c r="L174" s="279"/>
      <c r="M174" s="279"/>
      <c r="N174" s="279"/>
      <c r="O174" s="279"/>
      <c r="P174" s="279"/>
      <c r="Q174" s="279"/>
      <c r="R174" s="279"/>
      <c r="S174" s="279"/>
      <c r="T174" s="279"/>
      <c r="U174" s="279"/>
      <c r="V174" s="279"/>
      <c r="W174" s="279"/>
      <c r="X174" s="279"/>
      <c r="Y174" s="279"/>
      <c r="Z174" s="279"/>
      <c r="AA174" s="279"/>
      <c r="AB174" s="279"/>
      <c r="AC174" s="279"/>
      <c r="AD174" s="279"/>
      <c r="AE174" s="279"/>
      <c r="AF174" s="279"/>
      <c r="AG174" s="279"/>
      <c r="AH174" s="279"/>
      <c r="AI174" s="279"/>
      <c r="AJ174" s="279"/>
      <c r="AK174" s="279"/>
      <c r="AL174" s="279"/>
      <c r="AM174" s="279"/>
      <c r="AN174" s="279"/>
      <c r="AO174" s="279"/>
      <c r="AP174" s="279"/>
      <c r="AQ174" s="279"/>
      <c r="AR174" s="279"/>
      <c r="AS174" s="279"/>
      <c r="AT174" s="279"/>
      <c r="AU174" s="279"/>
      <c r="AV174" s="279"/>
      <c r="AW174" s="279"/>
      <c r="AX174" s="279"/>
      <c r="AY174" s="279"/>
      <c r="AZ174" s="279"/>
      <c r="BA174" s="279"/>
      <c r="BB174" s="279"/>
    </row>
    <row r="175" spans="1:54" outlineLevel="2">
      <c r="B175" s="135"/>
      <c r="C175" s="135"/>
      <c r="D175" s="135"/>
      <c r="E175" s="263"/>
      <c r="F175" s="137"/>
      <c r="G175" s="137"/>
      <c r="H175" s="137"/>
      <c r="I175" s="137"/>
      <c r="J175" s="137"/>
      <c r="K175" s="137"/>
      <c r="L175" s="137"/>
      <c r="M175" s="137"/>
      <c r="N175" s="137"/>
      <c r="O175" s="137"/>
      <c r="P175" s="137"/>
      <c r="Q175" s="137"/>
      <c r="R175" s="137"/>
      <c r="S175" s="137"/>
      <c r="T175" s="137"/>
      <c r="U175" s="137"/>
      <c r="V175" s="137"/>
      <c r="W175" s="137"/>
      <c r="X175" s="137"/>
      <c r="Y175" s="137"/>
      <c r="Z175" s="137"/>
      <c r="AA175" s="137"/>
      <c r="AB175" s="137"/>
      <c r="AC175" s="137"/>
      <c r="AD175" s="137"/>
      <c r="AE175" s="137"/>
      <c r="AF175" s="137"/>
      <c r="AG175" s="137"/>
      <c r="AH175" s="137"/>
      <c r="AI175" s="137"/>
      <c r="AJ175" s="137"/>
      <c r="AK175" s="137"/>
      <c r="AL175" s="137"/>
      <c r="AM175" s="137"/>
      <c r="AN175" s="137"/>
      <c r="AO175" s="137"/>
      <c r="AP175" s="137"/>
      <c r="AQ175" s="137"/>
      <c r="AR175" s="137"/>
      <c r="AS175" s="137"/>
      <c r="AT175" s="137"/>
      <c r="AU175" s="137"/>
      <c r="AV175" s="137"/>
      <c r="AW175" s="137"/>
      <c r="AX175" s="137"/>
      <c r="AY175" s="137"/>
      <c r="AZ175" s="137"/>
      <c r="BA175" s="137"/>
      <c r="BB175" s="137"/>
    </row>
    <row r="176" spans="1:54" ht="12.75" customHeight="1" outlineLevel="2">
      <c r="A176" s="423" t="s">
        <v>473</v>
      </c>
      <c r="B176" s="135" t="s">
        <v>282</v>
      </c>
      <c r="C176" s="135" t="s">
        <v>385</v>
      </c>
      <c r="D176" s="135" t="s">
        <v>379</v>
      </c>
      <c r="E176" s="262">
        <f>-(E$158*'Fixed Data'!$B$25*'Fixed Data'!E$47*'Fixed Data'!$B$24*'Fixed Data'!$B$23+E$158*'Fixed Data'!$B$26)*'Fixed Data'!L46/10^6</f>
        <v>0</v>
      </c>
      <c r="F176" s="262">
        <f>-(F$158*'Fixed Data'!$B$25*'Fixed Data'!F$47*'Fixed Data'!$B$24*'Fixed Data'!$B$23+F$158*'Fixed Data'!$B$26)*'Fixed Data'!M46/10^6</f>
        <v>0</v>
      </c>
      <c r="G176" s="262">
        <f>-(G$158*'Fixed Data'!$B$25*'Fixed Data'!G$47*'Fixed Data'!$B$24*'Fixed Data'!$B$23+G$158*'Fixed Data'!$B$26)*'Fixed Data'!N46/10^6</f>
        <v>0</v>
      </c>
      <c r="H176" s="262">
        <f>-(H$158*'Fixed Data'!$B$25*'Fixed Data'!H$47*'Fixed Data'!$B$24*'Fixed Data'!$B$23+H$158*'Fixed Data'!$B$26)*'Fixed Data'!O46/10^6</f>
        <v>0</v>
      </c>
      <c r="I176" s="262">
        <f>-(I$158*'Fixed Data'!$B$25*'Fixed Data'!I$47*'Fixed Data'!$B$24*'Fixed Data'!$B$23+I$158*'Fixed Data'!$B$26)*'Fixed Data'!P46/10^6</f>
        <v>0</v>
      </c>
      <c r="J176" s="262">
        <f>-(J$158*'Fixed Data'!$B$25*'Fixed Data'!J$47*'Fixed Data'!$B$24*'Fixed Data'!$B$23+J$158*'Fixed Data'!$B$26)*'Fixed Data'!Q46/10^6</f>
        <v>0</v>
      </c>
      <c r="K176" s="262">
        <f>-(K$158*'Fixed Data'!$B$25*'Fixed Data'!K$47*'Fixed Data'!$B$24*'Fixed Data'!$B$23+K$158*'Fixed Data'!$B$26)*'Fixed Data'!R46/10^6</f>
        <v>0</v>
      </c>
      <c r="L176" s="262">
        <f>-(L$158*'Fixed Data'!$B$25*'Fixed Data'!L$47*'Fixed Data'!$B$24*'Fixed Data'!$B$23+L$158*'Fixed Data'!$B$26)*'Fixed Data'!S46/10^6</f>
        <v>0</v>
      </c>
      <c r="M176" s="262">
        <f>-(M$158*'Fixed Data'!$B$25*'Fixed Data'!M$47*'Fixed Data'!$B$24*'Fixed Data'!$B$23+M$158*'Fixed Data'!$B$26)*'Fixed Data'!T46/10^6</f>
        <v>0</v>
      </c>
      <c r="N176" s="262">
        <f>-(N$158*'Fixed Data'!$B$25*'Fixed Data'!N$47*'Fixed Data'!$B$24*'Fixed Data'!$B$23+N$158*'Fixed Data'!$B$26)*'Fixed Data'!U46/10^6</f>
        <v>0</v>
      </c>
      <c r="O176" s="262">
        <f>-(O$158*'Fixed Data'!$B$25*'Fixed Data'!O$47*'Fixed Data'!$B$24*'Fixed Data'!$B$23+O$158*'Fixed Data'!$B$26)*'Fixed Data'!V46/10^6</f>
        <v>0</v>
      </c>
      <c r="P176" s="262">
        <f>-(P$158*'Fixed Data'!$B$25*'Fixed Data'!P$47*'Fixed Data'!$B$24*'Fixed Data'!$B$23+P$158*'Fixed Data'!$B$26)*'Fixed Data'!W46/10^6</f>
        <v>0</v>
      </c>
      <c r="Q176" s="262">
        <f>-(Q$158*'Fixed Data'!$B$25*'Fixed Data'!Q$47*'Fixed Data'!$B$24*'Fixed Data'!$B$23+Q$158*'Fixed Data'!$B$26)*'Fixed Data'!X46/10^6</f>
        <v>0</v>
      </c>
      <c r="R176" s="262">
        <f>-(R$158*'Fixed Data'!$B$25*'Fixed Data'!R$47*'Fixed Data'!$B$24*'Fixed Data'!$B$23+R$158*'Fixed Data'!$B$26)*'Fixed Data'!Y46/10^6</f>
        <v>0</v>
      </c>
      <c r="S176" s="262">
        <f>-(S$158*'Fixed Data'!$B$25*'Fixed Data'!S$47*'Fixed Data'!$B$24*'Fixed Data'!$B$23+S$158*'Fixed Data'!$B$26)*'Fixed Data'!Z46/10^6</f>
        <v>0</v>
      </c>
      <c r="T176" s="262">
        <f>-(T$158*'Fixed Data'!$B$25*'Fixed Data'!T$47*'Fixed Data'!$B$24*'Fixed Data'!$B$23+T$158*'Fixed Data'!$B$26)*'Fixed Data'!AA46/10^6</f>
        <v>0</v>
      </c>
      <c r="U176" s="262">
        <f>-(U$158*'Fixed Data'!$B$25*'Fixed Data'!U$47*'Fixed Data'!$B$24*'Fixed Data'!$B$23+U$158*'Fixed Data'!$B$26)*'Fixed Data'!AB46/10^6</f>
        <v>0</v>
      </c>
      <c r="V176" s="262">
        <f>-(V$158*'Fixed Data'!$B$25*'Fixed Data'!V$47*'Fixed Data'!$B$24*'Fixed Data'!$B$23+V$158*'Fixed Data'!$B$26)*'Fixed Data'!AC46/10^6</f>
        <v>0</v>
      </c>
      <c r="W176" s="262">
        <f>-(W$158*'Fixed Data'!$B$25*'Fixed Data'!W$47*'Fixed Data'!$B$24*'Fixed Data'!$B$23+W$158*'Fixed Data'!$B$26)*'Fixed Data'!AD46/10^6</f>
        <v>0</v>
      </c>
      <c r="X176" s="262">
        <f>-(X$158*'Fixed Data'!$B$25*'Fixed Data'!X$47*'Fixed Data'!$B$24*'Fixed Data'!$B$23+X$158*'Fixed Data'!$B$26)*'Fixed Data'!AE46/10^6</f>
        <v>0</v>
      </c>
      <c r="Y176" s="262">
        <f>-(Y$158*'Fixed Data'!$B$25*'Fixed Data'!Y$47*'Fixed Data'!$B$24*'Fixed Data'!$B$23+Y$158*'Fixed Data'!$B$26)*'Fixed Data'!AF46/10^6</f>
        <v>0</v>
      </c>
      <c r="Z176" s="262">
        <f>-(Z$158*'Fixed Data'!$B$25*'Fixed Data'!Z$47*'Fixed Data'!$B$24*'Fixed Data'!$B$23+Z$158*'Fixed Data'!$B$26)*'Fixed Data'!AG46/10^6</f>
        <v>0</v>
      </c>
      <c r="AA176" s="262">
        <f>-(AA$158*'Fixed Data'!$B$25*'Fixed Data'!AA$47*'Fixed Data'!$B$24*'Fixed Data'!$B$23+AA$158*'Fixed Data'!$B$26)*'Fixed Data'!AH46/10^6</f>
        <v>0</v>
      </c>
      <c r="AB176" s="262">
        <f>-(AB$158*'Fixed Data'!$B$25*'Fixed Data'!AB$47*'Fixed Data'!$B$24*'Fixed Data'!$B$23+AB$158*'Fixed Data'!$B$26)*'Fixed Data'!AI46/10^6</f>
        <v>0</v>
      </c>
      <c r="AC176" s="262">
        <f>-(AC$158*'Fixed Data'!$B$25*'Fixed Data'!AC$47*'Fixed Data'!$B$24*'Fixed Data'!$B$23+AC$158*'Fixed Data'!$B$26)*'Fixed Data'!AJ46/10^6</f>
        <v>0</v>
      </c>
      <c r="AD176" s="262">
        <f>-(AD$158*'Fixed Data'!$B$25*'Fixed Data'!AD$47*'Fixed Data'!$B$24*'Fixed Data'!$B$23+AD$158*'Fixed Data'!$B$26)*'Fixed Data'!AK46/10^6</f>
        <v>0</v>
      </c>
      <c r="AE176" s="262">
        <f>-(AE$158*'Fixed Data'!$B$25*'Fixed Data'!AE$47*'Fixed Data'!$B$24*'Fixed Data'!$B$23+AE$158*'Fixed Data'!$B$26)*'Fixed Data'!AL46/10^6</f>
        <v>0</v>
      </c>
      <c r="AF176" s="262">
        <f>-(AF$158*'Fixed Data'!$B$25*'Fixed Data'!AF$47*'Fixed Data'!$B$24*'Fixed Data'!$B$23+AF$158*'Fixed Data'!$B$26)*'Fixed Data'!AM46/10^6</f>
        <v>0</v>
      </c>
      <c r="AG176" s="262">
        <f>-(AG$158*'Fixed Data'!$B$25*'Fixed Data'!AG$47*'Fixed Data'!$B$24*'Fixed Data'!$B$23+AG$158*'Fixed Data'!$B$26)*'Fixed Data'!AN46/10^6</f>
        <v>0</v>
      </c>
      <c r="AH176" s="262">
        <f>-(AH$158*'Fixed Data'!$B$25*'Fixed Data'!AH$47*'Fixed Data'!$B$24*'Fixed Data'!$B$23+AH$158*'Fixed Data'!$B$26)*'Fixed Data'!AO46/10^6</f>
        <v>0</v>
      </c>
      <c r="AI176" s="262">
        <f>-(AI$158*'Fixed Data'!$B$25*'Fixed Data'!AI$47*'Fixed Data'!$B$24*'Fixed Data'!$B$23+AI$158*'Fixed Data'!$B$26)*'Fixed Data'!AP46/10^6</f>
        <v>0</v>
      </c>
      <c r="AJ176" s="262">
        <f>-(AJ$158*'Fixed Data'!$B$25*'Fixed Data'!AJ$47*'Fixed Data'!$B$24*'Fixed Data'!$B$23+AJ$158*'Fixed Data'!$B$26)*'Fixed Data'!AQ46/10^6</f>
        <v>0</v>
      </c>
      <c r="AK176" s="262">
        <f>-(AK$158*'Fixed Data'!$B$25*'Fixed Data'!AK$47*'Fixed Data'!$B$24*'Fixed Data'!$B$23+AK$158*'Fixed Data'!$B$26)*'Fixed Data'!AR46/10^6</f>
        <v>0</v>
      </c>
      <c r="AL176" s="262">
        <f>-(AL$158*'Fixed Data'!$B$25*'Fixed Data'!AL$47*'Fixed Data'!$B$24*'Fixed Data'!$B$23+AL$158*'Fixed Data'!$B$26)*'Fixed Data'!AS46/10^6</f>
        <v>0</v>
      </c>
      <c r="AM176" s="262">
        <f>-(AM$158*'Fixed Data'!$B$25*'Fixed Data'!AM$47*'Fixed Data'!$B$24*'Fixed Data'!$B$23+AM$158*'Fixed Data'!$B$26)*'Fixed Data'!AT46/10^6</f>
        <v>0</v>
      </c>
      <c r="AN176" s="262">
        <f>-(AN$158*'Fixed Data'!$B$25*'Fixed Data'!AN$47*'Fixed Data'!$B$24*'Fixed Data'!$B$23+AN$158*'Fixed Data'!$B$26)*'Fixed Data'!AU46/10^6</f>
        <v>0</v>
      </c>
      <c r="AO176" s="262">
        <f>-(AO$158*'Fixed Data'!$B$25*'Fixed Data'!AO$47*'Fixed Data'!$B$24*'Fixed Data'!$B$23+AO$158*'Fixed Data'!$B$26)*'Fixed Data'!AV46/10^6</f>
        <v>0</v>
      </c>
      <c r="AP176" s="262">
        <f>-(AP$158*'Fixed Data'!$B$25*'Fixed Data'!AP$47*'Fixed Data'!$B$24*'Fixed Data'!$B$23+AP$158*'Fixed Data'!$B$26)*'Fixed Data'!AW46/10^6</f>
        <v>0</v>
      </c>
      <c r="AQ176" s="262">
        <f>-(AQ$158*'Fixed Data'!$B$25*'Fixed Data'!AQ$47*'Fixed Data'!$B$24*'Fixed Data'!$B$23+AQ$158*'Fixed Data'!$B$26)*'Fixed Data'!AX46/10^6</f>
        <v>0</v>
      </c>
      <c r="AR176" s="262">
        <f>-(AR$158*'Fixed Data'!$B$25*'Fixed Data'!AR$47*'Fixed Data'!$B$24*'Fixed Data'!$B$23+AR$158*'Fixed Data'!$B$26)*'Fixed Data'!AY46/10^6</f>
        <v>0</v>
      </c>
      <c r="AS176" s="262">
        <f>-(AS$158*'Fixed Data'!$B$25*'Fixed Data'!AS$47*'Fixed Data'!$B$24*'Fixed Data'!$B$23+AS$158*'Fixed Data'!$B$26)*'Fixed Data'!AZ46/10^6</f>
        <v>0</v>
      </c>
      <c r="AT176" s="262">
        <f>-(AT$158*'Fixed Data'!$B$25*'Fixed Data'!AT$47*'Fixed Data'!$B$24*'Fixed Data'!$B$23+AT$158*'Fixed Data'!$B$26)*'Fixed Data'!BA46/10^6</f>
        <v>0</v>
      </c>
      <c r="AU176" s="262">
        <f>-(AU$158*'Fixed Data'!$B$25*'Fixed Data'!AU$47*'Fixed Data'!$B$24*'Fixed Data'!$B$23+AU$158*'Fixed Data'!$B$26)*'Fixed Data'!BB46/10^6</f>
        <v>0</v>
      </c>
      <c r="AV176" s="262">
        <f>-(AV$158*'Fixed Data'!$B$25*'Fixed Data'!AV$47*'Fixed Data'!$B$24*'Fixed Data'!$B$23+AV$158*'Fixed Data'!$B$26)*'Fixed Data'!BC46/10^6</f>
        <v>0</v>
      </c>
      <c r="AW176" s="262">
        <f>-(AW$158*'Fixed Data'!$B$25*'Fixed Data'!AW$47*'Fixed Data'!$B$24*'Fixed Data'!$B$23+AW$158*'Fixed Data'!$B$26)*'Fixed Data'!BD46/10^6</f>
        <v>0</v>
      </c>
      <c r="AX176" s="262">
        <f>-(AX$158*'Fixed Data'!$B$25*'Fixed Data'!AX$47*'Fixed Data'!$B$24*'Fixed Data'!$B$23+AX$158*'Fixed Data'!$B$26)*'Fixed Data'!BE46/10^6</f>
        <v>0</v>
      </c>
      <c r="AY176" s="262">
        <f>-(AY$158*'Fixed Data'!$B$25*'Fixed Data'!AY$47*'Fixed Data'!$B$24*'Fixed Data'!$B$23+AY$158*'Fixed Data'!$B$26)*'Fixed Data'!BF46/10^6</f>
        <v>0</v>
      </c>
      <c r="AZ176" s="262">
        <f>-(AZ$158*'Fixed Data'!$B$25*'Fixed Data'!AZ$47*'Fixed Data'!$B$24*'Fixed Data'!$B$23+AZ$158*'Fixed Data'!$B$26)*'Fixed Data'!BG46/10^6</f>
        <v>0</v>
      </c>
      <c r="BA176" s="262">
        <f>-(BA$158*'Fixed Data'!$B$25*'Fixed Data'!BA$47*'Fixed Data'!$B$24*'Fixed Data'!$B$23+BA$158*'Fixed Data'!$B$26)*'Fixed Data'!BH46/10^6</f>
        <v>0</v>
      </c>
      <c r="BB176" s="262">
        <f>-(BB$158*'Fixed Data'!$B$25*'Fixed Data'!BB$47*'Fixed Data'!$B$24*'Fixed Data'!$B$23+BB$158*'Fixed Data'!$B$26)*'Fixed Data'!BI46/10^6</f>
        <v>0</v>
      </c>
    </row>
    <row r="177" spans="1:54" outlineLevel="2">
      <c r="A177" s="424"/>
      <c r="B177" s="135" t="s">
        <v>282</v>
      </c>
      <c r="C177" s="135"/>
      <c r="D177" s="135" t="s">
        <v>379</v>
      </c>
      <c r="E177" s="282"/>
      <c r="F177" s="279"/>
      <c r="G177" s="279"/>
      <c r="H177" s="279"/>
      <c r="I177" s="279"/>
      <c r="J177" s="279"/>
      <c r="K177" s="279"/>
      <c r="L177" s="279"/>
      <c r="M177" s="279"/>
      <c r="N177" s="279"/>
      <c r="O177" s="279"/>
      <c r="P177" s="279"/>
      <c r="Q177" s="279"/>
      <c r="R177" s="279"/>
      <c r="S177" s="279"/>
      <c r="T177" s="279"/>
      <c r="U177" s="279"/>
      <c r="V177" s="279"/>
      <c r="W177" s="279"/>
      <c r="X177" s="279"/>
      <c r="Y177" s="279"/>
      <c r="Z177" s="279"/>
      <c r="AA177" s="279"/>
      <c r="AB177" s="279"/>
      <c r="AC177" s="279"/>
      <c r="AD177" s="279"/>
      <c r="AE177" s="279"/>
      <c r="AF177" s="279"/>
      <c r="AG177" s="279"/>
      <c r="AH177" s="279"/>
      <c r="AI177" s="279"/>
      <c r="AJ177" s="279"/>
      <c r="AK177" s="279"/>
      <c r="AL177" s="279"/>
      <c r="AM177" s="279"/>
      <c r="AN177" s="279"/>
      <c r="AO177" s="279"/>
      <c r="AP177" s="279"/>
      <c r="AQ177" s="279"/>
      <c r="AR177" s="279"/>
      <c r="AS177" s="279"/>
      <c r="AT177" s="279"/>
      <c r="AU177" s="279"/>
      <c r="AV177" s="279"/>
      <c r="AW177" s="279"/>
      <c r="AX177" s="279"/>
      <c r="AY177" s="279"/>
      <c r="AZ177" s="279"/>
      <c r="BA177" s="279"/>
      <c r="BB177" s="279"/>
    </row>
    <row r="178" spans="1:54" outlineLevel="2">
      <c r="A178" s="425"/>
      <c r="B178" s="135" t="s">
        <v>282</v>
      </c>
      <c r="C178" s="135"/>
      <c r="D178" s="135" t="s">
        <v>379</v>
      </c>
      <c r="E178" s="282"/>
      <c r="F178" s="279"/>
      <c r="G178" s="279"/>
      <c r="H178" s="279"/>
      <c r="I178" s="279"/>
      <c r="J178" s="279"/>
      <c r="K178" s="279"/>
      <c r="L178" s="279"/>
      <c r="M178" s="279"/>
      <c r="N178" s="279"/>
      <c r="O178" s="279"/>
      <c r="P178" s="279"/>
      <c r="Q178" s="279"/>
      <c r="R178" s="279"/>
      <c r="S178" s="279"/>
      <c r="T178" s="279"/>
      <c r="U178" s="279"/>
      <c r="V178" s="279"/>
      <c r="W178" s="279"/>
      <c r="X178" s="279"/>
      <c r="Y178" s="279"/>
      <c r="Z178" s="279"/>
      <c r="AA178" s="279"/>
      <c r="AB178" s="279"/>
      <c r="AC178" s="279"/>
      <c r="AD178" s="279"/>
      <c r="AE178" s="279"/>
      <c r="AF178" s="279"/>
      <c r="AG178" s="279"/>
      <c r="AH178" s="279"/>
      <c r="AI178" s="279"/>
      <c r="AJ178" s="279"/>
      <c r="AK178" s="279"/>
      <c r="AL178" s="279"/>
      <c r="AM178" s="279"/>
      <c r="AN178" s="279"/>
      <c r="AO178" s="279"/>
      <c r="AP178" s="279"/>
      <c r="AQ178" s="279"/>
      <c r="AR178" s="279"/>
      <c r="AS178" s="279"/>
      <c r="AT178" s="279"/>
      <c r="AU178" s="279"/>
      <c r="AV178" s="279"/>
      <c r="AW178" s="279"/>
      <c r="AX178" s="279"/>
      <c r="AY178" s="279"/>
      <c r="AZ178" s="279"/>
      <c r="BA178" s="279"/>
      <c r="BB178" s="279"/>
    </row>
    <row r="179" spans="1:54" outlineLevel="1">
      <c r="B179" s="19"/>
      <c r="C179" s="19"/>
      <c r="D179" s="19"/>
      <c r="E179" s="15"/>
    </row>
    <row r="180" spans="1:54" outlineLevel="1">
      <c r="B180" s="19"/>
      <c r="C180" s="19"/>
      <c r="D180" s="19"/>
      <c r="E180" s="15"/>
    </row>
    <row r="181" spans="1:54">
      <c r="B181" s="19"/>
      <c r="C181" s="19"/>
      <c r="D181" s="19"/>
      <c r="E181" s="15"/>
    </row>
    <row r="182" spans="1:54" ht="15">
      <c r="A182" s="12" t="s">
        <v>474</v>
      </c>
      <c r="B182" s="19"/>
      <c r="C182" s="19"/>
      <c r="D182" s="19"/>
      <c r="E182" s="15"/>
    </row>
    <row r="183" spans="1:54" ht="15" outlineLevel="1">
      <c r="A183" s="12"/>
      <c r="B183" s="19"/>
      <c r="C183" s="19"/>
      <c r="D183" s="19"/>
      <c r="E183" s="15"/>
    </row>
    <row r="184" spans="1:54" s="4" customFormat="1" outlineLevel="1">
      <c r="A184" s="4" t="s">
        <v>475</v>
      </c>
      <c r="B184" s="151"/>
      <c r="C184" s="151"/>
      <c r="D184" s="151"/>
      <c r="E184" s="152"/>
    </row>
    <row r="185" spans="1:54" s="4" customFormat="1" outlineLevel="2">
      <c r="B185" s="151"/>
      <c r="C185" s="151"/>
      <c r="D185" s="151"/>
      <c r="E185" s="130">
        <v>2027</v>
      </c>
      <c r="F185" s="130">
        <v>2028</v>
      </c>
      <c r="G185" s="130">
        <v>2029</v>
      </c>
      <c r="H185" s="130">
        <v>2030</v>
      </c>
      <c r="I185" s="130">
        <v>2031</v>
      </c>
      <c r="J185" s="130">
        <v>2032</v>
      </c>
      <c r="K185" s="130">
        <v>2033</v>
      </c>
      <c r="L185" s="130">
        <v>2034</v>
      </c>
      <c r="M185" s="130">
        <v>2035</v>
      </c>
      <c r="N185" s="130">
        <v>2036</v>
      </c>
      <c r="O185" s="130">
        <v>2037</v>
      </c>
      <c r="P185" s="130">
        <v>2038</v>
      </c>
      <c r="Q185" s="130">
        <v>2039</v>
      </c>
      <c r="R185" s="130">
        <v>2040</v>
      </c>
      <c r="S185" s="130">
        <v>2041</v>
      </c>
      <c r="T185" s="130">
        <v>2042</v>
      </c>
      <c r="U185" s="130">
        <v>2043</v>
      </c>
      <c r="V185" s="130">
        <v>2044</v>
      </c>
      <c r="W185" s="130">
        <v>2045</v>
      </c>
      <c r="X185" s="130">
        <v>2046</v>
      </c>
      <c r="Y185" s="130">
        <v>2047</v>
      </c>
      <c r="Z185" s="130">
        <v>2048</v>
      </c>
      <c r="AA185" s="130">
        <v>2049</v>
      </c>
      <c r="AB185" s="130">
        <v>2050</v>
      </c>
      <c r="AC185" s="130">
        <v>2051</v>
      </c>
      <c r="AD185" s="130">
        <v>2052</v>
      </c>
      <c r="AE185" s="130">
        <v>2053</v>
      </c>
      <c r="AF185" s="130">
        <v>2054</v>
      </c>
      <c r="AG185" s="130">
        <v>2055</v>
      </c>
      <c r="AH185" s="130">
        <v>2056</v>
      </c>
      <c r="AI185" s="130">
        <v>2057</v>
      </c>
      <c r="AJ185" s="130">
        <v>2058</v>
      </c>
      <c r="AK185" s="130">
        <v>2059</v>
      </c>
      <c r="AL185" s="130">
        <v>2060</v>
      </c>
      <c r="AM185" s="130">
        <v>2061</v>
      </c>
      <c r="AN185" s="130">
        <v>2062</v>
      </c>
      <c r="AO185" s="130">
        <v>2063</v>
      </c>
      <c r="AP185" s="130">
        <v>2064</v>
      </c>
      <c r="AQ185" s="130">
        <v>2065</v>
      </c>
      <c r="AR185" s="130">
        <v>2066</v>
      </c>
      <c r="AS185" s="130">
        <v>2067</v>
      </c>
      <c r="AT185" s="130">
        <v>2068</v>
      </c>
      <c r="AU185" s="130">
        <v>2069</v>
      </c>
      <c r="AV185" s="130">
        <v>2070</v>
      </c>
      <c r="AW185" s="130">
        <v>2071</v>
      </c>
      <c r="AX185" s="130">
        <v>2072</v>
      </c>
      <c r="AY185" s="130">
        <v>2073</v>
      </c>
      <c r="AZ185" s="130">
        <v>2074</v>
      </c>
      <c r="BA185" s="130">
        <v>2075</v>
      </c>
      <c r="BB185" s="130">
        <v>2076</v>
      </c>
    </row>
    <row r="186" spans="1:54" outlineLevel="2">
      <c r="A186" s="430" t="s">
        <v>476</v>
      </c>
      <c r="B186" s="150" t="s">
        <v>477</v>
      </c>
      <c r="C186" s="6" t="s">
        <v>478</v>
      </c>
      <c r="D186" s="10" t="s">
        <v>390</v>
      </c>
      <c r="E186" s="129">
        <f>IF(E52&lt;($E$52),1,IF((E52-1)&gt;30,(D$186/(1+'Fixed Data'!$B$14)),(1/(1+'Fixed Data'!$B$13)^(E$52-$E$52))))</f>
        <v>1</v>
      </c>
      <c r="F186" s="129">
        <f>IF(F52&lt;($E$52),1,IF((F52-1)&gt;30,(E$186/(1+'Fixed Data'!$B$14)),(1/(1+'Fixed Data'!$B$13)^(F$52-$E$52))))</f>
        <v>0.96618357487922713</v>
      </c>
      <c r="G186" s="129">
        <f>IF(G52&lt;($E$52),1,IF((G52-1)&gt;30,(F$186/(1+'Fixed Data'!$B$14)),(1/(1+'Fixed Data'!$B$13)^(G$52-$E$52))))</f>
        <v>0.93351070036640305</v>
      </c>
      <c r="H186" s="129">
        <f>IF(H52&lt;($E$52),1,IF((H52-1)&gt;30,(G$186/(1+'Fixed Data'!$B$14)),(1/(1+'Fixed Data'!$B$13)^(H$52-$E$52))))</f>
        <v>0.90194270566802237</v>
      </c>
      <c r="I186" s="129">
        <f>IF(I52&lt;($E$52),1,IF((I52-1)&gt;30,(H$186/(1+'Fixed Data'!$B$14)),(1/(1+'Fixed Data'!$B$13)^(I$52-$E$52))))</f>
        <v>0.87144222769857238</v>
      </c>
      <c r="J186" s="129">
        <f>IF(J52&lt;($E$52),1,IF((J52-1)&gt;30,(I$186/(1+'Fixed Data'!$B$14)),(1/(1+'Fixed Data'!$B$13)^(J$52-$E$52))))</f>
        <v>0.84197316685852419</v>
      </c>
      <c r="K186" s="129">
        <f>IF(K52&lt;($E$52),1,IF((K52-1)&gt;30,(J$186/(1+'Fixed Data'!$B$14)),(1/(1+'Fixed Data'!$B$13)^(K$52-$E$52))))</f>
        <v>0.81350064430775282</v>
      </c>
      <c r="L186" s="129">
        <f>IF(L52&lt;($E$52),1,IF((L52-1)&gt;30,(K$186/(1+'Fixed Data'!$B$14)),(1/(1+'Fixed Data'!$B$13)^(L$52-$E$52))))</f>
        <v>0.78599096068381913</v>
      </c>
      <c r="M186" s="129">
        <f>IF(M52&lt;($E$52),1,IF((M52-1)&gt;30,(L$186/(1+'Fixed Data'!$B$14)),(1/(1+'Fixed Data'!$B$13)^(M$52-$E$52))))</f>
        <v>0.75941155621625056</v>
      </c>
      <c r="N186" s="129">
        <f>IF(N52&lt;($E$52),1,IF((N52-1)&gt;30,(M$186/(1+'Fixed Data'!$B$14)),(1/(1+'Fixed Data'!$B$13)^(N$52-$E$52))))</f>
        <v>0.73373097218961414</v>
      </c>
      <c r="O186" s="129">
        <f>IF(O52&lt;($E$52),1,IF((O52-1)&gt;30,(N$186/(1+'Fixed Data'!$B$14)),(1/(1+'Fixed Data'!$B$13)^(O$52-$E$52))))</f>
        <v>0.70891881370977217</v>
      </c>
      <c r="P186" s="129">
        <f>IF(P52&lt;($E$52),1,IF((P52-1)&gt;30,(O$186/(1+'Fixed Data'!$B$14)),(1/(1+'Fixed Data'!$B$13)^(P$52-$E$52))))</f>
        <v>0.68494571372924851</v>
      </c>
      <c r="Q186" s="129">
        <f>IF(Q52&lt;($E$52),1,IF((Q52-1)&gt;30,(P$186/(1+'Fixed Data'!$B$14)),(1/(1+'Fixed Data'!$B$13)^(Q$52-$E$52))))</f>
        <v>0.66178329828912896</v>
      </c>
      <c r="R186" s="129">
        <f>IF(R52&lt;($E$52),1,IF((R52-1)&gt;30,(Q$186/(1+'Fixed Data'!$B$14)),(1/(1+'Fixed Data'!$B$13)^(R$52-$E$52))))</f>
        <v>0.63940415293635666</v>
      </c>
      <c r="S186" s="129">
        <f>IF(S52&lt;($E$52),1,IF((S52-1)&gt;30,(R$186/(1+'Fixed Data'!$B$14)),(1/(1+'Fixed Data'!$B$13)^(S$52-$E$52))))</f>
        <v>0.61778179027667302</v>
      </c>
      <c r="T186" s="129">
        <f>IF(T52&lt;($E$52),1,IF((T52-1)&gt;30,(S$186/(1+'Fixed Data'!$B$14)),(1/(1+'Fixed Data'!$B$13)^(T$52-$E$52))))</f>
        <v>0.59689061862480497</v>
      </c>
      <c r="U186" s="129">
        <f>IF(U52&lt;($E$52),1,IF((U52-1)&gt;30,(T$186/(1+'Fixed Data'!$B$14)),(1/(1+'Fixed Data'!$B$13)^(U$52-$E$52))))</f>
        <v>0.57670591171478747</v>
      </c>
      <c r="V186" s="129">
        <f>IF(V52&lt;($E$52),1,IF((V52-1)&gt;30,(U$186/(1+'Fixed Data'!$B$14)),(1/(1+'Fixed Data'!$B$13)^(V$52-$E$52))))</f>
        <v>0.55720377943457733</v>
      </c>
      <c r="W186" s="129">
        <f>IF(W52&lt;($E$52),1,IF((W52-1)&gt;30,(V$186/(1+'Fixed Data'!$B$14)),(1/(1+'Fixed Data'!$B$13)^(W$52-$E$52))))</f>
        <v>0.53836113955031628</v>
      </c>
      <c r="X186" s="129">
        <f>IF(X52&lt;($E$52),1,IF((X52-1)&gt;30,(W$186/(1+'Fixed Data'!$B$14)),(1/(1+'Fixed Data'!$B$13)^(X$52-$E$52))))</f>
        <v>0.52015569038677911</v>
      </c>
      <c r="Y186" s="129">
        <f>IF(Y52&lt;($E$52),1,IF((Y52-1)&gt;30,(X$186/(1+'Fixed Data'!$B$14)),(1/(1+'Fixed Data'!$B$13)^(Y$52-$E$52))))</f>
        <v>0.50256588443167061</v>
      </c>
      <c r="Z186" s="129">
        <f>IF(Z52&lt;($E$52),1,IF((Z52-1)&gt;30,(Y$186/(1+'Fixed Data'!$B$14)),(1/(1+'Fixed Data'!$B$13)^(Z$52-$E$52))))</f>
        <v>0.48557090283253213</v>
      </c>
      <c r="AA186" s="129">
        <f>IF(AA52&lt;($E$52),1,IF((AA52-1)&gt;30,(Z$186/(1+'Fixed Data'!$B$14)),(1/(1+'Fixed Data'!$B$13)^(AA$52-$E$52))))</f>
        <v>0.46915063075606966</v>
      </c>
      <c r="AB186" s="129">
        <f>IF(AB52&lt;($E$52),1,IF((AB52-1)&gt;30,(AA$186/(1+'Fixed Data'!$B$14)),(1/(1+'Fixed Data'!$B$13)^(AB$52-$E$52))))</f>
        <v>0.45328563358074364</v>
      </c>
      <c r="AC186" s="129">
        <f>IF(AC52&lt;($E$52),1,IF((AC52-1)&gt;30,(AB$186/(1+'Fixed Data'!$B$14)),(1/(1+'Fixed Data'!$B$13)^(AC$52-$E$52))))</f>
        <v>0.43795713389443841</v>
      </c>
      <c r="AD186" s="129">
        <f>IF(AD52&lt;($E$52),1,IF((AD52-1)&gt;30,(AC$186/(1+'Fixed Data'!$B$14)),(1/(1+'Fixed Data'!$B$13)^(AD$52-$E$52))))</f>
        <v>0.42314698926998884</v>
      </c>
      <c r="AE186" s="129">
        <f>IF(AE52&lt;($E$52),1,IF((AE52-1)&gt;30,(AD$186/(1+'Fixed Data'!$B$14)),(1/(1+'Fixed Data'!$B$13)^(AE$52-$E$52))))</f>
        <v>0.40883767079225974</v>
      </c>
      <c r="AF186" s="129">
        <f>IF(AF52&lt;($E$52),1,IF((AF52-1)&gt;30,(AE$186/(1+'Fixed Data'!$B$14)),(1/(1+'Fixed Data'!$B$13)^(AF$52-$E$52))))</f>
        <v>0.39501224231136206</v>
      </c>
      <c r="AG186" s="129">
        <f>IF(AG52&lt;($E$52),1,IF((AG52-1)&gt;30,(AF$186/(1+'Fixed Data'!$B$14)),(1/(1+'Fixed Data'!$B$13)^(AG$52-$E$52))))</f>
        <v>0.38165434039745127</v>
      </c>
      <c r="AH186" s="129">
        <f>IF(AH52&lt;($E$52),1,IF((AH52-1)&gt;30,(AG$186/(1+'Fixed Data'!$B$14)),(1/(1+'Fixed Data'!$B$13)^(AH$52-$E$52))))</f>
        <v>0.36874815497338298</v>
      </c>
      <c r="AI186" s="129">
        <f>IF(AI52&lt;($E$52),1,IF((AI52-1)&gt;30,(AH$186/(1+'Fixed Data'!$B$14)),(1/(1+'Fixed Data'!$B$13)^(AI$52-$E$52))))</f>
        <v>0.35627841060230236</v>
      </c>
      <c r="AJ186" s="129">
        <f>IF(AJ52&lt;($E$52),1,IF((AJ52-1)&gt;30,(AI$186/(1+'Fixed Data'!$B$14)),(1/(1+'Fixed Data'!$B$13)^(AJ$52-$E$52))))</f>
        <v>0.3459013695167984</v>
      </c>
      <c r="AK186" s="129">
        <f>IF(AK52&lt;($E$52),1,IF((AK52-1)&gt;30,(AJ$186/(1+'Fixed Data'!$B$14)),(1/(1+'Fixed Data'!$B$13)^(AK$52-$E$52))))</f>
        <v>0.33582657234640623</v>
      </c>
      <c r="AL186" s="129">
        <f>IF(AL52&lt;($E$52),1,IF((AL52-1)&gt;30,(AK$186/(1+'Fixed Data'!$B$14)),(1/(1+'Fixed Data'!$B$13)^(AL$52-$E$52))))</f>
        <v>0.32604521587029728</v>
      </c>
      <c r="AM186" s="129">
        <f>IF(AM52&lt;($E$52),1,IF((AM52-1)&gt;30,(AL$186/(1+'Fixed Data'!$B$14)),(1/(1+'Fixed Data'!$B$13)^(AM$52-$E$52))))</f>
        <v>0.31654875327213328</v>
      </c>
      <c r="AN186" s="129">
        <f>IF(AN52&lt;($E$52),1,IF((AN52-1)&gt;30,(AM$186/(1+'Fixed Data'!$B$14)),(1/(1+'Fixed Data'!$B$13)^(AN$52-$E$52))))</f>
        <v>0.30732888667197406</v>
      </c>
      <c r="AO186" s="129">
        <f>IF(AO52&lt;($E$52),1,IF((AO52-1)&gt;30,(AN$186/(1+'Fixed Data'!$B$14)),(1/(1+'Fixed Data'!$B$13)^(AO$52-$E$52))))</f>
        <v>0.29837755987570297</v>
      </c>
      <c r="AP186" s="129">
        <f>IF(AP52&lt;($E$52),1,IF((AP52-1)&gt;30,(AO$186/(1+'Fixed Data'!$B$14)),(1/(1+'Fixed Data'!$B$13)^(AP$52-$E$52))))</f>
        <v>0.28968695133563394</v>
      </c>
      <c r="AQ186" s="129">
        <f>IF(AQ52&lt;($E$52),1,IF((AQ52-1)&gt;30,(AP$186/(1+'Fixed Data'!$B$14)),(1/(1+'Fixed Data'!$B$13)^(AQ$52-$E$52))))</f>
        <v>0.28124946731614947</v>
      </c>
      <c r="AR186" s="129">
        <f>IF(AR52&lt;($E$52),1,IF((AR52-1)&gt;30,(AQ$186/(1+'Fixed Data'!$B$14)),(1/(1+'Fixed Data'!$B$13)^(AR$52-$E$52))))</f>
        <v>0.27305773525839755</v>
      </c>
      <c r="AS186" s="129">
        <f>IF(AS52&lt;($E$52),1,IF((AS52-1)&gt;30,(AR$186/(1+'Fixed Data'!$B$14)),(1/(1+'Fixed Data'!$B$13)^(AS$52-$E$52))))</f>
        <v>0.26510459733825004</v>
      </c>
      <c r="AT186" s="129">
        <f>IF(AT52&lt;($E$52),1,IF((AT52-1)&gt;30,(AS$186/(1+'Fixed Data'!$B$14)),(1/(1+'Fixed Data'!$B$13)^(AT$52-$E$52))))</f>
        <v>0.25738310421189325</v>
      </c>
      <c r="AU186" s="129">
        <f>IF(AU52&lt;($E$52),1,IF((AU52-1)&gt;30,(AT$186/(1+'Fixed Data'!$B$14)),(1/(1+'Fixed Data'!$B$13)^(AU$52-$E$52))))</f>
        <v>0.24988650894358569</v>
      </c>
      <c r="AV186" s="129">
        <f>IF(AV52&lt;($E$52),1,IF((AV52-1)&gt;30,(AU$186/(1+'Fixed Data'!$B$14)),(1/(1+'Fixed Data'!$B$13)^(AV$52-$E$52))))</f>
        <v>0.24260826111027736</v>
      </c>
      <c r="AW186" s="129">
        <f>IF(AW52&lt;($E$52),1,IF((AW52-1)&gt;30,(AV$186/(1+'Fixed Data'!$B$14)),(1/(1+'Fixed Data'!$B$13)^(AW$52-$E$52))))</f>
        <v>0.23554200107793918</v>
      </c>
      <c r="AX186" s="129">
        <f>IF(AX52&lt;($E$52),1,IF((AX52-1)&gt;30,(AW$186/(1+'Fixed Data'!$B$14)),(1/(1+'Fixed Data'!$B$13)^(AX$52-$E$52))))</f>
        <v>0.22868155444460114</v>
      </c>
      <c r="AY186" s="129">
        <f>IF(AY52&lt;($E$52),1,IF((AY52-1)&gt;30,(AX$186/(1+'Fixed Data'!$B$14)),(1/(1+'Fixed Data'!$B$13)^(AY$52-$E$52))))</f>
        <v>0.22202092664524381</v>
      </c>
      <c r="AZ186" s="129">
        <f>IF(AZ52&lt;($E$52),1,IF((AZ52-1)&gt;30,(AY$186/(1+'Fixed Data'!$B$14)),(1/(1+'Fixed Data'!$B$13)^(AZ$52-$E$52))))</f>
        <v>0.21555429771382895</v>
      </c>
      <c r="BA186" s="129">
        <f>IF(BA52&lt;($E$52),1,IF((BA52-1)&gt;30,(AZ$186/(1+'Fixed Data'!$B$14)),(1/(1+'Fixed Data'!$B$13)^(BA$52-$E$52))))</f>
        <v>0.20927601719789218</v>
      </c>
      <c r="BB186" s="129">
        <f>IF(BB52&lt;($E$52),1,IF((BB52-1)&gt;30,(BA$186/(1+'Fixed Data'!$B$14)),(1/(1+'Fixed Data'!$B$13)^(BB$52-$E$52))))</f>
        <v>0.20318059922125453</v>
      </c>
    </row>
    <row r="187" spans="1:54" outlineLevel="2">
      <c r="A187" s="431"/>
      <c r="B187" s="150" t="s">
        <v>479</v>
      </c>
      <c r="C187" s="6" t="s">
        <v>480</v>
      </c>
      <c r="D187" s="10" t="s">
        <v>390</v>
      </c>
      <c r="E187" s="33">
        <f>IF(E52&lt;($E$52),1,IF((E52-1)&gt;30,(D$187/(1+'Fixed Data'!$B$16)),(1/(1+'Fixed Data'!$B$15)^(E$52-$E$52))))</f>
        <v>1</v>
      </c>
      <c r="F187" s="33">
        <f>IF(F52&lt;($E$52),1,IF((F52-1)&gt;30,(E$187/(1+'Fixed Data'!$B$16)),(1/(1+'Fixed Data'!$B$15)^(F$52-$E$52))))</f>
        <v>0.98522167487684742</v>
      </c>
      <c r="G187" s="33">
        <f>IF(G52&lt;($E$52),1,IF((G52-1)&gt;30,(F$187/(1+'Fixed Data'!$B$16)),(1/(1+'Fixed Data'!$B$15)^(G$52-$E$52))))</f>
        <v>0.9706617486471405</v>
      </c>
      <c r="H187" s="33">
        <f>IF(H52&lt;($E$52),1,IF((H52-1)&gt;30,(G$187/(1+'Fixed Data'!$B$16)),(1/(1+'Fixed Data'!$B$15)^(H$52-$E$52))))</f>
        <v>0.95631699374102519</v>
      </c>
      <c r="I187" s="33">
        <f>IF(I52&lt;($E$52),1,IF((I52-1)&gt;30,(H$187/(1+'Fixed Data'!$B$16)),(1/(1+'Fixed Data'!$B$15)^(I$52-$E$52))))</f>
        <v>0.94218423028672449</v>
      </c>
      <c r="J187" s="33">
        <f>IF(J52&lt;($E$52),1,IF((J52-1)&gt;30,(I$187/(1+'Fixed Data'!$B$16)),(1/(1+'Fixed Data'!$B$15)^(J$52-$E$52))))</f>
        <v>0.92826032540563996</v>
      </c>
      <c r="K187" s="33">
        <f>IF(K52&lt;($E$52),1,IF((K52-1)&gt;30,(J$187/(1+'Fixed Data'!$B$16)),(1/(1+'Fixed Data'!$B$15)^(K$52-$E$52))))</f>
        <v>0.91454219251787205</v>
      </c>
      <c r="L187" s="33">
        <f>IF(L52&lt;($E$52),1,IF((L52-1)&gt;30,(K$187/(1+'Fixed Data'!$B$16)),(1/(1+'Fixed Data'!$B$15)^(L$52-$E$52))))</f>
        <v>0.90102679065800217</v>
      </c>
      <c r="M187" s="33">
        <f>IF(M52&lt;($E$52),1,IF((M52-1)&gt;30,(L$187/(1+'Fixed Data'!$B$16)),(1/(1+'Fixed Data'!$B$15)^(M$52-$E$52))))</f>
        <v>0.88771112380098749</v>
      </c>
      <c r="N187" s="33">
        <f>IF(N52&lt;($E$52),1,IF((N52-1)&gt;30,(M$187/(1+'Fixed Data'!$B$16)),(1/(1+'Fixed Data'!$B$15)^(N$52-$E$52))))</f>
        <v>0.87459224019801729</v>
      </c>
      <c r="O187" s="33">
        <f>IF(O52&lt;($E$52),1,IF((O52-1)&gt;30,(N$187/(1+'Fixed Data'!$B$16)),(1/(1+'Fixed Data'!$B$15)^(O$52-$E$52))))</f>
        <v>0.86166723172218462</v>
      </c>
      <c r="P187" s="33">
        <f>IF(P52&lt;($E$52),1,IF((P52-1)&gt;30,(O$187/(1+'Fixed Data'!$B$16)),(1/(1+'Fixed Data'!$B$15)^(P$52-$E$52))))</f>
        <v>0.8489332332238273</v>
      </c>
      <c r="Q187" s="33">
        <f>IF(Q52&lt;($E$52),1,IF((Q52-1)&gt;30,(P$187/(1+'Fixed Data'!$B$16)),(1/(1+'Fixed Data'!$B$15)^(Q$52-$E$52))))</f>
        <v>0.83638742189539661</v>
      </c>
      <c r="R187" s="33">
        <f>IF(R52&lt;($E$52),1,IF((R52-1)&gt;30,(Q$187/(1+'Fixed Data'!$B$16)),(1/(1+'Fixed Data'!$B$15)^(R$52-$E$52))))</f>
        <v>0.82402701664571099</v>
      </c>
      <c r="S187" s="33">
        <f>IF(S52&lt;($E$52),1,IF((S52-1)&gt;30,(R$187/(1+'Fixed Data'!$B$16)),(1/(1+'Fixed Data'!$B$15)^(S$52-$E$52))))</f>
        <v>0.81184927748345925</v>
      </c>
      <c r="T187" s="33">
        <f>IF(T52&lt;($E$52),1,IF((T52-1)&gt;30,(S$187/(1+'Fixed Data'!$B$16)),(1/(1+'Fixed Data'!$B$15)^(T$52-$E$52))))</f>
        <v>0.79985150490981216</v>
      </c>
      <c r="U187" s="33">
        <f>IF(U52&lt;($E$52),1,IF((U52-1)&gt;30,(T$187/(1+'Fixed Data'!$B$16)),(1/(1+'Fixed Data'!$B$15)^(U$52-$E$52))))</f>
        <v>0.78803103932001206</v>
      </c>
      <c r="V187" s="33">
        <f>IF(V52&lt;($E$52),1,IF((V52-1)&gt;30,(U$187/(1+'Fixed Data'!$B$16)),(1/(1+'Fixed Data'!$B$15)^(V$52-$E$52))))</f>
        <v>0.77638526041380518</v>
      </c>
      <c r="W187" s="33">
        <f>IF(W52&lt;($E$52),1,IF((W52-1)&gt;30,(V$187/(1+'Fixed Data'!$B$16)),(1/(1+'Fixed Data'!$B$15)^(W$52-$E$52))))</f>
        <v>0.76491158661458636</v>
      </c>
      <c r="X187" s="33">
        <f>IF(X52&lt;($E$52),1,IF((X52-1)&gt;30,(W$187/(1+'Fixed Data'!$B$16)),(1/(1+'Fixed Data'!$B$15)^(X$52-$E$52))))</f>
        <v>0.7536074744971295</v>
      </c>
      <c r="Y187" s="33">
        <f>IF(Y52&lt;($E$52),1,IF((Y52-1)&gt;30,(X$187/(1+'Fixed Data'!$B$16)),(1/(1+'Fixed Data'!$B$15)^(Y$52-$E$52))))</f>
        <v>0.74247041822377313</v>
      </c>
      <c r="Z187" s="33">
        <f>IF(Z52&lt;($E$52),1,IF((Z52-1)&gt;30,(Y$187/(1+'Fixed Data'!$B$16)),(1/(1+'Fixed Data'!$B$15)^(Z$52-$E$52))))</f>
        <v>0.73149794898893916</v>
      </c>
      <c r="AA187" s="33">
        <f>IF(AA52&lt;($E$52),1,IF((AA52-1)&gt;30,(Z$187/(1+'Fixed Data'!$B$16)),(1/(1+'Fixed Data'!$B$15)^(AA$52-$E$52))))</f>
        <v>0.72068763447186135</v>
      </c>
      <c r="AB187" s="33">
        <f>IF(AB52&lt;($E$52),1,IF((AB52-1)&gt;30,(AA$187/(1+'Fixed Data'!$B$16)),(1/(1+'Fixed Data'!$B$15)^(AB$52-$E$52))))</f>
        <v>0.71003707829740037</v>
      </c>
      <c r="AC187" s="33">
        <f>IF(AC52&lt;($E$52),1,IF((AC52-1)&gt;30,(AB$187/(1+'Fixed Data'!$B$16)),(1/(1+'Fixed Data'!$B$15)^(AC$52-$E$52))))</f>
        <v>0.69954391950482808</v>
      </c>
      <c r="AD187" s="33">
        <f>IF(AD52&lt;($E$52),1,IF((AD52-1)&gt;30,(AC$187/(1+'Fixed Data'!$B$16)),(1/(1+'Fixed Data'!$B$15)^(AD$52-$E$52))))</f>
        <v>0.68920583202446117</v>
      </c>
      <c r="AE187" s="33">
        <f>IF(AE52&lt;($E$52),1,IF((AE52-1)&gt;30,(AD$187/(1+'Fixed Data'!$B$16)),(1/(1+'Fixed Data'!$B$15)^(AE$52-$E$52))))</f>
        <v>0.67902052416203085</v>
      </c>
      <c r="AF187" s="33">
        <f>IF(AF52&lt;($E$52),1,IF((AF52-1)&gt;30,(AE$187/(1+'Fixed Data'!$B$16)),(1/(1+'Fixed Data'!$B$15)^(AF$52-$E$52))))</f>
        <v>0.66898573809067086</v>
      </c>
      <c r="AG187" s="33">
        <f>IF(AG52&lt;($E$52),1,IF((AG52-1)&gt;30,(AF$187/(1+'Fixed Data'!$B$16)),(1/(1+'Fixed Data'!$B$15)^(AG$52-$E$52))))</f>
        <v>0.65909924935041486</v>
      </c>
      <c r="AH187" s="33">
        <f>IF(AH52&lt;($E$52),1,IF((AH52-1)&gt;30,(AG$187/(1+'Fixed Data'!$B$16)),(1/(1+'Fixed Data'!$B$15)^(AH$52-$E$52))))</f>
        <v>0.64935886635508844</v>
      </c>
      <c r="AI187" s="33">
        <f>IF(AI52&lt;($E$52),1,IF((AI52-1)&gt;30,(AH$187/(1+'Fixed Data'!$B$16)),(1/(1+'Fixed Data'!$B$15)^(AI$52-$E$52))))</f>
        <v>0.63976242990649135</v>
      </c>
      <c r="AJ187" s="33">
        <f>IF(AJ52&lt;($E$52),1,IF((AJ52-1)&gt;30,(AI$187/(1+'Fixed Data'!$B$16)),(1/(1+'Fixed Data'!$B$15)^(AJ$52-$E$52))))</f>
        <v>0.63163954535324851</v>
      </c>
      <c r="AK187" s="33">
        <f>IF(AK52&lt;($E$52),1,IF((AK52-1)&gt;30,(AJ$187/(1+'Fixed Data'!$B$16)),(1/(1+'Fixed Data'!$B$15)^(AK$52-$E$52))))</f>
        <v>0.62361979479222052</v>
      </c>
      <c r="AL187" s="33">
        <f>IF(AL52&lt;($E$52),1,IF((AL52-1)&gt;30,(AK$187/(1+'Fixed Data'!$B$16)),(1/(1+'Fixed Data'!$B$15)^(AL$52-$E$52))))</f>
        <v>0.61570186875996724</v>
      </c>
      <c r="AM187" s="33">
        <f>IF(AM52&lt;($E$52),1,IF((AM52-1)&gt;30,(AL$187/(1+'Fixed Data'!$B$16)),(1/(1+'Fixed Data'!$B$15)^(AM$52-$E$52))))</f>
        <v>0.60788447441893967</v>
      </c>
      <c r="AN187" s="33">
        <f>IF(AN52&lt;($E$52),1,IF((AN52-1)&gt;30,(AM$187/(1+'Fixed Data'!$B$16)),(1/(1+'Fixed Data'!$B$15)^(AN$52-$E$52))))</f>
        <v>0.60016633534638508</v>
      </c>
      <c r="AO187" s="33">
        <f>IF(AO52&lt;($E$52),1,IF((AO52-1)&gt;30,(AN$187/(1+'Fixed Data'!$B$16)),(1/(1+'Fixed Data'!$B$15)^(AO$52-$E$52))))</f>
        <v>0.59254619132593356</v>
      </c>
      <c r="AP187" s="33">
        <f>IF(AP52&lt;($E$52),1,IF((AP52-1)&gt;30,(AO$187/(1+'Fixed Data'!$B$16)),(1/(1+'Fixed Data'!$B$15)^(AP$52-$E$52))))</f>
        <v>0.58502279814182956</v>
      </c>
      <c r="AQ187" s="33">
        <f>IF(AQ52&lt;($E$52),1,IF((AQ52-1)&gt;30,(AP$187/(1+'Fixed Data'!$B$16)),(1/(1+'Fixed Data'!$B$15)^(AQ$52-$E$52))))</f>
        <v>0.577594927375777</v>
      </c>
      <c r="AR187" s="33">
        <f>IF(AR52&lt;($E$52),1,IF((AR52-1)&gt;30,(AQ$187/(1+'Fixed Data'!$B$16)),(1/(1+'Fixed Data'!$B$15)^(AR$52-$E$52))))</f>
        <v>0.57026136620636314</v>
      </c>
      <c r="AS187" s="33">
        <f>IF(AS52&lt;($E$52),1,IF((AS52-1)&gt;30,(AR$187/(1+'Fixed Data'!$B$16)),(1/(1+'Fixed Data'!$B$15)^(AS$52-$E$52))))</f>
        <v>0.5630209172110292</v>
      </c>
      <c r="AT187" s="33">
        <f>IF(AT52&lt;($E$52),1,IF((AT52-1)&gt;30,(AS$187/(1+'Fixed Data'!$B$16)),(1/(1+'Fixed Data'!$B$15)^(AT$52-$E$52))))</f>
        <v>0.55587239817055578</v>
      </c>
      <c r="AU187" s="33">
        <f>IF(AU52&lt;($E$52),1,IF((AU52-1)&gt;30,(AT$187/(1+'Fixed Data'!$B$16)),(1/(1+'Fixed Data'!$B$15)^(AU$52-$E$52))))</f>
        <v>0.54881464187603002</v>
      </c>
      <c r="AV187" s="33">
        <f>IF(AV52&lt;($E$52),1,IF((AV52-1)&gt;30,(AU$187/(1+'Fixed Data'!$B$16)),(1/(1+'Fixed Data'!$B$15)^(AV$52-$E$52))))</f>
        <v>0.54184649593826384</v>
      </c>
      <c r="AW187" s="33">
        <f>IF(AW52&lt;($E$52),1,IF((AW52-1)&gt;30,(AV$187/(1+'Fixed Data'!$B$16)),(1/(1+'Fixed Data'!$B$15)^(AW$52-$E$52))))</f>
        <v>0.53496682259963246</v>
      </c>
      <c r="AX187" s="33">
        <f>IF(AX52&lt;($E$52),1,IF((AX52-1)&gt;30,(AW$187/(1+'Fixed Data'!$B$16)),(1/(1+'Fixed Data'!$B$15)^(AX$52-$E$52))))</f>
        <v>0.52817449854830123</v>
      </c>
      <c r="AY187" s="33">
        <f>IF(AY52&lt;($E$52),1,IF((AY52-1)&gt;30,(AX$187/(1+'Fixed Data'!$B$16)),(1/(1+'Fixed Data'!$B$15)^(AY$52-$E$52))))</f>
        <v>0.52146841473481154</v>
      </c>
      <c r="AZ187" s="33">
        <f>IF(AZ52&lt;($E$52),1,IF((AZ52-1)&gt;30,(AY$187/(1+'Fixed Data'!$B$16)),(1/(1+'Fixed Data'!$B$15)^(AZ$52-$E$52))))</f>
        <v>0.51484747619099525</v>
      </c>
      <c r="BA187" s="33">
        <f>IF(BA52&lt;($E$52),1,IF((BA52-1)&gt;30,(AZ$187/(1+'Fixed Data'!$B$16)),(1/(1+'Fixed Data'!$B$15)^(BA$52-$E$52))))</f>
        <v>0.50831060185118893</v>
      </c>
      <c r="BB187" s="33">
        <f>IF(BB52&lt;($E$52),1,IF((BB52-1)&gt;30,(BA$187/(1+'Fixed Data'!$B$16)),(1/(1+'Fixed Data'!$B$15)^(BB$52-$E$52))))</f>
        <v>0.50185672437571716</v>
      </c>
    </row>
    <row r="188" spans="1:54" outlineLevel="2">
      <c r="B188" s="19"/>
      <c r="C188" s="19"/>
      <c r="D188" s="19"/>
      <c r="E188" s="15"/>
    </row>
    <row r="189" spans="1:54" outlineLevel="2">
      <c r="A189" s="10"/>
      <c r="B189" s="19"/>
      <c r="C189" s="19"/>
      <c r="D189" s="19"/>
      <c r="E189" s="15"/>
    </row>
    <row r="190" spans="1:54" ht="12.75" customHeight="1" outlineLevel="2">
      <c r="A190" s="423" t="s">
        <v>481</v>
      </c>
      <c r="B190" s="150" t="s">
        <v>340</v>
      </c>
      <c r="C190" s="19"/>
      <c r="D190" s="135" t="s">
        <v>379</v>
      </c>
      <c r="E190" s="21">
        <f>(E133+E83)*E186</f>
        <v>0</v>
      </c>
      <c r="F190" s="21">
        <f t="shared" ref="F190:BB190" si="17">(F133+F83)*F186</f>
        <v>0</v>
      </c>
      <c r="G190" s="21">
        <f t="shared" si="17"/>
        <v>0</v>
      </c>
      <c r="H190" s="21">
        <f t="shared" si="17"/>
        <v>0</v>
      </c>
      <c r="I190" s="21">
        <f t="shared" si="17"/>
        <v>0</v>
      </c>
      <c r="J190" s="21">
        <f t="shared" si="17"/>
        <v>0</v>
      </c>
      <c r="K190" s="21">
        <f t="shared" si="17"/>
        <v>0</v>
      </c>
      <c r="L190" s="21">
        <f t="shared" si="17"/>
        <v>0</v>
      </c>
      <c r="M190" s="21">
        <f t="shared" si="17"/>
        <v>0</v>
      </c>
      <c r="N190" s="21">
        <f t="shared" si="17"/>
        <v>0</v>
      </c>
      <c r="O190" s="21">
        <f t="shared" si="17"/>
        <v>0</v>
      </c>
      <c r="P190" s="21">
        <f t="shared" si="17"/>
        <v>0</v>
      </c>
      <c r="Q190" s="21">
        <f t="shared" si="17"/>
        <v>0</v>
      </c>
      <c r="R190" s="21">
        <f t="shared" si="17"/>
        <v>0</v>
      </c>
      <c r="S190" s="21">
        <f t="shared" si="17"/>
        <v>0</v>
      </c>
      <c r="T190" s="21">
        <f t="shared" si="17"/>
        <v>0</v>
      </c>
      <c r="U190" s="21">
        <f t="shared" si="17"/>
        <v>0</v>
      </c>
      <c r="V190" s="21">
        <f t="shared" si="17"/>
        <v>0</v>
      </c>
      <c r="W190" s="21">
        <f t="shared" si="17"/>
        <v>0</v>
      </c>
      <c r="X190" s="21">
        <f t="shared" si="17"/>
        <v>0</v>
      </c>
      <c r="Y190" s="21">
        <f t="shared" si="17"/>
        <v>0</v>
      </c>
      <c r="Z190" s="21">
        <f t="shared" si="17"/>
        <v>0</v>
      </c>
      <c r="AA190" s="21">
        <f t="shared" si="17"/>
        <v>0</v>
      </c>
      <c r="AB190" s="21">
        <f t="shared" si="17"/>
        <v>0</v>
      </c>
      <c r="AC190" s="21">
        <f t="shared" si="17"/>
        <v>0</v>
      </c>
      <c r="AD190" s="21">
        <f t="shared" si="17"/>
        <v>0</v>
      </c>
      <c r="AE190" s="21">
        <f t="shared" si="17"/>
        <v>0</v>
      </c>
      <c r="AF190" s="21">
        <f t="shared" si="17"/>
        <v>0</v>
      </c>
      <c r="AG190" s="21">
        <f t="shared" si="17"/>
        <v>0</v>
      </c>
      <c r="AH190" s="21">
        <f t="shared" si="17"/>
        <v>0</v>
      </c>
      <c r="AI190" s="21">
        <f t="shared" si="17"/>
        <v>0</v>
      </c>
      <c r="AJ190" s="21">
        <f t="shared" si="17"/>
        <v>0</v>
      </c>
      <c r="AK190" s="21">
        <f t="shared" si="17"/>
        <v>0</v>
      </c>
      <c r="AL190" s="21">
        <f t="shared" si="17"/>
        <v>0</v>
      </c>
      <c r="AM190" s="21">
        <f t="shared" si="17"/>
        <v>0</v>
      </c>
      <c r="AN190" s="21">
        <f t="shared" si="17"/>
        <v>0</v>
      </c>
      <c r="AO190" s="21">
        <f t="shared" si="17"/>
        <v>0</v>
      </c>
      <c r="AP190" s="21">
        <f t="shared" si="17"/>
        <v>0</v>
      </c>
      <c r="AQ190" s="21">
        <f t="shared" si="17"/>
        <v>0</v>
      </c>
      <c r="AR190" s="21">
        <f t="shared" si="17"/>
        <v>0</v>
      </c>
      <c r="AS190" s="21">
        <f t="shared" si="17"/>
        <v>0</v>
      </c>
      <c r="AT190" s="21">
        <f t="shared" si="17"/>
        <v>0</v>
      </c>
      <c r="AU190" s="21">
        <f t="shared" si="17"/>
        <v>0</v>
      </c>
      <c r="AV190" s="21">
        <f t="shared" si="17"/>
        <v>0</v>
      </c>
      <c r="AW190" s="21">
        <f t="shared" si="17"/>
        <v>0</v>
      </c>
      <c r="AX190" s="21">
        <f t="shared" si="17"/>
        <v>0</v>
      </c>
      <c r="AY190" s="21">
        <f t="shared" si="17"/>
        <v>0</v>
      </c>
      <c r="AZ190" s="21">
        <f t="shared" si="17"/>
        <v>0</v>
      </c>
      <c r="BA190" s="21">
        <f t="shared" si="17"/>
        <v>0</v>
      </c>
      <c r="BB190" s="21">
        <f t="shared" si="17"/>
        <v>0</v>
      </c>
    </row>
    <row r="191" spans="1:54" outlineLevel="2">
      <c r="A191" s="424"/>
      <c r="B191" s="150" t="s">
        <v>482</v>
      </c>
      <c r="C191" s="19"/>
      <c r="D191" s="135" t="s">
        <v>379</v>
      </c>
      <c r="E191" s="21">
        <f>E71*E186</f>
        <v>0</v>
      </c>
      <c r="F191" s="21">
        <f t="shared" ref="F191:BB191" si="18">F71*F186</f>
        <v>0</v>
      </c>
      <c r="G191" s="21">
        <f t="shared" si="18"/>
        <v>0</v>
      </c>
      <c r="H191" s="21">
        <f t="shared" si="18"/>
        <v>0</v>
      </c>
      <c r="I191" s="21">
        <f t="shared" si="18"/>
        <v>0</v>
      </c>
      <c r="J191" s="21">
        <f t="shared" si="18"/>
        <v>0</v>
      </c>
      <c r="K191" s="21">
        <f t="shared" si="18"/>
        <v>0</v>
      </c>
      <c r="L191" s="21">
        <f t="shared" si="18"/>
        <v>0</v>
      </c>
      <c r="M191" s="21">
        <f t="shared" si="18"/>
        <v>0</v>
      </c>
      <c r="N191" s="21">
        <f t="shared" si="18"/>
        <v>0</v>
      </c>
      <c r="O191" s="21">
        <f t="shared" si="18"/>
        <v>0</v>
      </c>
      <c r="P191" s="21">
        <f t="shared" si="18"/>
        <v>0</v>
      </c>
      <c r="Q191" s="21">
        <f t="shared" si="18"/>
        <v>0</v>
      </c>
      <c r="R191" s="21">
        <f t="shared" si="18"/>
        <v>0</v>
      </c>
      <c r="S191" s="21">
        <f t="shared" si="18"/>
        <v>0</v>
      </c>
      <c r="T191" s="21">
        <f t="shared" si="18"/>
        <v>0</v>
      </c>
      <c r="U191" s="21">
        <f t="shared" si="18"/>
        <v>0</v>
      </c>
      <c r="V191" s="21">
        <f t="shared" si="18"/>
        <v>0</v>
      </c>
      <c r="W191" s="21">
        <f t="shared" si="18"/>
        <v>0</v>
      </c>
      <c r="X191" s="21">
        <f t="shared" si="18"/>
        <v>0</v>
      </c>
      <c r="Y191" s="21">
        <f t="shared" si="18"/>
        <v>0</v>
      </c>
      <c r="Z191" s="21">
        <f t="shared" si="18"/>
        <v>0</v>
      </c>
      <c r="AA191" s="21">
        <f t="shared" si="18"/>
        <v>0</v>
      </c>
      <c r="AB191" s="21">
        <f t="shared" si="18"/>
        <v>0</v>
      </c>
      <c r="AC191" s="21">
        <f t="shared" si="18"/>
        <v>0</v>
      </c>
      <c r="AD191" s="21">
        <f t="shared" si="18"/>
        <v>0</v>
      </c>
      <c r="AE191" s="21">
        <f t="shared" si="18"/>
        <v>0</v>
      </c>
      <c r="AF191" s="21">
        <f t="shared" si="18"/>
        <v>0</v>
      </c>
      <c r="AG191" s="21">
        <f t="shared" si="18"/>
        <v>0</v>
      </c>
      <c r="AH191" s="21">
        <f t="shared" si="18"/>
        <v>0</v>
      </c>
      <c r="AI191" s="21">
        <f t="shared" si="18"/>
        <v>0</v>
      </c>
      <c r="AJ191" s="21">
        <f t="shared" si="18"/>
        <v>0</v>
      </c>
      <c r="AK191" s="21">
        <f t="shared" si="18"/>
        <v>0</v>
      </c>
      <c r="AL191" s="21">
        <f t="shared" si="18"/>
        <v>0</v>
      </c>
      <c r="AM191" s="21">
        <f t="shared" si="18"/>
        <v>0</v>
      </c>
      <c r="AN191" s="21">
        <f t="shared" si="18"/>
        <v>0</v>
      </c>
      <c r="AO191" s="21">
        <f t="shared" si="18"/>
        <v>0</v>
      </c>
      <c r="AP191" s="21">
        <f t="shared" si="18"/>
        <v>0</v>
      </c>
      <c r="AQ191" s="21">
        <f t="shared" si="18"/>
        <v>0</v>
      </c>
      <c r="AR191" s="21">
        <f t="shared" si="18"/>
        <v>0</v>
      </c>
      <c r="AS191" s="21">
        <f t="shared" si="18"/>
        <v>0</v>
      </c>
      <c r="AT191" s="21">
        <f t="shared" si="18"/>
        <v>0</v>
      </c>
      <c r="AU191" s="21">
        <f t="shared" si="18"/>
        <v>0</v>
      </c>
      <c r="AV191" s="21">
        <f t="shared" si="18"/>
        <v>0</v>
      </c>
      <c r="AW191" s="21">
        <f t="shared" si="18"/>
        <v>0</v>
      </c>
      <c r="AX191" s="21">
        <f t="shared" si="18"/>
        <v>0</v>
      </c>
      <c r="AY191" s="21">
        <f t="shared" si="18"/>
        <v>0</v>
      </c>
      <c r="AZ191" s="21">
        <f t="shared" si="18"/>
        <v>0</v>
      </c>
      <c r="BA191" s="21">
        <f t="shared" si="18"/>
        <v>0</v>
      </c>
      <c r="BB191" s="21">
        <f t="shared" si="18"/>
        <v>0</v>
      </c>
    </row>
    <row r="192" spans="1:54" outlineLevel="2">
      <c r="A192" s="424"/>
      <c r="B192" s="150" t="s">
        <v>557</v>
      </c>
      <c r="C192" s="19"/>
      <c r="D192" s="135" t="s">
        <v>379</v>
      </c>
      <c r="E192" s="21">
        <f>E77*E186</f>
        <v>0</v>
      </c>
      <c r="F192" s="21">
        <f t="shared" ref="F192:BB192" si="19">F77*F186</f>
        <v>0</v>
      </c>
      <c r="G192" s="21">
        <f t="shared" si="19"/>
        <v>0</v>
      </c>
      <c r="H192" s="21">
        <f t="shared" si="19"/>
        <v>0</v>
      </c>
      <c r="I192" s="21">
        <f t="shared" si="19"/>
        <v>0</v>
      </c>
      <c r="J192" s="21">
        <f t="shared" si="19"/>
        <v>0</v>
      </c>
      <c r="K192" s="21">
        <f t="shared" si="19"/>
        <v>0</v>
      </c>
      <c r="L192" s="21">
        <f t="shared" si="19"/>
        <v>0</v>
      </c>
      <c r="M192" s="21">
        <f t="shared" si="19"/>
        <v>0</v>
      </c>
      <c r="N192" s="21">
        <f t="shared" si="19"/>
        <v>0</v>
      </c>
      <c r="O192" s="21">
        <f t="shared" si="19"/>
        <v>0</v>
      </c>
      <c r="P192" s="21">
        <f t="shared" si="19"/>
        <v>0</v>
      </c>
      <c r="Q192" s="21">
        <f t="shared" si="19"/>
        <v>0</v>
      </c>
      <c r="R192" s="21">
        <f t="shared" si="19"/>
        <v>0</v>
      </c>
      <c r="S192" s="21">
        <f t="shared" si="19"/>
        <v>0</v>
      </c>
      <c r="T192" s="21">
        <f t="shared" si="19"/>
        <v>0</v>
      </c>
      <c r="U192" s="21">
        <f t="shared" si="19"/>
        <v>0</v>
      </c>
      <c r="V192" s="21">
        <f t="shared" si="19"/>
        <v>0</v>
      </c>
      <c r="W192" s="21">
        <f t="shared" si="19"/>
        <v>0</v>
      </c>
      <c r="X192" s="21">
        <f t="shared" si="19"/>
        <v>0</v>
      </c>
      <c r="Y192" s="21">
        <f t="shared" si="19"/>
        <v>0</v>
      </c>
      <c r="Z192" s="21">
        <f t="shared" si="19"/>
        <v>0</v>
      </c>
      <c r="AA192" s="21">
        <f t="shared" si="19"/>
        <v>0</v>
      </c>
      <c r="AB192" s="21">
        <f t="shared" si="19"/>
        <v>0</v>
      </c>
      <c r="AC192" s="21">
        <f t="shared" si="19"/>
        <v>0</v>
      </c>
      <c r="AD192" s="21">
        <f t="shared" si="19"/>
        <v>0</v>
      </c>
      <c r="AE192" s="21">
        <f t="shared" si="19"/>
        <v>0</v>
      </c>
      <c r="AF192" s="21">
        <f t="shared" si="19"/>
        <v>0</v>
      </c>
      <c r="AG192" s="21">
        <f t="shared" si="19"/>
        <v>0</v>
      </c>
      <c r="AH192" s="21">
        <f t="shared" si="19"/>
        <v>0</v>
      </c>
      <c r="AI192" s="21">
        <f t="shared" si="19"/>
        <v>0</v>
      </c>
      <c r="AJ192" s="21">
        <f t="shared" si="19"/>
        <v>0</v>
      </c>
      <c r="AK192" s="21">
        <f t="shared" si="19"/>
        <v>0</v>
      </c>
      <c r="AL192" s="21">
        <f t="shared" si="19"/>
        <v>0</v>
      </c>
      <c r="AM192" s="21">
        <f t="shared" si="19"/>
        <v>0</v>
      </c>
      <c r="AN192" s="21">
        <f t="shared" si="19"/>
        <v>0</v>
      </c>
      <c r="AO192" s="21">
        <f t="shared" si="19"/>
        <v>0</v>
      </c>
      <c r="AP192" s="21">
        <f t="shared" si="19"/>
        <v>0</v>
      </c>
      <c r="AQ192" s="21">
        <f t="shared" si="19"/>
        <v>0</v>
      </c>
      <c r="AR192" s="21">
        <f t="shared" si="19"/>
        <v>0</v>
      </c>
      <c r="AS192" s="21">
        <f t="shared" si="19"/>
        <v>0</v>
      </c>
      <c r="AT192" s="21">
        <f t="shared" si="19"/>
        <v>0</v>
      </c>
      <c r="AU192" s="21">
        <f t="shared" si="19"/>
        <v>0</v>
      </c>
      <c r="AV192" s="21">
        <f t="shared" si="19"/>
        <v>0</v>
      </c>
      <c r="AW192" s="21">
        <f t="shared" si="19"/>
        <v>0</v>
      </c>
      <c r="AX192" s="21">
        <f t="shared" si="19"/>
        <v>0</v>
      </c>
      <c r="AY192" s="21">
        <f t="shared" si="19"/>
        <v>0</v>
      </c>
      <c r="AZ192" s="21">
        <f t="shared" si="19"/>
        <v>0</v>
      </c>
      <c r="BA192" s="21">
        <f t="shared" si="19"/>
        <v>0</v>
      </c>
      <c r="BB192" s="21">
        <f t="shared" si="19"/>
        <v>0</v>
      </c>
    </row>
    <row r="193" spans="1:54" outlineLevel="2">
      <c r="A193" s="424"/>
      <c r="B193" s="150" t="s">
        <v>483</v>
      </c>
      <c r="C193" s="19"/>
      <c r="D193" s="135" t="s">
        <v>379</v>
      </c>
      <c r="E193" s="21">
        <f t="shared" ref="E193:BB193" si="20">SUMIF($B$143:$B$154,"Environmental",E$143:E$154)*E186</f>
        <v>0</v>
      </c>
      <c r="F193" s="21">
        <f t="shared" si="20"/>
        <v>0</v>
      </c>
      <c r="G193" s="21">
        <f t="shared" si="20"/>
        <v>0</v>
      </c>
      <c r="H193" s="21">
        <f t="shared" si="20"/>
        <v>0</v>
      </c>
      <c r="I193" s="21">
        <f t="shared" si="20"/>
        <v>0</v>
      </c>
      <c r="J193" s="21">
        <f t="shared" si="20"/>
        <v>0</v>
      </c>
      <c r="K193" s="21">
        <f t="shared" si="20"/>
        <v>0</v>
      </c>
      <c r="L193" s="21">
        <f t="shared" si="20"/>
        <v>0</v>
      </c>
      <c r="M193" s="21">
        <f t="shared" si="20"/>
        <v>0</v>
      </c>
      <c r="N193" s="21">
        <f t="shared" si="20"/>
        <v>0</v>
      </c>
      <c r="O193" s="21">
        <f t="shared" si="20"/>
        <v>0</v>
      </c>
      <c r="P193" s="21">
        <f t="shared" si="20"/>
        <v>0</v>
      </c>
      <c r="Q193" s="21">
        <f t="shared" si="20"/>
        <v>0</v>
      </c>
      <c r="R193" s="21">
        <f t="shared" si="20"/>
        <v>0</v>
      </c>
      <c r="S193" s="21">
        <f t="shared" si="20"/>
        <v>0</v>
      </c>
      <c r="T193" s="21">
        <f t="shared" si="20"/>
        <v>0</v>
      </c>
      <c r="U193" s="21">
        <f t="shared" si="20"/>
        <v>0</v>
      </c>
      <c r="V193" s="21">
        <f t="shared" si="20"/>
        <v>0</v>
      </c>
      <c r="W193" s="21">
        <f t="shared" si="20"/>
        <v>0</v>
      </c>
      <c r="X193" s="21">
        <f t="shared" si="20"/>
        <v>0</v>
      </c>
      <c r="Y193" s="21">
        <f t="shared" si="20"/>
        <v>0</v>
      </c>
      <c r="Z193" s="21">
        <f t="shared" si="20"/>
        <v>0</v>
      </c>
      <c r="AA193" s="21">
        <f t="shared" si="20"/>
        <v>0</v>
      </c>
      <c r="AB193" s="21">
        <f t="shared" si="20"/>
        <v>0</v>
      </c>
      <c r="AC193" s="21">
        <f t="shared" si="20"/>
        <v>0</v>
      </c>
      <c r="AD193" s="21">
        <f t="shared" si="20"/>
        <v>0</v>
      </c>
      <c r="AE193" s="21">
        <f t="shared" si="20"/>
        <v>0</v>
      </c>
      <c r="AF193" s="21">
        <f t="shared" si="20"/>
        <v>0</v>
      </c>
      <c r="AG193" s="21">
        <f t="shared" si="20"/>
        <v>0</v>
      </c>
      <c r="AH193" s="21">
        <f t="shared" si="20"/>
        <v>0</v>
      </c>
      <c r="AI193" s="21">
        <f t="shared" si="20"/>
        <v>0</v>
      </c>
      <c r="AJ193" s="21">
        <f t="shared" si="20"/>
        <v>0</v>
      </c>
      <c r="AK193" s="21">
        <f t="shared" si="20"/>
        <v>0</v>
      </c>
      <c r="AL193" s="21">
        <f t="shared" si="20"/>
        <v>0</v>
      </c>
      <c r="AM193" s="21">
        <f t="shared" si="20"/>
        <v>0</v>
      </c>
      <c r="AN193" s="21">
        <f t="shared" si="20"/>
        <v>0</v>
      </c>
      <c r="AO193" s="21">
        <f t="shared" si="20"/>
        <v>0</v>
      </c>
      <c r="AP193" s="21">
        <f t="shared" si="20"/>
        <v>0</v>
      </c>
      <c r="AQ193" s="21">
        <f t="shared" si="20"/>
        <v>0</v>
      </c>
      <c r="AR193" s="21">
        <f t="shared" si="20"/>
        <v>0</v>
      </c>
      <c r="AS193" s="21">
        <f t="shared" si="20"/>
        <v>0</v>
      </c>
      <c r="AT193" s="21">
        <f t="shared" si="20"/>
        <v>0</v>
      </c>
      <c r="AU193" s="21">
        <f t="shared" si="20"/>
        <v>0</v>
      </c>
      <c r="AV193" s="21">
        <f t="shared" si="20"/>
        <v>0</v>
      </c>
      <c r="AW193" s="21">
        <f t="shared" si="20"/>
        <v>0</v>
      </c>
      <c r="AX193" s="21">
        <f t="shared" si="20"/>
        <v>0</v>
      </c>
      <c r="AY193" s="21">
        <f t="shared" si="20"/>
        <v>0</v>
      </c>
      <c r="AZ193" s="21">
        <f t="shared" si="20"/>
        <v>0</v>
      </c>
      <c r="BA193" s="21">
        <f t="shared" si="20"/>
        <v>0</v>
      </c>
      <c r="BB193" s="21">
        <f t="shared" si="20"/>
        <v>0</v>
      </c>
    </row>
    <row r="194" spans="1:54" outlineLevel="2">
      <c r="A194" s="424"/>
      <c r="B194" s="150" t="s">
        <v>484</v>
      </c>
      <c r="C194" s="19"/>
      <c r="D194" s="135" t="s">
        <v>379</v>
      </c>
      <c r="E194" s="21">
        <f t="shared" ref="E194:BB194" si="21">SUM(E172:E174)*E186</f>
        <v>0</v>
      </c>
      <c r="F194" s="21">
        <f t="shared" si="21"/>
        <v>0</v>
      </c>
      <c r="G194" s="21">
        <f t="shared" si="21"/>
        <v>0</v>
      </c>
      <c r="H194" s="21">
        <f t="shared" si="21"/>
        <v>0</v>
      </c>
      <c r="I194" s="21">
        <f t="shared" si="21"/>
        <v>0</v>
      </c>
      <c r="J194" s="21">
        <f t="shared" si="21"/>
        <v>0</v>
      </c>
      <c r="K194" s="21">
        <f t="shared" si="21"/>
        <v>0</v>
      </c>
      <c r="L194" s="21">
        <f t="shared" si="21"/>
        <v>0</v>
      </c>
      <c r="M194" s="21">
        <f t="shared" si="21"/>
        <v>0</v>
      </c>
      <c r="N194" s="21">
        <f t="shared" si="21"/>
        <v>0</v>
      </c>
      <c r="O194" s="21">
        <f t="shared" si="21"/>
        <v>0</v>
      </c>
      <c r="P194" s="21">
        <f t="shared" si="21"/>
        <v>0</v>
      </c>
      <c r="Q194" s="21">
        <f t="shared" si="21"/>
        <v>0</v>
      </c>
      <c r="R194" s="21">
        <f t="shared" si="21"/>
        <v>0</v>
      </c>
      <c r="S194" s="21">
        <f t="shared" si="21"/>
        <v>0</v>
      </c>
      <c r="T194" s="21">
        <f t="shared" si="21"/>
        <v>0</v>
      </c>
      <c r="U194" s="21">
        <f t="shared" si="21"/>
        <v>0</v>
      </c>
      <c r="V194" s="21">
        <f t="shared" si="21"/>
        <v>0</v>
      </c>
      <c r="W194" s="21">
        <f t="shared" si="21"/>
        <v>0</v>
      </c>
      <c r="X194" s="21">
        <f t="shared" si="21"/>
        <v>0</v>
      </c>
      <c r="Y194" s="21">
        <f t="shared" si="21"/>
        <v>0</v>
      </c>
      <c r="Z194" s="21">
        <f t="shared" si="21"/>
        <v>0</v>
      </c>
      <c r="AA194" s="21">
        <f t="shared" si="21"/>
        <v>0</v>
      </c>
      <c r="AB194" s="21">
        <f t="shared" si="21"/>
        <v>0</v>
      </c>
      <c r="AC194" s="21">
        <f t="shared" si="21"/>
        <v>0</v>
      </c>
      <c r="AD194" s="21">
        <f t="shared" si="21"/>
        <v>0</v>
      </c>
      <c r="AE194" s="21">
        <f t="shared" si="21"/>
        <v>0</v>
      </c>
      <c r="AF194" s="21">
        <f t="shared" si="21"/>
        <v>0</v>
      </c>
      <c r="AG194" s="21">
        <f t="shared" si="21"/>
        <v>0</v>
      </c>
      <c r="AH194" s="21">
        <f t="shared" si="21"/>
        <v>0</v>
      </c>
      <c r="AI194" s="21">
        <f t="shared" si="21"/>
        <v>0</v>
      </c>
      <c r="AJ194" s="21">
        <f t="shared" si="21"/>
        <v>0</v>
      </c>
      <c r="AK194" s="21">
        <f t="shared" si="21"/>
        <v>0</v>
      </c>
      <c r="AL194" s="21">
        <f t="shared" si="21"/>
        <v>0</v>
      </c>
      <c r="AM194" s="21">
        <f t="shared" si="21"/>
        <v>0</v>
      </c>
      <c r="AN194" s="21">
        <f t="shared" si="21"/>
        <v>0</v>
      </c>
      <c r="AO194" s="21">
        <f t="shared" si="21"/>
        <v>0</v>
      </c>
      <c r="AP194" s="21">
        <f t="shared" si="21"/>
        <v>0</v>
      </c>
      <c r="AQ194" s="21">
        <f t="shared" si="21"/>
        <v>0</v>
      </c>
      <c r="AR194" s="21">
        <f t="shared" si="21"/>
        <v>0</v>
      </c>
      <c r="AS194" s="21">
        <f t="shared" si="21"/>
        <v>0</v>
      </c>
      <c r="AT194" s="21">
        <f t="shared" si="21"/>
        <v>0</v>
      </c>
      <c r="AU194" s="21">
        <f t="shared" si="21"/>
        <v>0</v>
      </c>
      <c r="AV194" s="21">
        <f t="shared" si="21"/>
        <v>0</v>
      </c>
      <c r="AW194" s="21">
        <f t="shared" si="21"/>
        <v>0</v>
      </c>
      <c r="AX194" s="21">
        <f t="shared" si="21"/>
        <v>0</v>
      </c>
      <c r="AY194" s="21">
        <f t="shared" si="21"/>
        <v>0</v>
      </c>
      <c r="AZ194" s="21">
        <f t="shared" si="21"/>
        <v>0</v>
      </c>
      <c r="BA194" s="21">
        <f t="shared" si="21"/>
        <v>0</v>
      </c>
      <c r="BB194" s="21">
        <f t="shared" si="21"/>
        <v>0</v>
      </c>
    </row>
    <row r="195" spans="1:54" outlineLevel="2">
      <c r="A195" s="424"/>
      <c r="B195" s="150" t="s">
        <v>485</v>
      </c>
      <c r="C195" s="19"/>
      <c r="D195" s="135" t="s">
        <v>379</v>
      </c>
      <c r="E195" s="21">
        <f>SUM(E176:E178)*E186</f>
        <v>0</v>
      </c>
      <c r="F195" s="21">
        <f t="shared" ref="F195:BB195" si="22">SUM(F176:F178)*F186</f>
        <v>0</v>
      </c>
      <c r="G195" s="21">
        <f t="shared" si="22"/>
        <v>0</v>
      </c>
      <c r="H195" s="21">
        <f t="shared" si="22"/>
        <v>0</v>
      </c>
      <c r="I195" s="21">
        <f t="shared" si="22"/>
        <v>0</v>
      </c>
      <c r="J195" s="21">
        <f t="shared" si="22"/>
        <v>0</v>
      </c>
      <c r="K195" s="21">
        <f t="shared" si="22"/>
        <v>0</v>
      </c>
      <c r="L195" s="21">
        <f t="shared" si="22"/>
        <v>0</v>
      </c>
      <c r="M195" s="21">
        <f t="shared" si="22"/>
        <v>0</v>
      </c>
      <c r="N195" s="21">
        <f t="shared" si="22"/>
        <v>0</v>
      </c>
      <c r="O195" s="21">
        <f t="shared" si="22"/>
        <v>0</v>
      </c>
      <c r="P195" s="21">
        <f t="shared" si="22"/>
        <v>0</v>
      </c>
      <c r="Q195" s="21">
        <f t="shared" si="22"/>
        <v>0</v>
      </c>
      <c r="R195" s="21">
        <f t="shared" si="22"/>
        <v>0</v>
      </c>
      <c r="S195" s="21">
        <f t="shared" si="22"/>
        <v>0</v>
      </c>
      <c r="T195" s="21">
        <f t="shared" si="22"/>
        <v>0</v>
      </c>
      <c r="U195" s="21">
        <f t="shared" si="22"/>
        <v>0</v>
      </c>
      <c r="V195" s="21">
        <f t="shared" si="22"/>
        <v>0</v>
      </c>
      <c r="W195" s="21">
        <f t="shared" si="22"/>
        <v>0</v>
      </c>
      <c r="X195" s="21">
        <f t="shared" si="22"/>
        <v>0</v>
      </c>
      <c r="Y195" s="21">
        <f t="shared" si="22"/>
        <v>0</v>
      </c>
      <c r="Z195" s="21">
        <f t="shared" si="22"/>
        <v>0</v>
      </c>
      <c r="AA195" s="21">
        <f t="shared" si="22"/>
        <v>0</v>
      </c>
      <c r="AB195" s="21">
        <f t="shared" si="22"/>
        <v>0</v>
      </c>
      <c r="AC195" s="21">
        <f t="shared" si="22"/>
        <v>0</v>
      </c>
      <c r="AD195" s="21">
        <f t="shared" si="22"/>
        <v>0</v>
      </c>
      <c r="AE195" s="21">
        <f t="shared" si="22"/>
        <v>0</v>
      </c>
      <c r="AF195" s="21">
        <f t="shared" si="22"/>
        <v>0</v>
      </c>
      <c r="AG195" s="21">
        <f t="shared" si="22"/>
        <v>0</v>
      </c>
      <c r="AH195" s="21">
        <f t="shared" si="22"/>
        <v>0</v>
      </c>
      <c r="AI195" s="21">
        <f t="shared" si="22"/>
        <v>0</v>
      </c>
      <c r="AJ195" s="21">
        <f t="shared" si="22"/>
        <v>0</v>
      </c>
      <c r="AK195" s="21">
        <f t="shared" si="22"/>
        <v>0</v>
      </c>
      <c r="AL195" s="21">
        <f t="shared" si="22"/>
        <v>0</v>
      </c>
      <c r="AM195" s="21">
        <f t="shared" si="22"/>
        <v>0</v>
      </c>
      <c r="AN195" s="21">
        <f t="shared" si="22"/>
        <v>0</v>
      </c>
      <c r="AO195" s="21">
        <f t="shared" si="22"/>
        <v>0</v>
      </c>
      <c r="AP195" s="21">
        <f t="shared" si="22"/>
        <v>0</v>
      </c>
      <c r="AQ195" s="21">
        <f t="shared" si="22"/>
        <v>0</v>
      </c>
      <c r="AR195" s="21">
        <f t="shared" si="22"/>
        <v>0</v>
      </c>
      <c r="AS195" s="21">
        <f t="shared" si="22"/>
        <v>0</v>
      </c>
      <c r="AT195" s="21">
        <f t="shared" si="22"/>
        <v>0</v>
      </c>
      <c r="AU195" s="21">
        <f t="shared" si="22"/>
        <v>0</v>
      </c>
      <c r="AV195" s="21">
        <f t="shared" si="22"/>
        <v>0</v>
      </c>
      <c r="AW195" s="21">
        <f t="shared" si="22"/>
        <v>0</v>
      </c>
      <c r="AX195" s="21">
        <f t="shared" si="22"/>
        <v>0</v>
      </c>
      <c r="AY195" s="21">
        <f t="shared" si="22"/>
        <v>0</v>
      </c>
      <c r="AZ195" s="21">
        <f t="shared" si="22"/>
        <v>0</v>
      </c>
      <c r="BA195" s="21">
        <f t="shared" si="22"/>
        <v>0</v>
      </c>
      <c r="BB195" s="21">
        <f t="shared" si="22"/>
        <v>0</v>
      </c>
    </row>
    <row r="196" spans="1:54" outlineLevel="2">
      <c r="A196" s="424"/>
      <c r="B196" s="150" t="s">
        <v>285</v>
      </c>
      <c r="C196" s="19"/>
      <c r="D196" s="135" t="s">
        <v>379</v>
      </c>
      <c r="E196" s="21">
        <f t="shared" ref="E196:BB196" si="23">SUMIF($B$143:$B$154,"Safety",E$143:E$154)*E187</f>
        <v>0</v>
      </c>
      <c r="F196" s="21">
        <f t="shared" si="23"/>
        <v>0</v>
      </c>
      <c r="G196" s="21">
        <f t="shared" si="23"/>
        <v>0</v>
      </c>
      <c r="H196" s="21">
        <f t="shared" si="23"/>
        <v>0</v>
      </c>
      <c r="I196" s="21">
        <f t="shared" si="23"/>
        <v>0</v>
      </c>
      <c r="J196" s="21">
        <f t="shared" si="23"/>
        <v>0</v>
      </c>
      <c r="K196" s="21">
        <f t="shared" si="23"/>
        <v>0</v>
      </c>
      <c r="L196" s="21">
        <f t="shared" si="23"/>
        <v>0</v>
      </c>
      <c r="M196" s="21">
        <f t="shared" si="23"/>
        <v>0</v>
      </c>
      <c r="N196" s="21">
        <f t="shared" si="23"/>
        <v>0</v>
      </c>
      <c r="O196" s="21">
        <f t="shared" si="23"/>
        <v>0</v>
      </c>
      <c r="P196" s="21">
        <f t="shared" si="23"/>
        <v>0</v>
      </c>
      <c r="Q196" s="21">
        <f t="shared" si="23"/>
        <v>0</v>
      </c>
      <c r="R196" s="21">
        <f t="shared" si="23"/>
        <v>0</v>
      </c>
      <c r="S196" s="21">
        <f t="shared" si="23"/>
        <v>0</v>
      </c>
      <c r="T196" s="21">
        <f t="shared" si="23"/>
        <v>0</v>
      </c>
      <c r="U196" s="21">
        <f t="shared" si="23"/>
        <v>0</v>
      </c>
      <c r="V196" s="21">
        <f t="shared" si="23"/>
        <v>0</v>
      </c>
      <c r="W196" s="21">
        <f t="shared" si="23"/>
        <v>0</v>
      </c>
      <c r="X196" s="21">
        <f t="shared" si="23"/>
        <v>0</v>
      </c>
      <c r="Y196" s="21">
        <f t="shared" si="23"/>
        <v>0</v>
      </c>
      <c r="Z196" s="21">
        <f t="shared" si="23"/>
        <v>0</v>
      </c>
      <c r="AA196" s="21">
        <f t="shared" si="23"/>
        <v>0</v>
      </c>
      <c r="AB196" s="21">
        <f t="shared" si="23"/>
        <v>0</v>
      </c>
      <c r="AC196" s="21">
        <f t="shared" si="23"/>
        <v>0</v>
      </c>
      <c r="AD196" s="21">
        <f t="shared" si="23"/>
        <v>0</v>
      </c>
      <c r="AE196" s="21">
        <f t="shared" si="23"/>
        <v>0</v>
      </c>
      <c r="AF196" s="21">
        <f t="shared" si="23"/>
        <v>0</v>
      </c>
      <c r="AG196" s="21">
        <f t="shared" si="23"/>
        <v>0</v>
      </c>
      <c r="AH196" s="21">
        <f t="shared" si="23"/>
        <v>0</v>
      </c>
      <c r="AI196" s="21">
        <f t="shared" si="23"/>
        <v>0</v>
      </c>
      <c r="AJ196" s="21">
        <f t="shared" si="23"/>
        <v>0</v>
      </c>
      <c r="AK196" s="21">
        <f t="shared" si="23"/>
        <v>0</v>
      </c>
      <c r="AL196" s="21">
        <f t="shared" si="23"/>
        <v>0</v>
      </c>
      <c r="AM196" s="21">
        <f t="shared" si="23"/>
        <v>0</v>
      </c>
      <c r="AN196" s="21">
        <f t="shared" si="23"/>
        <v>0</v>
      </c>
      <c r="AO196" s="21">
        <f t="shared" si="23"/>
        <v>0</v>
      </c>
      <c r="AP196" s="21">
        <f t="shared" si="23"/>
        <v>0</v>
      </c>
      <c r="AQ196" s="21">
        <f t="shared" si="23"/>
        <v>0</v>
      </c>
      <c r="AR196" s="21">
        <f t="shared" si="23"/>
        <v>0</v>
      </c>
      <c r="AS196" s="21">
        <f t="shared" si="23"/>
        <v>0</v>
      </c>
      <c r="AT196" s="21">
        <f t="shared" si="23"/>
        <v>0</v>
      </c>
      <c r="AU196" s="21">
        <f t="shared" si="23"/>
        <v>0</v>
      </c>
      <c r="AV196" s="21">
        <f t="shared" si="23"/>
        <v>0</v>
      </c>
      <c r="AW196" s="21">
        <f t="shared" si="23"/>
        <v>0</v>
      </c>
      <c r="AX196" s="21">
        <f t="shared" si="23"/>
        <v>0</v>
      </c>
      <c r="AY196" s="21">
        <f t="shared" si="23"/>
        <v>0</v>
      </c>
      <c r="AZ196" s="21">
        <f t="shared" si="23"/>
        <v>0</v>
      </c>
      <c r="BA196" s="21">
        <f t="shared" si="23"/>
        <v>0</v>
      </c>
      <c r="BB196" s="21">
        <f t="shared" si="23"/>
        <v>0</v>
      </c>
    </row>
    <row r="197" spans="1:54" outlineLevel="2">
      <c r="A197" s="424"/>
      <c r="B197" s="150" t="s">
        <v>288</v>
      </c>
      <c r="C197" s="19"/>
      <c r="D197" s="135" t="s">
        <v>379</v>
      </c>
      <c r="E197" s="21">
        <f>SUMIF($B$143:$B$154,"Financial",E$143:E$154)*E186</f>
        <v>0</v>
      </c>
      <c r="F197" s="21">
        <f t="shared" ref="F197:BB197" si="24">SUMIF($B$143:$B$154,"Financial",F$143:F$154)*F186</f>
        <v>0</v>
      </c>
      <c r="G197" s="21">
        <f t="shared" si="24"/>
        <v>0</v>
      </c>
      <c r="H197" s="21">
        <f t="shared" si="24"/>
        <v>0</v>
      </c>
      <c r="I197" s="21">
        <f t="shared" si="24"/>
        <v>0</v>
      </c>
      <c r="J197" s="21">
        <f t="shared" si="24"/>
        <v>0</v>
      </c>
      <c r="K197" s="21">
        <f t="shared" si="24"/>
        <v>0</v>
      </c>
      <c r="L197" s="21">
        <f t="shared" si="24"/>
        <v>0</v>
      </c>
      <c r="M197" s="21">
        <f t="shared" si="24"/>
        <v>0</v>
      </c>
      <c r="N197" s="21">
        <f t="shared" si="24"/>
        <v>0</v>
      </c>
      <c r="O197" s="21">
        <f t="shared" si="24"/>
        <v>0</v>
      </c>
      <c r="P197" s="21">
        <f t="shared" si="24"/>
        <v>0</v>
      </c>
      <c r="Q197" s="21">
        <f t="shared" si="24"/>
        <v>0</v>
      </c>
      <c r="R197" s="21">
        <f t="shared" si="24"/>
        <v>0</v>
      </c>
      <c r="S197" s="21">
        <f t="shared" si="24"/>
        <v>0</v>
      </c>
      <c r="T197" s="21">
        <f t="shared" si="24"/>
        <v>0</v>
      </c>
      <c r="U197" s="21">
        <f t="shared" si="24"/>
        <v>0</v>
      </c>
      <c r="V197" s="21">
        <f t="shared" si="24"/>
        <v>0</v>
      </c>
      <c r="W197" s="21">
        <f t="shared" si="24"/>
        <v>0</v>
      </c>
      <c r="X197" s="21">
        <f t="shared" si="24"/>
        <v>0</v>
      </c>
      <c r="Y197" s="21">
        <f t="shared" si="24"/>
        <v>0</v>
      </c>
      <c r="Z197" s="21">
        <f t="shared" si="24"/>
        <v>0</v>
      </c>
      <c r="AA197" s="21">
        <f t="shared" si="24"/>
        <v>0</v>
      </c>
      <c r="AB197" s="21">
        <f t="shared" si="24"/>
        <v>0</v>
      </c>
      <c r="AC197" s="21">
        <f t="shared" si="24"/>
        <v>0</v>
      </c>
      <c r="AD197" s="21">
        <f t="shared" si="24"/>
        <v>0</v>
      </c>
      <c r="AE197" s="21">
        <f t="shared" si="24"/>
        <v>0</v>
      </c>
      <c r="AF197" s="21">
        <f t="shared" si="24"/>
        <v>0</v>
      </c>
      <c r="AG197" s="21">
        <f t="shared" si="24"/>
        <v>0</v>
      </c>
      <c r="AH197" s="21">
        <f t="shared" si="24"/>
        <v>0</v>
      </c>
      <c r="AI197" s="21">
        <f t="shared" si="24"/>
        <v>0</v>
      </c>
      <c r="AJ197" s="21">
        <f t="shared" si="24"/>
        <v>0</v>
      </c>
      <c r="AK197" s="21">
        <f t="shared" si="24"/>
        <v>0</v>
      </c>
      <c r="AL197" s="21">
        <f t="shared" si="24"/>
        <v>0</v>
      </c>
      <c r="AM197" s="21">
        <f t="shared" si="24"/>
        <v>0</v>
      </c>
      <c r="AN197" s="21">
        <f t="shared" si="24"/>
        <v>0</v>
      </c>
      <c r="AO197" s="21">
        <f t="shared" si="24"/>
        <v>0</v>
      </c>
      <c r="AP197" s="21">
        <f t="shared" si="24"/>
        <v>0</v>
      </c>
      <c r="AQ197" s="21">
        <f t="shared" si="24"/>
        <v>0</v>
      </c>
      <c r="AR197" s="21">
        <f t="shared" si="24"/>
        <v>0</v>
      </c>
      <c r="AS197" s="21">
        <f t="shared" si="24"/>
        <v>0</v>
      </c>
      <c r="AT197" s="21">
        <f t="shared" si="24"/>
        <v>0</v>
      </c>
      <c r="AU197" s="21">
        <f t="shared" si="24"/>
        <v>0</v>
      </c>
      <c r="AV197" s="21">
        <f t="shared" si="24"/>
        <v>0</v>
      </c>
      <c r="AW197" s="21">
        <f t="shared" si="24"/>
        <v>0</v>
      </c>
      <c r="AX197" s="21">
        <f t="shared" si="24"/>
        <v>0</v>
      </c>
      <c r="AY197" s="21">
        <f t="shared" si="24"/>
        <v>0</v>
      </c>
      <c r="AZ197" s="21">
        <f t="shared" si="24"/>
        <v>0</v>
      </c>
      <c r="BA197" s="21">
        <f t="shared" si="24"/>
        <v>0</v>
      </c>
      <c r="BB197" s="21">
        <f t="shared" si="24"/>
        <v>0</v>
      </c>
    </row>
    <row r="198" spans="1:54" outlineLevel="2">
      <c r="A198" s="425"/>
      <c r="B198" s="150" t="s">
        <v>466</v>
      </c>
      <c r="C198" s="19"/>
      <c r="D198" s="135" t="s">
        <v>379</v>
      </c>
      <c r="E198" s="21">
        <f>SUMIF($B$143:$B$154,"Other",E$143:E$154)*E186</f>
        <v>0</v>
      </c>
      <c r="F198" s="21">
        <f t="shared" ref="F198:BB198" si="25">SUMIF($B$143:$B$154,"Other",F$143:F$154)*F186</f>
        <v>0</v>
      </c>
      <c r="G198" s="21">
        <f t="shared" si="25"/>
        <v>0</v>
      </c>
      <c r="H198" s="21">
        <f t="shared" si="25"/>
        <v>0</v>
      </c>
      <c r="I198" s="21">
        <f t="shared" si="25"/>
        <v>0</v>
      </c>
      <c r="J198" s="21">
        <f t="shared" si="25"/>
        <v>0</v>
      </c>
      <c r="K198" s="21">
        <f t="shared" si="25"/>
        <v>0</v>
      </c>
      <c r="L198" s="21">
        <f t="shared" si="25"/>
        <v>0</v>
      </c>
      <c r="M198" s="21">
        <f t="shared" si="25"/>
        <v>0</v>
      </c>
      <c r="N198" s="21">
        <f t="shared" si="25"/>
        <v>0</v>
      </c>
      <c r="O198" s="21">
        <f t="shared" si="25"/>
        <v>0</v>
      </c>
      <c r="P198" s="21">
        <f t="shared" si="25"/>
        <v>0</v>
      </c>
      <c r="Q198" s="21">
        <f t="shared" si="25"/>
        <v>0</v>
      </c>
      <c r="R198" s="21">
        <f t="shared" si="25"/>
        <v>0</v>
      </c>
      <c r="S198" s="21">
        <f t="shared" si="25"/>
        <v>0</v>
      </c>
      <c r="T198" s="21">
        <f t="shared" si="25"/>
        <v>0</v>
      </c>
      <c r="U198" s="21">
        <f t="shared" si="25"/>
        <v>0</v>
      </c>
      <c r="V198" s="21">
        <f t="shared" si="25"/>
        <v>0</v>
      </c>
      <c r="W198" s="21">
        <f t="shared" si="25"/>
        <v>0</v>
      </c>
      <c r="X198" s="21">
        <f t="shared" si="25"/>
        <v>0</v>
      </c>
      <c r="Y198" s="21">
        <f t="shared" si="25"/>
        <v>0</v>
      </c>
      <c r="Z198" s="21">
        <f t="shared" si="25"/>
        <v>0</v>
      </c>
      <c r="AA198" s="21">
        <f t="shared" si="25"/>
        <v>0</v>
      </c>
      <c r="AB198" s="21">
        <f t="shared" si="25"/>
        <v>0</v>
      </c>
      <c r="AC198" s="21">
        <f t="shared" si="25"/>
        <v>0</v>
      </c>
      <c r="AD198" s="21">
        <f t="shared" si="25"/>
        <v>0</v>
      </c>
      <c r="AE198" s="21">
        <f t="shared" si="25"/>
        <v>0</v>
      </c>
      <c r="AF198" s="21">
        <f t="shared" si="25"/>
        <v>0</v>
      </c>
      <c r="AG198" s="21">
        <f t="shared" si="25"/>
        <v>0</v>
      </c>
      <c r="AH198" s="21">
        <f t="shared" si="25"/>
        <v>0</v>
      </c>
      <c r="AI198" s="21">
        <f t="shared" si="25"/>
        <v>0</v>
      </c>
      <c r="AJ198" s="21">
        <f t="shared" si="25"/>
        <v>0</v>
      </c>
      <c r="AK198" s="21">
        <f t="shared" si="25"/>
        <v>0</v>
      </c>
      <c r="AL198" s="21">
        <f t="shared" si="25"/>
        <v>0</v>
      </c>
      <c r="AM198" s="21">
        <f t="shared" si="25"/>
        <v>0</v>
      </c>
      <c r="AN198" s="21">
        <f t="shared" si="25"/>
        <v>0</v>
      </c>
      <c r="AO198" s="21">
        <f t="shared" si="25"/>
        <v>0</v>
      </c>
      <c r="AP198" s="21">
        <f t="shared" si="25"/>
        <v>0</v>
      </c>
      <c r="AQ198" s="21">
        <f t="shared" si="25"/>
        <v>0</v>
      </c>
      <c r="AR198" s="21">
        <f t="shared" si="25"/>
        <v>0</v>
      </c>
      <c r="AS198" s="21">
        <f t="shared" si="25"/>
        <v>0</v>
      </c>
      <c r="AT198" s="21">
        <f t="shared" si="25"/>
        <v>0</v>
      </c>
      <c r="AU198" s="21">
        <f t="shared" si="25"/>
        <v>0</v>
      </c>
      <c r="AV198" s="21">
        <f t="shared" si="25"/>
        <v>0</v>
      </c>
      <c r="AW198" s="21">
        <f t="shared" si="25"/>
        <v>0</v>
      </c>
      <c r="AX198" s="21">
        <f t="shared" si="25"/>
        <v>0</v>
      </c>
      <c r="AY198" s="21">
        <f t="shared" si="25"/>
        <v>0</v>
      </c>
      <c r="AZ198" s="21">
        <f t="shared" si="25"/>
        <v>0</v>
      </c>
      <c r="BA198" s="21">
        <f t="shared" si="25"/>
        <v>0</v>
      </c>
      <c r="BB198" s="21">
        <f t="shared" si="25"/>
        <v>0</v>
      </c>
    </row>
    <row r="199" spans="1:54" outlineLevel="2">
      <c r="A199" s="230"/>
      <c r="B199" s="150"/>
      <c r="C199" s="19"/>
      <c r="D199" s="19"/>
      <c r="E199" s="231"/>
      <c r="F199" s="231"/>
      <c r="G199" s="231"/>
      <c r="H199" s="231"/>
      <c r="I199" s="231"/>
      <c r="J199" s="231"/>
      <c r="K199" s="231"/>
      <c r="L199" s="231"/>
      <c r="M199" s="231"/>
      <c r="N199" s="231"/>
      <c r="O199" s="231"/>
      <c r="P199" s="231"/>
      <c r="Q199" s="231"/>
      <c r="R199" s="231"/>
      <c r="S199" s="231"/>
      <c r="T199" s="231"/>
      <c r="U199" s="231"/>
      <c r="V199" s="231"/>
      <c r="W199" s="231"/>
      <c r="X199" s="231"/>
      <c r="Y199" s="231"/>
      <c r="Z199" s="231"/>
      <c r="AA199" s="231"/>
      <c r="AB199" s="231"/>
      <c r="AC199" s="231"/>
      <c r="AD199" s="231"/>
      <c r="AE199" s="231"/>
      <c r="AF199" s="231"/>
      <c r="AG199" s="231"/>
      <c r="AH199" s="231"/>
      <c r="AI199" s="231"/>
      <c r="AJ199" s="231"/>
      <c r="AK199" s="231"/>
      <c r="AL199" s="231"/>
      <c r="AM199" s="231"/>
      <c r="AN199" s="231"/>
      <c r="AO199" s="231"/>
      <c r="AP199" s="231"/>
      <c r="AQ199" s="231"/>
      <c r="AR199" s="231"/>
      <c r="AS199" s="231"/>
      <c r="AT199" s="231"/>
      <c r="AU199" s="231"/>
      <c r="AV199" s="231"/>
      <c r="AW199" s="231"/>
      <c r="AX199" s="231"/>
      <c r="AY199" s="231"/>
      <c r="AZ199" s="231"/>
      <c r="BA199" s="231"/>
      <c r="BB199" s="231"/>
    </row>
    <row r="200" spans="1:54" outlineLevel="2">
      <c r="A200" s="423" t="s">
        <v>486</v>
      </c>
      <c r="B200" s="150" t="s">
        <v>487</v>
      </c>
      <c r="C200" s="19"/>
      <c r="D200" s="135" t="s">
        <v>379</v>
      </c>
      <c r="E200" s="21">
        <f>SUM(E190:E193,E196:E198)</f>
        <v>0</v>
      </c>
      <c r="F200" s="21">
        <f t="shared" ref="F200:BB200" si="26">SUM(F190:F193,F196:F198)</f>
        <v>0</v>
      </c>
      <c r="G200" s="21">
        <f t="shared" si="26"/>
        <v>0</v>
      </c>
      <c r="H200" s="21">
        <f t="shared" si="26"/>
        <v>0</v>
      </c>
      <c r="I200" s="21">
        <f t="shared" si="26"/>
        <v>0</v>
      </c>
      <c r="J200" s="21">
        <f t="shared" si="26"/>
        <v>0</v>
      </c>
      <c r="K200" s="21">
        <f t="shared" si="26"/>
        <v>0</v>
      </c>
      <c r="L200" s="21">
        <f t="shared" si="26"/>
        <v>0</v>
      </c>
      <c r="M200" s="21">
        <f t="shared" si="26"/>
        <v>0</v>
      </c>
      <c r="N200" s="21">
        <f t="shared" si="26"/>
        <v>0</v>
      </c>
      <c r="O200" s="21">
        <f t="shared" si="26"/>
        <v>0</v>
      </c>
      <c r="P200" s="21">
        <f t="shared" si="26"/>
        <v>0</v>
      </c>
      <c r="Q200" s="21">
        <f t="shared" si="26"/>
        <v>0</v>
      </c>
      <c r="R200" s="21">
        <f t="shared" si="26"/>
        <v>0</v>
      </c>
      <c r="S200" s="21">
        <f t="shared" si="26"/>
        <v>0</v>
      </c>
      <c r="T200" s="21">
        <f t="shared" si="26"/>
        <v>0</v>
      </c>
      <c r="U200" s="21">
        <f t="shared" si="26"/>
        <v>0</v>
      </c>
      <c r="V200" s="21">
        <f t="shared" si="26"/>
        <v>0</v>
      </c>
      <c r="W200" s="21">
        <f t="shared" si="26"/>
        <v>0</v>
      </c>
      <c r="X200" s="21">
        <f t="shared" si="26"/>
        <v>0</v>
      </c>
      <c r="Y200" s="21">
        <f t="shared" si="26"/>
        <v>0</v>
      </c>
      <c r="Z200" s="21">
        <f t="shared" si="26"/>
        <v>0</v>
      </c>
      <c r="AA200" s="21">
        <f t="shared" si="26"/>
        <v>0</v>
      </c>
      <c r="AB200" s="21">
        <f t="shared" si="26"/>
        <v>0</v>
      </c>
      <c r="AC200" s="21">
        <f t="shared" si="26"/>
        <v>0</v>
      </c>
      <c r="AD200" s="21">
        <f t="shared" si="26"/>
        <v>0</v>
      </c>
      <c r="AE200" s="21">
        <f t="shared" si="26"/>
        <v>0</v>
      </c>
      <c r="AF200" s="21">
        <f t="shared" si="26"/>
        <v>0</v>
      </c>
      <c r="AG200" s="21">
        <f t="shared" si="26"/>
        <v>0</v>
      </c>
      <c r="AH200" s="21">
        <f t="shared" si="26"/>
        <v>0</v>
      </c>
      <c r="AI200" s="21">
        <f t="shared" si="26"/>
        <v>0</v>
      </c>
      <c r="AJ200" s="21">
        <f t="shared" si="26"/>
        <v>0</v>
      </c>
      <c r="AK200" s="21">
        <f t="shared" si="26"/>
        <v>0</v>
      </c>
      <c r="AL200" s="21">
        <f t="shared" si="26"/>
        <v>0</v>
      </c>
      <c r="AM200" s="21">
        <f t="shared" si="26"/>
        <v>0</v>
      </c>
      <c r="AN200" s="21">
        <f t="shared" si="26"/>
        <v>0</v>
      </c>
      <c r="AO200" s="21">
        <f t="shared" si="26"/>
        <v>0</v>
      </c>
      <c r="AP200" s="21">
        <f t="shared" si="26"/>
        <v>0</v>
      </c>
      <c r="AQ200" s="21">
        <f t="shared" si="26"/>
        <v>0</v>
      </c>
      <c r="AR200" s="21">
        <f t="shared" si="26"/>
        <v>0</v>
      </c>
      <c r="AS200" s="21">
        <f t="shared" si="26"/>
        <v>0</v>
      </c>
      <c r="AT200" s="21">
        <f t="shared" si="26"/>
        <v>0</v>
      </c>
      <c r="AU200" s="21">
        <f t="shared" si="26"/>
        <v>0</v>
      </c>
      <c r="AV200" s="21">
        <f t="shared" si="26"/>
        <v>0</v>
      </c>
      <c r="AW200" s="21">
        <f t="shared" si="26"/>
        <v>0</v>
      </c>
      <c r="AX200" s="21">
        <f t="shared" si="26"/>
        <v>0</v>
      </c>
      <c r="AY200" s="21">
        <f t="shared" si="26"/>
        <v>0</v>
      </c>
      <c r="AZ200" s="21">
        <f t="shared" si="26"/>
        <v>0</v>
      </c>
      <c r="BA200" s="21">
        <f t="shared" si="26"/>
        <v>0</v>
      </c>
      <c r="BB200" s="21">
        <f t="shared" si="26"/>
        <v>0</v>
      </c>
    </row>
    <row r="201" spans="1:54" outlineLevel="2">
      <c r="A201" s="424"/>
      <c r="B201" s="150" t="s">
        <v>488</v>
      </c>
      <c r="C201" s="19"/>
      <c r="D201" s="135" t="s">
        <v>379</v>
      </c>
      <c r="E201" s="21">
        <f>SUM(E190:E192,E194,E196:E198)</f>
        <v>0</v>
      </c>
      <c r="F201" s="21">
        <f t="shared" ref="F201:BB201" si="27">SUM(F190:F192,F194,F196:F198)</f>
        <v>0</v>
      </c>
      <c r="G201" s="21">
        <f t="shared" si="27"/>
        <v>0</v>
      </c>
      <c r="H201" s="21">
        <f t="shared" si="27"/>
        <v>0</v>
      </c>
      <c r="I201" s="21">
        <f t="shared" si="27"/>
        <v>0</v>
      </c>
      <c r="J201" s="21">
        <f t="shared" si="27"/>
        <v>0</v>
      </c>
      <c r="K201" s="21">
        <f t="shared" si="27"/>
        <v>0</v>
      </c>
      <c r="L201" s="21">
        <f t="shared" si="27"/>
        <v>0</v>
      </c>
      <c r="M201" s="21">
        <f t="shared" si="27"/>
        <v>0</v>
      </c>
      <c r="N201" s="21">
        <f t="shared" si="27"/>
        <v>0</v>
      </c>
      <c r="O201" s="21">
        <f t="shared" si="27"/>
        <v>0</v>
      </c>
      <c r="P201" s="21">
        <f t="shared" si="27"/>
        <v>0</v>
      </c>
      <c r="Q201" s="21">
        <f t="shared" si="27"/>
        <v>0</v>
      </c>
      <c r="R201" s="21">
        <f t="shared" si="27"/>
        <v>0</v>
      </c>
      <c r="S201" s="21">
        <f t="shared" si="27"/>
        <v>0</v>
      </c>
      <c r="T201" s="21">
        <f t="shared" si="27"/>
        <v>0</v>
      </c>
      <c r="U201" s="21">
        <f t="shared" si="27"/>
        <v>0</v>
      </c>
      <c r="V201" s="21">
        <f t="shared" si="27"/>
        <v>0</v>
      </c>
      <c r="W201" s="21">
        <f t="shared" si="27"/>
        <v>0</v>
      </c>
      <c r="X201" s="21">
        <f t="shared" si="27"/>
        <v>0</v>
      </c>
      <c r="Y201" s="21">
        <f t="shared" si="27"/>
        <v>0</v>
      </c>
      <c r="Z201" s="21">
        <f t="shared" si="27"/>
        <v>0</v>
      </c>
      <c r="AA201" s="21">
        <f t="shared" si="27"/>
        <v>0</v>
      </c>
      <c r="AB201" s="21">
        <f t="shared" si="27"/>
        <v>0</v>
      </c>
      <c r="AC201" s="21">
        <f t="shared" si="27"/>
        <v>0</v>
      </c>
      <c r="AD201" s="21">
        <f t="shared" si="27"/>
        <v>0</v>
      </c>
      <c r="AE201" s="21">
        <f t="shared" si="27"/>
        <v>0</v>
      </c>
      <c r="AF201" s="21">
        <f t="shared" si="27"/>
        <v>0</v>
      </c>
      <c r="AG201" s="21">
        <f t="shared" si="27"/>
        <v>0</v>
      </c>
      <c r="AH201" s="21">
        <f t="shared" si="27"/>
        <v>0</v>
      </c>
      <c r="AI201" s="21">
        <f t="shared" si="27"/>
        <v>0</v>
      </c>
      <c r="AJ201" s="21">
        <f t="shared" si="27"/>
        <v>0</v>
      </c>
      <c r="AK201" s="21">
        <f t="shared" si="27"/>
        <v>0</v>
      </c>
      <c r="AL201" s="21">
        <f t="shared" si="27"/>
        <v>0</v>
      </c>
      <c r="AM201" s="21">
        <f t="shared" si="27"/>
        <v>0</v>
      </c>
      <c r="AN201" s="21">
        <f t="shared" si="27"/>
        <v>0</v>
      </c>
      <c r="AO201" s="21">
        <f t="shared" si="27"/>
        <v>0</v>
      </c>
      <c r="AP201" s="21">
        <f t="shared" si="27"/>
        <v>0</v>
      </c>
      <c r="AQ201" s="21">
        <f t="shared" si="27"/>
        <v>0</v>
      </c>
      <c r="AR201" s="21">
        <f t="shared" si="27"/>
        <v>0</v>
      </c>
      <c r="AS201" s="21">
        <f t="shared" si="27"/>
        <v>0</v>
      </c>
      <c r="AT201" s="21">
        <f t="shared" si="27"/>
        <v>0</v>
      </c>
      <c r="AU201" s="21">
        <f t="shared" si="27"/>
        <v>0</v>
      </c>
      <c r="AV201" s="21">
        <f t="shared" si="27"/>
        <v>0</v>
      </c>
      <c r="AW201" s="21">
        <f t="shared" si="27"/>
        <v>0</v>
      </c>
      <c r="AX201" s="21">
        <f t="shared" si="27"/>
        <v>0</v>
      </c>
      <c r="AY201" s="21">
        <f t="shared" si="27"/>
        <v>0</v>
      </c>
      <c r="AZ201" s="21">
        <f t="shared" si="27"/>
        <v>0</v>
      </c>
      <c r="BA201" s="21">
        <f t="shared" si="27"/>
        <v>0</v>
      </c>
      <c r="BB201" s="21">
        <f t="shared" si="27"/>
        <v>0</v>
      </c>
    </row>
    <row r="202" spans="1:54" outlineLevel="2">
      <c r="A202" s="425"/>
      <c r="B202" s="150" t="s">
        <v>489</v>
      </c>
      <c r="C202" s="19"/>
      <c r="D202" s="135" t="s">
        <v>379</v>
      </c>
      <c r="E202" s="21">
        <f>SUM(E190:E192,E195:E198)</f>
        <v>0</v>
      </c>
      <c r="F202" s="21">
        <f t="shared" ref="F202:BB202" si="28">SUM(F190:F192,F195:F198)</f>
        <v>0</v>
      </c>
      <c r="G202" s="21">
        <f t="shared" si="28"/>
        <v>0</v>
      </c>
      <c r="H202" s="21">
        <f t="shared" si="28"/>
        <v>0</v>
      </c>
      <c r="I202" s="21">
        <f t="shared" si="28"/>
        <v>0</v>
      </c>
      <c r="J202" s="21">
        <f t="shared" si="28"/>
        <v>0</v>
      </c>
      <c r="K202" s="21">
        <f t="shared" si="28"/>
        <v>0</v>
      </c>
      <c r="L202" s="21">
        <f t="shared" si="28"/>
        <v>0</v>
      </c>
      <c r="M202" s="21">
        <f t="shared" si="28"/>
        <v>0</v>
      </c>
      <c r="N202" s="21">
        <f t="shared" si="28"/>
        <v>0</v>
      </c>
      <c r="O202" s="21">
        <f t="shared" si="28"/>
        <v>0</v>
      </c>
      <c r="P202" s="21">
        <f t="shared" si="28"/>
        <v>0</v>
      </c>
      <c r="Q202" s="21">
        <f t="shared" si="28"/>
        <v>0</v>
      </c>
      <c r="R202" s="21">
        <f t="shared" si="28"/>
        <v>0</v>
      </c>
      <c r="S202" s="21">
        <f t="shared" si="28"/>
        <v>0</v>
      </c>
      <c r="T202" s="21">
        <f t="shared" si="28"/>
        <v>0</v>
      </c>
      <c r="U202" s="21">
        <f t="shared" si="28"/>
        <v>0</v>
      </c>
      <c r="V202" s="21">
        <f t="shared" si="28"/>
        <v>0</v>
      </c>
      <c r="W202" s="21">
        <f t="shared" si="28"/>
        <v>0</v>
      </c>
      <c r="X202" s="21">
        <f t="shared" si="28"/>
        <v>0</v>
      </c>
      <c r="Y202" s="21">
        <f t="shared" si="28"/>
        <v>0</v>
      </c>
      <c r="Z202" s="21">
        <f t="shared" si="28"/>
        <v>0</v>
      </c>
      <c r="AA202" s="21">
        <f t="shared" si="28"/>
        <v>0</v>
      </c>
      <c r="AB202" s="21">
        <f t="shared" si="28"/>
        <v>0</v>
      </c>
      <c r="AC202" s="21">
        <f t="shared" si="28"/>
        <v>0</v>
      </c>
      <c r="AD202" s="21">
        <f t="shared" si="28"/>
        <v>0</v>
      </c>
      <c r="AE202" s="21">
        <f t="shared" si="28"/>
        <v>0</v>
      </c>
      <c r="AF202" s="21">
        <f t="shared" si="28"/>
        <v>0</v>
      </c>
      <c r="AG202" s="21">
        <f t="shared" si="28"/>
        <v>0</v>
      </c>
      <c r="AH202" s="21">
        <f t="shared" si="28"/>
        <v>0</v>
      </c>
      <c r="AI202" s="21">
        <f t="shared" si="28"/>
        <v>0</v>
      </c>
      <c r="AJ202" s="21">
        <f t="shared" si="28"/>
        <v>0</v>
      </c>
      <c r="AK202" s="21">
        <f t="shared" si="28"/>
        <v>0</v>
      </c>
      <c r="AL202" s="21">
        <f t="shared" si="28"/>
        <v>0</v>
      </c>
      <c r="AM202" s="21">
        <f t="shared" si="28"/>
        <v>0</v>
      </c>
      <c r="AN202" s="21">
        <f t="shared" si="28"/>
        <v>0</v>
      </c>
      <c r="AO202" s="21">
        <f t="shared" si="28"/>
        <v>0</v>
      </c>
      <c r="AP202" s="21">
        <f t="shared" si="28"/>
        <v>0</v>
      </c>
      <c r="AQ202" s="21">
        <f t="shared" si="28"/>
        <v>0</v>
      </c>
      <c r="AR202" s="21">
        <f t="shared" si="28"/>
        <v>0</v>
      </c>
      <c r="AS202" s="21">
        <f t="shared" si="28"/>
        <v>0</v>
      </c>
      <c r="AT202" s="21">
        <f t="shared" si="28"/>
        <v>0</v>
      </c>
      <c r="AU202" s="21">
        <f t="shared" si="28"/>
        <v>0</v>
      </c>
      <c r="AV202" s="21">
        <f t="shared" si="28"/>
        <v>0</v>
      </c>
      <c r="AW202" s="21">
        <f t="shared" si="28"/>
        <v>0</v>
      </c>
      <c r="AX202" s="21">
        <f t="shared" si="28"/>
        <v>0</v>
      </c>
      <c r="AY202" s="21">
        <f t="shared" si="28"/>
        <v>0</v>
      </c>
      <c r="AZ202" s="21">
        <f t="shared" si="28"/>
        <v>0</v>
      </c>
      <c r="BA202" s="21">
        <f t="shared" si="28"/>
        <v>0</v>
      </c>
      <c r="BB202" s="21">
        <f t="shared" si="28"/>
        <v>0</v>
      </c>
    </row>
    <row r="203" spans="1:54" outlineLevel="2">
      <c r="B203" s="150"/>
      <c r="C203" s="19"/>
      <c r="D203" s="19"/>
      <c r="E203" s="233"/>
      <c r="F203" s="234"/>
      <c r="G203" s="234"/>
      <c r="H203" s="234"/>
      <c r="I203" s="234"/>
      <c r="J203" s="234"/>
      <c r="K203" s="234"/>
      <c r="L203" s="234"/>
      <c r="M203" s="234"/>
      <c r="N203" s="234"/>
      <c r="O203" s="234"/>
      <c r="P203" s="234"/>
      <c r="Q203" s="234"/>
      <c r="R203" s="234"/>
      <c r="S203" s="234"/>
      <c r="T203" s="234"/>
      <c r="U203" s="234"/>
      <c r="V203" s="234"/>
      <c r="W203" s="234"/>
      <c r="X203" s="234"/>
      <c r="Y203" s="234"/>
      <c r="Z203" s="234"/>
      <c r="AA203" s="234"/>
      <c r="AB203" s="234"/>
      <c r="AC203" s="234"/>
      <c r="AD203" s="234"/>
      <c r="AE203" s="234"/>
      <c r="AF203" s="234"/>
      <c r="AG203" s="234"/>
      <c r="AH203" s="234"/>
      <c r="AI203" s="234"/>
      <c r="AJ203" s="234"/>
      <c r="AK203" s="234"/>
      <c r="AL203" s="234"/>
      <c r="AM203" s="234"/>
      <c r="AN203" s="234"/>
      <c r="AO203" s="234"/>
      <c r="AP203" s="234"/>
      <c r="AQ203" s="234"/>
      <c r="AR203" s="234"/>
      <c r="AS203" s="234"/>
      <c r="AT203" s="234"/>
      <c r="AU203" s="234"/>
      <c r="AV203" s="234"/>
      <c r="AW203" s="234"/>
      <c r="AX203" s="234"/>
      <c r="AY203" s="234"/>
      <c r="AZ203" s="234"/>
      <c r="BA203" s="234"/>
      <c r="BB203" s="234"/>
    </row>
    <row r="204" spans="1:54" outlineLevel="2">
      <c r="A204" s="423" t="s">
        <v>490</v>
      </c>
      <c r="B204" s="150" t="s">
        <v>491</v>
      </c>
      <c r="C204" s="19"/>
      <c r="D204" s="135" t="s">
        <v>379</v>
      </c>
      <c r="E204" s="21">
        <f>E200</f>
        <v>0</v>
      </c>
      <c r="F204" s="21">
        <f>F200+E204</f>
        <v>0</v>
      </c>
      <c r="G204" s="21">
        <f t="shared" ref="G204:BB206" si="29">G200+F204</f>
        <v>0</v>
      </c>
      <c r="H204" s="21">
        <f t="shared" si="29"/>
        <v>0</v>
      </c>
      <c r="I204" s="21">
        <f t="shared" si="29"/>
        <v>0</v>
      </c>
      <c r="J204" s="21">
        <f t="shared" si="29"/>
        <v>0</v>
      </c>
      <c r="K204" s="21">
        <f t="shared" si="29"/>
        <v>0</v>
      </c>
      <c r="L204" s="21">
        <f t="shared" si="29"/>
        <v>0</v>
      </c>
      <c r="M204" s="21">
        <f t="shared" si="29"/>
        <v>0</v>
      </c>
      <c r="N204" s="21">
        <f t="shared" si="29"/>
        <v>0</v>
      </c>
      <c r="O204" s="21">
        <f t="shared" si="29"/>
        <v>0</v>
      </c>
      <c r="P204" s="21">
        <f t="shared" si="29"/>
        <v>0</v>
      </c>
      <c r="Q204" s="21">
        <f t="shared" si="29"/>
        <v>0</v>
      </c>
      <c r="R204" s="21">
        <f t="shared" si="29"/>
        <v>0</v>
      </c>
      <c r="S204" s="21">
        <f t="shared" si="29"/>
        <v>0</v>
      </c>
      <c r="T204" s="21">
        <f t="shared" si="29"/>
        <v>0</v>
      </c>
      <c r="U204" s="21">
        <f t="shared" si="29"/>
        <v>0</v>
      </c>
      <c r="V204" s="21">
        <f t="shared" si="29"/>
        <v>0</v>
      </c>
      <c r="W204" s="21">
        <f t="shared" si="29"/>
        <v>0</v>
      </c>
      <c r="X204" s="21">
        <f t="shared" si="29"/>
        <v>0</v>
      </c>
      <c r="Y204" s="21">
        <f t="shared" si="29"/>
        <v>0</v>
      </c>
      <c r="Z204" s="21">
        <f t="shared" si="29"/>
        <v>0</v>
      </c>
      <c r="AA204" s="21">
        <f t="shared" si="29"/>
        <v>0</v>
      </c>
      <c r="AB204" s="21">
        <f t="shared" si="29"/>
        <v>0</v>
      </c>
      <c r="AC204" s="21">
        <f t="shared" si="29"/>
        <v>0</v>
      </c>
      <c r="AD204" s="21">
        <f t="shared" si="29"/>
        <v>0</v>
      </c>
      <c r="AE204" s="21">
        <f t="shared" si="29"/>
        <v>0</v>
      </c>
      <c r="AF204" s="21">
        <f t="shared" si="29"/>
        <v>0</v>
      </c>
      <c r="AG204" s="21">
        <f t="shared" si="29"/>
        <v>0</v>
      </c>
      <c r="AH204" s="21">
        <f t="shared" si="29"/>
        <v>0</v>
      </c>
      <c r="AI204" s="21">
        <f t="shared" si="29"/>
        <v>0</v>
      </c>
      <c r="AJ204" s="21">
        <f t="shared" si="29"/>
        <v>0</v>
      </c>
      <c r="AK204" s="21">
        <f t="shared" si="29"/>
        <v>0</v>
      </c>
      <c r="AL204" s="21">
        <f t="shared" si="29"/>
        <v>0</v>
      </c>
      <c r="AM204" s="21">
        <f t="shared" si="29"/>
        <v>0</v>
      </c>
      <c r="AN204" s="21">
        <f t="shared" si="29"/>
        <v>0</v>
      </c>
      <c r="AO204" s="21">
        <f t="shared" si="29"/>
        <v>0</v>
      </c>
      <c r="AP204" s="21">
        <f t="shared" si="29"/>
        <v>0</v>
      </c>
      <c r="AQ204" s="21">
        <f t="shared" si="29"/>
        <v>0</v>
      </c>
      <c r="AR204" s="21">
        <f t="shared" si="29"/>
        <v>0</v>
      </c>
      <c r="AS204" s="21">
        <f t="shared" si="29"/>
        <v>0</v>
      </c>
      <c r="AT204" s="21">
        <f t="shared" si="29"/>
        <v>0</v>
      </c>
      <c r="AU204" s="21">
        <f t="shared" si="29"/>
        <v>0</v>
      </c>
      <c r="AV204" s="21">
        <f t="shared" si="29"/>
        <v>0</v>
      </c>
      <c r="AW204" s="21">
        <f t="shared" si="29"/>
        <v>0</v>
      </c>
      <c r="AX204" s="21">
        <f t="shared" si="29"/>
        <v>0</v>
      </c>
      <c r="AY204" s="21">
        <f t="shared" si="29"/>
        <v>0</v>
      </c>
      <c r="AZ204" s="21">
        <f t="shared" si="29"/>
        <v>0</v>
      </c>
      <c r="BA204" s="21">
        <f t="shared" si="29"/>
        <v>0</v>
      </c>
      <c r="BB204" s="21">
        <f t="shared" si="29"/>
        <v>0</v>
      </c>
    </row>
    <row r="205" spans="1:54" outlineLevel="2">
      <c r="A205" s="424"/>
      <c r="B205" s="150" t="s">
        <v>492</v>
      </c>
      <c r="C205" s="19"/>
      <c r="D205" s="135" t="s">
        <v>379</v>
      </c>
      <c r="E205" s="21">
        <f>E201</f>
        <v>0</v>
      </c>
      <c r="F205" s="21">
        <f t="shared" ref="F205:U206" si="30">F201+E205</f>
        <v>0</v>
      </c>
      <c r="G205" s="21">
        <f t="shared" si="30"/>
        <v>0</v>
      </c>
      <c r="H205" s="21">
        <f t="shared" si="30"/>
        <v>0</v>
      </c>
      <c r="I205" s="21">
        <f t="shared" si="30"/>
        <v>0</v>
      </c>
      <c r="J205" s="21">
        <f t="shared" si="30"/>
        <v>0</v>
      </c>
      <c r="K205" s="21">
        <f t="shared" si="30"/>
        <v>0</v>
      </c>
      <c r="L205" s="21">
        <f t="shared" si="30"/>
        <v>0</v>
      </c>
      <c r="M205" s="21">
        <f t="shared" si="30"/>
        <v>0</v>
      </c>
      <c r="N205" s="21">
        <f t="shared" si="30"/>
        <v>0</v>
      </c>
      <c r="O205" s="21">
        <f t="shared" si="30"/>
        <v>0</v>
      </c>
      <c r="P205" s="21">
        <f t="shared" si="30"/>
        <v>0</v>
      </c>
      <c r="Q205" s="21">
        <f t="shared" si="30"/>
        <v>0</v>
      </c>
      <c r="R205" s="21">
        <f t="shared" si="30"/>
        <v>0</v>
      </c>
      <c r="S205" s="21">
        <f t="shared" si="30"/>
        <v>0</v>
      </c>
      <c r="T205" s="21">
        <f t="shared" si="30"/>
        <v>0</v>
      </c>
      <c r="U205" s="21">
        <f t="shared" si="30"/>
        <v>0</v>
      </c>
      <c r="V205" s="21">
        <f t="shared" si="29"/>
        <v>0</v>
      </c>
      <c r="W205" s="21">
        <f t="shared" si="29"/>
        <v>0</v>
      </c>
      <c r="X205" s="21">
        <f t="shared" si="29"/>
        <v>0</v>
      </c>
      <c r="Y205" s="21">
        <f t="shared" si="29"/>
        <v>0</v>
      </c>
      <c r="Z205" s="21">
        <f t="shared" si="29"/>
        <v>0</v>
      </c>
      <c r="AA205" s="21">
        <f t="shared" si="29"/>
        <v>0</v>
      </c>
      <c r="AB205" s="21">
        <f t="shared" si="29"/>
        <v>0</v>
      </c>
      <c r="AC205" s="21">
        <f t="shared" si="29"/>
        <v>0</v>
      </c>
      <c r="AD205" s="21">
        <f t="shared" si="29"/>
        <v>0</v>
      </c>
      <c r="AE205" s="21">
        <f t="shared" si="29"/>
        <v>0</v>
      </c>
      <c r="AF205" s="21">
        <f t="shared" si="29"/>
        <v>0</v>
      </c>
      <c r="AG205" s="21">
        <f t="shared" si="29"/>
        <v>0</v>
      </c>
      <c r="AH205" s="21">
        <f t="shared" si="29"/>
        <v>0</v>
      </c>
      <c r="AI205" s="21">
        <f t="shared" si="29"/>
        <v>0</v>
      </c>
      <c r="AJ205" s="21">
        <f t="shared" si="29"/>
        <v>0</v>
      </c>
      <c r="AK205" s="21">
        <f t="shared" si="29"/>
        <v>0</v>
      </c>
      <c r="AL205" s="21">
        <f t="shared" si="29"/>
        <v>0</v>
      </c>
      <c r="AM205" s="21">
        <f t="shared" si="29"/>
        <v>0</v>
      </c>
      <c r="AN205" s="21">
        <f t="shared" si="29"/>
        <v>0</v>
      </c>
      <c r="AO205" s="21">
        <f t="shared" si="29"/>
        <v>0</v>
      </c>
      <c r="AP205" s="21">
        <f t="shared" si="29"/>
        <v>0</v>
      </c>
      <c r="AQ205" s="21">
        <f t="shared" si="29"/>
        <v>0</v>
      </c>
      <c r="AR205" s="21">
        <f t="shared" si="29"/>
        <v>0</v>
      </c>
      <c r="AS205" s="21">
        <f t="shared" si="29"/>
        <v>0</v>
      </c>
      <c r="AT205" s="21">
        <f t="shared" si="29"/>
        <v>0</v>
      </c>
      <c r="AU205" s="21">
        <f t="shared" si="29"/>
        <v>0</v>
      </c>
      <c r="AV205" s="21">
        <f t="shared" si="29"/>
        <v>0</v>
      </c>
      <c r="AW205" s="21">
        <f t="shared" si="29"/>
        <v>0</v>
      </c>
      <c r="AX205" s="21">
        <f t="shared" si="29"/>
        <v>0</v>
      </c>
      <c r="AY205" s="21">
        <f t="shared" si="29"/>
        <v>0</v>
      </c>
      <c r="AZ205" s="21">
        <f t="shared" si="29"/>
        <v>0</v>
      </c>
      <c r="BA205" s="21">
        <f t="shared" si="29"/>
        <v>0</v>
      </c>
      <c r="BB205" s="21">
        <f t="shared" si="29"/>
        <v>0</v>
      </c>
    </row>
    <row r="206" spans="1:54" outlineLevel="2">
      <c r="A206" s="425"/>
      <c r="B206" s="150" t="s">
        <v>493</v>
      </c>
      <c r="C206" s="19"/>
      <c r="D206" s="135" t="s">
        <v>379</v>
      </c>
      <c r="E206" s="21">
        <f>E202</f>
        <v>0</v>
      </c>
      <c r="F206" s="21">
        <f t="shared" si="30"/>
        <v>0</v>
      </c>
      <c r="G206" s="21">
        <f t="shared" si="29"/>
        <v>0</v>
      </c>
      <c r="H206" s="21">
        <f t="shared" si="29"/>
        <v>0</v>
      </c>
      <c r="I206" s="21">
        <f t="shared" si="29"/>
        <v>0</v>
      </c>
      <c r="J206" s="21">
        <f t="shared" si="29"/>
        <v>0</v>
      </c>
      <c r="K206" s="21">
        <f t="shared" si="29"/>
        <v>0</v>
      </c>
      <c r="L206" s="21">
        <f t="shared" si="29"/>
        <v>0</v>
      </c>
      <c r="M206" s="21">
        <f t="shared" si="29"/>
        <v>0</v>
      </c>
      <c r="N206" s="21">
        <f t="shared" si="29"/>
        <v>0</v>
      </c>
      <c r="O206" s="21">
        <f t="shared" si="29"/>
        <v>0</v>
      </c>
      <c r="P206" s="21">
        <f t="shared" si="29"/>
        <v>0</v>
      </c>
      <c r="Q206" s="21">
        <f t="shared" si="29"/>
        <v>0</v>
      </c>
      <c r="R206" s="21">
        <f t="shared" si="29"/>
        <v>0</v>
      </c>
      <c r="S206" s="21">
        <f t="shared" si="29"/>
        <v>0</v>
      </c>
      <c r="T206" s="21">
        <f t="shared" si="29"/>
        <v>0</v>
      </c>
      <c r="U206" s="21">
        <f t="shared" si="29"/>
        <v>0</v>
      </c>
      <c r="V206" s="21">
        <f t="shared" si="29"/>
        <v>0</v>
      </c>
      <c r="W206" s="21">
        <f t="shared" si="29"/>
        <v>0</v>
      </c>
      <c r="X206" s="21">
        <f t="shared" si="29"/>
        <v>0</v>
      </c>
      <c r="Y206" s="21">
        <f t="shared" si="29"/>
        <v>0</v>
      </c>
      <c r="Z206" s="21">
        <f t="shared" si="29"/>
        <v>0</v>
      </c>
      <c r="AA206" s="21">
        <f t="shared" si="29"/>
        <v>0</v>
      </c>
      <c r="AB206" s="21">
        <f t="shared" si="29"/>
        <v>0</v>
      </c>
      <c r="AC206" s="21">
        <f t="shared" si="29"/>
        <v>0</v>
      </c>
      <c r="AD206" s="21">
        <f t="shared" si="29"/>
        <v>0</v>
      </c>
      <c r="AE206" s="21">
        <f t="shared" si="29"/>
        <v>0</v>
      </c>
      <c r="AF206" s="21">
        <f t="shared" si="29"/>
        <v>0</v>
      </c>
      <c r="AG206" s="21">
        <f t="shared" si="29"/>
        <v>0</v>
      </c>
      <c r="AH206" s="21">
        <f t="shared" si="29"/>
        <v>0</v>
      </c>
      <c r="AI206" s="21">
        <f t="shared" si="29"/>
        <v>0</v>
      </c>
      <c r="AJ206" s="21">
        <f t="shared" si="29"/>
        <v>0</v>
      </c>
      <c r="AK206" s="21">
        <f t="shared" si="29"/>
        <v>0</v>
      </c>
      <c r="AL206" s="21">
        <f t="shared" si="29"/>
        <v>0</v>
      </c>
      <c r="AM206" s="21">
        <f t="shared" si="29"/>
        <v>0</v>
      </c>
      <c r="AN206" s="21">
        <f t="shared" si="29"/>
        <v>0</v>
      </c>
      <c r="AO206" s="21">
        <f t="shared" si="29"/>
        <v>0</v>
      </c>
      <c r="AP206" s="21">
        <f t="shared" si="29"/>
        <v>0</v>
      </c>
      <c r="AQ206" s="21">
        <f t="shared" si="29"/>
        <v>0</v>
      </c>
      <c r="AR206" s="21">
        <f t="shared" si="29"/>
        <v>0</v>
      </c>
      <c r="AS206" s="21">
        <f t="shared" si="29"/>
        <v>0</v>
      </c>
      <c r="AT206" s="21">
        <f t="shared" si="29"/>
        <v>0</v>
      </c>
      <c r="AU206" s="21">
        <f t="shared" si="29"/>
        <v>0</v>
      </c>
      <c r="AV206" s="21">
        <f t="shared" si="29"/>
        <v>0</v>
      </c>
      <c r="AW206" s="21">
        <f t="shared" si="29"/>
        <v>0</v>
      </c>
      <c r="AX206" s="21">
        <f t="shared" si="29"/>
        <v>0</v>
      </c>
      <c r="AY206" s="21">
        <f t="shared" si="29"/>
        <v>0</v>
      </c>
      <c r="AZ206" s="21">
        <f t="shared" si="29"/>
        <v>0</v>
      </c>
      <c r="BA206" s="21">
        <f t="shared" si="29"/>
        <v>0</v>
      </c>
      <c r="BB206" s="21">
        <f t="shared" si="29"/>
        <v>0</v>
      </c>
    </row>
    <row r="207" spans="1:54" outlineLevel="1">
      <c r="B207" s="150"/>
      <c r="C207" s="19"/>
      <c r="D207" s="19"/>
      <c r="E207" s="15"/>
    </row>
    <row r="208" spans="1:54" outlineLevel="1">
      <c r="A208" s="4" t="s">
        <v>558</v>
      </c>
      <c r="B208" s="150"/>
      <c r="C208" s="19"/>
      <c r="D208" s="19"/>
      <c r="E208" s="235"/>
      <c r="F208" s="236"/>
      <c r="G208" s="236"/>
      <c r="H208" s="236"/>
      <c r="I208" s="236"/>
      <c r="J208" s="236"/>
      <c r="K208" s="236"/>
      <c r="L208" s="236"/>
      <c r="M208" s="236"/>
      <c r="N208" s="236"/>
      <c r="O208" s="236"/>
      <c r="P208" s="236"/>
      <c r="Q208" s="236"/>
      <c r="R208" s="236"/>
      <c r="S208" s="236"/>
      <c r="T208" s="236"/>
      <c r="U208" s="236"/>
      <c r="V208" s="236"/>
      <c r="W208" s="236"/>
      <c r="X208" s="236"/>
      <c r="Y208" s="236"/>
      <c r="Z208" s="236"/>
      <c r="AA208" s="236"/>
      <c r="AB208" s="236"/>
      <c r="AC208" s="236"/>
      <c r="AD208" s="236"/>
      <c r="AE208" s="236"/>
      <c r="AF208" s="236"/>
      <c r="AG208" s="236"/>
      <c r="AH208" s="236"/>
      <c r="AI208" s="236"/>
      <c r="AJ208" s="236"/>
      <c r="AK208" s="236"/>
      <c r="AL208" s="236"/>
      <c r="AM208" s="236"/>
      <c r="AN208" s="236"/>
      <c r="AO208" s="236"/>
      <c r="AP208" s="236"/>
      <c r="AQ208" s="236"/>
      <c r="AR208" s="236"/>
      <c r="AS208" s="236"/>
      <c r="AT208" s="236"/>
      <c r="AU208" s="236"/>
      <c r="AV208" s="236"/>
      <c r="AW208" s="236"/>
      <c r="AX208" s="236"/>
      <c r="AY208" s="236"/>
      <c r="AZ208" s="236"/>
      <c r="BA208" s="236"/>
      <c r="BB208" s="236"/>
    </row>
    <row r="209" spans="1:54" outlineLevel="2">
      <c r="A209" s="4"/>
      <c r="B209" s="150"/>
      <c r="C209" s="19"/>
      <c r="D209" s="19"/>
      <c r="E209" s="130">
        <v>2027</v>
      </c>
      <c r="F209" s="130">
        <v>2028</v>
      </c>
      <c r="G209" s="130">
        <v>2029</v>
      </c>
      <c r="H209" s="130">
        <v>2030</v>
      </c>
      <c r="I209" s="130">
        <v>2031</v>
      </c>
      <c r="J209" s="130">
        <v>2032</v>
      </c>
      <c r="K209" s="130">
        <v>2033</v>
      </c>
      <c r="L209" s="130">
        <v>2034</v>
      </c>
      <c r="M209" s="130">
        <v>2035</v>
      </c>
      <c r="N209" s="130">
        <v>2036</v>
      </c>
      <c r="O209" s="130">
        <v>2037</v>
      </c>
      <c r="P209" s="130">
        <v>2038</v>
      </c>
      <c r="Q209" s="130">
        <v>2039</v>
      </c>
      <c r="R209" s="130">
        <v>2040</v>
      </c>
      <c r="S209" s="130">
        <v>2041</v>
      </c>
      <c r="T209" s="130">
        <v>2042</v>
      </c>
      <c r="U209" s="130">
        <v>2043</v>
      </c>
      <c r="V209" s="130">
        <v>2044</v>
      </c>
      <c r="W209" s="130">
        <v>2045</v>
      </c>
      <c r="X209" s="130">
        <v>2046</v>
      </c>
      <c r="Y209" s="130">
        <v>2047</v>
      </c>
      <c r="Z209" s="130">
        <v>2048</v>
      </c>
      <c r="AA209" s="130">
        <v>2049</v>
      </c>
      <c r="AB209" s="130">
        <v>2050</v>
      </c>
      <c r="AC209" s="130">
        <v>2051</v>
      </c>
      <c r="AD209" s="130">
        <v>2052</v>
      </c>
      <c r="AE209" s="130">
        <v>2053</v>
      </c>
      <c r="AF209" s="130">
        <v>2054</v>
      </c>
      <c r="AG209" s="130">
        <v>2055</v>
      </c>
      <c r="AH209" s="130">
        <v>2056</v>
      </c>
      <c r="AI209" s="130">
        <v>2057</v>
      </c>
      <c r="AJ209" s="130">
        <v>2058</v>
      </c>
      <c r="AK209" s="130">
        <v>2059</v>
      </c>
      <c r="AL209" s="130">
        <v>2060</v>
      </c>
      <c r="AM209" s="130">
        <v>2061</v>
      </c>
      <c r="AN209" s="130">
        <v>2062</v>
      </c>
      <c r="AO209" s="130">
        <v>2063</v>
      </c>
      <c r="AP209" s="130">
        <v>2064</v>
      </c>
      <c r="AQ209" s="130">
        <v>2065</v>
      </c>
      <c r="AR209" s="130">
        <v>2066</v>
      </c>
      <c r="AS209" s="130">
        <v>2067</v>
      </c>
      <c r="AT209" s="130">
        <v>2068</v>
      </c>
      <c r="AU209" s="130">
        <v>2069</v>
      </c>
      <c r="AV209" s="130">
        <v>2070</v>
      </c>
      <c r="AW209" s="130">
        <v>2071</v>
      </c>
      <c r="AX209" s="130">
        <v>2072</v>
      </c>
      <c r="AY209" s="130">
        <v>2073</v>
      </c>
      <c r="AZ209" s="130">
        <v>2074</v>
      </c>
      <c r="BA209" s="130">
        <v>2075</v>
      </c>
      <c r="BB209" s="130">
        <v>2076</v>
      </c>
    </row>
    <row r="210" spans="1:54" outlineLevel="2">
      <c r="A210" s="473" t="s">
        <v>481</v>
      </c>
      <c r="B210" s="150" t="s">
        <v>559</v>
      </c>
      <c r="C210" s="19"/>
      <c r="D210" s="135" t="s">
        <v>379</v>
      </c>
      <c r="E210" s="21">
        <f>E190-Baseline!E190</f>
        <v>0</v>
      </c>
      <c r="F210" s="21">
        <f>F190-Baseline!F190</f>
        <v>0</v>
      </c>
      <c r="G210" s="21">
        <f>G190-Baseline!G190</f>
        <v>0</v>
      </c>
      <c r="H210" s="21">
        <f>H190-Baseline!H190</f>
        <v>0</v>
      </c>
      <c r="I210" s="21">
        <f>I190-Baseline!I190</f>
        <v>0</v>
      </c>
      <c r="J210" s="21">
        <f>J190-Baseline!J190</f>
        <v>0</v>
      </c>
      <c r="K210" s="21">
        <f>K190-Baseline!K190</f>
        <v>0</v>
      </c>
      <c r="L210" s="21">
        <f>L190-Baseline!L190</f>
        <v>0</v>
      </c>
      <c r="M210" s="21">
        <f>M190-Baseline!M190</f>
        <v>0</v>
      </c>
      <c r="N210" s="21">
        <f>N190-Baseline!N190</f>
        <v>0</v>
      </c>
      <c r="O210" s="21">
        <f>O190-Baseline!O190</f>
        <v>0</v>
      </c>
      <c r="P210" s="21">
        <f>P190-Baseline!P190</f>
        <v>0</v>
      </c>
      <c r="Q210" s="21">
        <f>Q190-Baseline!Q190</f>
        <v>0</v>
      </c>
      <c r="R210" s="21">
        <f>R190-Baseline!R190</f>
        <v>0</v>
      </c>
      <c r="S210" s="21">
        <f>S190-Baseline!S190</f>
        <v>0</v>
      </c>
      <c r="T210" s="21">
        <f>T190-Baseline!T190</f>
        <v>0</v>
      </c>
      <c r="U210" s="21">
        <f>U190-Baseline!U190</f>
        <v>0</v>
      </c>
      <c r="V210" s="21">
        <f>V190-Baseline!V190</f>
        <v>0</v>
      </c>
      <c r="W210" s="21">
        <f>W190-Baseline!W190</f>
        <v>0</v>
      </c>
      <c r="X210" s="21">
        <f>X190-Baseline!X190</f>
        <v>0</v>
      </c>
      <c r="Y210" s="21">
        <f>Y190-Baseline!Y190</f>
        <v>0</v>
      </c>
      <c r="Z210" s="21">
        <f>Z190-Baseline!Z190</f>
        <v>0</v>
      </c>
      <c r="AA210" s="21">
        <f>AA190-Baseline!AA190</f>
        <v>0</v>
      </c>
      <c r="AB210" s="21">
        <f>AB190-Baseline!AB190</f>
        <v>0</v>
      </c>
      <c r="AC210" s="21">
        <f>AC190-Baseline!AC190</f>
        <v>0</v>
      </c>
      <c r="AD210" s="21">
        <f>AD190-Baseline!AD190</f>
        <v>0</v>
      </c>
      <c r="AE210" s="21">
        <f>AE190-Baseline!AE190</f>
        <v>0</v>
      </c>
      <c r="AF210" s="21">
        <f>AF190-Baseline!AF190</f>
        <v>0</v>
      </c>
      <c r="AG210" s="21">
        <f>AG190-Baseline!AG190</f>
        <v>0</v>
      </c>
      <c r="AH210" s="21">
        <f>AH190-Baseline!AH190</f>
        <v>0</v>
      </c>
      <c r="AI210" s="21">
        <f>AI190-Baseline!AI190</f>
        <v>0</v>
      </c>
      <c r="AJ210" s="21">
        <f>AJ190-Baseline!AJ190</f>
        <v>0</v>
      </c>
      <c r="AK210" s="21">
        <f>AK190-Baseline!AK190</f>
        <v>0</v>
      </c>
      <c r="AL210" s="21">
        <f>AL190-Baseline!AL190</f>
        <v>0</v>
      </c>
      <c r="AM210" s="21">
        <f>AM190-Baseline!AM190</f>
        <v>0</v>
      </c>
      <c r="AN210" s="21">
        <f>AN190-Baseline!AN190</f>
        <v>0</v>
      </c>
      <c r="AO210" s="21">
        <f>AO190-Baseline!AO190</f>
        <v>0</v>
      </c>
      <c r="AP210" s="21">
        <f>AP190-Baseline!AP190</f>
        <v>0</v>
      </c>
      <c r="AQ210" s="21">
        <f>AQ190-Baseline!AQ190</f>
        <v>0</v>
      </c>
      <c r="AR210" s="21">
        <f>AR190-Baseline!AR190</f>
        <v>0</v>
      </c>
      <c r="AS210" s="21">
        <f>AS190-Baseline!AS190</f>
        <v>0</v>
      </c>
      <c r="AT210" s="21">
        <f>AT190-Baseline!AT190</f>
        <v>0</v>
      </c>
      <c r="AU210" s="21">
        <f>AU190-Baseline!AU190</f>
        <v>0</v>
      </c>
      <c r="AV210" s="21">
        <f>AV190-Baseline!AV190</f>
        <v>0</v>
      </c>
      <c r="AW210" s="21">
        <f>AW190-Baseline!AW190</f>
        <v>0</v>
      </c>
      <c r="AX210" s="21">
        <f>AX190-Baseline!AX190</f>
        <v>0</v>
      </c>
      <c r="AY210" s="21">
        <f>AY190-Baseline!AY190</f>
        <v>0</v>
      </c>
      <c r="AZ210" s="21">
        <f>AZ190-Baseline!AZ190</f>
        <v>0</v>
      </c>
      <c r="BA210" s="21">
        <f>BA190-Baseline!BA190</f>
        <v>0</v>
      </c>
      <c r="BB210" s="21">
        <f>BB190-Baseline!BB190</f>
        <v>0</v>
      </c>
    </row>
    <row r="211" spans="1:54" outlineLevel="2">
      <c r="A211" s="474"/>
      <c r="B211" s="150" t="s">
        <v>482</v>
      </c>
      <c r="C211" s="19"/>
      <c r="D211" s="135" t="s">
        <v>379</v>
      </c>
      <c r="E211" s="21">
        <f>E191-Baseline!E191</f>
        <v>0</v>
      </c>
      <c r="F211" s="21">
        <f>F191-Baseline!F191</f>
        <v>0</v>
      </c>
      <c r="G211" s="21">
        <f>G191-Baseline!G191</f>
        <v>0</v>
      </c>
      <c r="H211" s="21">
        <f>H191-Baseline!H191</f>
        <v>0</v>
      </c>
      <c r="I211" s="21">
        <f>I191-Baseline!I191</f>
        <v>0</v>
      </c>
      <c r="J211" s="21">
        <f>J191-Baseline!J191</f>
        <v>0</v>
      </c>
      <c r="K211" s="21">
        <f>K191-Baseline!K191</f>
        <v>0</v>
      </c>
      <c r="L211" s="21">
        <f>L191-Baseline!L191</f>
        <v>0</v>
      </c>
      <c r="M211" s="21">
        <f>M191-Baseline!M191</f>
        <v>0</v>
      </c>
      <c r="N211" s="21">
        <f>N191-Baseline!N191</f>
        <v>0</v>
      </c>
      <c r="O211" s="21">
        <f>O191-Baseline!O191</f>
        <v>0</v>
      </c>
      <c r="P211" s="21">
        <f>P191-Baseline!P191</f>
        <v>0</v>
      </c>
      <c r="Q211" s="21">
        <f>Q191-Baseline!Q191</f>
        <v>0</v>
      </c>
      <c r="R211" s="21">
        <f>R191-Baseline!R191</f>
        <v>0</v>
      </c>
      <c r="S211" s="21">
        <f>S191-Baseline!S191</f>
        <v>0</v>
      </c>
      <c r="T211" s="21">
        <f>T191-Baseline!T191</f>
        <v>0</v>
      </c>
      <c r="U211" s="21">
        <f>U191-Baseline!U191</f>
        <v>0</v>
      </c>
      <c r="V211" s="21">
        <f>V191-Baseline!V191</f>
        <v>0</v>
      </c>
      <c r="W211" s="21">
        <f>W191-Baseline!W191</f>
        <v>0</v>
      </c>
      <c r="X211" s="21">
        <f>X191-Baseline!X191</f>
        <v>0</v>
      </c>
      <c r="Y211" s="21">
        <f>Y191-Baseline!Y191</f>
        <v>0</v>
      </c>
      <c r="Z211" s="21">
        <f>Z191-Baseline!Z191</f>
        <v>0</v>
      </c>
      <c r="AA211" s="21">
        <f>AA191-Baseline!AA191</f>
        <v>0</v>
      </c>
      <c r="AB211" s="21">
        <f>AB191-Baseline!AB191</f>
        <v>0</v>
      </c>
      <c r="AC211" s="21">
        <f>AC191-Baseline!AC191</f>
        <v>0</v>
      </c>
      <c r="AD211" s="21">
        <f>AD191-Baseline!AD191</f>
        <v>0</v>
      </c>
      <c r="AE211" s="21">
        <f>AE191-Baseline!AE191</f>
        <v>0</v>
      </c>
      <c r="AF211" s="21">
        <f>AF191-Baseline!AF191</f>
        <v>0</v>
      </c>
      <c r="AG211" s="21">
        <f>AG191-Baseline!AG191</f>
        <v>0</v>
      </c>
      <c r="AH211" s="21">
        <f>AH191-Baseline!AH191</f>
        <v>0</v>
      </c>
      <c r="AI211" s="21">
        <f>AI191-Baseline!AI191</f>
        <v>0</v>
      </c>
      <c r="AJ211" s="21">
        <f>AJ191-Baseline!AJ191</f>
        <v>0</v>
      </c>
      <c r="AK211" s="21">
        <f>AK191-Baseline!AK191</f>
        <v>0</v>
      </c>
      <c r="AL211" s="21">
        <f>AL191-Baseline!AL191</f>
        <v>0</v>
      </c>
      <c r="AM211" s="21">
        <f>AM191-Baseline!AM191</f>
        <v>0</v>
      </c>
      <c r="AN211" s="21">
        <f>AN191-Baseline!AN191</f>
        <v>0</v>
      </c>
      <c r="AO211" s="21">
        <f>AO191-Baseline!AO191</f>
        <v>0</v>
      </c>
      <c r="AP211" s="21">
        <f>AP191-Baseline!AP191</f>
        <v>0</v>
      </c>
      <c r="AQ211" s="21">
        <f>AQ191-Baseline!AQ191</f>
        <v>0</v>
      </c>
      <c r="AR211" s="21">
        <f>AR191-Baseline!AR191</f>
        <v>0</v>
      </c>
      <c r="AS211" s="21">
        <f>AS191-Baseline!AS191</f>
        <v>0</v>
      </c>
      <c r="AT211" s="21">
        <f>AT191-Baseline!AT191</f>
        <v>0</v>
      </c>
      <c r="AU211" s="21">
        <f>AU191-Baseline!AU191</f>
        <v>0</v>
      </c>
      <c r="AV211" s="21">
        <f>AV191-Baseline!AV191</f>
        <v>0</v>
      </c>
      <c r="AW211" s="21">
        <f>AW191-Baseline!AW191</f>
        <v>0</v>
      </c>
      <c r="AX211" s="21">
        <f>AX191-Baseline!AX191</f>
        <v>0</v>
      </c>
      <c r="AY211" s="21">
        <f>AY191-Baseline!AY191</f>
        <v>0</v>
      </c>
      <c r="AZ211" s="21">
        <f>AZ191-Baseline!AZ191</f>
        <v>0</v>
      </c>
      <c r="BA211" s="21">
        <f>BA191-Baseline!BA191</f>
        <v>0</v>
      </c>
      <c r="BB211" s="21">
        <f>BB191-Baseline!BB191</f>
        <v>0</v>
      </c>
    </row>
    <row r="212" spans="1:54" outlineLevel="2">
      <c r="A212" s="474"/>
      <c r="B212" s="150" t="s">
        <v>557</v>
      </c>
      <c r="C212" s="19"/>
      <c r="D212" s="135" t="s">
        <v>379</v>
      </c>
      <c r="E212" s="21">
        <f>E192-Baseline!E192</f>
        <v>2.0618493184465522E-4</v>
      </c>
      <c r="F212" s="21">
        <f>F77*F186-Baseline!F77*Baseline!F186</f>
        <v>2.0835695918819446E-4</v>
      </c>
      <c r="G212" s="21">
        <f>G77*G186-Baseline!G77*Baseline!G186</f>
        <v>2.1061016314465251E-4</v>
      </c>
      <c r="H212" s="21">
        <f>H77*H186-Baseline!H77*Baseline!H186</f>
        <v>2.1294441324770199E-4</v>
      </c>
      <c r="I212" s="21">
        <f>I77*I186-Baseline!I77*Baseline!I186</f>
        <v>2.153596276546842E-4</v>
      </c>
      <c r="J212" s="21">
        <f>J77*J186-Baseline!J77*Baseline!J186</f>
        <v>2.1785577224992206E-4</v>
      </c>
      <c r="K212" s="21">
        <f>K77*K186-Baseline!K77*Baseline!K186</f>
        <v>2.2045023886760388E-4</v>
      </c>
      <c r="L212" s="21">
        <f>L77*L186-Baseline!L77*Baseline!L186</f>
        <v>2.231254134203439E-4</v>
      </c>
      <c r="M212" s="21">
        <f>M77*M186-Baseline!M77*Baseline!M186</f>
        <v>2.2588141492216774E-4</v>
      </c>
      <c r="N212" s="21">
        <f>N77*N186-Baseline!N77*Baseline!N186</f>
        <v>2.2871840652478613E-4</v>
      </c>
      <c r="O212" s="21">
        <f>O77*O186-Baseline!O77*Baseline!O186</f>
        <v>2.3163659483940971E-4</v>
      </c>
      <c r="P212" s="21">
        <f>P77*P186-Baseline!P77*Baseline!P186</f>
        <v>2.3463622929526751E-4</v>
      </c>
      <c r="Q212" s="21">
        <f>Q77*Q186-Baseline!Q77*Baseline!Q186</f>
        <v>2.3771760153382126E-4</v>
      </c>
      <c r="R212" s="21">
        <f>R77*R186-Baseline!R77*Baseline!R186</f>
        <v>2.408810448377072E-4</v>
      </c>
      <c r="S212" s="21">
        <f>S77*S186-Baseline!S77*Baseline!S186</f>
        <v>2.4412693359346862E-4</v>
      </c>
      <c r="T212" s="21">
        <f>T77*T186-Baseline!T77*Baseline!T186</f>
        <v>2.4745568278718432E-4</v>
      </c>
      <c r="U212" s="21">
        <f>U77*U186-Baseline!U77*Baseline!U186</f>
        <v>2.5086774753212734E-4</v>
      </c>
      <c r="V212" s="21">
        <f>V77*V186-Baseline!V77*Baseline!V186</f>
        <v>2.5436362262762607E-4</v>
      </c>
      <c r="W212" s="21">
        <f>W77*W186-Baseline!W77*Baseline!W186</f>
        <v>2.5794384214832775E-4</v>
      </c>
      <c r="X212" s="21">
        <f>X77*X186-Baseline!X77*Baseline!X186</f>
        <v>2.6160897906310005E-4</v>
      </c>
      <c r="Y212" s="21">
        <f>Y77*Y186-Baseline!Y77*Baseline!Y186</f>
        <v>2.6535964488283366E-4</v>
      </c>
      <c r="Z212" s="21">
        <f>Z77*Z186-Baseline!Z77*Baseline!Z186</f>
        <v>2.6919648933644092E-4</v>
      </c>
      <c r="AA212" s="21">
        <f>AA77*AA186-Baseline!AA77*Baseline!AA186</f>
        <v>2.7312020007436909E-4</v>
      </c>
      <c r="AB212" s="21">
        <f>AB77*AB186-Baseline!AB77*Baseline!AB186</f>
        <v>2.7713150239898208E-4</v>
      </c>
      <c r="AC212" s="21">
        <f>AC77*AC186-Baseline!AC77*Baseline!AC186</f>
        <v>3.0548956959800769E-4</v>
      </c>
      <c r="AD212" s="21">
        <f>AD77*AD186-Baseline!AD77*Baseline!AD186</f>
        <v>3.1008857400187227E-4</v>
      </c>
      <c r="AE212" s="21">
        <f>AE77*AE186-Baseline!AE77*Baseline!AE186</f>
        <v>3.1478450560544681E-4</v>
      </c>
      <c r="AF212" s="21">
        <f>AF77*AF186-Baseline!AF77*Baseline!AF186</f>
        <v>3.1957835542344561E-4</v>
      </c>
      <c r="AG212" s="21">
        <f>AG77*AG186-Baseline!AG77*Baseline!AG186</f>
        <v>3.2447115313966464E-4</v>
      </c>
      <c r="AH212" s="21">
        <f>AH77*AH186-Baseline!AH77*Baseline!AH186</f>
        <v>3.2946396701987493E-4</v>
      </c>
      <c r="AI212" s="21">
        <f>AI77*AI186-Baseline!AI77*Baseline!AI186</f>
        <v>3.3455790384830038E-4</v>
      </c>
      <c r="AJ212" s="21">
        <f>AJ77*AJ186-Baseline!AJ77*Baseline!AJ186</f>
        <v>3.4140340067794644E-4</v>
      </c>
      <c r="AK212" s="21">
        <f>AK77*AK186-Baseline!AK77*Baseline!AK186</f>
        <v>3.48411933577793E-4</v>
      </c>
      <c r="AL212" s="21">
        <f>AL77*AL186-Baseline!AL77*Baseline!AL186</f>
        <v>3.5558667126331042E-4</v>
      </c>
      <c r="AM212" s="21">
        <f>AM77*AM186-Baseline!AM77*Baseline!AM186</f>
        <v>3.6293086311779005E-4</v>
      </c>
      <c r="AN212" s="21">
        <f>AN77*AN186-Baseline!AN77*Baseline!AN186</f>
        <v>3.7044784062125423E-4</v>
      </c>
      <c r="AO212" s="21">
        <f>AO77*AO186-Baseline!AO77*Baseline!AO186</f>
        <v>3.7814101882029143E-4</v>
      </c>
      <c r="AP212" s="21">
        <f>AP77*AP186-Baseline!AP77*Baseline!AP186</f>
        <v>3.8601389783942682E-4</v>
      </c>
      <c r="AQ212" s="21">
        <f>AQ77*AQ186-Baseline!AQ77*Baseline!AQ186</f>
        <v>3.9407006443466247E-4</v>
      </c>
      <c r="AR212" s="21">
        <f>AR77*AR186-Baseline!AR77*Baseline!AR186</f>
        <v>4.0231319358983937E-4</v>
      </c>
      <c r="AS212" s="21">
        <f>AS77*AS186-Baseline!AS77*Baseline!AS186</f>
        <v>4.1074705015650063E-4</v>
      </c>
      <c r="AT212" s="21">
        <f>AT77*AT186-Baseline!AT77*Baseline!AT186</f>
        <v>4.1937549053795481E-4</v>
      </c>
      <c r="AU212" s="21">
        <f>AU77*AU186-Baseline!AU77*Baseline!AU186</f>
        <v>4.2820246441825844E-4</v>
      </c>
      <c r="AV212" s="21">
        <f>AV77*AV186-Baseline!AV77*Baseline!AV186</f>
        <v>4.3723201653686315E-4</v>
      </c>
      <c r="AW212" s="21">
        <f>AW77*AW186-Baseline!AW77*Baseline!AW186</f>
        <v>4.4646828850969855E-4</v>
      </c>
      <c r="AX212" s="21">
        <f>AX77*AX186-Baseline!AX77*Baseline!AX186</f>
        <v>4.5591552069747655E-4</v>
      </c>
      <c r="AY212" s="21">
        <f>AY77*AY186-Baseline!AY77*Baseline!AY186</f>
        <v>4.6557805412203641E-4</v>
      </c>
      <c r="AZ212" s="21">
        <f>AZ77*AZ186-Baseline!AZ77*Baseline!AZ186</f>
        <v>4.7546033243156722E-4</v>
      </c>
      <c r="BA212" s="21">
        <f>BA77*BA186-Baseline!BA77*Baseline!BA186</f>
        <v>4.8556690391557037E-4</v>
      </c>
      <c r="BB212" s="21">
        <f>BB77*BB186-Baseline!BB77*Baseline!BB186</f>
        <v>4.9588830465070971E-4</v>
      </c>
    </row>
    <row r="213" spans="1:54" outlineLevel="2">
      <c r="A213" s="474"/>
      <c r="B213" s="150" t="s">
        <v>483</v>
      </c>
      <c r="C213" s="19"/>
      <c r="D213" s="135" t="s">
        <v>379</v>
      </c>
      <c r="E213" s="21">
        <f>E193-Baseline!E193</f>
        <v>1.2293976841244911E-3</v>
      </c>
      <c r="F213" s="21">
        <f>F193-Baseline!F193</f>
        <v>1.2644544552625901E-3</v>
      </c>
      <c r="G213" s="21">
        <f>G193-Baseline!G193</f>
        <v>1.2960043812246609E-3</v>
      </c>
      <c r="H213" s="21">
        <f>H193-Baseline!H193</f>
        <v>1.3284423988700086E-3</v>
      </c>
      <c r="I213" s="21">
        <f>I193-Baseline!I193</f>
        <v>1.3663583879954069E-3</v>
      </c>
      <c r="J213" s="21">
        <f>J193-Baseline!J193</f>
        <v>1.4053089178827679E-3</v>
      </c>
      <c r="K213" s="21">
        <f>K193-Baseline!K193</f>
        <v>1.4407560020674262E-3</v>
      </c>
      <c r="L213" s="21">
        <f>L193-Baseline!L193</f>
        <v>1.4819123689652775E-3</v>
      </c>
      <c r="M213" s="21">
        <f>M193-Baseline!M193</f>
        <v>1.5241817833202029E-3</v>
      </c>
      <c r="N213" s="21">
        <f>N193-Baseline!N193</f>
        <v>1.5627378664107346E-3</v>
      </c>
      <c r="O213" s="21">
        <f>O193-Baseline!O193</f>
        <v>1.6072523591494099E-3</v>
      </c>
      <c r="P213" s="21">
        <f>P193-Baseline!P193</f>
        <v>1.6529598381810591E-3</v>
      </c>
      <c r="Q213" s="21">
        <f>Q193-Baseline!Q193</f>
        <v>1.6998883123344752E-3</v>
      </c>
      <c r="R213" s="21">
        <f>R193-Baseline!R193</f>
        <v>1.7531775211214636E-3</v>
      </c>
      <c r="S213" s="21">
        <f>S193-Baseline!S193</f>
        <v>1.8027026091505716E-3</v>
      </c>
      <c r="T213" s="21">
        <f>T193-Baseline!T193</f>
        <v>1.8535371052000962E-3</v>
      </c>
      <c r="U213" s="21">
        <f>U193-Baseline!U193</f>
        <v>1.905710840018763E-3</v>
      </c>
      <c r="V213" s="21">
        <f>V193-Baseline!V193</f>
        <v>1.9646515375166913E-3</v>
      </c>
      <c r="W213" s="21">
        <f>W193-Baseline!W193</f>
        <v>2.0196712246941285E-3</v>
      </c>
      <c r="X213" s="21">
        <f>X193-Baseline!X193</f>
        <v>2.0816756441375665E-3</v>
      </c>
      <c r="Y213" s="21">
        <f>Y193-Baseline!Y193</f>
        <v>2.1396740579143867E-3</v>
      </c>
      <c r="Z213" s="21">
        <f>Z193-Baseline!Z193</f>
        <v>2.2048844965032958E-3</v>
      </c>
      <c r="AA213" s="21">
        <f>AA193-Baseline!AA193</f>
        <v>2.2717944602416379E-3</v>
      </c>
      <c r="AB213" s="21">
        <f>AB193-Baseline!AB193</f>
        <v>2.3404432526909547E-3</v>
      </c>
      <c r="AC213" s="21">
        <f>AC193-Baseline!AC193</f>
        <v>2.6173458812251992E-3</v>
      </c>
      <c r="AD213" s="21">
        <f>AD193-Baseline!AD193</f>
        <v>2.6950729885477252E-3</v>
      </c>
      <c r="AE213" s="21">
        <f>AE193-Baseline!AE193</f>
        <v>2.7754471642946928E-3</v>
      </c>
      <c r="AF213" s="21">
        <f>AF193-Baseline!AF193</f>
        <v>2.8576561062042451E-3</v>
      </c>
      <c r="AG213" s="21">
        <f>AG193-Baseline!AG193</f>
        <v>2.9418171745329469E-3</v>
      </c>
      <c r="AH213" s="21">
        <f>AH193-Baseline!AH193</f>
        <v>3.028076316948253E-3</v>
      </c>
      <c r="AI213" s="21">
        <f>AI193-Baseline!AI193</f>
        <v>3.1166338955856249E-3</v>
      </c>
      <c r="AJ213" s="21">
        <f>AJ193-Baseline!AJ193</f>
        <v>3.223014020201297E-3</v>
      </c>
      <c r="AK213" s="21">
        <f>AK193-Baseline!AK193</f>
        <v>3.3326113743572684E-3</v>
      </c>
      <c r="AL213" s="21">
        <f>AL193-Baseline!AL193</f>
        <v>3.4455618671968354E-3</v>
      </c>
      <c r="AM213" s="21">
        <f>AM193-Baseline!AM193</f>
        <v>3.5619776293983807E-3</v>
      </c>
      <c r="AN213" s="21">
        <f>AN193-Baseline!AN193</f>
        <v>3.681951070409222E-3</v>
      </c>
      <c r="AO213" s="21">
        <f>AO193-Baseline!AO193</f>
        <v>3.8055657595470146E-3</v>
      </c>
      <c r="AP213" s="21">
        <f>AP193-Baseline!AP193</f>
        <v>3.9329254567047394E-3</v>
      </c>
      <c r="AQ213" s="21">
        <f>AQ193-Baseline!AQ193</f>
        <v>4.0641413769535962E-3</v>
      </c>
      <c r="AR213" s="21">
        <f>AR193-Baseline!AR193</f>
        <v>4.1993196099001451E-3</v>
      </c>
      <c r="AS213" s="21">
        <f>AS193-Baseline!AS193</f>
        <v>4.3385675271195431E-3</v>
      </c>
      <c r="AT213" s="21">
        <f>AT193-Baseline!AT193</f>
        <v>4.4819971644374399E-3</v>
      </c>
      <c r="AU213" s="21">
        <f>AU193-Baseline!AU193</f>
        <v>4.6297252389956717E-3</v>
      </c>
      <c r="AV213" s="21">
        <f>AV193-Baseline!AV193</f>
        <v>4.7818705710945056E-3</v>
      </c>
      <c r="AW213" s="21">
        <f>AW193-Baseline!AW193</f>
        <v>4.9385542351823401E-3</v>
      </c>
      <c r="AX213" s="21">
        <f>AX193-Baseline!AX193</f>
        <v>5.099900828022118E-3</v>
      </c>
      <c r="AY213" s="21">
        <f>AY193-Baseline!AY193</f>
        <v>5.2660385253633542E-3</v>
      </c>
      <c r="AZ213" s="21">
        <f>AZ193-Baseline!AZ193</f>
        <v>5.4370987967951954E-3</v>
      </c>
      <c r="BA213" s="21">
        <f>BA193-Baseline!BA193</f>
        <v>5.6132163541582746E-3</v>
      </c>
      <c r="BB213" s="21">
        <f>BB193-Baseline!BB193</f>
        <v>5.7943644543292051E-3</v>
      </c>
    </row>
    <row r="214" spans="1:54" outlineLevel="2">
      <c r="A214" s="474"/>
      <c r="B214" s="150" t="s">
        <v>484</v>
      </c>
      <c r="C214" s="19"/>
      <c r="D214" s="135" t="s">
        <v>379</v>
      </c>
      <c r="E214" s="21">
        <f>E194-Baseline!E194</f>
        <v>6.1567168632509683E-4</v>
      </c>
      <c r="F214" s="21">
        <f>F194-Baseline!F194</f>
        <v>6.3163187472512785E-4</v>
      </c>
      <c r="G214" s="21">
        <f>G194-Baseline!G194</f>
        <v>6.481852163731295E-4</v>
      </c>
      <c r="H214" s="21">
        <f>H194-Baseline!H194</f>
        <v>6.6534947267543403E-4</v>
      </c>
      <c r="I214" s="21">
        <f>I194-Baseline!I194</f>
        <v>6.8314300789224804E-4</v>
      </c>
      <c r="J214" s="21">
        <f>J194-Baseline!J194</f>
        <v>7.0158480898308278E-4</v>
      </c>
      <c r="K214" s="21">
        <f>K194-Baseline!K194</f>
        <v>7.2075132383496703E-4</v>
      </c>
      <c r="L214" s="21">
        <f>L194-Baseline!L194</f>
        <v>7.4060677842675707E-4</v>
      </c>
      <c r="M214" s="21">
        <f>M194-Baseline!M194</f>
        <v>7.6117219156950772E-4</v>
      </c>
      <c r="N214" s="21">
        <f>N194-Baseline!N194</f>
        <v>7.8246928751241312E-4</v>
      </c>
      <c r="O214" s="21">
        <f>O194-Baseline!O194</f>
        <v>8.0452051868421849E-4</v>
      </c>
      <c r="P214" s="21">
        <f>P194-Baseline!P194</f>
        <v>8.2734908918683848E-4</v>
      </c>
      <c r="Q214" s="21">
        <f>Q194-Baseline!Q194</f>
        <v>8.5097897805769913E-4</v>
      </c>
      <c r="R214" s="21">
        <f>R194-Baseline!R194</f>
        <v>8.7543496376625335E-4</v>
      </c>
      <c r="S214" s="21">
        <f>S194-Baseline!S194</f>
        <v>9.005399832435158E-4</v>
      </c>
      <c r="T214" s="21">
        <f>T194-Baseline!T194</f>
        <v>9.2651142237164361E-4</v>
      </c>
      <c r="U214" s="21">
        <f>U194-Baseline!U194</f>
        <v>9.5337600804337134E-4</v>
      </c>
      <c r="V214" s="21">
        <f>V194-Baseline!V194</f>
        <v>9.8116135001746784E-4</v>
      </c>
      <c r="W214" s="21">
        <f>W194-Baseline!W194</f>
        <v>1.0098959654871547E-3</v>
      </c>
      <c r="X214" s="21">
        <f>X194-Baseline!X194</f>
        <v>1.0396093120280225E-3</v>
      </c>
      <c r="Y214" s="21">
        <f>Y194-Baseline!Y194</f>
        <v>1.0703318145062831E-3</v>
      </c>
      <c r="Z214" s="21">
        <f>Z194-Baseline!Z194</f>
        <v>1.1020948966886902E-3</v>
      </c>
      <c r="AA214" s="21">
        <f>AA194-Baseline!AA194</f>
        <v>1.1349310127553021E-3</v>
      </c>
      <c r="AB214" s="21">
        <f>AB194-Baseline!AB194</f>
        <v>1.1688736815730007E-3</v>
      </c>
      <c r="AC214" s="21">
        <f>AC194-Baseline!AC194</f>
        <v>1.3069673777838231E-3</v>
      </c>
      <c r="AD214" s="21">
        <f>AD194-Baseline!AD194</f>
        <v>1.3455672112599874E-3</v>
      </c>
      <c r="AE214" s="21">
        <f>AE194-Baseline!AE194</f>
        <v>1.3852272892596129E-3</v>
      </c>
      <c r="AF214" s="21">
        <f>AF194-Baseline!AF194</f>
        <v>1.4259069872790511E-3</v>
      </c>
      <c r="AG214" s="21">
        <f>AG194-Baseline!AG194</f>
        <v>1.467590703964831E-3</v>
      </c>
      <c r="AH214" s="21">
        <f>AH194-Baseline!AH194</f>
        <v>1.5103015449603773E-3</v>
      </c>
      <c r="AI214" s="21">
        <f>AI194-Baseline!AI194</f>
        <v>1.554124658912869E-3</v>
      </c>
      <c r="AJ214" s="21">
        <f>AJ194-Baseline!AJ194</f>
        <v>1.6068171140613398E-3</v>
      </c>
      <c r="AK214" s="21">
        <f>AK194-Baseline!AK194</f>
        <v>1.6611181228697335E-3</v>
      </c>
      <c r="AL214" s="21">
        <f>AL194-Baseline!AL194</f>
        <v>1.7170754028134128E-3</v>
      </c>
      <c r="AM214" s="21">
        <f>AM194-Baseline!AM194</f>
        <v>1.7747408271944669E-3</v>
      </c>
      <c r="AN214" s="21">
        <f>AN194-Baseline!AN194</f>
        <v>1.8341634976851069E-3</v>
      </c>
      <c r="AO214" s="21">
        <f>AO194-Baseline!AO194</f>
        <v>1.8953877051157354E-3</v>
      </c>
      <c r="AP214" s="21">
        <f>AP194-Baseline!AP194</f>
        <v>1.9584639777679076E-3</v>
      </c>
      <c r="AQ214" s="21">
        <f>AQ194-Baseline!AQ194</f>
        <v>2.0234448613470836E-3</v>
      </c>
      <c r="AR214" s="21">
        <f>AR194-Baseline!AR194</f>
        <v>2.090383360346833E-3</v>
      </c>
      <c r="AS214" s="21">
        <f>AS194-Baseline!AS194</f>
        <v>2.1593331238669053E-3</v>
      </c>
      <c r="AT214" s="21">
        <f>AT194-Baseline!AT194</f>
        <v>2.2303493660532619E-3</v>
      </c>
      <c r="AU214" s="21">
        <f>AU194-Baseline!AU194</f>
        <v>2.3034893211024928E-3</v>
      </c>
      <c r="AV214" s="21">
        <f>AV194-Baseline!AV194</f>
        <v>2.3788115248727939E-3</v>
      </c>
      <c r="AW214" s="21">
        <f>AW194-Baseline!AW194</f>
        <v>2.4563758696882041E-3</v>
      </c>
      <c r="AX214" s="21">
        <f>AX194-Baseline!AX194</f>
        <v>2.5362438239581548E-3</v>
      </c>
      <c r="AY214" s="21">
        <f>AY194-Baseline!AY194</f>
        <v>2.6184785399403412E-3</v>
      </c>
      <c r="AZ214" s="21">
        <f>AZ194-Baseline!AZ194</f>
        <v>2.7031448308521308E-3</v>
      </c>
      <c r="BA214" s="21">
        <f>BA194-Baseline!BA194</f>
        <v>2.7903091533845294E-3</v>
      </c>
      <c r="BB214" s="21">
        <f>BB194-Baseline!BB194</f>
        <v>2.8799576947290779E-3</v>
      </c>
    </row>
    <row r="215" spans="1:54" outlineLevel="2">
      <c r="A215" s="474"/>
      <c r="B215" s="150" t="s">
        <v>485</v>
      </c>
      <c r="C215" s="19"/>
      <c r="D215" s="135" t="s">
        <v>379</v>
      </c>
      <c r="E215" s="21">
        <f>E195-Baseline!E195</f>
        <v>1.8470150585377827E-3</v>
      </c>
      <c r="F215" s="21">
        <f>F195-Baseline!F195</f>
        <v>1.8948956237332662E-3</v>
      </c>
      <c r="G215" s="21">
        <f>G195-Baseline!G195</f>
        <v>1.944555649119389E-3</v>
      </c>
      <c r="H215" s="21">
        <f>H195-Baseline!H195</f>
        <v>1.9960484180263022E-3</v>
      </c>
      <c r="I215" s="21">
        <f>I195-Baseline!I195</f>
        <v>2.0494290236767443E-3</v>
      </c>
      <c r="J215" s="21">
        <f>J195-Baseline!J195</f>
        <v>2.1047544264869754E-3</v>
      </c>
      <c r="K215" s="21">
        <f>K195-Baseline!K195</f>
        <v>2.1622539715049011E-3</v>
      </c>
      <c r="L215" s="21">
        <f>L195-Baseline!L195</f>
        <v>2.2218203352802712E-3</v>
      </c>
      <c r="M215" s="21">
        <f>M195-Baseline!M195</f>
        <v>2.2835165742292208E-3</v>
      </c>
      <c r="N215" s="21">
        <f>N195-Baseline!N195</f>
        <v>2.3474078620519165E-3</v>
      </c>
      <c r="O215" s="21">
        <f>O195-Baseline!O195</f>
        <v>2.4135615560526551E-3</v>
      </c>
      <c r="P215" s="21">
        <f>P195-Baseline!P195</f>
        <v>2.4820472680583947E-3</v>
      </c>
      <c r="Q215" s="21">
        <f>Q195-Baseline!Q195</f>
        <v>2.5529369341730974E-3</v>
      </c>
      <c r="R215" s="21">
        <f>R195-Baseline!R195</f>
        <v>2.6263048912987599E-3</v>
      </c>
      <c r="S215" s="21">
        <f>S195-Baseline!S195</f>
        <v>2.7016199492125299E-3</v>
      </c>
      <c r="T215" s="21">
        <f>T195-Baseline!T195</f>
        <v>2.7795342665898493E-3</v>
      </c>
      <c r="U215" s="21">
        <f>U195-Baseline!U195</f>
        <v>2.8601280246624348E-3</v>
      </c>
      <c r="V215" s="21">
        <f>V195-Baseline!V195</f>
        <v>2.9434840495126636E-3</v>
      </c>
      <c r="W215" s="21">
        <f>W195-Baseline!W195</f>
        <v>3.0296878964614646E-3</v>
      </c>
      <c r="X215" s="21">
        <f>X195-Baseline!X195</f>
        <v>3.1188279360840677E-3</v>
      </c>
      <c r="Y215" s="21">
        <f>Y195-Baseline!Y195</f>
        <v>3.2109954435188492E-3</v>
      </c>
      <c r="Z215" s="21">
        <f>Z195-Baseline!Z195</f>
        <v>3.3062846894948571E-3</v>
      </c>
      <c r="AA215" s="21">
        <f>AA195-Baseline!AA195</f>
        <v>3.4047930388454457E-3</v>
      </c>
      <c r="AB215" s="21">
        <f>AB195-Baseline!AB195</f>
        <v>3.5066210447190021E-3</v>
      </c>
      <c r="AC215" s="21">
        <f>AC195-Baseline!AC195</f>
        <v>3.9209021333885107E-3</v>
      </c>
      <c r="AD215" s="21">
        <f>AD195-Baseline!AD195</f>
        <v>4.0367016338605311E-3</v>
      </c>
      <c r="AE215" s="21">
        <f>AE195-Baseline!AE195</f>
        <v>4.1556818679137535E-3</v>
      </c>
      <c r="AF215" s="21">
        <f>AF195-Baseline!AF195</f>
        <v>4.2777209620406612E-3</v>
      </c>
      <c r="AG215" s="21">
        <f>AG195-Baseline!AG195</f>
        <v>4.4027721120454824E-3</v>
      </c>
      <c r="AH215" s="21">
        <f>AH195-Baseline!AH195</f>
        <v>4.5309046350724943E-3</v>
      </c>
      <c r="AI215" s="21">
        <f>AI195-Baseline!AI195</f>
        <v>4.6623739769627763E-3</v>
      </c>
      <c r="AJ215" s="21">
        <f>AJ195-Baseline!AJ195</f>
        <v>4.8204513424355659E-3</v>
      </c>
      <c r="AK215" s="21">
        <f>AK195-Baseline!AK195</f>
        <v>4.9833543688833932E-3</v>
      </c>
      <c r="AL215" s="21">
        <f>AL195-Baseline!AL195</f>
        <v>5.1512262087368837E-3</v>
      </c>
      <c r="AM215" s="21">
        <f>AM195-Baseline!AM195</f>
        <v>5.3242224819124049E-3</v>
      </c>
      <c r="AN215" s="21">
        <f>AN195-Baseline!AN195</f>
        <v>5.50249049341412E-3</v>
      </c>
      <c r="AO215" s="21">
        <f>AO195-Baseline!AO195</f>
        <v>5.6861631157355931E-3</v>
      </c>
      <c r="AP215" s="21">
        <f>AP195-Baseline!AP195</f>
        <v>5.8753919337230101E-3</v>
      </c>
      <c r="AQ215" s="21">
        <f>AQ195-Baseline!AQ195</f>
        <v>6.0703345844933462E-3</v>
      </c>
      <c r="AR215" s="21">
        <f>AR195-Baseline!AR195</f>
        <v>6.2711500815269099E-3</v>
      </c>
      <c r="AS215" s="21">
        <f>AS195-Baseline!AS195</f>
        <v>6.4779993721220588E-3</v>
      </c>
      <c r="AT215" s="21">
        <f>AT195-Baseline!AT195</f>
        <v>6.6910480987173674E-3</v>
      </c>
      <c r="AU215" s="21">
        <f>AU195-Baseline!AU195</f>
        <v>6.9104679639027744E-3</v>
      </c>
      <c r="AV215" s="21">
        <f>AV195-Baseline!AV195</f>
        <v>7.1364345752528008E-3</v>
      </c>
      <c r="AW215" s="21">
        <f>AW195-Baseline!AW195</f>
        <v>7.3691276097395094E-3</v>
      </c>
      <c r="AX215" s="21">
        <f>AX195-Baseline!AX195</f>
        <v>7.6087314725912427E-3</v>
      </c>
      <c r="AY215" s="21">
        <f>AY195-Baseline!AY195</f>
        <v>7.8554356205812158E-3</v>
      </c>
      <c r="AZ215" s="21">
        <f>AZ195-Baseline!AZ195</f>
        <v>8.1094344933615534E-3</v>
      </c>
      <c r="BA215" s="21">
        <f>BA195-Baseline!BA195</f>
        <v>8.3709274610053053E-3</v>
      </c>
      <c r="BB215" s="21">
        <f>BB195-Baseline!BB195</f>
        <v>8.639873085087112E-3</v>
      </c>
    </row>
    <row r="216" spans="1:54" outlineLevel="2">
      <c r="A216" s="474"/>
      <c r="B216" s="150" t="s">
        <v>285</v>
      </c>
      <c r="C216" s="19"/>
      <c r="D216" s="135" t="s">
        <v>379</v>
      </c>
      <c r="E216" s="21">
        <f>E196-Baseline!E196</f>
        <v>0.43055449587251515</v>
      </c>
      <c r="F216" s="21">
        <f>F196-Baseline!F196</f>
        <v>0.44568195427175811</v>
      </c>
      <c r="G216" s="21">
        <f>G196-Baseline!G196</f>
        <v>0.46137985978763724</v>
      </c>
      <c r="H216" s="21">
        <f>H196-Baseline!H196</f>
        <v>0.47766911837831255</v>
      </c>
      <c r="I216" s="21">
        <f>I196-Baseline!I196</f>
        <v>0.49457141093509066</v>
      </c>
      <c r="J216" s="21">
        <f>J196-Baseline!J196</f>
        <v>0.5121092431409191</v>
      </c>
      <c r="K216" s="21">
        <f>K196-Baseline!K196</f>
        <v>0.51403165944219198</v>
      </c>
      <c r="L216" s="21">
        <f>L196-Baseline!L196</f>
        <v>0.50943661189175071</v>
      </c>
      <c r="M216" s="21">
        <f>M196-Baseline!M196</f>
        <v>0.50502037099608987</v>
      </c>
      <c r="N216" s="21">
        <f>N196-Baseline!N196</f>
        <v>0.50078439184277257</v>
      </c>
      <c r="O216" s="21">
        <f>O196-Baseline!O196</f>
        <v>0.49673025941319709</v>
      </c>
      <c r="P216" s="21">
        <f>P196-Baseline!P196</f>
        <v>0.49285969225687104</v>
      </c>
      <c r="Q216" s="21">
        <f>Q196-Baseline!Q196</f>
        <v>0.48895061903094844</v>
      </c>
      <c r="R216" s="21">
        <f>R196-Baseline!R196</f>
        <v>0.48405775615987073</v>
      </c>
      <c r="S216" s="21">
        <f>S196-Baseline!S196</f>
        <v>0.47932340416806918</v>
      </c>
      <c r="T216" s="21">
        <f>T196-Baseline!T196</f>
        <v>0.47474840563886173</v>
      </c>
      <c r="U216" s="21">
        <f>U196-Baseline!U196</f>
        <v>0.47020392080512935</v>
      </c>
      <c r="V216" s="21">
        <f>V196-Baseline!V196</f>
        <v>0.46514196433932842</v>
      </c>
      <c r="W216" s="21">
        <f>W196-Baseline!W196</f>
        <v>0.46022453500472027</v>
      </c>
      <c r="X216" s="21">
        <f>X196-Baseline!X196</f>
        <v>0.45545207308591429</v>
      </c>
      <c r="Y216" s="21">
        <f>Y196-Baseline!Y196</f>
        <v>0.4508251075499175</v>
      </c>
      <c r="Z216" s="21">
        <f>Z196-Baseline!Z196</f>
        <v>0.44634425825280344</v>
      </c>
      <c r="AA216" s="21">
        <f>AA196-Baseline!AA196</f>
        <v>0.44201023824373192</v>
      </c>
      <c r="AB216" s="21">
        <f>AB196-Baseline!AB196</f>
        <v>0.43782385616968433</v>
      </c>
      <c r="AC216" s="21">
        <f>AC196-Baseline!AC196</f>
        <v>3.9034480416446566</v>
      </c>
      <c r="AD216" s="21">
        <f>AD196-Baseline!AD196</f>
        <v>3.8485149780729726</v>
      </c>
      <c r="AE216" s="21">
        <f>AE196-Baseline!AE196</f>
        <v>3.7944955388165229</v>
      </c>
      <c r="AF216" s="21">
        <f>AF196-Baseline!AF196</f>
        <v>3.7413799863276838</v>
      </c>
      <c r="AG216" s="21">
        <f>AG196-Baseline!AG196</f>
        <v>3.6891588661498251</v>
      </c>
      <c r="AH216" s="21">
        <f>AH196-Baseline!AH196</f>
        <v>3.6378230078802116</v>
      </c>
      <c r="AI216" s="21">
        <f>AI196-Baseline!AI196</f>
        <v>3.5873635263089665</v>
      </c>
      <c r="AJ216" s="21">
        <f>AJ196-Baseline!AJ196</f>
        <v>3.5452465297075815</v>
      </c>
      <c r="AK216" s="21">
        <f>AK196-Baseline!AK196</f>
        <v>3.5037986498954101</v>
      </c>
      <c r="AL216" s="21">
        <f>AL196-Baseline!AL196</f>
        <v>3.4630166540149783</v>
      </c>
      <c r="AM216" s="21">
        <f>AM196-Baseline!AM196</f>
        <v>3.4228975563779236</v>
      </c>
      <c r="AN216" s="21">
        <f>AN196-Baseline!AN196</f>
        <v>3.3834386233999036</v>
      </c>
      <c r="AO216" s="21">
        <f>AO196-Baseline!AO196</f>
        <v>3.3446373787889963</v>
      </c>
      <c r="AP216" s="21">
        <f>AP196-Baseline!AP196</f>
        <v>3.3064916089968555</v>
      </c>
      <c r="AQ216" s="21">
        <f>AQ196-Baseline!AQ196</f>
        <v>3.2689993689420755</v>
      </c>
      <c r="AR216" s="21">
        <f>AR196-Baseline!AR196</f>
        <v>3.2321589880157284</v>
      </c>
      <c r="AS216" s="21">
        <f>AS196-Baseline!AS196</f>
        <v>3.1959690763793787</v>
      </c>
      <c r="AT216" s="21">
        <f>AT196-Baseline!AT196</f>
        <v>3.1604285315662768</v>
      </c>
      <c r="AU216" s="21">
        <f>AU196-Baseline!AU196</f>
        <v>3.1255365453969461</v>
      </c>
      <c r="AV216" s="21">
        <f>AV196-Baseline!AV196</f>
        <v>3.0912926112207093</v>
      </c>
      <c r="AW216" s="21">
        <f>AW196-Baseline!AW196</f>
        <v>3.0576965314952518</v>
      </c>
      <c r="AX216" s="21">
        <f>AX196-Baseline!AX196</f>
        <v>3.0247484257167634</v>
      </c>
      <c r="AY216" s="21">
        <f>AY196-Baseline!AY196</f>
        <v>2.9924487387137124</v>
      </c>
      <c r="AZ216" s="21">
        <f>AZ196-Baseline!AZ196</f>
        <v>2.9607982493178411</v>
      </c>
      <c r="BA216" s="21">
        <f>BA196-Baseline!BA196</f>
        <v>2.9297980794263982</v>
      </c>
      <c r="BB216" s="21">
        <f>BB196-Baseline!BB196</f>
        <v>2.8991224877237998</v>
      </c>
    </row>
    <row r="217" spans="1:54" outlineLevel="2">
      <c r="A217" s="474"/>
      <c r="B217" s="150" t="s">
        <v>288</v>
      </c>
      <c r="C217" s="19"/>
      <c r="D217" s="135"/>
      <c r="E217" s="21">
        <f>E197-Baseline!E197</f>
        <v>5.8793748811468172</v>
      </c>
      <c r="F217" s="21">
        <f>F197-Baseline!F197</f>
        <v>5.9672156028892767</v>
      </c>
      <c r="G217" s="21">
        <f>G197-Baseline!G197</f>
        <v>6.0569335196048746</v>
      </c>
      <c r="H217" s="21">
        <f>H197-Baseline!H197</f>
        <v>6.1485471291295166</v>
      </c>
      <c r="I217" s="21">
        <f>I197-Baseline!I197</f>
        <v>6.2420731086366521</v>
      </c>
      <c r="J217" s="21">
        <f>J197-Baseline!J197</f>
        <v>6.3375164732356151</v>
      </c>
      <c r="K217" s="21">
        <f>K197-Baseline!K197</f>
        <v>6.3534142014234227</v>
      </c>
      <c r="L217" s="21">
        <f>L197-Baseline!L197</f>
        <v>6.3384537544235018</v>
      </c>
      <c r="M217" s="21">
        <f>M197-Baseline!M197</f>
        <v>6.3273796836614498</v>
      </c>
      <c r="N217" s="21">
        <f>N197-Baseline!N197</f>
        <v>6.3201177353646925</v>
      </c>
      <c r="O217" s="21">
        <f>O197-Baseline!O197</f>
        <v>6.3165971335971145</v>
      </c>
      <c r="P217" s="21">
        <f>P197-Baseline!P197</f>
        <v>6.3167504790020637</v>
      </c>
      <c r="Q217" s="21">
        <f>Q197-Baseline!Q197</f>
        <v>6.3191301988198649</v>
      </c>
      <c r="R217" s="21">
        <f>R197-Baseline!R197</f>
        <v>6.3180162214706126</v>
      </c>
      <c r="S217" s="21">
        <f>S197-Baseline!S197</f>
        <v>6.3205349636859331</v>
      </c>
      <c r="T217" s="21">
        <f>T197-Baseline!T197</f>
        <v>6.3266243787599228</v>
      </c>
      <c r="U217" s="21">
        <f>U197-Baseline!U197</f>
        <v>6.3359068124226194</v>
      </c>
      <c r="V217" s="21">
        <f>V197-Baseline!V197</f>
        <v>6.3470225725069209</v>
      </c>
      <c r="W217" s="21">
        <f>W197-Baseline!W197</f>
        <v>6.3615739129059277</v>
      </c>
      <c r="X217" s="21">
        <f>X197-Baseline!X197</f>
        <v>6.3795015636807673</v>
      </c>
      <c r="Y217" s="21">
        <f>Y197-Baseline!Y197</f>
        <v>6.4007455999823053</v>
      </c>
      <c r="Z217" s="21">
        <f>Z197-Baseline!Z197</f>
        <v>6.4252789343775181</v>
      </c>
      <c r="AA217" s="21">
        <f>AA197-Baseline!AA197</f>
        <v>6.4530581121682031</v>
      </c>
      <c r="AB217" s="21">
        <f>AB197-Baseline!AB197</f>
        <v>6.4840422943873675</v>
      </c>
      <c r="AC217" s="21">
        <f>AC197-Baseline!AC197</f>
        <v>63.064109961297824</v>
      </c>
      <c r="AD217" s="21">
        <f>AD197-Baseline!AD197</f>
        <v>63.428929936930174</v>
      </c>
      <c r="AE217" s="21">
        <f>AE197-Baseline!AE197</f>
        <v>63.823646523902539</v>
      </c>
      <c r="AF217" s="21">
        <f>AF197-Baseline!AF197</f>
        <v>64.247962931123098</v>
      </c>
      <c r="AG217" s="21">
        <f>AG197-Baseline!AG197</f>
        <v>64.70160448176577</v>
      </c>
      <c r="AH217" s="21">
        <f>AH197-Baseline!AH197</f>
        <v>65.184318069692594</v>
      </c>
      <c r="AI217" s="21">
        <f>AI197-Baseline!AI197</f>
        <v>65.695871637711804</v>
      </c>
      <c r="AJ217" s="21">
        <f>AJ197-Baseline!AJ197</f>
        <v>66.557587918142133</v>
      </c>
      <c r="AK217" s="21">
        <f>AK197-Baseline!AK197</f>
        <v>67.45483604805132</v>
      </c>
      <c r="AL217" s="21">
        <f>AL197-Baseline!AL197</f>
        <v>68.387905730833083</v>
      </c>
      <c r="AM217" s="21">
        <f>AM197-Baseline!AM197</f>
        <v>69.357107171165765</v>
      </c>
      <c r="AN217" s="21">
        <f>AN197-Baseline!AN197</f>
        <v>70.362762638523137</v>
      </c>
      <c r="AO217" s="21">
        <f>AO197-Baseline!AO197</f>
        <v>71.405230487296578</v>
      </c>
      <c r="AP217" s="21">
        <f>AP197-Baseline!AP197</f>
        <v>72.484884197249215</v>
      </c>
      <c r="AQ217" s="21">
        <f>AQ197-Baseline!AQ197</f>
        <v>73.602116450174293</v>
      </c>
      <c r="AR217" s="21">
        <f>AR197-Baseline!AR197</f>
        <v>74.757340732084941</v>
      </c>
      <c r="AS217" s="21">
        <f>AS197-Baseline!AS197</f>
        <v>75.950991431659006</v>
      </c>
      <c r="AT217" s="21">
        <f>AT197-Baseline!AT197</f>
        <v>77.183523951206325</v>
      </c>
      <c r="AU217" s="21">
        <f>AU197-Baseline!AU197</f>
        <v>78.455414830128149</v>
      </c>
      <c r="AV217" s="21">
        <f>AV197-Baseline!AV197</f>
        <v>79.767161880850821</v>
      </c>
      <c r="AW217" s="21">
        <f>AW197-Baseline!AW197</f>
        <v>81.119284337219241</v>
      </c>
      <c r="AX217" s="21">
        <f>AX197-Baseline!AX197</f>
        <v>82.512323015347491</v>
      </c>
      <c r="AY217" s="21">
        <f>AY197-Baseline!AY197</f>
        <v>83.946840486929645</v>
      </c>
      <c r="AZ217" s="21">
        <f>AZ197-Baseline!AZ197</f>
        <v>85.423421265022483</v>
      </c>
      <c r="BA217" s="21">
        <f>BA197-Baseline!BA197</f>
        <v>86.928854710754081</v>
      </c>
      <c r="BB217" s="21">
        <f>BB197-Baseline!BB197</f>
        <v>88.468091981465548</v>
      </c>
    </row>
    <row r="218" spans="1:54" outlineLevel="2">
      <c r="A218" s="475"/>
      <c r="B218" s="150" t="s">
        <v>466</v>
      </c>
      <c r="C218" s="19"/>
      <c r="D218" s="135" t="s">
        <v>379</v>
      </c>
      <c r="E218" s="21">
        <f>E198-Baseline!E198</f>
        <v>0</v>
      </c>
      <c r="F218" s="21">
        <f>F198-Baseline!F198</f>
        <v>0</v>
      </c>
      <c r="G218" s="21">
        <f>G198-Baseline!G198</f>
        <v>0</v>
      </c>
      <c r="H218" s="21">
        <f>H198-Baseline!H198</f>
        <v>0</v>
      </c>
      <c r="I218" s="21">
        <f>I198-Baseline!I198</f>
        <v>0</v>
      </c>
      <c r="J218" s="21">
        <f>J198-Baseline!J198</f>
        <v>0</v>
      </c>
      <c r="K218" s="21">
        <f>K198-Baseline!K198</f>
        <v>0</v>
      </c>
      <c r="L218" s="21">
        <f>L198-Baseline!L198</f>
        <v>0</v>
      </c>
      <c r="M218" s="21">
        <f>M198-Baseline!M198</f>
        <v>0</v>
      </c>
      <c r="N218" s="21">
        <f>N198-Baseline!N198</f>
        <v>0</v>
      </c>
      <c r="O218" s="21">
        <f>O198-Baseline!O198</f>
        <v>0</v>
      </c>
      <c r="P218" s="21">
        <f>P198-Baseline!P198</f>
        <v>0</v>
      </c>
      <c r="Q218" s="21">
        <f>Q198-Baseline!Q198</f>
        <v>0</v>
      </c>
      <c r="R218" s="21">
        <f>R198-Baseline!R198</f>
        <v>0</v>
      </c>
      <c r="S218" s="21">
        <f>S198-Baseline!S198</f>
        <v>0</v>
      </c>
      <c r="T218" s="21">
        <f>T198-Baseline!T198</f>
        <v>0</v>
      </c>
      <c r="U218" s="21">
        <f>U198-Baseline!U198</f>
        <v>0</v>
      </c>
      <c r="V218" s="21">
        <f>V198-Baseline!V198</f>
        <v>0</v>
      </c>
      <c r="W218" s="21">
        <f>W198-Baseline!W198</f>
        <v>0</v>
      </c>
      <c r="X218" s="21">
        <f>X198-Baseline!X198</f>
        <v>0</v>
      </c>
      <c r="Y218" s="21">
        <f>Y198-Baseline!Y198</f>
        <v>0</v>
      </c>
      <c r="Z218" s="21">
        <f>Z198-Baseline!Z198</f>
        <v>0</v>
      </c>
      <c r="AA218" s="21">
        <f>AA198-Baseline!AA198</f>
        <v>0</v>
      </c>
      <c r="AB218" s="21">
        <f>AB198-Baseline!AB198</f>
        <v>0</v>
      </c>
      <c r="AC218" s="21">
        <f>AC198-Baseline!AC198</f>
        <v>0</v>
      </c>
      <c r="AD218" s="21">
        <f>AD198-Baseline!AD198</f>
        <v>0</v>
      </c>
      <c r="AE218" s="21">
        <f>AE198-Baseline!AE198</f>
        <v>0</v>
      </c>
      <c r="AF218" s="21">
        <f>AF198-Baseline!AF198</f>
        <v>0</v>
      </c>
      <c r="AG218" s="21">
        <f>AG198-Baseline!AG198</f>
        <v>0</v>
      </c>
      <c r="AH218" s="21">
        <f>AH198-Baseline!AH198</f>
        <v>0</v>
      </c>
      <c r="AI218" s="21">
        <f>AI198-Baseline!AI198</f>
        <v>0</v>
      </c>
      <c r="AJ218" s="21">
        <f>AJ198-Baseline!AJ198</f>
        <v>0</v>
      </c>
      <c r="AK218" s="21">
        <f>AK198-Baseline!AK198</f>
        <v>0</v>
      </c>
      <c r="AL218" s="21">
        <f>AL198-Baseline!AL198</f>
        <v>0</v>
      </c>
      <c r="AM218" s="21">
        <f>AM198-Baseline!AM198</f>
        <v>0</v>
      </c>
      <c r="AN218" s="21">
        <f>AN198-Baseline!AN198</f>
        <v>0</v>
      </c>
      <c r="AO218" s="21">
        <f>AO198-Baseline!AO198</f>
        <v>0</v>
      </c>
      <c r="AP218" s="21">
        <f>AP198-Baseline!AP198</f>
        <v>0</v>
      </c>
      <c r="AQ218" s="21">
        <f>AQ198-Baseline!AQ198</f>
        <v>0</v>
      </c>
      <c r="AR218" s="21">
        <f>AR198-Baseline!AR198</f>
        <v>0</v>
      </c>
      <c r="AS218" s="21">
        <f>AS198-Baseline!AS198</f>
        <v>0</v>
      </c>
      <c r="AT218" s="21">
        <f>AT198-Baseline!AT198</f>
        <v>0</v>
      </c>
      <c r="AU218" s="21">
        <f>AU198-Baseline!AU198</f>
        <v>0</v>
      </c>
      <c r="AV218" s="21">
        <f>AV198-Baseline!AV198</f>
        <v>0</v>
      </c>
      <c r="AW218" s="21">
        <f>AW198-Baseline!AW198</f>
        <v>0</v>
      </c>
      <c r="AX218" s="21">
        <f>AX198-Baseline!AX198</f>
        <v>0</v>
      </c>
      <c r="AY218" s="21">
        <f>AY198-Baseline!AY198</f>
        <v>0</v>
      </c>
      <c r="AZ218" s="21">
        <f>AZ198-Baseline!AZ198</f>
        <v>0</v>
      </c>
      <c r="BA218" s="21">
        <f>BA198-Baseline!BA198</f>
        <v>0</v>
      </c>
      <c r="BB218" s="21">
        <f>BB198-Baseline!BB198</f>
        <v>0</v>
      </c>
    </row>
    <row r="219" spans="1:54" outlineLevel="2">
      <c r="B219" s="150"/>
      <c r="C219" s="19"/>
      <c r="D219" s="19"/>
      <c r="E219" s="232"/>
      <c r="F219" s="232"/>
      <c r="G219" s="232"/>
      <c r="H219" s="232"/>
      <c r="I219" s="232"/>
      <c r="J219" s="232"/>
      <c r="K219" s="232"/>
      <c r="L219" s="232"/>
      <c r="M219" s="232"/>
      <c r="N219" s="232"/>
      <c r="O219" s="232"/>
      <c r="P219" s="232"/>
      <c r="Q219" s="232"/>
      <c r="R219" s="232"/>
      <c r="S219" s="232"/>
      <c r="T219" s="232"/>
      <c r="U219" s="232"/>
      <c r="V219" s="232"/>
      <c r="W219" s="232"/>
      <c r="X219" s="232"/>
      <c r="Y219" s="232"/>
      <c r="Z219" s="232"/>
      <c r="AA219" s="232"/>
      <c r="AB219" s="232"/>
      <c r="AC219" s="232"/>
      <c r="AD219" s="232"/>
      <c r="AE219" s="232"/>
      <c r="AF219" s="232"/>
      <c r="AG219" s="232"/>
      <c r="AH219" s="232"/>
      <c r="AI219" s="232"/>
      <c r="AJ219" s="232"/>
      <c r="AK219" s="232"/>
      <c r="AL219" s="232"/>
      <c r="AM219" s="232"/>
      <c r="AN219" s="232"/>
      <c r="AO219" s="232"/>
      <c r="AP219" s="232"/>
      <c r="AQ219" s="232"/>
      <c r="AR219" s="232"/>
      <c r="AS219" s="232"/>
      <c r="AT219" s="232"/>
      <c r="AU219" s="232"/>
      <c r="AV219" s="232"/>
      <c r="AW219" s="232"/>
      <c r="AX219" s="232"/>
      <c r="AY219" s="232"/>
      <c r="AZ219" s="232"/>
      <c r="BA219" s="232"/>
      <c r="BB219" s="232"/>
    </row>
    <row r="220" spans="1:54" ht="12.75" customHeight="1" outlineLevel="2">
      <c r="A220" s="473" t="s">
        <v>486</v>
      </c>
      <c r="B220" s="150" t="s">
        <v>487</v>
      </c>
      <c r="C220" s="19"/>
      <c r="D220" s="135" t="s">
        <v>379</v>
      </c>
      <c r="E220" s="21">
        <f>E200-Baseline!E200</f>
        <v>6.3113649596353012</v>
      </c>
      <c r="F220" s="21">
        <f>F200-Baseline!F200</f>
        <v>6.4143703685754856</v>
      </c>
      <c r="G220" s="21">
        <f>G200-Baseline!G200</f>
        <v>6.5198199939368813</v>
      </c>
      <c r="H220" s="21">
        <f>H200-Baseline!H200</f>
        <v>6.6277576343199467</v>
      </c>
      <c r="I220" s="21">
        <f>I200-Baseline!I200</f>
        <v>6.7382262375873925</v>
      </c>
      <c r="J220" s="21">
        <f>J200-Baseline!J200</f>
        <v>6.8512488810666667</v>
      </c>
      <c r="K220" s="21">
        <f>K200-Baseline!K200</f>
        <v>6.8691070671065493</v>
      </c>
      <c r="L220" s="21">
        <f>L200-Baseline!L200</f>
        <v>6.8495954040976379</v>
      </c>
      <c r="M220" s="21">
        <f>M200-Baseline!M200</f>
        <v>6.8341501178557822</v>
      </c>
      <c r="N220" s="21">
        <f>N200-Baseline!N200</f>
        <v>6.822693583480401</v>
      </c>
      <c r="O220" s="21">
        <f>O200-Baseline!O200</f>
        <v>6.8151662819643004</v>
      </c>
      <c r="P220" s="21">
        <f>P200-Baseline!P200</f>
        <v>6.8114977673264114</v>
      </c>
      <c r="Q220" s="21">
        <f>Q200-Baseline!Q200</f>
        <v>6.8100184237646815</v>
      </c>
      <c r="R220" s="21">
        <f>R200-Baseline!R200</f>
        <v>6.8040680361964423</v>
      </c>
      <c r="S220" s="21">
        <f>S200-Baseline!S200</f>
        <v>6.8019051973967466</v>
      </c>
      <c r="T220" s="21">
        <f>T200-Baseline!T200</f>
        <v>6.8034737771867722</v>
      </c>
      <c r="U220" s="21">
        <f>U200-Baseline!U200</f>
        <v>6.8082673118152996</v>
      </c>
      <c r="V220" s="21">
        <f>V200-Baseline!V200</f>
        <v>6.8143835520063938</v>
      </c>
      <c r="W220" s="21">
        <f>W200-Baseline!W200</f>
        <v>6.8240760629774906</v>
      </c>
      <c r="X220" s="21">
        <f>X200-Baseline!X200</f>
        <v>6.837296921389882</v>
      </c>
      <c r="Y220" s="21">
        <f>Y200-Baseline!Y200</f>
        <v>6.8539757412350202</v>
      </c>
      <c r="Z220" s="21">
        <f>Z200-Baseline!Z200</f>
        <v>6.8740972736161616</v>
      </c>
      <c r="AA220" s="21">
        <f>AA200-Baseline!AA200</f>
        <v>6.897613265072251</v>
      </c>
      <c r="AB220" s="21">
        <f>AB200-Baseline!AB200</f>
        <v>6.9244837253121414</v>
      </c>
      <c r="AC220" s="21">
        <f>AC200-Baseline!AC200</f>
        <v>66.9704808383933</v>
      </c>
      <c r="AD220" s="21">
        <f>AD200-Baseline!AD200</f>
        <v>67.2804500765657</v>
      </c>
      <c r="AE220" s="21">
        <f>AE200-Baseline!AE200</f>
        <v>67.62123229438896</v>
      </c>
      <c r="AF220" s="21">
        <f>AF200-Baseline!AF200</f>
        <v>67.992520151912416</v>
      </c>
      <c r="AG220" s="21">
        <f>AG200-Baseline!AG200</f>
        <v>68.39402963624326</v>
      </c>
      <c r="AH220" s="21">
        <f>AH200-Baseline!AH200</f>
        <v>68.82549861785678</v>
      </c>
      <c r="AI220" s="21">
        <f>AI200-Baseline!AI200</f>
        <v>69.286686355820208</v>
      </c>
      <c r="AJ220" s="21">
        <f>AJ200-Baseline!AJ200</f>
        <v>70.106398865270592</v>
      </c>
      <c r="AK220" s="21">
        <f>AK200-Baseline!AK200</f>
        <v>70.962315721254669</v>
      </c>
      <c r="AL220" s="21">
        <f>AL200-Baseline!AL200</f>
        <v>71.854723533386519</v>
      </c>
      <c r="AM220" s="21">
        <f>AM200-Baseline!AM200</f>
        <v>72.783929636036206</v>
      </c>
      <c r="AN220" s="21">
        <f>AN200-Baseline!AN200</f>
        <v>73.750253660834076</v>
      </c>
      <c r="AO220" s="21">
        <f>AO200-Baseline!AO200</f>
        <v>74.754051572863943</v>
      </c>
      <c r="AP220" s="21">
        <f>AP200-Baseline!AP200</f>
        <v>75.795694745600613</v>
      </c>
      <c r="AQ220" s="21">
        <f>AQ200-Baseline!AQ200</f>
        <v>76.875574030557758</v>
      </c>
      <c r="AR220" s="21">
        <f>AR200-Baseline!AR200</f>
        <v>77.994101352904153</v>
      </c>
      <c r="AS220" s="21">
        <f>AS200-Baseline!AS200</f>
        <v>79.151709822615658</v>
      </c>
      <c r="AT220" s="21">
        <f>AT200-Baseline!AT200</f>
        <v>80.348853855427578</v>
      </c>
      <c r="AU220" s="21">
        <f>AU200-Baseline!AU200</f>
        <v>81.586009303228508</v>
      </c>
      <c r="AV220" s="21">
        <f>AV200-Baseline!AV200</f>
        <v>82.863673594659161</v>
      </c>
      <c r="AW220" s="21">
        <f>AW200-Baseline!AW200</f>
        <v>84.182365891238192</v>
      </c>
      <c r="AX220" s="21">
        <f>AX200-Baseline!AX200</f>
        <v>85.542627257412974</v>
      </c>
      <c r="AY220" s="21">
        <f>AY200-Baseline!AY200</f>
        <v>86.945020842222846</v>
      </c>
      <c r="AZ220" s="21">
        <f>AZ200-Baseline!AZ200</f>
        <v>88.390132073469545</v>
      </c>
      <c r="BA220" s="21">
        <f>BA200-Baseline!BA200</f>
        <v>89.864751573438554</v>
      </c>
      <c r="BB220" s="21">
        <f>BB200-Baseline!BB200</f>
        <v>91.373504721948322</v>
      </c>
    </row>
    <row r="221" spans="1:54" outlineLevel="2">
      <c r="A221" s="474"/>
      <c r="B221" s="150" t="s">
        <v>488</v>
      </c>
      <c r="C221" s="19"/>
      <c r="D221" s="135" t="s">
        <v>379</v>
      </c>
      <c r="E221" s="21">
        <f>E201-Baseline!E201</f>
        <v>6.310751233637502</v>
      </c>
      <c r="F221" s="21">
        <f>F201-Baseline!F201</f>
        <v>6.4137375459949482</v>
      </c>
      <c r="G221" s="21">
        <f>G201-Baseline!G201</f>
        <v>6.5191721747720299</v>
      </c>
      <c r="H221" s="21">
        <f>H201-Baseline!H201</f>
        <v>6.6270945413937525</v>
      </c>
      <c r="I221" s="21">
        <f>I201-Baseline!I201</f>
        <v>6.7375430222072898</v>
      </c>
      <c r="J221" s="21">
        <f>J201-Baseline!J201</f>
        <v>6.8505451569577671</v>
      </c>
      <c r="K221" s="21">
        <f>K201-Baseline!K201</f>
        <v>6.868387062428317</v>
      </c>
      <c r="L221" s="21">
        <f>L201-Baseline!L201</f>
        <v>6.8488540985070996</v>
      </c>
      <c r="M221" s="21">
        <f>M201-Baseline!M201</f>
        <v>6.8333871082640316</v>
      </c>
      <c r="N221" s="21">
        <f>N201-Baseline!N201</f>
        <v>6.8219133149015025</v>
      </c>
      <c r="O221" s="21">
        <f>O201-Baseline!O201</f>
        <v>6.8143635501238355</v>
      </c>
      <c r="P221" s="21">
        <f>P201-Baseline!P201</f>
        <v>6.8106721565774171</v>
      </c>
      <c r="Q221" s="21">
        <f>Q201-Baseline!Q201</f>
        <v>6.8091695144304047</v>
      </c>
      <c r="R221" s="21">
        <f>R201-Baseline!R201</f>
        <v>6.8031902936390871</v>
      </c>
      <c r="S221" s="21">
        <f>S201-Baseline!S201</f>
        <v>6.8010030347708392</v>
      </c>
      <c r="T221" s="21">
        <f>T201-Baseline!T201</f>
        <v>6.8025467515039431</v>
      </c>
      <c r="U221" s="21">
        <f>U201-Baseline!U201</f>
        <v>6.8073149769833243</v>
      </c>
      <c r="V221" s="21">
        <f>V201-Baseline!V201</f>
        <v>6.8134000618188946</v>
      </c>
      <c r="W221" s="21">
        <f>W201-Baseline!W201</f>
        <v>6.8230662877182837</v>
      </c>
      <c r="X221" s="21">
        <f>X201-Baseline!X201</f>
        <v>6.8362548550577724</v>
      </c>
      <c r="Y221" s="21">
        <f>Y201-Baseline!Y201</f>
        <v>6.8529063989916121</v>
      </c>
      <c r="Z221" s="21">
        <f>Z201-Baseline!Z201</f>
        <v>6.8729944840163464</v>
      </c>
      <c r="AA221" s="21">
        <f>AA201-Baseline!AA201</f>
        <v>6.8964764016247644</v>
      </c>
      <c r="AB221" s="21">
        <f>AB201-Baseline!AB201</f>
        <v>6.9233121557410238</v>
      </c>
      <c r="AC221" s="21">
        <f>AC201-Baseline!AC201</f>
        <v>66.969170459889867</v>
      </c>
      <c r="AD221" s="21">
        <f>AD201-Baseline!AD201</f>
        <v>67.279100570788415</v>
      </c>
      <c r="AE221" s="21">
        <f>AE201-Baseline!AE201</f>
        <v>67.619842074513926</v>
      </c>
      <c r="AF221" s="21">
        <f>AF201-Baseline!AF201</f>
        <v>67.99108840279348</v>
      </c>
      <c r="AG221" s="21">
        <f>AG201-Baseline!AG201</f>
        <v>68.392555409772697</v>
      </c>
      <c r="AH221" s="21">
        <f>AH201-Baseline!AH201</f>
        <v>68.823980843084783</v>
      </c>
      <c r="AI221" s="21">
        <f>AI201-Baseline!AI201</f>
        <v>69.285123846583531</v>
      </c>
      <c r="AJ221" s="21">
        <f>AJ201-Baseline!AJ201</f>
        <v>70.10478266836445</v>
      </c>
      <c r="AK221" s="21">
        <f>AK201-Baseline!AK201</f>
        <v>70.960644228003176</v>
      </c>
      <c r="AL221" s="21">
        <f>AL201-Baseline!AL201</f>
        <v>71.852995046922132</v>
      </c>
      <c r="AM221" s="21">
        <f>AM201-Baseline!AM201</f>
        <v>72.782142399234004</v>
      </c>
      <c r="AN221" s="21">
        <f>AN201-Baseline!AN201</f>
        <v>73.748405873261348</v>
      </c>
      <c r="AO221" s="21">
        <f>AO201-Baseline!AO201</f>
        <v>74.752141394809513</v>
      </c>
      <c r="AP221" s="21">
        <f>AP201-Baseline!AP201</f>
        <v>75.793720284121676</v>
      </c>
      <c r="AQ221" s="21">
        <f>AQ201-Baseline!AQ201</f>
        <v>76.87353333404215</v>
      </c>
      <c r="AR221" s="21">
        <f>AR201-Baseline!AR201</f>
        <v>77.991992416654611</v>
      </c>
      <c r="AS221" s="21">
        <f>AS201-Baseline!AS201</f>
        <v>79.149530588212414</v>
      </c>
      <c r="AT221" s="21">
        <f>AT201-Baseline!AT201</f>
        <v>80.346602207629189</v>
      </c>
      <c r="AU221" s="21">
        <f>AU201-Baseline!AU201</f>
        <v>81.583683067310616</v>
      </c>
      <c r="AV221" s="21">
        <f>AV201-Baseline!AV201</f>
        <v>82.861270535612945</v>
      </c>
      <c r="AW221" s="21">
        <f>AW201-Baseline!AW201</f>
        <v>84.179883712872694</v>
      </c>
      <c r="AX221" s="21">
        <f>AX201-Baseline!AX201</f>
        <v>85.540063600408914</v>
      </c>
      <c r="AY221" s="21">
        <f>AY201-Baseline!AY201</f>
        <v>86.942373282237426</v>
      </c>
      <c r="AZ221" s="21">
        <f>AZ201-Baseline!AZ201</f>
        <v>88.387398119503615</v>
      </c>
      <c r="BA221" s="21">
        <f>BA201-Baseline!BA201</f>
        <v>89.861928666237773</v>
      </c>
      <c r="BB221" s="21">
        <f>BB201-Baseline!BB201</f>
        <v>91.370590315188721</v>
      </c>
    </row>
    <row r="222" spans="1:54" outlineLevel="2">
      <c r="A222" s="475"/>
      <c r="B222" s="150" t="s">
        <v>489</v>
      </c>
      <c r="C222" s="19"/>
      <c r="D222" s="135" t="s">
        <v>379</v>
      </c>
      <c r="E222" s="21">
        <f>E202-Baseline!E202</f>
        <v>6.3119825770097151</v>
      </c>
      <c r="F222" s="21">
        <f>F202-Baseline!F202</f>
        <v>6.4150008097439564</v>
      </c>
      <c r="G222" s="21">
        <f>G202-Baseline!G202</f>
        <v>6.5204685452047757</v>
      </c>
      <c r="H222" s="21">
        <f>H202-Baseline!H202</f>
        <v>6.6284252403391033</v>
      </c>
      <c r="I222" s="21">
        <f>I202-Baseline!I202</f>
        <v>6.7389093082230742</v>
      </c>
      <c r="J222" s="21">
        <f>J202-Baseline!J202</f>
        <v>6.851948326575271</v>
      </c>
      <c r="K222" s="21">
        <f>K202-Baseline!K202</f>
        <v>6.8698285650759869</v>
      </c>
      <c r="L222" s="21">
        <f>L202-Baseline!L202</f>
        <v>6.8503353120639527</v>
      </c>
      <c r="M222" s="21">
        <f>M202-Baseline!M202</f>
        <v>6.8349094526466914</v>
      </c>
      <c r="N222" s="21">
        <f>N202-Baseline!N202</f>
        <v>6.8234782534760416</v>
      </c>
      <c r="O222" s="21">
        <f>O202-Baseline!O202</f>
        <v>6.8159725911612039</v>
      </c>
      <c r="P222" s="21">
        <f>P202-Baseline!P202</f>
        <v>6.8123268547562885</v>
      </c>
      <c r="Q222" s="21">
        <f>Q202-Baseline!Q202</f>
        <v>6.8108714723865207</v>
      </c>
      <c r="R222" s="21">
        <f>R202-Baseline!R202</f>
        <v>6.8049411635666202</v>
      </c>
      <c r="S222" s="21">
        <f>S202-Baseline!S202</f>
        <v>6.8028041147368086</v>
      </c>
      <c r="T222" s="21">
        <f>T202-Baseline!T202</f>
        <v>6.8043997743481617</v>
      </c>
      <c r="U222" s="21">
        <f>U202-Baseline!U202</f>
        <v>6.809221728999943</v>
      </c>
      <c r="V222" s="21">
        <f>V202-Baseline!V202</f>
        <v>6.8153623845183899</v>
      </c>
      <c r="W222" s="21">
        <f>W202-Baseline!W202</f>
        <v>6.8250860796492576</v>
      </c>
      <c r="X222" s="21">
        <f>X202-Baseline!X202</f>
        <v>6.8383340736818283</v>
      </c>
      <c r="Y222" s="21">
        <f>Y202-Baseline!Y202</f>
        <v>6.8550470626206241</v>
      </c>
      <c r="Z222" s="21">
        <f>Z202-Baseline!Z202</f>
        <v>6.8751986738091526</v>
      </c>
      <c r="AA222" s="21">
        <f>AA202-Baseline!AA202</f>
        <v>6.898746263650855</v>
      </c>
      <c r="AB222" s="21">
        <f>AB202-Baseline!AB202</f>
        <v>6.9256499031041701</v>
      </c>
      <c r="AC222" s="21">
        <f>AC202-Baseline!AC202</f>
        <v>66.971784394645468</v>
      </c>
      <c r="AD222" s="21">
        <f>AD202-Baseline!AD202</f>
        <v>67.281791705211006</v>
      </c>
      <c r="AE222" s="21">
        <f>AE202-Baseline!AE202</f>
        <v>67.622612529092578</v>
      </c>
      <c r="AF222" s="21">
        <f>AF202-Baseline!AF202</f>
        <v>67.993940216768252</v>
      </c>
      <c r="AG222" s="21">
        <f>AG202-Baseline!AG202</f>
        <v>68.395490591180774</v>
      </c>
      <c r="AH222" s="21">
        <f>AH202-Baseline!AH202</f>
        <v>68.827001446174904</v>
      </c>
      <c r="AI222" s="21">
        <f>AI202-Baseline!AI202</f>
        <v>69.288232095901577</v>
      </c>
      <c r="AJ222" s="21">
        <f>AJ202-Baseline!AJ202</f>
        <v>70.107996302592824</v>
      </c>
      <c r="AK222" s="21">
        <f>AK202-Baseline!AK202</f>
        <v>70.963966464249197</v>
      </c>
      <c r="AL222" s="21">
        <f>AL202-Baseline!AL202</f>
        <v>71.856429197728062</v>
      </c>
      <c r="AM222" s="21">
        <f>AM202-Baseline!AM202</f>
        <v>72.78569188088872</v>
      </c>
      <c r="AN222" s="21">
        <f>AN202-Baseline!AN202</f>
        <v>73.75207420025707</v>
      </c>
      <c r="AO222" s="21">
        <f>AO202-Baseline!AO202</f>
        <v>74.755932170220134</v>
      </c>
      <c r="AP222" s="21">
        <f>AP202-Baseline!AP202</f>
        <v>75.797637212077632</v>
      </c>
      <c r="AQ222" s="21">
        <f>AQ202-Baseline!AQ202</f>
        <v>76.877580223765293</v>
      </c>
      <c r="AR222" s="21">
        <f>AR202-Baseline!AR202</f>
        <v>77.996173183375788</v>
      </c>
      <c r="AS222" s="21">
        <f>AS202-Baseline!AS202</f>
        <v>79.153849254460667</v>
      </c>
      <c r="AT222" s="21">
        <f>AT202-Baseline!AT202</f>
        <v>80.351062906361861</v>
      </c>
      <c r="AU222" s="21">
        <f>AU202-Baseline!AU202</f>
        <v>81.588290045953414</v>
      </c>
      <c r="AV222" s="21">
        <f>AV202-Baseline!AV202</f>
        <v>82.866028158663326</v>
      </c>
      <c r="AW222" s="21">
        <f>AW202-Baseline!AW202</f>
        <v>84.184796464612745</v>
      </c>
      <c r="AX222" s="21">
        <f>AX202-Baseline!AX202</f>
        <v>85.545136088057546</v>
      </c>
      <c r="AY222" s="21">
        <f>AY202-Baseline!AY202</f>
        <v>86.947610239318067</v>
      </c>
      <c r="AZ222" s="21">
        <f>AZ202-Baseline!AZ202</f>
        <v>88.392804409166118</v>
      </c>
      <c r="BA222" s="21">
        <f>BA202-Baseline!BA202</f>
        <v>89.867509284545406</v>
      </c>
      <c r="BB222" s="21">
        <f>BB202-Baseline!BB202</f>
        <v>91.376350230579092</v>
      </c>
    </row>
    <row r="223" spans="1:54" outlineLevel="2">
      <c r="B223" s="19"/>
      <c r="C223" s="19"/>
      <c r="D223" s="19"/>
      <c r="E223" s="15"/>
    </row>
    <row r="224" spans="1:54" outlineLevel="2">
      <c r="A224" s="473" t="s">
        <v>490</v>
      </c>
      <c r="B224" s="150" t="s">
        <v>487</v>
      </c>
      <c r="C224" s="19"/>
      <c r="D224" s="135" t="s">
        <v>379</v>
      </c>
      <c r="E224" s="21">
        <f>E204-Baseline!E204</f>
        <v>6.3113649596353012</v>
      </c>
      <c r="F224" s="21">
        <f>F204-Baseline!F204</f>
        <v>12.725735328210787</v>
      </c>
      <c r="G224" s="21">
        <f>G204-Baseline!G204</f>
        <v>19.245555322147666</v>
      </c>
      <c r="H224" s="21">
        <f>H204-Baseline!H204</f>
        <v>25.873312956467615</v>
      </c>
      <c r="I224" s="21">
        <f>I204-Baseline!I204</f>
        <v>32.611539194055005</v>
      </c>
      <c r="J224" s="21">
        <f>J204-Baseline!J204</f>
        <v>39.462788075121672</v>
      </c>
      <c r="K224" s="21">
        <f>K204-Baseline!K204</f>
        <v>46.33189514222822</v>
      </c>
      <c r="L224" s="21">
        <f>L204-Baseline!L204</f>
        <v>53.181490546325861</v>
      </c>
      <c r="M224" s="21">
        <f>M204-Baseline!M204</f>
        <v>60.015640664181646</v>
      </c>
      <c r="N224" s="21">
        <f>N204-Baseline!N204</f>
        <v>66.838334247662047</v>
      </c>
      <c r="O224" s="21">
        <f>O204-Baseline!O204</f>
        <v>73.653500529626342</v>
      </c>
      <c r="P224" s="21">
        <f>P204-Baseline!P204</f>
        <v>80.464998296952757</v>
      </c>
      <c r="Q224" s="21">
        <f>Q204-Baseline!Q204</f>
        <v>87.275016720717446</v>
      </c>
      <c r="R224" s="21">
        <f>R204-Baseline!R204</f>
        <v>94.079084756913886</v>
      </c>
      <c r="S224" s="21">
        <f>S204-Baseline!S204</f>
        <v>100.88098995431064</v>
      </c>
      <c r="T224" s="21">
        <f>T204-Baseline!T204</f>
        <v>107.6844637314974</v>
      </c>
      <c r="U224" s="21">
        <f>U204-Baseline!U204</f>
        <v>114.4927310433127</v>
      </c>
      <c r="V224" s="21">
        <f>V204-Baseline!V204</f>
        <v>121.30711459531909</v>
      </c>
      <c r="W224" s="21">
        <f>W204-Baseline!W204</f>
        <v>128.13119065829659</v>
      </c>
      <c r="X224" s="21">
        <f>X204-Baseline!X204</f>
        <v>134.96848757968647</v>
      </c>
      <c r="Y224" s="21">
        <f>Y204-Baseline!Y204</f>
        <v>141.82246332092149</v>
      </c>
      <c r="Z224" s="21">
        <f>Z204-Baseline!Z204</f>
        <v>148.69656059453766</v>
      </c>
      <c r="AA224" s="21">
        <f>AA204-Baseline!AA204</f>
        <v>155.5941738596099</v>
      </c>
      <c r="AB224" s="21">
        <f>AB204-Baseline!AB204</f>
        <v>162.51865758492204</v>
      </c>
      <c r="AC224" s="21">
        <f>AC204-Baseline!AC204</f>
        <v>229.48913842331535</v>
      </c>
      <c r="AD224" s="21">
        <f>AD204-Baseline!AD204</f>
        <v>296.76958849988102</v>
      </c>
      <c r="AE224" s="21">
        <f>AE204-Baseline!AE204</f>
        <v>364.39082079426998</v>
      </c>
      <c r="AF224" s="21">
        <f>AF204-Baseline!AF204</f>
        <v>432.38334094618239</v>
      </c>
      <c r="AG224" s="21">
        <f>AG204-Baseline!AG204</f>
        <v>500.77737058242565</v>
      </c>
      <c r="AH224" s="21">
        <f>AH204-Baseline!AH204</f>
        <v>569.60286920028238</v>
      </c>
      <c r="AI224" s="21">
        <f>AI204-Baseline!AI204</f>
        <v>638.88955555610255</v>
      </c>
      <c r="AJ224" s="21">
        <f>AJ204-Baseline!AJ204</f>
        <v>708.9959544213732</v>
      </c>
      <c r="AK224" s="21">
        <f>AK204-Baseline!AK204</f>
        <v>779.95827014262784</v>
      </c>
      <c r="AL224" s="21">
        <f>AL204-Baseline!AL204</f>
        <v>851.81299367601434</v>
      </c>
      <c r="AM224" s="21">
        <f>AM204-Baseline!AM204</f>
        <v>924.59692331205054</v>
      </c>
      <c r="AN224" s="21">
        <f>AN204-Baseline!AN204</f>
        <v>998.34717697288465</v>
      </c>
      <c r="AO224" s="21">
        <f>AO204-Baseline!AO204</f>
        <v>1073.1012285457487</v>
      </c>
      <c r="AP224" s="21">
        <f>AP204-Baseline!AP204</f>
        <v>1148.8969232913494</v>
      </c>
      <c r="AQ224" s="21">
        <f>AQ204-Baseline!AQ204</f>
        <v>1225.7724973219072</v>
      </c>
      <c r="AR224" s="21">
        <f>AR204-Baseline!AR204</f>
        <v>1303.7665986748113</v>
      </c>
      <c r="AS224" s="21">
        <f>AS204-Baseline!AS204</f>
        <v>1382.918308497427</v>
      </c>
      <c r="AT224" s="21">
        <f>AT204-Baseline!AT204</f>
        <v>1463.2671623528545</v>
      </c>
      <c r="AU224" s="21">
        <f>AU204-Baseline!AU204</f>
        <v>1544.8531716560831</v>
      </c>
      <c r="AV224" s="21">
        <f>AV204-Baseline!AV204</f>
        <v>1627.7168452507422</v>
      </c>
      <c r="AW224" s="21">
        <f>AW204-Baseline!AW204</f>
        <v>1711.8992111419802</v>
      </c>
      <c r="AX224" s="21">
        <f>AX204-Baseline!AX204</f>
        <v>1797.4418383993932</v>
      </c>
      <c r="AY224" s="21">
        <f>AY204-Baseline!AY204</f>
        <v>1884.3868592416161</v>
      </c>
      <c r="AZ224" s="21">
        <f>AZ204-Baseline!AZ204</f>
        <v>1972.7769913150855</v>
      </c>
      <c r="BA224" s="21">
        <f>BA204-Baseline!BA204</f>
        <v>2062.6417428885243</v>
      </c>
      <c r="BB224" s="21">
        <f>BB204-Baseline!BB204</f>
        <v>2154.0152476104727</v>
      </c>
    </row>
    <row r="225" spans="1:54" outlineLevel="2">
      <c r="A225" s="474"/>
      <c r="B225" s="150" t="s">
        <v>488</v>
      </c>
      <c r="C225" s="19"/>
      <c r="D225" s="135" t="s">
        <v>379</v>
      </c>
      <c r="E225" s="21">
        <f>E205-Baseline!E205</f>
        <v>6.310751233637502</v>
      </c>
      <c r="F225" s="21">
        <f>F205-Baseline!F205</f>
        <v>12.72448877963245</v>
      </c>
      <c r="G225" s="21">
        <f>G205-Baseline!G205</f>
        <v>19.243660954404479</v>
      </c>
      <c r="H225" s="21">
        <f>H205-Baseline!H205</f>
        <v>25.870755495798232</v>
      </c>
      <c r="I225" s="21">
        <f>I205-Baseline!I205</f>
        <v>32.608298518005519</v>
      </c>
      <c r="J225" s="21">
        <f>J205-Baseline!J205</f>
        <v>39.458843674963283</v>
      </c>
      <c r="K225" s="21">
        <f>K205-Baseline!K205</f>
        <v>46.327230737391602</v>
      </c>
      <c r="L225" s="21">
        <f>L205-Baseline!L205</f>
        <v>53.176084835898699</v>
      </c>
      <c r="M225" s="21">
        <f>M205-Baseline!M205</f>
        <v>60.009471944162733</v>
      </c>
      <c r="N225" s="21">
        <f>N205-Baseline!N205</f>
        <v>66.831385259064234</v>
      </c>
      <c r="O225" s="21">
        <f>O205-Baseline!O205</f>
        <v>73.645748809188063</v>
      </c>
      <c r="P225" s="21">
        <f>P205-Baseline!P205</f>
        <v>80.456420965765474</v>
      </c>
      <c r="Q225" s="21">
        <f>Q205-Baseline!Q205</f>
        <v>87.265590480195883</v>
      </c>
      <c r="R225" s="21">
        <f>R205-Baseline!R205</f>
        <v>94.068780773834973</v>
      </c>
      <c r="S225" s="21">
        <f>S205-Baseline!S205</f>
        <v>100.86978380860582</v>
      </c>
      <c r="T225" s="21">
        <f>T205-Baseline!T205</f>
        <v>107.67233056010976</v>
      </c>
      <c r="U225" s="21">
        <f>U205-Baseline!U205</f>
        <v>114.47964553709308</v>
      </c>
      <c r="V225" s="21">
        <f>V205-Baseline!V205</f>
        <v>121.29304559891197</v>
      </c>
      <c r="W225" s="21">
        <f>W205-Baseline!W205</f>
        <v>128.11611188663025</v>
      </c>
      <c r="X225" s="21">
        <f>X205-Baseline!X205</f>
        <v>134.95236674168802</v>
      </c>
      <c r="Y225" s="21">
        <f>Y205-Baseline!Y205</f>
        <v>141.80527314067965</v>
      </c>
      <c r="Z225" s="21">
        <f>Z205-Baseline!Z205</f>
        <v>148.67826762469599</v>
      </c>
      <c r="AA225" s="21">
        <f>AA205-Baseline!AA205</f>
        <v>155.57474402632076</v>
      </c>
      <c r="AB225" s="21">
        <f>AB205-Baseline!AB205</f>
        <v>162.49805618206179</v>
      </c>
      <c r="AC225" s="21">
        <f>AC205-Baseline!AC205</f>
        <v>229.46722664195164</v>
      </c>
      <c r="AD225" s="21">
        <f>AD205-Baseline!AD205</f>
        <v>296.74632721274008</v>
      </c>
      <c r="AE225" s="21">
        <f>AE205-Baseline!AE205</f>
        <v>364.36616928725402</v>
      </c>
      <c r="AF225" s="21">
        <f>AF205-Baseline!AF205</f>
        <v>432.3572576900475</v>
      </c>
      <c r="AG225" s="21">
        <f>AG205-Baseline!AG205</f>
        <v>500.74981309982019</v>
      </c>
      <c r="AH225" s="21">
        <f>AH205-Baseline!AH205</f>
        <v>569.57379394290501</v>
      </c>
      <c r="AI225" s="21">
        <f>AI205-Baseline!AI205</f>
        <v>638.85891778948849</v>
      </c>
      <c r="AJ225" s="21">
        <f>AJ205-Baseline!AJ205</f>
        <v>708.96370045785295</v>
      </c>
      <c r="AK225" s="21">
        <f>AK205-Baseline!AK205</f>
        <v>779.92434468585611</v>
      </c>
      <c r="AL225" s="21">
        <f>AL205-Baseline!AL205</f>
        <v>851.77733973277827</v>
      </c>
      <c r="AM225" s="21">
        <f>AM205-Baseline!AM205</f>
        <v>924.55948213201225</v>
      </c>
      <c r="AN225" s="21">
        <f>AN205-Baseline!AN205</f>
        <v>998.30788800527364</v>
      </c>
      <c r="AO225" s="21">
        <f>AO205-Baseline!AO205</f>
        <v>1073.0600294000831</v>
      </c>
      <c r="AP225" s="21">
        <f>AP205-Baseline!AP205</f>
        <v>1148.8537496842048</v>
      </c>
      <c r="AQ225" s="21">
        <f>AQ205-Baseline!AQ205</f>
        <v>1225.7272830182469</v>
      </c>
      <c r="AR225" s="21">
        <f>AR205-Baseline!AR205</f>
        <v>1303.7192754349014</v>
      </c>
      <c r="AS225" s="21">
        <f>AS205-Baseline!AS205</f>
        <v>1382.8688060231138</v>
      </c>
      <c r="AT225" s="21">
        <f>AT205-Baseline!AT205</f>
        <v>1463.2154082307429</v>
      </c>
      <c r="AU225" s="21">
        <f>AU205-Baseline!AU205</f>
        <v>1544.7990912980536</v>
      </c>
      <c r="AV225" s="21">
        <f>AV205-Baseline!AV205</f>
        <v>1627.6603618336665</v>
      </c>
      <c r="AW225" s="21">
        <f>AW205-Baseline!AW205</f>
        <v>1711.8402455465391</v>
      </c>
      <c r="AX225" s="21">
        <f>AX205-Baseline!AX205</f>
        <v>1797.3803091469481</v>
      </c>
      <c r="AY225" s="21">
        <f>AY205-Baseline!AY205</f>
        <v>1884.3226824291855</v>
      </c>
      <c r="AZ225" s="21">
        <f>AZ205-Baseline!AZ205</f>
        <v>1972.7100805486891</v>
      </c>
      <c r="BA225" s="21">
        <f>BA205-Baseline!BA205</f>
        <v>2062.5720092149268</v>
      </c>
      <c r="BB225" s="21">
        <f>BB205-Baseline!BB205</f>
        <v>2153.9425995301153</v>
      </c>
    </row>
    <row r="226" spans="1:54" outlineLevel="2">
      <c r="A226" s="475"/>
      <c r="B226" s="150" t="s">
        <v>489</v>
      </c>
      <c r="C226" s="19"/>
      <c r="D226" s="135" t="s">
        <v>379</v>
      </c>
      <c r="E226" s="21">
        <f>E206-Baseline!E206</f>
        <v>6.3119825770097151</v>
      </c>
      <c r="F226" s="21">
        <f>F206-Baseline!F206</f>
        <v>12.726983386753671</v>
      </c>
      <c r="G226" s="21">
        <f>G206-Baseline!G206</f>
        <v>19.247451931958448</v>
      </c>
      <c r="H226" s="21">
        <f>H206-Baseline!H206</f>
        <v>25.87587717229755</v>
      </c>
      <c r="I226" s="21">
        <f>I206-Baseline!I206</f>
        <v>32.614786480520621</v>
      </c>
      <c r="J226" s="21">
        <f>J206-Baseline!J206</f>
        <v>39.466734807095889</v>
      </c>
      <c r="K226" s="21">
        <f>K206-Baseline!K206</f>
        <v>46.336563372171874</v>
      </c>
      <c r="L226" s="21">
        <f>L206-Baseline!L206</f>
        <v>53.186898684235828</v>
      </c>
      <c r="M226" s="21">
        <f>M206-Baseline!M206</f>
        <v>60.02180813688252</v>
      </c>
      <c r="N226" s="21">
        <f>N206-Baseline!N206</f>
        <v>66.845286390358567</v>
      </c>
      <c r="O226" s="21">
        <f>O206-Baseline!O206</f>
        <v>73.661258981519765</v>
      </c>
      <c r="P226" s="21">
        <f>P206-Baseline!P206</f>
        <v>80.473585836276058</v>
      </c>
      <c r="Q226" s="21">
        <f>Q206-Baseline!Q206</f>
        <v>87.284457308662581</v>
      </c>
      <c r="R226" s="21">
        <f>R206-Baseline!R206</f>
        <v>94.089398472229206</v>
      </c>
      <c r="S226" s="21">
        <f>S206-Baseline!S206</f>
        <v>100.89220258696602</v>
      </c>
      <c r="T226" s="21">
        <f>T206-Baseline!T206</f>
        <v>107.69660236131418</v>
      </c>
      <c r="U226" s="21">
        <f>U206-Baseline!U206</f>
        <v>114.50582409031412</v>
      </c>
      <c r="V226" s="21">
        <f>V206-Baseline!V206</f>
        <v>121.32118647483252</v>
      </c>
      <c r="W226" s="21">
        <f>W206-Baseline!W206</f>
        <v>128.14627255448178</v>
      </c>
      <c r="X226" s="21">
        <f>X206-Baseline!X206</f>
        <v>134.98460662816362</v>
      </c>
      <c r="Y226" s="21">
        <f>Y206-Baseline!Y206</f>
        <v>141.83965369078425</v>
      </c>
      <c r="Z226" s="21">
        <f>Z206-Baseline!Z206</f>
        <v>148.71485236459341</v>
      </c>
      <c r="AA226" s="21">
        <f>AA206-Baseline!AA206</f>
        <v>155.61359862824426</v>
      </c>
      <c r="AB226" s="21">
        <f>AB206-Baseline!AB206</f>
        <v>162.53924853134842</v>
      </c>
      <c r="AC226" s="21">
        <f>AC206-Baseline!AC206</f>
        <v>229.5110329259939</v>
      </c>
      <c r="AD226" s="21">
        <f>AD206-Baseline!AD206</f>
        <v>296.79282463120489</v>
      </c>
      <c r="AE226" s="21">
        <f>AE206-Baseline!AE206</f>
        <v>364.41543716029747</v>
      </c>
      <c r="AF226" s="21">
        <f>AF206-Baseline!AF206</f>
        <v>432.40937737706571</v>
      </c>
      <c r="AG226" s="21">
        <f>AG206-Baseline!AG206</f>
        <v>500.80486796824647</v>
      </c>
      <c r="AH226" s="21">
        <f>AH206-Baseline!AH206</f>
        <v>569.63186941442132</v>
      </c>
      <c r="AI226" s="21">
        <f>AI206-Baseline!AI206</f>
        <v>638.92010151032287</v>
      </c>
      <c r="AJ226" s="21">
        <f>AJ206-Baseline!AJ206</f>
        <v>709.02809781291569</v>
      </c>
      <c r="AK226" s="21">
        <f>AK206-Baseline!AK206</f>
        <v>779.9920642771649</v>
      </c>
      <c r="AL226" s="21">
        <f>AL206-Baseline!AL206</f>
        <v>851.84849347489296</v>
      </c>
      <c r="AM226" s="21">
        <f>AM206-Baseline!AM206</f>
        <v>924.63418535578171</v>
      </c>
      <c r="AN226" s="21">
        <f>AN206-Baseline!AN206</f>
        <v>998.38625955603879</v>
      </c>
      <c r="AO226" s="21">
        <f>AO206-Baseline!AO206</f>
        <v>1073.1421917262589</v>
      </c>
      <c r="AP226" s="21">
        <f>AP206-Baseline!AP206</f>
        <v>1148.9398289383366</v>
      </c>
      <c r="AQ226" s="21">
        <f>AQ206-Baseline!AQ206</f>
        <v>1225.817409162102</v>
      </c>
      <c r="AR226" s="21">
        <f>AR206-Baseline!AR206</f>
        <v>1303.8135823454777</v>
      </c>
      <c r="AS226" s="21">
        <f>AS206-Baseline!AS206</f>
        <v>1382.9674315999384</v>
      </c>
      <c r="AT226" s="21">
        <f>AT206-Baseline!AT206</f>
        <v>1463.3184945063003</v>
      </c>
      <c r="AU226" s="21">
        <f>AU206-Baseline!AU206</f>
        <v>1544.9067845522538</v>
      </c>
      <c r="AV226" s="21">
        <f>AV206-Baseline!AV206</f>
        <v>1627.7728127109172</v>
      </c>
      <c r="AW226" s="21">
        <f>AW206-Baseline!AW206</f>
        <v>1711.9576091755298</v>
      </c>
      <c r="AX226" s="21">
        <f>AX206-Baseline!AX206</f>
        <v>1797.5027452635873</v>
      </c>
      <c r="AY226" s="21">
        <f>AY206-Baseline!AY206</f>
        <v>1884.4503555029053</v>
      </c>
      <c r="AZ226" s="21">
        <f>AZ206-Baseline!AZ206</f>
        <v>1972.8431599120713</v>
      </c>
      <c r="BA226" s="21">
        <f>BA206-Baseline!BA206</f>
        <v>2062.7106691966169</v>
      </c>
      <c r="BB226" s="21">
        <f>BB206-Baseline!BB206</f>
        <v>2154.0870194271961</v>
      </c>
    </row>
    <row r="227" spans="1:54" outlineLevel="1">
      <c r="B227" s="19"/>
      <c r="C227" s="19"/>
      <c r="D227" s="19"/>
      <c r="E227" s="15"/>
    </row>
    <row r="228" spans="1:54" ht="14" outlineLevel="1" thickBot="1">
      <c r="B228" s="19"/>
      <c r="C228" s="19"/>
      <c r="D228" s="19"/>
      <c r="E228" s="130">
        <v>2027</v>
      </c>
      <c r="F228" s="130">
        <v>2028</v>
      </c>
      <c r="G228" s="130">
        <v>2029</v>
      </c>
      <c r="H228" s="130">
        <v>2030</v>
      </c>
      <c r="I228" s="130">
        <v>2031</v>
      </c>
      <c r="J228" s="130">
        <v>2032</v>
      </c>
      <c r="K228" s="130">
        <v>2033</v>
      </c>
      <c r="L228" s="130">
        <v>2034</v>
      </c>
      <c r="M228" s="130">
        <v>2035</v>
      </c>
      <c r="N228" s="130">
        <v>2036</v>
      </c>
      <c r="O228" s="130">
        <v>2037</v>
      </c>
      <c r="P228" s="130">
        <v>2038</v>
      </c>
      <c r="Q228" s="130">
        <v>2039</v>
      </c>
      <c r="R228" s="130">
        <v>2040</v>
      </c>
      <c r="S228" s="130">
        <v>2041</v>
      </c>
      <c r="T228" s="130">
        <v>2042</v>
      </c>
      <c r="U228" s="130">
        <v>2043</v>
      </c>
      <c r="V228" s="130">
        <v>2044</v>
      </c>
      <c r="W228" s="130">
        <v>2045</v>
      </c>
      <c r="X228" s="130">
        <v>2046</v>
      </c>
      <c r="Y228" s="130">
        <v>2047</v>
      </c>
      <c r="Z228" s="130">
        <v>2048</v>
      </c>
      <c r="AA228" s="130">
        <v>2049</v>
      </c>
      <c r="AB228" s="130">
        <v>2050</v>
      </c>
      <c r="AC228" s="130">
        <v>2051</v>
      </c>
      <c r="AD228" s="130">
        <v>2052</v>
      </c>
      <c r="AE228" s="130">
        <v>2053</v>
      </c>
      <c r="AF228" s="130">
        <v>2054</v>
      </c>
      <c r="AG228" s="130">
        <v>2055</v>
      </c>
      <c r="AH228" s="130">
        <v>2056</v>
      </c>
      <c r="AI228" s="130">
        <v>2057</v>
      </c>
      <c r="AJ228" s="130">
        <v>2058</v>
      </c>
      <c r="AK228" s="130">
        <v>2059</v>
      </c>
      <c r="AL228" s="130">
        <v>2060</v>
      </c>
      <c r="AM228" s="130">
        <v>2061</v>
      </c>
      <c r="AN228" s="130">
        <v>2062</v>
      </c>
      <c r="AO228" s="130">
        <v>2063</v>
      </c>
      <c r="AP228" s="130">
        <v>2064</v>
      </c>
      <c r="AQ228" s="130">
        <v>2065</v>
      </c>
      <c r="AR228" s="130">
        <v>2066</v>
      </c>
      <c r="AS228" s="130">
        <v>2067</v>
      </c>
      <c r="AT228" s="130">
        <v>2068</v>
      </c>
      <c r="AU228" s="130">
        <v>2069</v>
      </c>
      <c r="AV228" s="130">
        <v>2070</v>
      </c>
      <c r="AW228" s="130">
        <v>2071</v>
      </c>
      <c r="AX228" s="130">
        <v>2072</v>
      </c>
      <c r="AY228" s="130">
        <v>2073</v>
      </c>
      <c r="AZ228" s="130">
        <v>2074</v>
      </c>
      <c r="BA228" s="130">
        <v>2075</v>
      </c>
      <c r="BB228" s="130">
        <v>2076</v>
      </c>
    </row>
    <row r="229" spans="1:54" ht="14.5" outlineLevel="1" thickTop="1" thickBot="1">
      <c r="A229" s="57"/>
      <c r="B229" s="56" t="s">
        <v>494</v>
      </c>
      <c r="C229" s="57"/>
      <c r="D229" s="56" t="s">
        <v>379</v>
      </c>
      <c r="E229" s="92"/>
      <c r="F229" s="92"/>
      <c r="G229" s="92"/>
      <c r="H229" s="92"/>
      <c r="I229" s="92"/>
      <c r="J229" s="92"/>
      <c r="K229" s="92"/>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2"/>
      <c r="AM229" s="92"/>
      <c r="AN229" s="92"/>
      <c r="AO229" s="92"/>
      <c r="AP229" s="92"/>
      <c r="AQ229" s="92"/>
      <c r="AR229" s="92"/>
      <c r="AS229" s="92"/>
      <c r="AT229" s="92"/>
      <c r="AU229" s="92"/>
      <c r="AV229" s="92"/>
      <c r="AW229" s="92"/>
      <c r="AX229" s="92"/>
      <c r="AY229" s="92"/>
      <c r="AZ229" s="92"/>
      <c r="BA229" s="92"/>
      <c r="BB229" s="93"/>
    </row>
    <row r="230" spans="1:54" ht="14" outlineLevel="1" thickTop="1">
      <c r="B230" s="19"/>
      <c r="C230" s="19"/>
      <c r="D230" s="19"/>
      <c r="E230" s="15"/>
    </row>
    <row r="231" spans="1:54">
      <c r="B231" s="19"/>
      <c r="C231" s="19"/>
      <c r="D231" s="19"/>
      <c r="E231" s="15"/>
    </row>
    <row r="232" spans="1:54">
      <c r="B232" s="19"/>
      <c r="C232" s="19"/>
      <c r="D232" s="19"/>
      <c r="E232" s="15"/>
    </row>
    <row r="233" spans="1:54">
      <c r="B233" s="19"/>
      <c r="C233" s="19"/>
      <c r="D233" s="19"/>
      <c r="E233" s="15"/>
    </row>
    <row r="234" spans="1:54">
      <c r="B234" s="19"/>
      <c r="C234" s="19"/>
      <c r="D234" s="19"/>
      <c r="E234" s="15"/>
    </row>
    <row r="235" spans="1:54">
      <c r="B235" s="19"/>
      <c r="C235" s="19"/>
      <c r="D235" s="19"/>
      <c r="E235" s="15"/>
    </row>
    <row r="236" spans="1:54">
      <c r="B236" s="19"/>
      <c r="C236" s="19"/>
      <c r="D236" s="19"/>
      <c r="E236" s="15"/>
    </row>
    <row r="237" spans="1:54">
      <c r="B237" s="19"/>
      <c r="C237" s="19"/>
      <c r="D237" s="19"/>
      <c r="E237" s="15"/>
    </row>
    <row r="238" spans="1:54">
      <c r="B238" s="19"/>
      <c r="C238" s="19"/>
      <c r="D238" s="19"/>
      <c r="E238" s="15"/>
    </row>
    <row r="239" spans="1:54">
      <c r="B239" s="19"/>
      <c r="C239" s="19"/>
      <c r="D239" s="19"/>
      <c r="E239" s="15"/>
    </row>
    <row r="240" spans="1:54">
      <c r="B240" s="19"/>
      <c r="C240" s="19"/>
      <c r="D240" s="19"/>
      <c r="E240" s="15"/>
    </row>
    <row r="241" spans="2:5">
      <c r="B241" s="19"/>
      <c r="C241" s="19"/>
      <c r="D241" s="19"/>
      <c r="E241" s="15"/>
    </row>
    <row r="242" spans="2:5">
      <c r="B242" s="19"/>
      <c r="C242" s="19"/>
      <c r="D242" s="19"/>
      <c r="E242" s="15"/>
    </row>
    <row r="243" spans="2:5">
      <c r="B243" s="19"/>
      <c r="C243" s="19"/>
      <c r="D243" s="19"/>
      <c r="E243" s="15"/>
    </row>
    <row r="244" spans="2:5">
      <c r="B244" s="19"/>
      <c r="C244" s="19"/>
      <c r="D244" s="19"/>
      <c r="E244" s="15"/>
    </row>
    <row r="245" spans="2:5">
      <c r="B245" s="19"/>
      <c r="C245" s="19"/>
      <c r="D245" s="19"/>
      <c r="E245" s="15"/>
    </row>
    <row r="246" spans="2:5">
      <c r="B246" s="19"/>
      <c r="C246" s="19"/>
      <c r="D246" s="19"/>
      <c r="E246" s="15"/>
    </row>
    <row r="247" spans="2:5">
      <c r="B247" s="19"/>
      <c r="C247" s="19"/>
      <c r="D247" s="19"/>
      <c r="E247" s="15"/>
    </row>
    <row r="248" spans="2:5">
      <c r="B248" s="19"/>
      <c r="C248" s="19"/>
      <c r="D248" s="19"/>
      <c r="E248" s="15"/>
    </row>
    <row r="249" spans="2:5">
      <c r="B249" s="19"/>
      <c r="C249" s="19"/>
      <c r="D249" s="19"/>
      <c r="E249" s="15"/>
    </row>
    <row r="250" spans="2:5">
      <c r="B250" s="19"/>
      <c r="C250" s="19"/>
      <c r="D250" s="19"/>
      <c r="E250" s="15"/>
    </row>
    <row r="251" spans="2:5">
      <c r="B251" s="19"/>
      <c r="C251" s="19"/>
      <c r="D251" s="19"/>
      <c r="E251" s="15"/>
    </row>
    <row r="252" spans="2:5">
      <c r="B252" s="19"/>
      <c r="C252" s="19"/>
      <c r="D252" s="19"/>
      <c r="E252" s="15"/>
    </row>
    <row r="253" spans="2:5">
      <c r="B253" s="19"/>
      <c r="C253" s="19"/>
      <c r="D253" s="19"/>
      <c r="E253" s="15"/>
    </row>
    <row r="254" spans="2:5">
      <c r="B254" s="19"/>
      <c r="C254" s="19"/>
      <c r="D254" s="19"/>
      <c r="E254" s="15"/>
    </row>
    <row r="255" spans="2:5">
      <c r="B255" s="19"/>
      <c r="C255" s="19"/>
      <c r="D255" s="19"/>
      <c r="E255" s="15"/>
    </row>
    <row r="256" spans="2:5">
      <c r="B256" s="19"/>
      <c r="C256" s="19"/>
      <c r="D256" s="19"/>
      <c r="E256" s="15"/>
    </row>
    <row r="257" spans="2:5">
      <c r="B257" s="19"/>
      <c r="C257" s="19"/>
      <c r="D257" s="19"/>
      <c r="E257" s="15"/>
    </row>
    <row r="258" spans="2:5">
      <c r="B258" s="19"/>
      <c r="C258" s="19"/>
      <c r="D258" s="19"/>
      <c r="E258" s="15"/>
    </row>
    <row r="259" spans="2:5">
      <c r="B259" s="19"/>
      <c r="C259" s="19"/>
      <c r="D259" s="19"/>
      <c r="E259" s="15"/>
    </row>
    <row r="260" spans="2:5">
      <c r="B260" s="19"/>
      <c r="C260" s="19"/>
      <c r="D260" s="19"/>
      <c r="E260" s="15"/>
    </row>
    <row r="261" spans="2:5">
      <c r="B261" s="19"/>
      <c r="C261" s="19"/>
      <c r="D261" s="19"/>
      <c r="E261" s="15"/>
    </row>
    <row r="262" spans="2:5">
      <c r="B262" s="19"/>
      <c r="C262" s="19"/>
      <c r="D262" s="19"/>
      <c r="E262" s="15"/>
    </row>
    <row r="263" spans="2:5">
      <c r="B263" s="19"/>
      <c r="C263" s="19"/>
      <c r="D263" s="19"/>
      <c r="E263" s="15"/>
    </row>
    <row r="264" spans="2:5">
      <c r="B264" s="19"/>
      <c r="C264" s="19"/>
      <c r="D264" s="19"/>
      <c r="E264" s="15"/>
    </row>
    <row r="265" spans="2:5">
      <c r="B265" s="19"/>
      <c r="C265" s="19"/>
      <c r="D265" s="19"/>
      <c r="E265" s="15"/>
    </row>
    <row r="266" spans="2:5">
      <c r="B266" s="19"/>
      <c r="C266" s="19"/>
      <c r="D266" s="19"/>
      <c r="E266" s="15"/>
    </row>
    <row r="267" spans="2:5">
      <c r="B267" s="19"/>
      <c r="C267" s="19"/>
      <c r="D267" s="19"/>
      <c r="E267" s="15"/>
    </row>
    <row r="268" spans="2:5">
      <c r="B268" s="19"/>
      <c r="C268" s="19"/>
      <c r="D268" s="19"/>
      <c r="E268" s="15"/>
    </row>
    <row r="269" spans="2:5">
      <c r="B269" s="19"/>
      <c r="C269" s="19"/>
      <c r="D269" s="19"/>
      <c r="E269" s="15"/>
    </row>
    <row r="270" spans="2:5">
      <c r="B270" s="19"/>
      <c r="C270" s="19"/>
      <c r="D270" s="19"/>
      <c r="E270" s="15"/>
    </row>
    <row r="271" spans="2:5">
      <c r="B271" s="19"/>
      <c r="C271" s="19"/>
      <c r="D271" s="19"/>
      <c r="E271" s="15"/>
    </row>
    <row r="272" spans="2:5">
      <c r="B272" s="19"/>
      <c r="C272" s="19"/>
      <c r="D272" s="19"/>
      <c r="E272" s="15"/>
    </row>
    <row r="273" spans="2:5">
      <c r="B273" s="19"/>
      <c r="C273" s="19"/>
      <c r="D273" s="19"/>
      <c r="E273" s="15"/>
    </row>
    <row r="274" spans="2:5">
      <c r="B274" s="19"/>
      <c r="C274" s="19"/>
      <c r="D274" s="19"/>
      <c r="E274" s="15"/>
    </row>
    <row r="275" spans="2:5">
      <c r="B275" s="19"/>
      <c r="C275" s="19"/>
      <c r="D275" s="19"/>
      <c r="E275" s="15"/>
    </row>
    <row r="276" spans="2:5">
      <c r="B276" s="19"/>
      <c r="C276" s="19"/>
      <c r="D276" s="19"/>
      <c r="E276" s="15"/>
    </row>
    <row r="277" spans="2:5">
      <c r="B277" s="19"/>
      <c r="C277" s="19"/>
      <c r="D277" s="19"/>
      <c r="E277" s="15"/>
    </row>
    <row r="278" spans="2:5">
      <c r="B278" s="19"/>
      <c r="C278" s="19"/>
      <c r="D278" s="19"/>
      <c r="E278" s="15"/>
    </row>
    <row r="279" spans="2:5">
      <c r="B279" s="19"/>
      <c r="C279" s="19"/>
      <c r="D279" s="19"/>
      <c r="E279" s="15"/>
    </row>
    <row r="280" spans="2:5">
      <c r="B280" s="19"/>
      <c r="C280" s="19"/>
      <c r="D280" s="19"/>
      <c r="E280" s="15"/>
    </row>
    <row r="281" spans="2:5">
      <c r="B281" s="19"/>
      <c r="C281" s="19"/>
      <c r="D281" s="19"/>
      <c r="E281" s="15"/>
    </row>
    <row r="282" spans="2:5">
      <c r="B282" s="19"/>
      <c r="C282" s="19"/>
      <c r="D282" s="19"/>
      <c r="E282" s="15"/>
    </row>
    <row r="283" spans="2:5">
      <c r="B283" s="19"/>
      <c r="C283" s="19"/>
      <c r="D283" s="19"/>
      <c r="E283" s="15"/>
    </row>
    <row r="284" spans="2:5">
      <c r="B284" s="19"/>
      <c r="C284" s="19"/>
      <c r="D284" s="19"/>
      <c r="E284" s="15"/>
    </row>
    <row r="285" spans="2:5">
      <c r="B285" s="19"/>
      <c r="C285" s="19"/>
      <c r="D285" s="19"/>
      <c r="E285" s="15"/>
    </row>
    <row r="286" spans="2:5">
      <c r="B286" s="19"/>
      <c r="C286" s="19"/>
      <c r="D286" s="19"/>
      <c r="E286" s="15"/>
    </row>
    <row r="287" spans="2:5">
      <c r="B287" s="19"/>
      <c r="C287" s="19"/>
      <c r="D287" s="19"/>
      <c r="E287" s="15"/>
    </row>
    <row r="288" spans="2:5">
      <c r="B288" s="19"/>
      <c r="C288" s="19"/>
      <c r="D288" s="19"/>
      <c r="E288" s="15"/>
    </row>
    <row r="289" spans="2:5">
      <c r="B289" s="19"/>
      <c r="C289" s="19"/>
      <c r="D289" s="19"/>
      <c r="E289" s="15"/>
    </row>
    <row r="290" spans="2:5">
      <c r="B290" s="19"/>
      <c r="C290" s="19"/>
      <c r="D290" s="19"/>
      <c r="E290" s="15"/>
    </row>
    <row r="291" spans="2:5">
      <c r="B291" s="19"/>
      <c r="C291" s="19"/>
      <c r="D291" s="19"/>
      <c r="E291" s="15"/>
    </row>
    <row r="292" spans="2:5">
      <c r="B292" s="19"/>
      <c r="C292" s="19"/>
      <c r="D292" s="19"/>
      <c r="E292" s="15"/>
    </row>
    <row r="293" spans="2:5">
      <c r="B293" s="19"/>
      <c r="C293" s="19"/>
      <c r="D293" s="19"/>
      <c r="E293" s="15"/>
    </row>
    <row r="294" spans="2:5">
      <c r="B294" s="19"/>
      <c r="C294" s="19"/>
      <c r="D294" s="19"/>
      <c r="E294" s="15"/>
    </row>
    <row r="295" spans="2:5">
      <c r="B295" s="19"/>
      <c r="C295" s="19"/>
      <c r="D295" s="19"/>
      <c r="E295" s="15"/>
    </row>
    <row r="296" spans="2:5">
      <c r="B296" s="19"/>
      <c r="C296" s="19"/>
      <c r="D296" s="19"/>
      <c r="E296" s="15"/>
    </row>
    <row r="297" spans="2:5">
      <c r="B297" s="19"/>
      <c r="C297" s="19"/>
      <c r="D297" s="19"/>
      <c r="E297" s="15"/>
    </row>
    <row r="298" spans="2:5">
      <c r="B298" s="19"/>
      <c r="C298" s="19"/>
      <c r="D298" s="19"/>
      <c r="E298" s="15"/>
    </row>
    <row r="299" spans="2:5">
      <c r="B299" s="19"/>
      <c r="C299" s="19"/>
      <c r="D299" s="19"/>
      <c r="E299" s="15"/>
    </row>
    <row r="300" spans="2:5">
      <c r="B300" s="19"/>
      <c r="C300" s="19"/>
      <c r="D300" s="19"/>
      <c r="E300" s="15"/>
    </row>
    <row r="301" spans="2:5">
      <c r="B301" s="19"/>
      <c r="C301" s="19"/>
      <c r="D301" s="19"/>
      <c r="E301" s="15"/>
    </row>
    <row r="302" spans="2:5">
      <c r="B302" s="19"/>
      <c r="C302" s="19"/>
      <c r="D302" s="19"/>
      <c r="E302" s="15"/>
    </row>
    <row r="303" spans="2:5">
      <c r="B303" s="19"/>
      <c r="C303" s="19"/>
      <c r="D303" s="19"/>
      <c r="E303" s="15"/>
    </row>
    <row r="304" spans="2:5">
      <c r="B304" s="19"/>
      <c r="C304" s="19"/>
      <c r="D304" s="19"/>
      <c r="E304" s="15"/>
    </row>
    <row r="305" spans="2:5">
      <c r="B305" s="19"/>
      <c r="C305" s="19"/>
      <c r="D305" s="19"/>
      <c r="E305" s="15"/>
    </row>
    <row r="306" spans="2:5">
      <c r="B306" s="19"/>
      <c r="C306" s="19"/>
      <c r="D306" s="19"/>
      <c r="E306" s="15"/>
    </row>
    <row r="307" spans="2:5">
      <c r="B307" s="19"/>
      <c r="C307" s="19"/>
      <c r="D307" s="19"/>
      <c r="E307" s="15"/>
    </row>
    <row r="308" spans="2:5">
      <c r="B308" s="19"/>
      <c r="C308" s="19"/>
      <c r="D308" s="19"/>
      <c r="E308" s="15"/>
    </row>
    <row r="309" spans="2:5">
      <c r="B309" s="19"/>
      <c r="C309" s="19"/>
      <c r="D309" s="19"/>
      <c r="E309" s="15"/>
    </row>
    <row r="310" spans="2:5" ht="12.75" customHeight="1">
      <c r="B310" s="19"/>
      <c r="C310" s="19"/>
      <c r="D310" s="19"/>
      <c r="E310" s="15"/>
    </row>
    <row r="311" spans="2:5" ht="12.75" customHeight="1">
      <c r="B311" s="19"/>
      <c r="C311" s="19"/>
      <c r="D311" s="19"/>
      <c r="E311" s="15"/>
    </row>
    <row r="312" spans="2:5" ht="12.75" customHeight="1">
      <c r="B312" s="19"/>
      <c r="C312" s="19"/>
      <c r="D312" s="19"/>
      <c r="E312" s="15"/>
    </row>
    <row r="313" spans="2:5" ht="12.75" customHeight="1">
      <c r="B313" s="19"/>
      <c r="C313" s="19"/>
      <c r="D313" s="19"/>
      <c r="E313" s="15"/>
    </row>
    <row r="314" spans="2:5" ht="12.75" customHeight="1">
      <c r="B314" s="19"/>
      <c r="C314" s="19"/>
      <c r="D314" s="19"/>
      <c r="E314" s="15"/>
    </row>
    <row r="315" spans="2:5" ht="12.75" customHeight="1">
      <c r="B315" s="19"/>
      <c r="C315" s="19"/>
      <c r="D315" s="19"/>
      <c r="E315" s="15"/>
    </row>
    <row r="316" spans="2:5" ht="12.75" customHeight="1">
      <c r="B316" s="19"/>
      <c r="C316" s="19"/>
      <c r="D316" s="19"/>
      <c r="E316" s="15"/>
    </row>
    <row r="317" spans="2:5" ht="12.75" customHeight="1">
      <c r="B317" s="19"/>
      <c r="C317" s="19"/>
      <c r="D317" s="19"/>
      <c r="E317" s="15"/>
    </row>
    <row r="318" spans="2:5" ht="12.75" customHeight="1">
      <c r="B318" s="19"/>
      <c r="C318" s="19"/>
      <c r="D318" s="19"/>
      <c r="E318" s="15"/>
    </row>
    <row r="319" spans="2:5" ht="12.75" customHeight="1">
      <c r="B319" s="19"/>
      <c r="C319" s="19"/>
      <c r="D319" s="19"/>
      <c r="E319" s="15"/>
    </row>
    <row r="320" spans="2:5" ht="12.75" customHeight="1">
      <c r="B320" s="19"/>
      <c r="C320" s="19"/>
      <c r="D320" s="19"/>
      <c r="E320" s="15"/>
    </row>
    <row r="321" spans="2:5" ht="12.75" customHeight="1">
      <c r="B321" s="19"/>
      <c r="C321" s="19"/>
      <c r="D321" s="19"/>
      <c r="E321" s="15"/>
    </row>
    <row r="322" spans="2:5" ht="12.75" customHeight="1">
      <c r="B322" s="19"/>
      <c r="C322" s="19"/>
      <c r="D322" s="19"/>
      <c r="E322" s="15"/>
    </row>
    <row r="323" spans="2:5" ht="12.75" customHeight="1">
      <c r="B323" s="19"/>
      <c r="C323" s="19"/>
      <c r="D323" s="19"/>
      <c r="E323" s="15"/>
    </row>
    <row r="324" spans="2:5" ht="12.75" customHeight="1">
      <c r="B324" s="19"/>
      <c r="C324" s="19"/>
      <c r="D324" s="19"/>
      <c r="E324" s="15"/>
    </row>
    <row r="325" spans="2:5" ht="12.75" customHeight="1">
      <c r="B325" s="19"/>
      <c r="C325" s="19"/>
      <c r="D325" s="19"/>
      <c r="E325" s="15"/>
    </row>
    <row r="326" spans="2:5" ht="12.75" customHeight="1">
      <c r="B326" s="19"/>
      <c r="C326" s="19"/>
      <c r="D326" s="19"/>
      <c r="E326" s="15"/>
    </row>
    <row r="327" spans="2:5" ht="12.75" customHeight="1">
      <c r="B327" s="19"/>
      <c r="C327" s="19"/>
      <c r="D327" s="19"/>
      <c r="E327" s="15"/>
    </row>
    <row r="328" spans="2:5" ht="12.75" customHeight="1">
      <c r="B328" s="19"/>
      <c r="C328" s="19"/>
      <c r="D328" s="19"/>
      <c r="E328" s="15"/>
    </row>
    <row r="329" spans="2:5" ht="12.75" customHeight="1">
      <c r="B329" s="19"/>
      <c r="C329" s="19"/>
      <c r="D329" s="19"/>
      <c r="E329" s="15"/>
    </row>
    <row r="330" spans="2:5" ht="12.75" customHeight="1">
      <c r="B330" s="19"/>
      <c r="C330" s="19"/>
      <c r="D330" s="19"/>
      <c r="E330" s="15"/>
    </row>
    <row r="331" spans="2:5" ht="12.75" customHeight="1">
      <c r="B331" s="19"/>
      <c r="C331" s="19"/>
      <c r="D331" s="19"/>
      <c r="E331" s="15"/>
    </row>
    <row r="332" spans="2:5" ht="12.75" customHeight="1">
      <c r="B332" s="19"/>
      <c r="C332" s="19"/>
      <c r="D332" s="19"/>
      <c r="E332" s="15"/>
    </row>
    <row r="333" spans="2:5" ht="12.75" customHeight="1">
      <c r="B333" s="19"/>
      <c r="C333" s="19"/>
      <c r="D333" s="19"/>
      <c r="E333" s="15"/>
    </row>
    <row r="334" spans="2:5" ht="12.75" customHeight="1">
      <c r="B334" s="19"/>
      <c r="C334" s="19"/>
      <c r="D334" s="19"/>
      <c r="E334" s="15"/>
    </row>
    <row r="335" spans="2:5" ht="12.75" customHeight="1">
      <c r="B335" s="19"/>
      <c r="C335" s="19"/>
      <c r="D335" s="19"/>
      <c r="E335" s="15"/>
    </row>
    <row r="336" spans="2:5" ht="12.75" customHeight="1">
      <c r="B336" s="19"/>
      <c r="C336" s="19"/>
      <c r="D336" s="19"/>
      <c r="E336" s="15"/>
    </row>
    <row r="337" spans="1:5" ht="12.75" customHeight="1">
      <c r="B337" s="19"/>
      <c r="C337" s="19"/>
      <c r="D337" s="19"/>
      <c r="E337" s="15"/>
    </row>
    <row r="338" spans="1:5" ht="12.75" customHeight="1">
      <c r="B338" s="19"/>
      <c r="C338" s="19"/>
      <c r="D338" s="19"/>
      <c r="E338" s="15"/>
    </row>
    <row r="339" spans="1:5" ht="12.75" customHeight="1">
      <c r="B339" s="19"/>
      <c r="C339" s="19"/>
      <c r="D339" s="19"/>
      <c r="E339" s="15"/>
    </row>
    <row r="340" spans="1:5" ht="12.75" customHeight="1">
      <c r="B340" s="19"/>
      <c r="C340" s="19"/>
      <c r="D340" s="19"/>
      <c r="E340" s="15"/>
    </row>
    <row r="341" spans="1:5" ht="12.75" customHeight="1">
      <c r="B341" s="19"/>
      <c r="C341" s="19"/>
      <c r="D341" s="19"/>
      <c r="E341" s="15"/>
    </row>
    <row r="342" spans="1:5" ht="12.75" customHeight="1">
      <c r="B342" s="19"/>
      <c r="C342" s="19"/>
      <c r="D342" s="19"/>
      <c r="E342" s="15"/>
    </row>
    <row r="343" spans="1:5" ht="12.75" customHeight="1">
      <c r="B343" s="19"/>
      <c r="C343" s="19"/>
      <c r="D343" s="19"/>
      <c r="E343" s="15"/>
    </row>
    <row r="344" spans="1:5" ht="12.75" customHeight="1">
      <c r="B344" s="19"/>
      <c r="C344" s="19"/>
      <c r="D344" s="19"/>
      <c r="E344" s="15"/>
    </row>
    <row r="345" spans="1:5" ht="12.75" customHeight="1">
      <c r="B345" s="19"/>
      <c r="C345" s="19"/>
      <c r="D345" s="19"/>
      <c r="E345" s="15"/>
    </row>
    <row r="346" spans="1:5" ht="12.75" customHeight="1">
      <c r="B346" s="19"/>
      <c r="C346" s="19"/>
      <c r="D346" s="19"/>
      <c r="E346" s="15"/>
    </row>
    <row r="347" spans="1:5" ht="12.75" customHeight="1">
      <c r="B347" s="19"/>
      <c r="C347" s="19"/>
      <c r="D347" s="19"/>
      <c r="E347" s="15"/>
    </row>
    <row r="348" spans="1:5" ht="12.75" customHeight="1">
      <c r="B348" s="19"/>
      <c r="C348" s="19"/>
      <c r="D348" s="19"/>
      <c r="E348" s="15"/>
    </row>
    <row r="349" spans="1:5" ht="12.75" customHeight="1">
      <c r="B349" s="19"/>
      <c r="C349" s="19"/>
      <c r="D349" s="19"/>
      <c r="E349" s="15"/>
    </row>
    <row r="350" spans="1:5" ht="12.75" customHeight="1">
      <c r="A350" s="20"/>
      <c r="B350" s="19"/>
      <c r="C350" s="19"/>
      <c r="D350" s="19"/>
      <c r="E350" s="15"/>
    </row>
    <row r="351" spans="1:5" ht="12.75" customHeight="1">
      <c r="B351" s="19"/>
      <c r="C351" s="19"/>
      <c r="D351" s="19"/>
      <c r="E351" s="15"/>
    </row>
    <row r="352" spans="1:5" ht="12.75" customHeight="1">
      <c r="B352" s="19"/>
      <c r="C352" s="19"/>
      <c r="D352" s="19"/>
      <c r="E352" s="15"/>
    </row>
    <row r="353" spans="1:5" ht="12.75" customHeight="1">
      <c r="B353" s="19"/>
      <c r="C353" s="19"/>
      <c r="D353" s="19"/>
      <c r="E353" s="15"/>
    </row>
    <row r="354" spans="1:5" ht="13.5" customHeight="1" thickBot="1">
      <c r="A354" s="29"/>
      <c r="B354" s="19"/>
      <c r="C354" s="19"/>
      <c r="D354" s="19"/>
      <c r="E354" s="15"/>
    </row>
    <row r="355" spans="1:5" ht="12.75" customHeight="1">
      <c r="B355" s="19"/>
      <c r="C355" s="19"/>
      <c r="D355" s="19"/>
      <c r="E355" s="15"/>
    </row>
    <row r="356" spans="1:5" ht="12.75" customHeight="1">
      <c r="B356" s="19"/>
      <c r="C356" s="19"/>
      <c r="D356" s="19"/>
      <c r="E356" s="15"/>
    </row>
    <row r="357" spans="1:5" ht="12.75" customHeight="1">
      <c r="B357" s="19"/>
      <c r="C357" s="19"/>
      <c r="D357" s="19"/>
      <c r="E357" s="15"/>
    </row>
    <row r="358" spans="1:5" ht="12.75" customHeight="1">
      <c r="B358" s="19"/>
      <c r="C358" s="19"/>
      <c r="D358" s="19"/>
      <c r="E358" s="15"/>
    </row>
  </sheetData>
  <sheetProtection formatCells="0"/>
  <mergeCells count="47">
    <mergeCell ref="A66:A71"/>
    <mergeCell ref="A75:A77"/>
    <mergeCell ref="I2:U2"/>
    <mergeCell ref="I3:N4"/>
    <mergeCell ref="P3:U4"/>
    <mergeCell ref="I5:N18"/>
    <mergeCell ref="P5:U18"/>
    <mergeCell ref="A19:B19"/>
    <mergeCell ref="I20:N20"/>
    <mergeCell ref="P20:U20"/>
    <mergeCell ref="I21:N45"/>
    <mergeCell ref="P21:U45"/>
    <mergeCell ref="B23:G23"/>
    <mergeCell ref="D30:G30"/>
    <mergeCell ref="A31:A40"/>
    <mergeCell ref="D31:G31"/>
    <mergeCell ref="AI51:AM51"/>
    <mergeCell ref="AN51:AR51"/>
    <mergeCell ref="AS51:AW51"/>
    <mergeCell ref="AX51:BB51"/>
    <mergeCell ref="A54:A64"/>
    <mergeCell ref="J51:N51"/>
    <mergeCell ref="O51:S51"/>
    <mergeCell ref="T51:X51"/>
    <mergeCell ref="Y51:AC51"/>
    <mergeCell ref="AD51:AH51"/>
    <mergeCell ref="E51:I51"/>
    <mergeCell ref="A220:A222"/>
    <mergeCell ref="A224:A226"/>
    <mergeCell ref="A190:A198"/>
    <mergeCell ref="A200:A202"/>
    <mergeCell ref="A143:A154"/>
    <mergeCell ref="A158:A169"/>
    <mergeCell ref="A172:A174"/>
    <mergeCell ref="A176:A178"/>
    <mergeCell ref="A186:A187"/>
    <mergeCell ref="A204:A206"/>
    <mergeCell ref="A210:A218"/>
    <mergeCell ref="D37:G37"/>
    <mergeCell ref="D38:G38"/>
    <mergeCell ref="D39:G39"/>
    <mergeCell ref="D40:G40"/>
    <mergeCell ref="D32:G32"/>
    <mergeCell ref="D33:G33"/>
    <mergeCell ref="D34:G34"/>
    <mergeCell ref="D35:G35"/>
    <mergeCell ref="D36:G36"/>
  </mergeCells>
  <dataValidations count="1">
    <dataValidation type="list" allowBlank="1" showInputMessage="1" showErrorMessage="1" sqref="B7" xr:uid="{27A4ACF8-F318-4766-B598-1E17B0ABB640}">
      <formula1>"Y,N"</formula1>
    </dataValidation>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4506CBF3-D73F-402F-87B9-83579F8CE6D9}">
          <x14:formula1>
            <xm:f>'Fixed Data'!$E$55:$E$58</xm:f>
          </x14:formula1>
          <xm:sqref>B158:B169 B143:B154</xm:sqref>
        </x14:dataValidation>
        <x14:dataValidation type="list" allowBlank="1" showInputMessage="1" showErrorMessage="1" xr:uid="{A0D8C0C7-9C4F-4B20-8D45-BCE4A8C3BD2B}">
          <x14:formula1>
            <xm:f>'Fixed Data'!$C$64:$C$65</xm:f>
          </x14:formula1>
          <xm:sqref>B66:B70</xm:sqref>
        </x14:dataValidation>
        <x14:dataValidation type="list" allowBlank="1" showInputMessage="1" showErrorMessage="1" xr:uid="{A5B8EE02-4714-424A-98DA-4F1119A95782}">
          <x14:formula1>
            <xm:f>'Fixed Data'!$C$55:$C$61</xm:f>
          </x14:formula1>
          <xm:sqref>C54:C63</xm:sqref>
        </x14:dataValidation>
        <x14:dataValidation type="list" allowBlank="1" showInputMessage="1" showErrorMessage="1" xr:uid="{46BB8AA3-F8F4-4CDC-88C8-47014C4A8D26}">
          <x14:formula1>
            <xm:f>'Fixed Data'!$A$55:$A$78</xm:f>
          </x14:formula1>
          <xm:sqref>B54:B63</xm:sqref>
        </x14:dataValidation>
      </x14:dataValidations>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CCA412-E867-4210-8BF9-D7C971FA30C6}">
  <sheetPr>
    <tabColor theme="9" tint="0.59999389629810485"/>
  </sheetPr>
  <dimension ref="A1:S32"/>
  <sheetViews>
    <sheetView workbookViewId="0">
      <selection sqref="A1:XFD1048576"/>
    </sheetView>
  </sheetViews>
  <sheetFormatPr defaultRowHeight="13.5"/>
  <cols>
    <col min="1" max="1" width="22" customWidth="1"/>
  </cols>
  <sheetData>
    <row r="1" spans="1:19">
      <c r="A1" s="4" t="s">
        <v>495</v>
      </c>
    </row>
    <row r="2" spans="1:19">
      <c r="A2" s="471" t="s">
        <v>496</v>
      </c>
      <c r="B2" s="471"/>
      <c r="C2" s="471"/>
      <c r="D2" s="471"/>
      <c r="E2" s="471"/>
      <c r="F2" s="471"/>
      <c r="G2" s="471"/>
      <c r="H2" s="471"/>
      <c r="I2" s="471"/>
      <c r="J2" s="471"/>
      <c r="K2" s="471"/>
      <c r="L2" s="471"/>
      <c r="M2" s="471"/>
      <c r="N2" s="471"/>
      <c r="O2" s="471"/>
      <c r="P2" s="471"/>
      <c r="Q2" s="471"/>
      <c r="R2" s="471"/>
      <c r="S2" s="471"/>
    </row>
    <row r="3" spans="1:19">
      <c r="A3" s="471"/>
      <c r="B3" s="471"/>
      <c r="C3" s="471"/>
      <c r="D3" s="471"/>
      <c r="E3" s="471"/>
      <c r="F3" s="471"/>
      <c r="G3" s="471"/>
      <c r="H3" s="471"/>
      <c r="I3" s="471"/>
      <c r="J3" s="471"/>
      <c r="K3" s="471"/>
      <c r="L3" s="471"/>
      <c r="M3" s="471"/>
      <c r="N3" s="471"/>
      <c r="O3" s="471"/>
      <c r="P3" s="471"/>
      <c r="Q3" s="471"/>
      <c r="R3" s="471"/>
      <c r="S3" s="471"/>
    </row>
    <row r="4" spans="1:19">
      <c r="A4" s="471"/>
      <c r="B4" s="471"/>
      <c r="C4" s="471"/>
      <c r="D4" s="471"/>
      <c r="E4" s="471"/>
      <c r="F4" s="471"/>
      <c r="G4" s="471"/>
      <c r="H4" s="471"/>
      <c r="I4" s="471"/>
      <c r="J4" s="471"/>
      <c r="K4" s="471"/>
      <c r="L4" s="471"/>
      <c r="M4" s="471"/>
      <c r="N4" s="471"/>
      <c r="O4" s="471"/>
      <c r="P4" s="471"/>
      <c r="Q4" s="471"/>
      <c r="R4" s="471"/>
      <c r="S4" s="471"/>
    </row>
    <row r="19" spans="1:19">
      <c r="A19" s="4" t="s">
        <v>498</v>
      </c>
    </row>
    <row r="20" spans="1:19">
      <c r="A20" s="471" t="s">
        <v>499</v>
      </c>
      <c r="B20" s="471"/>
      <c r="C20" s="471"/>
      <c r="D20" s="471"/>
      <c r="E20" s="471"/>
      <c r="F20" s="471"/>
      <c r="G20" s="471"/>
      <c r="H20" s="471"/>
      <c r="I20" s="471"/>
      <c r="J20" s="471"/>
      <c r="K20" s="471"/>
      <c r="L20" s="471"/>
      <c r="M20" s="471"/>
      <c r="N20" s="471"/>
      <c r="O20" s="471"/>
      <c r="P20" s="471"/>
      <c r="Q20" s="471"/>
      <c r="R20" s="471"/>
      <c r="S20" s="471"/>
    </row>
    <row r="21" spans="1:19" ht="25.5" customHeight="1">
      <c r="A21" s="471"/>
      <c r="B21" s="471"/>
      <c r="C21" s="471"/>
      <c r="D21" s="471"/>
      <c r="E21" s="471"/>
      <c r="F21" s="471"/>
      <c r="G21" s="471"/>
      <c r="H21" s="471"/>
      <c r="I21" s="471"/>
      <c r="J21" s="471"/>
      <c r="K21" s="471"/>
      <c r="L21" s="471"/>
      <c r="M21" s="471"/>
      <c r="N21" s="471"/>
      <c r="O21" s="471"/>
      <c r="P21" s="471"/>
      <c r="Q21" s="471"/>
      <c r="R21" s="471"/>
      <c r="S21" s="471"/>
    </row>
    <row r="23" spans="1:19">
      <c r="A23" s="158" t="s">
        <v>340</v>
      </c>
      <c r="B23" s="405"/>
      <c r="C23" s="405"/>
      <c r="D23" s="405"/>
      <c r="E23" s="405"/>
      <c r="F23" s="405"/>
      <c r="G23" s="405"/>
      <c r="H23" s="405"/>
      <c r="I23" s="405"/>
      <c r="J23" s="405"/>
      <c r="K23" s="405"/>
      <c r="L23" s="405"/>
      <c r="M23" s="405"/>
      <c r="N23" s="405"/>
      <c r="O23" s="405"/>
      <c r="P23" s="405"/>
      <c r="Q23" s="405"/>
      <c r="R23" s="405"/>
      <c r="S23" s="405"/>
    </row>
    <row r="24" spans="1:19">
      <c r="A24" s="158" t="s">
        <v>482</v>
      </c>
      <c r="B24" s="405"/>
      <c r="C24" s="405"/>
      <c r="D24" s="405"/>
      <c r="E24" s="405"/>
      <c r="F24" s="405"/>
      <c r="G24" s="405"/>
      <c r="H24" s="405"/>
      <c r="I24" s="405"/>
      <c r="J24" s="405"/>
      <c r="K24" s="405"/>
      <c r="L24" s="405"/>
      <c r="M24" s="405"/>
      <c r="N24" s="405"/>
      <c r="O24" s="405"/>
      <c r="P24" s="405"/>
      <c r="Q24" s="405"/>
      <c r="R24" s="405"/>
      <c r="S24" s="405"/>
    </row>
    <row r="25" spans="1:19">
      <c r="A25" s="159" t="s">
        <v>385</v>
      </c>
      <c r="B25" s="405"/>
      <c r="C25" s="405"/>
      <c r="D25" s="405"/>
      <c r="E25" s="405"/>
      <c r="F25" s="405"/>
      <c r="G25" s="405"/>
      <c r="H25" s="405"/>
      <c r="I25" s="405"/>
      <c r="J25" s="405"/>
      <c r="K25" s="405"/>
      <c r="L25" s="405"/>
      <c r="M25" s="405"/>
      <c r="N25" s="405"/>
      <c r="O25" s="405"/>
      <c r="P25" s="405"/>
      <c r="Q25" s="405"/>
      <c r="R25" s="405"/>
      <c r="S25" s="405"/>
    </row>
    <row r="26" spans="1:19">
      <c r="A26" s="159" t="s">
        <v>461</v>
      </c>
      <c r="B26" s="405"/>
      <c r="C26" s="405"/>
      <c r="D26" s="405"/>
      <c r="E26" s="405"/>
      <c r="F26" s="405"/>
      <c r="G26" s="405"/>
      <c r="H26" s="405"/>
      <c r="I26" s="405"/>
      <c r="J26" s="405"/>
      <c r="K26" s="405"/>
      <c r="L26" s="405"/>
      <c r="M26" s="405"/>
      <c r="N26" s="405"/>
      <c r="O26" s="405"/>
      <c r="P26" s="405"/>
      <c r="Q26" s="405"/>
      <c r="R26" s="405"/>
      <c r="S26" s="405"/>
    </row>
    <row r="27" spans="1:19">
      <c r="A27" s="159" t="s">
        <v>462</v>
      </c>
      <c r="B27" s="405"/>
      <c r="C27" s="405"/>
      <c r="D27" s="405"/>
      <c r="E27" s="405"/>
      <c r="F27" s="405"/>
      <c r="G27" s="405"/>
      <c r="H27" s="405"/>
      <c r="I27" s="405"/>
      <c r="J27" s="405"/>
      <c r="K27" s="405"/>
      <c r="L27" s="405"/>
      <c r="M27" s="405"/>
      <c r="N27" s="405"/>
      <c r="O27" s="405"/>
      <c r="P27" s="405"/>
      <c r="Q27" s="405"/>
      <c r="R27" s="405"/>
      <c r="S27" s="405"/>
    </row>
    <row r="31" spans="1:19">
      <c r="A31" s="4" t="s">
        <v>503</v>
      </c>
    </row>
    <row r="32" spans="1:19">
      <c r="A32" t="s">
        <v>504</v>
      </c>
    </row>
  </sheetData>
  <mergeCells count="7">
    <mergeCell ref="B26:S26"/>
    <mergeCell ref="B27:S27"/>
    <mergeCell ref="A2:S4"/>
    <mergeCell ref="A20:S21"/>
    <mergeCell ref="B23:S23"/>
    <mergeCell ref="B24:S24"/>
    <mergeCell ref="B25:S25"/>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5">
    <tabColor rgb="FF92D050"/>
    <pageSetUpPr autoPageBreaks="0"/>
  </sheetPr>
  <dimension ref="A1:BB358"/>
  <sheetViews>
    <sheetView zoomScale="85" zoomScaleNormal="85" workbookViewId="0">
      <selection activeCell="B10" sqref="B10"/>
    </sheetView>
  </sheetViews>
  <sheetFormatPr defaultColWidth="9" defaultRowHeight="13.5" outlineLevelRow="3"/>
  <cols>
    <col min="1" max="1" width="31.3828125" customWidth="1"/>
    <col min="2" max="2" width="32.84375" customWidth="1"/>
    <col min="3" max="3" width="23.61328125" customWidth="1"/>
    <col min="4" max="4" width="15.3828125" customWidth="1"/>
    <col min="5" max="5" width="21.3828125" bestFit="1" customWidth="1"/>
    <col min="6" max="6" width="19.61328125" bestFit="1" customWidth="1"/>
    <col min="7" max="7" width="15.765625" customWidth="1"/>
    <col min="8" max="49" width="14.61328125" customWidth="1"/>
    <col min="50" max="58" width="9" customWidth="1"/>
    <col min="60" max="60" width="9" customWidth="1"/>
  </cols>
  <sheetData>
    <row r="1" spans="1:21" ht="56.9" customHeight="1" thickBot="1"/>
    <row r="2" spans="1:21" ht="15" customHeight="1" thickBot="1">
      <c r="A2" s="12" t="s">
        <v>80</v>
      </c>
      <c r="F2" s="24"/>
      <c r="G2" s="10"/>
      <c r="I2" s="436" t="s">
        <v>332</v>
      </c>
      <c r="J2" s="437"/>
      <c r="K2" s="437"/>
      <c r="L2" s="437"/>
      <c r="M2" s="437"/>
      <c r="N2" s="437"/>
      <c r="O2" s="437"/>
      <c r="P2" s="437"/>
      <c r="Q2" s="437"/>
      <c r="R2" s="437"/>
      <c r="S2" s="437"/>
      <c r="T2" s="437"/>
      <c r="U2" s="438"/>
    </row>
    <row r="3" spans="1:21" ht="13.5" customHeight="1" outlineLevel="1" thickBot="1">
      <c r="A3" s="3"/>
      <c r="B3" s="7"/>
      <c r="F3" s="24"/>
      <c r="G3" s="10"/>
      <c r="I3" s="439" t="s">
        <v>333</v>
      </c>
      <c r="J3" s="440"/>
      <c r="K3" s="440"/>
      <c r="L3" s="440"/>
      <c r="M3" s="440"/>
      <c r="N3" s="441"/>
      <c r="O3" s="1"/>
      <c r="P3" s="445" t="s">
        <v>334</v>
      </c>
      <c r="Q3" s="446"/>
      <c r="R3" s="446"/>
      <c r="S3" s="446"/>
      <c r="T3" s="446"/>
      <c r="U3" s="447"/>
    </row>
    <row r="4" spans="1:21" ht="56.25" customHeight="1" outlineLevel="1">
      <c r="A4" s="31" t="s">
        <v>157</v>
      </c>
      <c r="B4" s="86"/>
      <c r="E4" s="53" t="s">
        <v>335</v>
      </c>
      <c r="F4" s="91"/>
      <c r="G4" s="28"/>
      <c r="H4" s="10"/>
      <c r="I4" s="442"/>
      <c r="J4" s="443"/>
      <c r="K4" s="443"/>
      <c r="L4" s="443"/>
      <c r="M4" s="443"/>
      <c r="N4" s="444"/>
      <c r="P4" s="448"/>
      <c r="Q4" s="449"/>
      <c r="R4" s="449"/>
      <c r="S4" s="449"/>
      <c r="T4" s="449"/>
      <c r="U4" s="450"/>
    </row>
    <row r="5" spans="1:21" outlineLevel="1">
      <c r="A5" s="13" t="s">
        <v>336</v>
      </c>
      <c r="B5" s="88"/>
      <c r="E5" s="14"/>
      <c r="H5" s="10"/>
      <c r="I5" s="483"/>
      <c r="J5" s="463"/>
      <c r="K5" s="463"/>
      <c r="L5" s="463"/>
      <c r="M5" s="463"/>
      <c r="N5" s="464"/>
      <c r="P5" s="483"/>
      <c r="Q5" s="463"/>
      <c r="R5" s="463"/>
      <c r="S5" s="463"/>
      <c r="T5" s="463"/>
      <c r="U5" s="464"/>
    </row>
    <row r="6" spans="1:21" outlineLevel="1">
      <c r="A6" s="13" t="s">
        <v>339</v>
      </c>
      <c r="B6" s="88"/>
      <c r="E6" s="53" t="s">
        <v>341</v>
      </c>
      <c r="F6" s="90"/>
      <c r="H6" s="10"/>
      <c r="I6" s="465"/>
      <c r="J6" s="466"/>
      <c r="K6" s="466"/>
      <c r="L6" s="466"/>
      <c r="M6" s="466"/>
      <c r="N6" s="467"/>
      <c r="P6" s="465"/>
      <c r="Q6" s="466"/>
      <c r="R6" s="466"/>
      <c r="S6" s="466"/>
      <c r="T6" s="466"/>
      <c r="U6" s="467"/>
    </row>
    <row r="7" spans="1:21" outlineLevel="1">
      <c r="A7" s="13" t="s">
        <v>343</v>
      </c>
      <c r="B7" s="88"/>
      <c r="E7" s="14"/>
      <c r="H7" s="10"/>
      <c r="I7" s="465"/>
      <c r="J7" s="466"/>
      <c r="K7" s="466"/>
      <c r="L7" s="466"/>
      <c r="M7" s="466"/>
      <c r="N7" s="467"/>
      <c r="P7" s="465"/>
      <c r="Q7" s="466"/>
      <c r="R7" s="466"/>
      <c r="S7" s="466"/>
      <c r="T7" s="466"/>
      <c r="U7" s="467"/>
    </row>
    <row r="8" spans="1:21" ht="41" outlineLevel="1" thickBot="1">
      <c r="A8" s="34" t="s">
        <v>344</v>
      </c>
      <c r="B8" s="89"/>
      <c r="E8" s="14"/>
      <c r="H8" s="10"/>
      <c r="I8" s="465"/>
      <c r="J8" s="466"/>
      <c r="K8" s="466"/>
      <c r="L8" s="466"/>
      <c r="M8" s="466"/>
      <c r="N8" s="467"/>
      <c r="P8" s="465"/>
      <c r="Q8" s="466"/>
      <c r="R8" s="466"/>
      <c r="S8" s="466"/>
      <c r="T8" s="466"/>
      <c r="U8" s="467"/>
    </row>
    <row r="9" spans="1:21" outlineLevel="1">
      <c r="E9" s="14"/>
      <c r="H9" s="10"/>
      <c r="I9" s="465"/>
      <c r="J9" s="466"/>
      <c r="K9" s="466"/>
      <c r="L9" s="466"/>
      <c r="M9" s="466"/>
      <c r="N9" s="467"/>
      <c r="P9" s="465"/>
      <c r="Q9" s="466"/>
      <c r="R9" s="466"/>
      <c r="S9" s="466"/>
      <c r="T9" s="466"/>
      <c r="U9" s="467"/>
    </row>
    <row r="10" spans="1:21" ht="14" outlineLevel="1" thickBot="1">
      <c r="A10" s="32" t="s">
        <v>346</v>
      </c>
      <c r="B10" s="35">
        <f>Baseline!B10</f>
        <v>2027</v>
      </c>
      <c r="E10" s="14"/>
      <c r="H10" s="10"/>
      <c r="I10" s="465"/>
      <c r="J10" s="466"/>
      <c r="K10" s="466"/>
      <c r="L10" s="466"/>
      <c r="M10" s="466"/>
      <c r="N10" s="467"/>
      <c r="P10" s="465"/>
      <c r="Q10" s="466"/>
      <c r="R10" s="466"/>
      <c r="S10" s="466"/>
      <c r="T10" s="466"/>
      <c r="U10" s="467"/>
    </row>
    <row r="11" spans="1:21" outlineLevel="1">
      <c r="A11" s="16"/>
      <c r="H11" s="10"/>
      <c r="I11" s="465"/>
      <c r="J11" s="466"/>
      <c r="K11" s="466"/>
      <c r="L11" s="466"/>
      <c r="M11" s="466"/>
      <c r="N11" s="467"/>
      <c r="P11" s="465"/>
      <c r="Q11" s="466"/>
      <c r="R11" s="466"/>
      <c r="S11" s="466"/>
      <c r="T11" s="466"/>
      <c r="U11" s="467"/>
    </row>
    <row r="12" spans="1:21" ht="40.5" outlineLevel="1">
      <c r="A12" s="26" t="s">
        <v>347</v>
      </c>
      <c r="B12" s="26" t="s">
        <v>348</v>
      </c>
      <c r="C12" s="26" t="s">
        <v>349</v>
      </c>
      <c r="D12" s="26" t="s">
        <v>350</v>
      </c>
      <c r="E12" s="26" t="s">
        <v>351</v>
      </c>
      <c r="F12" s="26" t="s">
        <v>352</v>
      </c>
      <c r="G12" s="26" t="s">
        <v>353</v>
      </c>
      <c r="I12" s="465"/>
      <c r="J12" s="466"/>
      <c r="K12" s="466"/>
      <c r="L12" s="466"/>
      <c r="M12" s="466"/>
      <c r="N12" s="467"/>
      <c r="P12" s="465"/>
      <c r="Q12" s="466"/>
      <c r="R12" s="466"/>
      <c r="S12" s="466"/>
      <c r="T12" s="466"/>
      <c r="U12" s="467"/>
    </row>
    <row r="13" spans="1:21" outlineLevel="1">
      <c r="A13" s="58">
        <v>2035</v>
      </c>
      <c r="B13" s="21">
        <f t="shared" ref="B13:B18" si="0">INDEX($E$204:$AW$204,1,MATCH($A13,$E$53:$BB$53,0))</f>
        <v>0</v>
      </c>
      <c r="C13" s="21">
        <f>B13-Baseline!B13</f>
        <v>60.015640664181646</v>
      </c>
      <c r="D13" s="21">
        <f t="shared" ref="D13:D18" si="1">INDEX($E$205:$AW$205,1,MATCH($A13,$E$53:$BB$53,0))</f>
        <v>0</v>
      </c>
      <c r="E13" s="21">
        <f>D13-Baseline!D13</f>
        <v>60.009471944162733</v>
      </c>
      <c r="F13" s="21">
        <f t="shared" ref="F13:F18" si="2">INDEX($E$206:$AW$206,1,MATCH($A13,$E$53:$BB$53,0))</f>
        <v>0</v>
      </c>
      <c r="G13" s="21">
        <f>F13-Baseline!F13</f>
        <v>60.02180813688252</v>
      </c>
      <c r="I13" s="465"/>
      <c r="J13" s="466"/>
      <c r="K13" s="466"/>
      <c r="L13" s="466"/>
      <c r="M13" s="466"/>
      <c r="N13" s="467"/>
      <c r="P13" s="465"/>
      <c r="Q13" s="466"/>
      <c r="R13" s="466"/>
      <c r="S13" s="466"/>
      <c r="T13" s="466"/>
      <c r="U13" s="467"/>
    </row>
    <row r="14" spans="1:21" outlineLevel="1">
      <c r="A14" s="58">
        <v>2040</v>
      </c>
      <c r="B14" s="21">
        <f t="shared" si="0"/>
        <v>0</v>
      </c>
      <c r="C14" s="21">
        <f>B14-Baseline!B14</f>
        <v>94.079084756913886</v>
      </c>
      <c r="D14" s="21">
        <f t="shared" si="1"/>
        <v>0</v>
      </c>
      <c r="E14" s="21">
        <f>D14-Baseline!D14</f>
        <v>94.068780773834973</v>
      </c>
      <c r="F14" s="21">
        <f t="shared" si="2"/>
        <v>0</v>
      </c>
      <c r="G14" s="21">
        <f>F14-Baseline!F14</f>
        <v>94.089398472229206</v>
      </c>
      <c r="I14" s="465"/>
      <c r="J14" s="466"/>
      <c r="K14" s="466"/>
      <c r="L14" s="466"/>
      <c r="M14" s="466"/>
      <c r="N14" s="467"/>
      <c r="P14" s="465"/>
      <c r="Q14" s="466"/>
      <c r="R14" s="466"/>
      <c r="S14" s="466"/>
      <c r="T14" s="466"/>
      <c r="U14" s="467"/>
    </row>
    <row r="15" spans="1:21" outlineLevel="1">
      <c r="A15" s="58">
        <v>2045</v>
      </c>
      <c r="B15" s="21">
        <f t="shared" si="0"/>
        <v>0</v>
      </c>
      <c r="C15" s="21">
        <f>B15-Baseline!B15</f>
        <v>128.13119065829659</v>
      </c>
      <c r="D15" s="21">
        <f t="shared" si="1"/>
        <v>0</v>
      </c>
      <c r="E15" s="21">
        <f>D15-Baseline!D15</f>
        <v>128.11611188663025</v>
      </c>
      <c r="F15" s="21">
        <f t="shared" si="2"/>
        <v>0</v>
      </c>
      <c r="G15" s="21">
        <f>F15-Baseline!F15</f>
        <v>128.14627255448178</v>
      </c>
      <c r="I15" s="465"/>
      <c r="J15" s="466"/>
      <c r="K15" s="466"/>
      <c r="L15" s="466"/>
      <c r="M15" s="466"/>
      <c r="N15" s="467"/>
      <c r="P15" s="465"/>
      <c r="Q15" s="466"/>
      <c r="R15" s="466"/>
      <c r="S15" s="466"/>
      <c r="T15" s="466"/>
      <c r="U15" s="467"/>
    </row>
    <row r="16" spans="1:21" outlineLevel="1">
      <c r="A16" s="58">
        <v>2050</v>
      </c>
      <c r="B16" s="21">
        <f t="shared" si="0"/>
        <v>0</v>
      </c>
      <c r="C16" s="21">
        <f>B16-Baseline!B16</f>
        <v>162.51865758492204</v>
      </c>
      <c r="D16" s="21">
        <f t="shared" si="1"/>
        <v>0</v>
      </c>
      <c r="E16" s="21">
        <f>D16-Baseline!D16</f>
        <v>162.49805618206179</v>
      </c>
      <c r="F16" s="21">
        <f t="shared" si="2"/>
        <v>0</v>
      </c>
      <c r="G16" s="21">
        <f>F16-Baseline!F16</f>
        <v>162.53924853134842</v>
      </c>
      <c r="I16" s="465"/>
      <c r="J16" s="466"/>
      <c r="K16" s="466"/>
      <c r="L16" s="466"/>
      <c r="M16" s="466"/>
      <c r="N16" s="467"/>
      <c r="P16" s="465"/>
      <c r="Q16" s="466"/>
      <c r="R16" s="466"/>
      <c r="S16" s="466"/>
      <c r="T16" s="466"/>
      <c r="U16" s="467"/>
    </row>
    <row r="17" spans="1:21" outlineLevel="1">
      <c r="A17" s="58">
        <v>2060</v>
      </c>
      <c r="B17" s="21">
        <f t="shared" si="0"/>
        <v>0</v>
      </c>
      <c r="C17" s="21">
        <f>B17-Baseline!B17</f>
        <v>851.81299367601434</v>
      </c>
      <c r="D17" s="21">
        <f t="shared" si="1"/>
        <v>0</v>
      </c>
      <c r="E17" s="21">
        <f>D17-Baseline!D17</f>
        <v>851.77733973277827</v>
      </c>
      <c r="F17" s="21">
        <f t="shared" si="2"/>
        <v>0</v>
      </c>
      <c r="G17" s="21">
        <f>F17-Baseline!F17</f>
        <v>851.84849347489296</v>
      </c>
      <c r="I17" s="465"/>
      <c r="J17" s="466"/>
      <c r="K17" s="466"/>
      <c r="L17" s="466"/>
      <c r="M17" s="466"/>
      <c r="N17" s="467"/>
      <c r="P17" s="465"/>
      <c r="Q17" s="466"/>
      <c r="R17" s="466"/>
      <c r="S17" s="466"/>
      <c r="T17" s="466"/>
      <c r="U17" s="467"/>
    </row>
    <row r="18" spans="1:21" outlineLevel="1">
      <c r="A18" s="58">
        <v>2070</v>
      </c>
      <c r="B18" s="21">
        <f t="shared" si="0"/>
        <v>0</v>
      </c>
      <c r="C18" s="21">
        <f>B18-Baseline!B18</f>
        <v>1627.7168452507422</v>
      </c>
      <c r="D18" s="21">
        <f t="shared" si="1"/>
        <v>0</v>
      </c>
      <c r="E18" s="21">
        <f>D18-Baseline!D18</f>
        <v>1627.6603618336665</v>
      </c>
      <c r="F18" s="21">
        <f t="shared" si="2"/>
        <v>0</v>
      </c>
      <c r="G18" s="21">
        <f>F18-Baseline!F18</f>
        <v>1627.7728127109172</v>
      </c>
      <c r="I18" s="468"/>
      <c r="J18" s="469"/>
      <c r="K18" s="469"/>
      <c r="L18" s="469"/>
      <c r="M18" s="469"/>
      <c r="N18" s="470"/>
      <c r="P18" s="468"/>
      <c r="Q18" s="469"/>
      <c r="R18" s="469"/>
      <c r="S18" s="469"/>
      <c r="T18" s="469"/>
      <c r="U18" s="470"/>
    </row>
    <row r="19" spans="1:21" ht="14" outlineLevel="1" thickBot="1">
      <c r="A19" s="426"/>
      <c r="B19" s="426"/>
      <c r="I19" s="250"/>
      <c r="J19" s="251"/>
      <c r="K19" s="251"/>
      <c r="L19" s="251"/>
      <c r="M19" s="251"/>
      <c r="N19" s="251"/>
      <c r="P19" s="249"/>
      <c r="Q19" s="249"/>
      <c r="R19" s="249"/>
      <c r="S19" s="249"/>
      <c r="T19" s="249"/>
      <c r="U19" s="232"/>
    </row>
    <row r="20" spans="1:21" ht="26.25" customHeight="1" outlineLevel="1">
      <c r="A20" s="54" t="s">
        <v>354</v>
      </c>
      <c r="B20" s="55">
        <f>Baseline!B20</f>
        <v>0.33700000000000002</v>
      </c>
      <c r="E20" s="154"/>
      <c r="I20" s="460" t="s">
        <v>355</v>
      </c>
      <c r="J20" s="461"/>
      <c r="K20" s="461"/>
      <c r="L20" s="461"/>
      <c r="M20" s="461"/>
      <c r="N20" s="462"/>
      <c r="P20" s="460" t="s">
        <v>356</v>
      </c>
      <c r="Q20" s="461"/>
      <c r="R20" s="461"/>
      <c r="S20" s="461"/>
      <c r="T20" s="461"/>
      <c r="U20" s="462"/>
    </row>
    <row r="21" spans="1:21" ht="12.75" customHeight="1" outlineLevel="1">
      <c r="A21" s="154"/>
      <c r="B21" s="155"/>
      <c r="I21" s="483"/>
      <c r="J21" s="463"/>
      <c r="K21" s="463"/>
      <c r="L21" s="463"/>
      <c r="M21" s="463"/>
      <c r="N21" s="464"/>
      <c r="P21" s="483"/>
      <c r="Q21" s="463"/>
      <c r="R21" s="463"/>
      <c r="S21" s="463"/>
      <c r="T21" s="463"/>
      <c r="U21" s="464"/>
    </row>
    <row r="22" spans="1:21" ht="12.75" customHeight="1" outlineLevel="1">
      <c r="A22" s="154"/>
      <c r="B22" s="155"/>
      <c r="I22" s="465"/>
      <c r="J22" s="466"/>
      <c r="K22" s="466"/>
      <c r="L22" s="466"/>
      <c r="M22" s="466"/>
      <c r="N22" s="467"/>
      <c r="P22" s="465"/>
      <c r="Q22" s="466"/>
      <c r="R22" s="466"/>
      <c r="S22" s="466"/>
      <c r="T22" s="466"/>
      <c r="U22" s="467"/>
    </row>
    <row r="23" spans="1:21" outlineLevel="1">
      <c r="A23" s="154"/>
      <c r="B23" s="408" t="s">
        <v>358</v>
      </c>
      <c r="C23" s="409"/>
      <c r="D23" s="409"/>
      <c r="E23" s="409"/>
      <c r="F23" s="409"/>
      <c r="G23" s="410"/>
      <c r="I23" s="465"/>
      <c r="J23" s="466"/>
      <c r="K23" s="466"/>
      <c r="L23" s="466"/>
      <c r="M23" s="466"/>
      <c r="N23" s="467"/>
      <c r="P23" s="465"/>
      <c r="Q23" s="466"/>
      <c r="R23" s="466"/>
      <c r="S23" s="466"/>
      <c r="T23" s="466"/>
      <c r="U23" s="467"/>
    </row>
    <row r="24" spans="1:21" outlineLevel="1">
      <c r="B24" s="17">
        <v>2027</v>
      </c>
      <c r="C24" s="17">
        <v>2028</v>
      </c>
      <c r="D24" s="17">
        <v>2029</v>
      </c>
      <c r="E24" s="17">
        <v>2030</v>
      </c>
      <c r="F24" s="17">
        <v>2031</v>
      </c>
      <c r="G24" s="17" t="s">
        <v>359</v>
      </c>
      <c r="I24" s="465"/>
      <c r="J24" s="466"/>
      <c r="K24" s="466"/>
      <c r="L24" s="466"/>
      <c r="M24" s="466"/>
      <c r="N24" s="467"/>
      <c r="P24" s="465"/>
      <c r="Q24" s="466"/>
      <c r="R24" s="466"/>
      <c r="S24" s="466"/>
      <c r="T24" s="466"/>
      <c r="U24" s="467"/>
    </row>
    <row r="25" spans="1:21" ht="14" outlineLevel="1" thickBot="1">
      <c r="B25" s="30" t="s">
        <v>360</v>
      </c>
      <c r="C25" s="30" t="s">
        <v>360</v>
      </c>
      <c r="D25" s="30" t="s">
        <v>360</v>
      </c>
      <c r="E25" s="30" t="s">
        <v>360</v>
      </c>
      <c r="F25" s="30" t="s">
        <v>360</v>
      </c>
      <c r="G25" s="30" t="s">
        <v>360</v>
      </c>
      <c r="I25" s="465"/>
      <c r="J25" s="466"/>
      <c r="K25" s="466"/>
      <c r="L25" s="466"/>
      <c r="M25" s="466"/>
      <c r="N25" s="467"/>
      <c r="P25" s="465"/>
      <c r="Q25" s="466"/>
      <c r="R25" s="466"/>
      <c r="S25" s="466"/>
      <c r="T25" s="466"/>
      <c r="U25" s="467"/>
    </row>
    <row r="26" spans="1:21" outlineLevel="1">
      <c r="A26" s="54" t="s">
        <v>361</v>
      </c>
      <c r="B26" s="21">
        <f>E64</f>
        <v>0</v>
      </c>
      <c r="C26" s="21">
        <f>F64</f>
        <v>0</v>
      </c>
      <c r="D26" s="21">
        <f>G64</f>
        <v>0</v>
      </c>
      <c r="E26" s="21">
        <f>H64</f>
        <v>0</v>
      </c>
      <c r="F26" s="21">
        <f>I64</f>
        <v>0</v>
      </c>
      <c r="G26" s="21">
        <f>SUM(J64:BB64)</f>
        <v>0</v>
      </c>
      <c r="I26" s="465"/>
      <c r="J26" s="466"/>
      <c r="K26" s="466"/>
      <c r="L26" s="466"/>
      <c r="M26" s="466"/>
      <c r="N26" s="467"/>
      <c r="P26" s="465"/>
      <c r="Q26" s="466"/>
      <c r="R26" s="466"/>
      <c r="S26" s="466"/>
      <c r="T26" s="466"/>
      <c r="U26" s="467"/>
    </row>
    <row r="27" spans="1:21" outlineLevel="1">
      <c r="A27" s="54" t="s">
        <v>362</v>
      </c>
      <c r="B27" s="21">
        <f>E71+E77</f>
        <v>0</v>
      </c>
      <c r="C27" s="21">
        <f>F71+F77</f>
        <v>0</v>
      </c>
      <c r="D27" s="21">
        <f>G71+G77</f>
        <v>0</v>
      </c>
      <c r="E27" s="21">
        <f>H71+H77</f>
        <v>0</v>
      </c>
      <c r="F27" s="21">
        <f>I71+I77</f>
        <v>0</v>
      </c>
      <c r="G27" s="21">
        <f>SUM(J71:BB71)+SUM(J77:BB77)</f>
        <v>0</v>
      </c>
      <c r="I27" s="465"/>
      <c r="J27" s="466"/>
      <c r="K27" s="466"/>
      <c r="L27" s="466"/>
      <c r="M27" s="466"/>
      <c r="N27" s="467"/>
      <c r="P27" s="465"/>
      <c r="Q27" s="466"/>
      <c r="R27" s="466"/>
      <c r="S27" s="466"/>
      <c r="T27" s="466"/>
      <c r="U27" s="467"/>
    </row>
    <row r="28" spans="1:21" outlineLevel="1">
      <c r="A28" s="154"/>
      <c r="B28" s="248"/>
      <c r="C28" s="248"/>
      <c r="D28" s="248"/>
      <c r="E28" s="248"/>
      <c r="F28" s="248"/>
      <c r="G28" s="248"/>
      <c r="I28" s="465"/>
      <c r="J28" s="466"/>
      <c r="K28" s="466"/>
      <c r="L28" s="466"/>
      <c r="M28" s="466"/>
      <c r="N28" s="467"/>
      <c r="P28" s="465"/>
      <c r="Q28" s="466"/>
      <c r="R28" s="466"/>
      <c r="S28" s="466"/>
      <c r="T28" s="466"/>
      <c r="U28" s="467"/>
    </row>
    <row r="29" spans="1:21" ht="14" outlineLevel="1" thickBot="1">
      <c r="A29" s="154"/>
      <c r="B29" s="248"/>
      <c r="C29" s="248"/>
      <c r="D29" s="248"/>
      <c r="E29" s="248"/>
      <c r="F29" s="248"/>
      <c r="G29" s="248"/>
      <c r="I29" s="465"/>
      <c r="J29" s="466"/>
      <c r="K29" s="466"/>
      <c r="L29" s="466"/>
      <c r="M29" s="466"/>
      <c r="N29" s="467"/>
      <c r="P29" s="465"/>
      <c r="Q29" s="466"/>
      <c r="R29" s="466"/>
      <c r="S29" s="466"/>
      <c r="T29" s="466"/>
      <c r="U29" s="467"/>
    </row>
    <row r="30" spans="1:21" ht="14" outlineLevel="1" thickBot="1">
      <c r="A30" s="308"/>
      <c r="B30" s="309" t="s">
        <v>363</v>
      </c>
      <c r="C30" s="310" t="s">
        <v>364</v>
      </c>
      <c r="D30" s="412" t="s">
        <v>323</v>
      </c>
      <c r="E30" s="413"/>
      <c r="F30" s="413"/>
      <c r="G30" s="414"/>
      <c r="I30" s="465"/>
      <c r="J30" s="466"/>
      <c r="K30" s="466"/>
      <c r="L30" s="466"/>
      <c r="M30" s="466"/>
      <c r="N30" s="467"/>
      <c r="P30" s="465"/>
      <c r="Q30" s="466"/>
      <c r="R30" s="466"/>
      <c r="S30" s="466"/>
      <c r="T30" s="466"/>
      <c r="U30" s="467"/>
    </row>
    <row r="31" spans="1:21" outlineLevel="1">
      <c r="A31" s="432" t="s">
        <v>365</v>
      </c>
      <c r="B31" s="311"/>
      <c r="C31" s="307"/>
      <c r="D31" s="481"/>
      <c r="E31" s="481"/>
      <c r="F31" s="481"/>
      <c r="G31" s="482"/>
      <c r="I31" s="465"/>
      <c r="J31" s="466"/>
      <c r="K31" s="466"/>
      <c r="L31" s="466"/>
      <c r="M31" s="466"/>
      <c r="N31" s="467"/>
      <c r="P31" s="465"/>
      <c r="Q31" s="466"/>
      <c r="R31" s="466"/>
      <c r="S31" s="466"/>
      <c r="T31" s="466"/>
      <c r="U31" s="467"/>
    </row>
    <row r="32" spans="1:21" outlineLevel="1">
      <c r="A32" s="432"/>
      <c r="B32" s="312"/>
      <c r="C32" s="252"/>
      <c r="D32" s="417"/>
      <c r="E32" s="417"/>
      <c r="F32" s="417"/>
      <c r="G32" s="418"/>
      <c r="I32" s="465"/>
      <c r="J32" s="466"/>
      <c r="K32" s="466"/>
      <c r="L32" s="466"/>
      <c r="M32" s="466"/>
      <c r="N32" s="467"/>
      <c r="P32" s="465"/>
      <c r="Q32" s="466"/>
      <c r="R32" s="466"/>
      <c r="S32" s="466"/>
      <c r="T32" s="466"/>
      <c r="U32" s="467"/>
    </row>
    <row r="33" spans="1:21" outlineLevel="1">
      <c r="A33" s="432"/>
      <c r="B33" s="312"/>
      <c r="C33" s="252"/>
      <c r="D33" s="417"/>
      <c r="E33" s="417"/>
      <c r="F33" s="417"/>
      <c r="G33" s="418"/>
      <c r="I33" s="465"/>
      <c r="J33" s="466"/>
      <c r="K33" s="466"/>
      <c r="L33" s="466"/>
      <c r="M33" s="466"/>
      <c r="N33" s="467"/>
      <c r="P33" s="465"/>
      <c r="Q33" s="466"/>
      <c r="R33" s="466"/>
      <c r="S33" s="466"/>
      <c r="T33" s="466"/>
      <c r="U33" s="467"/>
    </row>
    <row r="34" spans="1:21" outlineLevel="1">
      <c r="A34" s="432"/>
      <c r="B34" s="312"/>
      <c r="C34" s="252"/>
      <c r="D34" s="417"/>
      <c r="E34" s="417"/>
      <c r="F34" s="417"/>
      <c r="G34" s="418"/>
      <c r="I34" s="465"/>
      <c r="J34" s="466"/>
      <c r="K34" s="466"/>
      <c r="L34" s="466"/>
      <c r="M34" s="466"/>
      <c r="N34" s="467"/>
      <c r="P34" s="465"/>
      <c r="Q34" s="466"/>
      <c r="R34" s="466"/>
      <c r="S34" s="466"/>
      <c r="T34" s="466"/>
      <c r="U34" s="467"/>
    </row>
    <row r="35" spans="1:21" outlineLevel="1">
      <c r="A35" s="432"/>
      <c r="B35" s="312"/>
      <c r="C35" s="252"/>
      <c r="D35" s="417"/>
      <c r="E35" s="417"/>
      <c r="F35" s="417"/>
      <c r="G35" s="418"/>
      <c r="I35" s="465"/>
      <c r="J35" s="466"/>
      <c r="K35" s="466"/>
      <c r="L35" s="466"/>
      <c r="M35" s="466"/>
      <c r="N35" s="467"/>
      <c r="P35" s="465"/>
      <c r="Q35" s="466"/>
      <c r="R35" s="466"/>
      <c r="S35" s="466"/>
      <c r="T35" s="466"/>
      <c r="U35" s="467"/>
    </row>
    <row r="36" spans="1:21" outlineLevel="1">
      <c r="A36" s="432"/>
      <c r="B36" s="312"/>
      <c r="C36" s="252"/>
      <c r="D36" s="417"/>
      <c r="E36" s="417"/>
      <c r="F36" s="417"/>
      <c r="G36" s="418"/>
      <c r="I36" s="465"/>
      <c r="J36" s="466"/>
      <c r="K36" s="466"/>
      <c r="L36" s="466"/>
      <c r="M36" s="466"/>
      <c r="N36" s="467"/>
      <c r="P36" s="465"/>
      <c r="Q36" s="466"/>
      <c r="R36" s="466"/>
      <c r="S36" s="466"/>
      <c r="T36" s="466"/>
      <c r="U36" s="467"/>
    </row>
    <row r="37" spans="1:21" outlineLevel="1">
      <c r="A37" s="432"/>
      <c r="B37" s="312"/>
      <c r="C37" s="252"/>
      <c r="D37" s="417"/>
      <c r="E37" s="417"/>
      <c r="F37" s="417"/>
      <c r="G37" s="418"/>
      <c r="I37" s="465"/>
      <c r="J37" s="466"/>
      <c r="K37" s="466"/>
      <c r="L37" s="466"/>
      <c r="M37" s="466"/>
      <c r="N37" s="467"/>
      <c r="P37" s="465"/>
      <c r="Q37" s="466"/>
      <c r="R37" s="466"/>
      <c r="S37" s="466"/>
      <c r="T37" s="466"/>
      <c r="U37" s="467"/>
    </row>
    <row r="38" spans="1:21" outlineLevel="1">
      <c r="A38" s="432"/>
      <c r="B38" s="312"/>
      <c r="C38" s="252"/>
      <c r="D38" s="417"/>
      <c r="E38" s="417"/>
      <c r="F38" s="417"/>
      <c r="G38" s="418"/>
      <c r="I38" s="465"/>
      <c r="J38" s="466"/>
      <c r="K38" s="466"/>
      <c r="L38" s="466"/>
      <c r="M38" s="466"/>
      <c r="N38" s="467"/>
      <c r="P38" s="465"/>
      <c r="Q38" s="466"/>
      <c r="R38" s="466"/>
      <c r="S38" s="466"/>
      <c r="T38" s="466"/>
      <c r="U38" s="467"/>
    </row>
    <row r="39" spans="1:21" outlineLevel="1">
      <c r="A39" s="432"/>
      <c r="B39" s="312"/>
      <c r="C39" s="252"/>
      <c r="D39" s="417"/>
      <c r="E39" s="417"/>
      <c r="F39" s="417"/>
      <c r="G39" s="418"/>
      <c r="I39" s="465"/>
      <c r="J39" s="466"/>
      <c r="K39" s="466"/>
      <c r="L39" s="466"/>
      <c r="M39" s="466"/>
      <c r="N39" s="467"/>
      <c r="P39" s="465"/>
      <c r="Q39" s="466"/>
      <c r="R39" s="466"/>
      <c r="S39" s="466"/>
      <c r="T39" s="466"/>
      <c r="U39" s="467"/>
    </row>
    <row r="40" spans="1:21" ht="14" outlineLevel="1" thickBot="1">
      <c r="A40" s="433"/>
      <c r="B40" s="313"/>
      <c r="C40" s="314"/>
      <c r="D40" s="415"/>
      <c r="E40" s="415"/>
      <c r="F40" s="415"/>
      <c r="G40" s="416"/>
      <c r="I40" s="465"/>
      <c r="J40" s="466"/>
      <c r="K40" s="466"/>
      <c r="L40" s="466"/>
      <c r="M40" s="466"/>
      <c r="N40" s="467"/>
      <c r="P40" s="465"/>
      <c r="Q40" s="466"/>
      <c r="R40" s="466"/>
      <c r="S40" s="466"/>
      <c r="T40" s="466"/>
      <c r="U40" s="467"/>
    </row>
    <row r="41" spans="1:21" outlineLevel="1">
      <c r="A41" s="154"/>
      <c r="B41" s="248"/>
      <c r="C41" s="248"/>
      <c r="D41" s="248"/>
      <c r="E41" s="248"/>
      <c r="F41" s="248"/>
      <c r="G41" s="248"/>
      <c r="I41" s="465"/>
      <c r="J41" s="466"/>
      <c r="K41" s="466"/>
      <c r="L41" s="466"/>
      <c r="M41" s="466"/>
      <c r="N41" s="467"/>
      <c r="P41" s="465"/>
      <c r="Q41" s="466"/>
      <c r="R41" s="466"/>
      <c r="S41" s="466"/>
      <c r="T41" s="466"/>
      <c r="U41" s="467"/>
    </row>
    <row r="42" spans="1:21" outlineLevel="1">
      <c r="A42" s="154"/>
      <c r="B42" s="248"/>
      <c r="C42" s="248"/>
      <c r="D42" s="248"/>
      <c r="E42" s="248"/>
      <c r="F42" s="248"/>
      <c r="G42" s="248"/>
      <c r="I42" s="465"/>
      <c r="J42" s="466"/>
      <c r="K42" s="466"/>
      <c r="L42" s="466"/>
      <c r="M42" s="466"/>
      <c r="N42" s="467"/>
      <c r="P42" s="465"/>
      <c r="Q42" s="466"/>
      <c r="R42" s="466"/>
      <c r="S42" s="466"/>
      <c r="T42" s="466"/>
      <c r="U42" s="467"/>
    </row>
    <row r="43" spans="1:21" outlineLevel="1">
      <c r="A43" s="154"/>
      <c r="B43" s="248"/>
      <c r="C43" s="248"/>
      <c r="D43" s="248"/>
      <c r="E43" s="248"/>
      <c r="F43" s="248"/>
      <c r="G43" s="248"/>
      <c r="I43" s="465"/>
      <c r="J43" s="466"/>
      <c r="K43" s="466"/>
      <c r="L43" s="466"/>
      <c r="M43" s="466"/>
      <c r="N43" s="467"/>
      <c r="P43" s="465"/>
      <c r="Q43" s="466"/>
      <c r="R43" s="466"/>
      <c r="S43" s="466"/>
      <c r="T43" s="466"/>
      <c r="U43" s="467"/>
    </row>
    <row r="44" spans="1:21" outlineLevel="1">
      <c r="A44" s="154"/>
      <c r="B44" s="248"/>
      <c r="C44" s="248"/>
      <c r="D44" s="248"/>
      <c r="E44" s="248"/>
      <c r="F44" s="248"/>
      <c r="G44" s="248"/>
      <c r="I44" s="465"/>
      <c r="J44" s="466"/>
      <c r="K44" s="466"/>
      <c r="L44" s="466"/>
      <c r="M44" s="466"/>
      <c r="N44" s="467"/>
      <c r="P44" s="465"/>
      <c r="Q44" s="466"/>
      <c r="R44" s="466"/>
      <c r="S44" s="466"/>
      <c r="T44" s="466"/>
      <c r="U44" s="467"/>
    </row>
    <row r="45" spans="1:21" outlineLevel="1">
      <c r="A45" s="154"/>
      <c r="B45" s="248"/>
      <c r="C45" s="248"/>
      <c r="D45" s="248"/>
      <c r="E45" s="248"/>
      <c r="F45" s="248"/>
      <c r="G45" s="248"/>
      <c r="I45" s="468"/>
      <c r="J45" s="469"/>
      <c r="K45" s="469"/>
      <c r="L45" s="469"/>
      <c r="M45" s="469"/>
      <c r="N45" s="470"/>
      <c r="P45" s="468"/>
      <c r="Q45" s="469"/>
      <c r="R45" s="469"/>
      <c r="S45" s="469"/>
      <c r="T45" s="469"/>
      <c r="U45" s="470"/>
    </row>
    <row r="46" spans="1:21" outlineLevel="1">
      <c r="A46" s="154"/>
      <c r="B46" s="248"/>
      <c r="C46" s="248"/>
      <c r="D46" s="248"/>
      <c r="E46" s="248"/>
      <c r="F46" s="248"/>
      <c r="G46" s="248"/>
    </row>
    <row r="47" spans="1:21">
      <c r="A47" s="154"/>
      <c r="B47" s="155"/>
    </row>
    <row r="48" spans="1:21" ht="15">
      <c r="A48" s="12" t="s">
        <v>369</v>
      </c>
    </row>
    <row r="49" spans="1:54" ht="15" outlineLevel="1">
      <c r="A49" s="12"/>
    </row>
    <row r="50" spans="1:54" ht="14" outlineLevel="1" thickBot="1">
      <c r="A50" s="4" t="s">
        <v>370</v>
      </c>
    </row>
    <row r="51" spans="1:54" outlineLevel="2">
      <c r="B51" s="19"/>
      <c r="C51" s="19"/>
      <c r="D51" s="19"/>
      <c r="E51" s="419" t="s">
        <v>270</v>
      </c>
      <c r="F51" s="407"/>
      <c r="G51" s="407"/>
      <c r="H51" s="407"/>
      <c r="I51" s="407"/>
      <c r="J51" s="407" t="s">
        <v>271</v>
      </c>
      <c r="K51" s="407"/>
      <c r="L51" s="407"/>
      <c r="M51" s="407"/>
      <c r="N51" s="407"/>
      <c r="O51" s="407" t="s">
        <v>272</v>
      </c>
      <c r="P51" s="407"/>
      <c r="Q51" s="407"/>
      <c r="R51" s="407"/>
      <c r="S51" s="407"/>
      <c r="T51" s="407" t="s">
        <v>273</v>
      </c>
      <c r="U51" s="407"/>
      <c r="V51" s="407"/>
      <c r="W51" s="407"/>
      <c r="X51" s="407"/>
      <c r="Y51" s="407" t="s">
        <v>371</v>
      </c>
      <c r="Z51" s="407"/>
      <c r="AA51" s="407"/>
      <c r="AB51" s="407"/>
      <c r="AC51" s="407"/>
      <c r="AD51" s="407" t="s">
        <v>372</v>
      </c>
      <c r="AE51" s="407"/>
      <c r="AF51" s="407"/>
      <c r="AG51" s="407"/>
      <c r="AH51" s="407"/>
      <c r="AI51" s="407" t="s">
        <v>373</v>
      </c>
      <c r="AJ51" s="407"/>
      <c r="AK51" s="407"/>
      <c r="AL51" s="407"/>
      <c r="AM51" s="407"/>
      <c r="AN51" s="407" t="s">
        <v>374</v>
      </c>
      <c r="AO51" s="407"/>
      <c r="AP51" s="407"/>
      <c r="AQ51" s="407"/>
      <c r="AR51" s="407"/>
      <c r="AS51" s="407" t="s">
        <v>375</v>
      </c>
      <c r="AT51" s="407"/>
      <c r="AU51" s="407"/>
      <c r="AV51" s="407"/>
      <c r="AW51" s="407"/>
      <c r="AX51" s="407" t="s">
        <v>376</v>
      </c>
      <c r="AY51" s="407"/>
      <c r="AZ51" s="407"/>
      <c r="BA51" s="407"/>
      <c r="BB51" s="411"/>
    </row>
    <row r="52" spans="1:54" outlineLevel="2">
      <c r="B52" s="19"/>
      <c r="C52" s="19"/>
      <c r="D52" s="19"/>
      <c r="E52" s="256">
        <v>1</v>
      </c>
      <c r="F52" s="130">
        <v>2</v>
      </c>
      <c r="G52" s="130">
        <v>3</v>
      </c>
      <c r="H52" s="130">
        <v>4</v>
      </c>
      <c r="I52" s="130">
        <v>5</v>
      </c>
      <c r="J52" s="153">
        <v>6</v>
      </c>
      <c r="K52" s="130">
        <v>7</v>
      </c>
      <c r="L52" s="130">
        <v>8</v>
      </c>
      <c r="M52" s="130">
        <v>9</v>
      </c>
      <c r="N52" s="130">
        <v>10</v>
      </c>
      <c r="O52" s="153">
        <v>11</v>
      </c>
      <c r="P52" s="130">
        <v>12</v>
      </c>
      <c r="Q52" s="130">
        <v>13</v>
      </c>
      <c r="R52" s="130">
        <v>14</v>
      </c>
      <c r="S52" s="130">
        <v>15</v>
      </c>
      <c r="T52" s="153">
        <v>16</v>
      </c>
      <c r="U52" s="130">
        <v>17</v>
      </c>
      <c r="V52" s="130">
        <v>18</v>
      </c>
      <c r="W52" s="130">
        <v>19</v>
      </c>
      <c r="X52" s="130">
        <v>20</v>
      </c>
      <c r="Y52" s="153">
        <v>21</v>
      </c>
      <c r="Z52" s="130">
        <v>22</v>
      </c>
      <c r="AA52" s="130">
        <v>23</v>
      </c>
      <c r="AB52" s="130">
        <v>24</v>
      </c>
      <c r="AC52" s="130">
        <v>25</v>
      </c>
      <c r="AD52" s="153">
        <v>26</v>
      </c>
      <c r="AE52" s="130">
        <v>27</v>
      </c>
      <c r="AF52" s="130">
        <v>28</v>
      </c>
      <c r="AG52" s="130">
        <v>29</v>
      </c>
      <c r="AH52" s="130">
        <v>30</v>
      </c>
      <c r="AI52" s="153">
        <v>31</v>
      </c>
      <c r="AJ52" s="130">
        <v>32</v>
      </c>
      <c r="AK52" s="130">
        <v>33</v>
      </c>
      <c r="AL52" s="130">
        <v>34</v>
      </c>
      <c r="AM52" s="130">
        <v>35</v>
      </c>
      <c r="AN52" s="153">
        <v>36</v>
      </c>
      <c r="AO52" s="130">
        <v>37</v>
      </c>
      <c r="AP52" s="130">
        <v>38</v>
      </c>
      <c r="AQ52" s="130">
        <v>39</v>
      </c>
      <c r="AR52" s="130">
        <v>40</v>
      </c>
      <c r="AS52" s="153">
        <v>41</v>
      </c>
      <c r="AT52" s="130">
        <v>42</v>
      </c>
      <c r="AU52" s="130">
        <v>43</v>
      </c>
      <c r="AV52" s="130">
        <v>44</v>
      </c>
      <c r="AW52" s="130">
        <v>45</v>
      </c>
      <c r="AX52" s="130">
        <v>46</v>
      </c>
      <c r="AY52" s="130">
        <v>47</v>
      </c>
      <c r="AZ52" s="130">
        <v>48</v>
      </c>
      <c r="BA52" s="130">
        <v>49</v>
      </c>
      <c r="BB52" s="257">
        <v>50</v>
      </c>
    </row>
    <row r="53" spans="1:54" ht="14" outlineLevel="2" thickBot="1">
      <c r="B53" s="19" t="s">
        <v>363</v>
      </c>
      <c r="C53" s="19" t="s">
        <v>377</v>
      </c>
      <c r="D53" s="19"/>
      <c r="E53" s="258">
        <v>2027</v>
      </c>
      <c r="F53" s="259">
        <v>2028</v>
      </c>
      <c r="G53" s="259">
        <v>2029</v>
      </c>
      <c r="H53" s="259">
        <v>2030</v>
      </c>
      <c r="I53" s="259">
        <v>2031</v>
      </c>
      <c r="J53" s="259">
        <v>2032</v>
      </c>
      <c r="K53" s="259">
        <v>2033</v>
      </c>
      <c r="L53" s="259">
        <v>2034</v>
      </c>
      <c r="M53" s="259">
        <v>2035</v>
      </c>
      <c r="N53" s="259">
        <v>2036</v>
      </c>
      <c r="O53" s="259">
        <v>2037</v>
      </c>
      <c r="P53" s="259">
        <v>2038</v>
      </c>
      <c r="Q53" s="259">
        <v>2039</v>
      </c>
      <c r="R53" s="259">
        <v>2040</v>
      </c>
      <c r="S53" s="259">
        <v>2041</v>
      </c>
      <c r="T53" s="259">
        <v>2042</v>
      </c>
      <c r="U53" s="259">
        <v>2043</v>
      </c>
      <c r="V53" s="259">
        <v>2044</v>
      </c>
      <c r="W53" s="259">
        <v>2045</v>
      </c>
      <c r="X53" s="259">
        <v>2046</v>
      </c>
      <c r="Y53" s="259">
        <v>2047</v>
      </c>
      <c r="Z53" s="259">
        <v>2048</v>
      </c>
      <c r="AA53" s="259">
        <v>2049</v>
      </c>
      <c r="AB53" s="259">
        <v>2050</v>
      </c>
      <c r="AC53" s="259">
        <v>2051</v>
      </c>
      <c r="AD53" s="259">
        <v>2052</v>
      </c>
      <c r="AE53" s="259">
        <v>2053</v>
      </c>
      <c r="AF53" s="259">
        <v>2054</v>
      </c>
      <c r="AG53" s="259">
        <v>2055</v>
      </c>
      <c r="AH53" s="259">
        <v>2056</v>
      </c>
      <c r="AI53" s="259">
        <v>2057</v>
      </c>
      <c r="AJ53" s="259">
        <v>2058</v>
      </c>
      <c r="AK53" s="259">
        <v>2059</v>
      </c>
      <c r="AL53" s="259">
        <v>2060</v>
      </c>
      <c r="AM53" s="259">
        <v>2061</v>
      </c>
      <c r="AN53" s="259">
        <v>2062</v>
      </c>
      <c r="AO53" s="259">
        <v>2063</v>
      </c>
      <c r="AP53" s="259">
        <v>2064</v>
      </c>
      <c r="AQ53" s="259">
        <v>2065</v>
      </c>
      <c r="AR53" s="259">
        <v>2066</v>
      </c>
      <c r="AS53" s="259">
        <v>2067</v>
      </c>
      <c r="AT53" s="259">
        <v>2068</v>
      </c>
      <c r="AU53" s="259">
        <v>2069</v>
      </c>
      <c r="AV53" s="259">
        <v>2070</v>
      </c>
      <c r="AW53" s="259">
        <v>2071</v>
      </c>
      <c r="AX53" s="259">
        <v>2072</v>
      </c>
      <c r="AY53" s="259">
        <v>2073</v>
      </c>
      <c r="AZ53" s="259">
        <v>2074</v>
      </c>
      <c r="BA53" s="259">
        <v>2075</v>
      </c>
      <c r="BB53" s="260">
        <v>2076</v>
      </c>
    </row>
    <row r="54" spans="1:54" outlineLevel="2">
      <c r="A54" s="427" t="s">
        <v>378</v>
      </c>
      <c r="B54" s="127"/>
      <c r="C54" s="127"/>
      <c r="D54" s="124" t="s">
        <v>379</v>
      </c>
      <c r="E54" s="242"/>
      <c r="F54" s="242"/>
      <c r="G54" s="242"/>
      <c r="H54" s="242"/>
      <c r="I54" s="242"/>
      <c r="J54" s="24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53"/>
    </row>
    <row r="55" spans="1:54" outlineLevel="2">
      <c r="A55" s="428"/>
      <c r="B55" s="36"/>
      <c r="C55" s="121"/>
      <c r="D55" s="2" t="s">
        <v>379</v>
      </c>
      <c r="E55" s="241"/>
      <c r="F55" s="241"/>
      <c r="G55" s="241"/>
      <c r="H55" s="241"/>
      <c r="I55" s="241"/>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54"/>
    </row>
    <row r="56" spans="1:54" outlineLevel="2">
      <c r="A56" s="428"/>
      <c r="B56" s="36"/>
      <c r="C56" s="121"/>
      <c r="D56" s="2" t="s">
        <v>379</v>
      </c>
      <c r="E56" s="241"/>
      <c r="F56" s="241"/>
      <c r="G56" s="241"/>
      <c r="H56" s="241"/>
      <c r="I56" s="241"/>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54"/>
    </row>
    <row r="57" spans="1:54" outlineLevel="2">
      <c r="A57" s="428"/>
      <c r="B57" s="36"/>
      <c r="C57" s="121"/>
      <c r="D57" s="2" t="s">
        <v>379</v>
      </c>
      <c r="E57" s="241"/>
      <c r="F57" s="241"/>
      <c r="G57" s="241"/>
      <c r="H57" s="241"/>
      <c r="I57" s="241"/>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54"/>
    </row>
    <row r="58" spans="1:54" outlineLevel="2">
      <c r="A58" s="428"/>
      <c r="B58" s="36"/>
      <c r="C58" s="121"/>
      <c r="D58" s="2" t="s">
        <v>379</v>
      </c>
      <c r="E58" s="241"/>
      <c r="F58" s="241"/>
      <c r="G58" s="241"/>
      <c r="H58" s="241"/>
      <c r="I58" s="241"/>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54"/>
    </row>
    <row r="59" spans="1:54" outlineLevel="2">
      <c r="A59" s="428"/>
      <c r="B59" s="36"/>
      <c r="C59" s="121"/>
      <c r="D59" s="2" t="s">
        <v>379</v>
      </c>
      <c r="E59" s="241"/>
      <c r="F59" s="241"/>
      <c r="G59" s="241"/>
      <c r="H59" s="241"/>
      <c r="I59" s="241"/>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54"/>
    </row>
    <row r="60" spans="1:54" outlineLevel="2">
      <c r="A60" s="428"/>
      <c r="B60" s="36"/>
      <c r="C60" s="121"/>
      <c r="D60" s="2" t="s">
        <v>379</v>
      </c>
      <c r="E60" s="241"/>
      <c r="F60" s="241"/>
      <c r="G60" s="241"/>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54"/>
    </row>
    <row r="61" spans="1:54" outlineLevel="2">
      <c r="A61" s="428"/>
      <c r="B61" s="36"/>
      <c r="C61" s="121"/>
      <c r="D61" s="2" t="s">
        <v>379</v>
      </c>
      <c r="E61" s="241"/>
      <c r="F61" s="241"/>
      <c r="G61" s="241"/>
      <c r="H61" s="241"/>
      <c r="I61" s="241"/>
      <c r="J61" s="241"/>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54"/>
    </row>
    <row r="62" spans="1:54" outlineLevel="2">
      <c r="A62" s="428"/>
      <c r="B62" s="36"/>
      <c r="C62" s="121"/>
      <c r="D62" s="2" t="s">
        <v>379</v>
      </c>
      <c r="E62" s="241"/>
      <c r="F62" s="241"/>
      <c r="G62" s="241"/>
      <c r="H62" s="241"/>
      <c r="I62" s="241"/>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54"/>
    </row>
    <row r="63" spans="1:54" outlineLevel="2">
      <c r="A63" s="428"/>
      <c r="B63" s="36"/>
      <c r="C63" s="121"/>
      <c r="D63" s="2" t="s">
        <v>379</v>
      </c>
      <c r="E63" s="241"/>
      <c r="F63" s="241"/>
      <c r="G63" s="241"/>
      <c r="H63" s="241"/>
      <c r="I63" s="241"/>
      <c r="J63" s="241"/>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54"/>
    </row>
    <row r="64" spans="1:54" ht="14" outlineLevel="2" thickBot="1">
      <c r="A64" s="429"/>
      <c r="B64" s="122" t="s">
        <v>380</v>
      </c>
      <c r="C64" s="296" t="s">
        <v>381</v>
      </c>
      <c r="D64" s="123" t="s">
        <v>379</v>
      </c>
      <c r="E64" s="23">
        <f>SUM(E54:E63)</f>
        <v>0</v>
      </c>
      <c r="F64" s="23">
        <f t="shared" ref="F64:BB64" si="3">SUM(F54:F63)</f>
        <v>0</v>
      </c>
      <c r="G64" s="23">
        <f t="shared" si="3"/>
        <v>0</v>
      </c>
      <c r="H64" s="23">
        <f t="shared" si="3"/>
        <v>0</v>
      </c>
      <c r="I64" s="23">
        <f t="shared" si="3"/>
        <v>0</v>
      </c>
      <c r="J64" s="23">
        <f t="shared" si="3"/>
        <v>0</v>
      </c>
      <c r="K64" s="23">
        <f t="shared" si="3"/>
        <v>0</v>
      </c>
      <c r="L64" s="23">
        <f t="shared" si="3"/>
        <v>0</v>
      </c>
      <c r="M64" s="23">
        <f t="shared" si="3"/>
        <v>0</v>
      </c>
      <c r="N64" s="23">
        <f t="shared" si="3"/>
        <v>0</v>
      </c>
      <c r="O64" s="23">
        <f t="shared" si="3"/>
        <v>0</v>
      </c>
      <c r="P64" s="23">
        <f t="shared" si="3"/>
        <v>0</v>
      </c>
      <c r="Q64" s="23">
        <f t="shared" si="3"/>
        <v>0</v>
      </c>
      <c r="R64" s="23">
        <f t="shared" si="3"/>
        <v>0</v>
      </c>
      <c r="S64" s="23">
        <f t="shared" si="3"/>
        <v>0</v>
      </c>
      <c r="T64" s="23">
        <f t="shared" si="3"/>
        <v>0</v>
      </c>
      <c r="U64" s="23">
        <f t="shared" si="3"/>
        <v>0</v>
      </c>
      <c r="V64" s="23">
        <f t="shared" si="3"/>
        <v>0</v>
      </c>
      <c r="W64" s="23">
        <f t="shared" si="3"/>
        <v>0</v>
      </c>
      <c r="X64" s="23">
        <f t="shared" si="3"/>
        <v>0</v>
      </c>
      <c r="Y64" s="23">
        <f t="shared" si="3"/>
        <v>0</v>
      </c>
      <c r="Z64" s="23">
        <f t="shared" si="3"/>
        <v>0</v>
      </c>
      <c r="AA64" s="23">
        <f t="shared" si="3"/>
        <v>0</v>
      </c>
      <c r="AB64" s="23">
        <f t="shared" si="3"/>
        <v>0</v>
      </c>
      <c r="AC64" s="23">
        <f t="shared" si="3"/>
        <v>0</v>
      </c>
      <c r="AD64" s="23">
        <f t="shared" si="3"/>
        <v>0</v>
      </c>
      <c r="AE64" s="23">
        <f t="shared" si="3"/>
        <v>0</v>
      </c>
      <c r="AF64" s="23">
        <f t="shared" si="3"/>
        <v>0</v>
      </c>
      <c r="AG64" s="23">
        <f t="shared" si="3"/>
        <v>0</v>
      </c>
      <c r="AH64" s="23">
        <f t="shared" si="3"/>
        <v>0</v>
      </c>
      <c r="AI64" s="23">
        <f t="shared" si="3"/>
        <v>0</v>
      </c>
      <c r="AJ64" s="23">
        <f t="shared" si="3"/>
        <v>0</v>
      </c>
      <c r="AK64" s="23">
        <f t="shared" si="3"/>
        <v>0</v>
      </c>
      <c r="AL64" s="23">
        <f t="shared" si="3"/>
        <v>0</v>
      </c>
      <c r="AM64" s="23">
        <f t="shared" si="3"/>
        <v>0</v>
      </c>
      <c r="AN64" s="23">
        <f t="shared" si="3"/>
        <v>0</v>
      </c>
      <c r="AO64" s="23">
        <f t="shared" si="3"/>
        <v>0</v>
      </c>
      <c r="AP64" s="23">
        <f t="shared" si="3"/>
        <v>0</v>
      </c>
      <c r="AQ64" s="23">
        <f t="shared" si="3"/>
        <v>0</v>
      </c>
      <c r="AR64" s="23">
        <f t="shared" si="3"/>
        <v>0</v>
      </c>
      <c r="AS64" s="23">
        <f t="shared" si="3"/>
        <v>0</v>
      </c>
      <c r="AT64" s="23">
        <f t="shared" si="3"/>
        <v>0</v>
      </c>
      <c r="AU64" s="23">
        <f t="shared" si="3"/>
        <v>0</v>
      </c>
      <c r="AV64" s="23">
        <f t="shared" si="3"/>
        <v>0</v>
      </c>
      <c r="AW64" s="23">
        <f t="shared" si="3"/>
        <v>0</v>
      </c>
      <c r="AX64" s="23">
        <f t="shared" si="3"/>
        <v>0</v>
      </c>
      <c r="AY64" s="23">
        <f t="shared" si="3"/>
        <v>0</v>
      </c>
      <c r="AZ64" s="23">
        <f t="shared" si="3"/>
        <v>0</v>
      </c>
      <c r="BA64" s="23">
        <f t="shared" si="3"/>
        <v>0</v>
      </c>
      <c r="BB64" s="255">
        <f t="shared" si="3"/>
        <v>0</v>
      </c>
    </row>
    <row r="65" spans="1:54" ht="14" outlineLevel="2" thickBot="1">
      <c r="B65" s="19"/>
      <c r="C65" s="19"/>
      <c r="D65" s="19"/>
      <c r="E65" s="15"/>
    </row>
    <row r="66" spans="1:54" ht="12.75" customHeight="1" outlineLevel="2">
      <c r="A66" s="420" t="s">
        <v>382</v>
      </c>
      <c r="B66" s="266"/>
      <c r="C66" s="267"/>
      <c r="D66" s="268" t="s">
        <v>379</v>
      </c>
      <c r="E66" s="242"/>
      <c r="F66" s="242"/>
      <c r="G66" s="242"/>
      <c r="H66" s="242"/>
      <c r="I66" s="242"/>
      <c r="J66" s="242"/>
      <c r="K66" s="242"/>
      <c r="L66" s="242"/>
      <c r="M66" s="242"/>
      <c r="N66" s="242"/>
      <c r="O66" s="242"/>
      <c r="P66" s="242"/>
      <c r="Q66" s="242"/>
      <c r="R66" s="242"/>
      <c r="S66" s="242"/>
      <c r="T66" s="242"/>
      <c r="U66" s="242"/>
      <c r="V66" s="242"/>
      <c r="W66" s="242"/>
      <c r="X66" s="242"/>
      <c r="Y66" s="242"/>
      <c r="Z66" s="242"/>
      <c r="AA66" s="242"/>
      <c r="AB66" s="242"/>
      <c r="AC66" s="242"/>
      <c r="AD66" s="242"/>
      <c r="AE66" s="242"/>
      <c r="AF66" s="242"/>
      <c r="AG66" s="242"/>
      <c r="AH66" s="242"/>
      <c r="AI66" s="242"/>
      <c r="AJ66" s="242"/>
      <c r="AK66" s="242"/>
      <c r="AL66" s="242"/>
      <c r="AM66" s="242"/>
      <c r="AN66" s="242"/>
      <c r="AO66" s="242"/>
      <c r="AP66" s="242"/>
      <c r="AQ66" s="242"/>
      <c r="AR66" s="242"/>
      <c r="AS66" s="242"/>
      <c r="AT66" s="242"/>
      <c r="AU66" s="242"/>
      <c r="AV66" s="242"/>
      <c r="AW66" s="242"/>
      <c r="AX66" s="242"/>
      <c r="AY66" s="242"/>
      <c r="AZ66" s="242"/>
      <c r="BA66" s="242"/>
      <c r="BB66" s="242"/>
    </row>
    <row r="67" spans="1:54" outlineLevel="2">
      <c r="A67" s="421"/>
      <c r="B67" s="252"/>
      <c r="C67" s="267"/>
      <c r="D67" s="269" t="s">
        <v>379</v>
      </c>
      <c r="E67" s="241"/>
      <c r="F67" s="241"/>
      <c r="G67" s="241"/>
      <c r="H67" s="241"/>
      <c r="I67" s="241"/>
      <c r="J67" s="241"/>
      <c r="K67" s="241"/>
      <c r="L67" s="241"/>
      <c r="M67" s="241"/>
      <c r="N67" s="241"/>
      <c r="O67" s="241"/>
      <c r="P67" s="241"/>
      <c r="Q67" s="24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row>
    <row r="68" spans="1:54" outlineLevel="2">
      <c r="A68" s="421"/>
      <c r="B68" s="252"/>
      <c r="C68" s="267"/>
      <c r="D68" s="269" t="s">
        <v>379</v>
      </c>
      <c r="E68" s="241"/>
      <c r="F68" s="241"/>
      <c r="G68" s="241"/>
      <c r="H68" s="241"/>
      <c r="I68" s="241"/>
      <c r="J68" s="241"/>
      <c r="K68" s="241"/>
      <c r="L68" s="241"/>
      <c r="M68" s="241"/>
      <c r="N68" s="241"/>
      <c r="O68" s="241"/>
      <c r="P68" s="241"/>
      <c r="Q68" s="241"/>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c r="AQ68" s="241"/>
      <c r="AR68" s="241"/>
      <c r="AS68" s="241"/>
      <c r="AT68" s="241"/>
      <c r="AU68" s="241"/>
      <c r="AV68" s="241"/>
      <c r="AW68" s="241"/>
      <c r="AX68" s="241"/>
      <c r="AY68" s="241"/>
      <c r="AZ68" s="241"/>
      <c r="BA68" s="241"/>
      <c r="BB68" s="241"/>
    </row>
    <row r="69" spans="1:54" outlineLevel="2">
      <c r="A69" s="421"/>
      <c r="B69" s="252"/>
      <c r="C69" s="267"/>
      <c r="D69" s="269" t="s">
        <v>379</v>
      </c>
      <c r="E69" s="241"/>
      <c r="F69" s="241"/>
      <c r="G69" s="24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row>
    <row r="70" spans="1:54" outlineLevel="2">
      <c r="A70" s="421"/>
      <c r="B70" s="252"/>
      <c r="C70" s="267"/>
      <c r="D70" s="269" t="s">
        <v>379</v>
      </c>
      <c r="E70" s="241"/>
      <c r="F70" s="241"/>
      <c r="G70" s="241"/>
      <c r="H70" s="241"/>
      <c r="I70" s="241"/>
      <c r="J70" s="241"/>
      <c r="K70" s="241"/>
      <c r="L70" s="241"/>
      <c r="M70" s="241"/>
      <c r="N70" s="241"/>
      <c r="O70" s="241"/>
      <c r="P70" s="241"/>
      <c r="Q70" s="24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row>
    <row r="71" spans="1:54" ht="14" outlineLevel="2" thickBot="1">
      <c r="A71" s="422"/>
      <c r="B71" s="122" t="s">
        <v>383</v>
      </c>
      <c r="C71" s="123"/>
      <c r="D71" s="270" t="s">
        <v>379</v>
      </c>
      <c r="E71" s="21">
        <f>SUM(E66:E70)</f>
        <v>0</v>
      </c>
      <c r="F71" s="21">
        <f t="shared" ref="F71:BB71" si="4">SUM(F66:F70)</f>
        <v>0</v>
      </c>
      <c r="G71" s="21">
        <f t="shared" si="4"/>
        <v>0</v>
      </c>
      <c r="H71" s="21">
        <f t="shared" si="4"/>
        <v>0</v>
      </c>
      <c r="I71" s="21">
        <f t="shared" si="4"/>
        <v>0</v>
      </c>
      <c r="J71" s="21">
        <f t="shared" si="4"/>
        <v>0</v>
      </c>
      <c r="K71" s="21">
        <f t="shared" si="4"/>
        <v>0</v>
      </c>
      <c r="L71" s="21">
        <f t="shared" si="4"/>
        <v>0</v>
      </c>
      <c r="M71" s="21">
        <f t="shared" si="4"/>
        <v>0</v>
      </c>
      <c r="N71" s="21">
        <f t="shared" si="4"/>
        <v>0</v>
      </c>
      <c r="O71" s="21">
        <f t="shared" si="4"/>
        <v>0</v>
      </c>
      <c r="P71" s="21">
        <f t="shared" si="4"/>
        <v>0</v>
      </c>
      <c r="Q71" s="21">
        <f t="shared" si="4"/>
        <v>0</v>
      </c>
      <c r="R71" s="21">
        <f t="shared" si="4"/>
        <v>0</v>
      </c>
      <c r="S71" s="21">
        <f t="shared" si="4"/>
        <v>0</v>
      </c>
      <c r="T71" s="21">
        <f t="shared" si="4"/>
        <v>0</v>
      </c>
      <c r="U71" s="21">
        <f t="shared" si="4"/>
        <v>0</v>
      </c>
      <c r="V71" s="21">
        <f t="shared" si="4"/>
        <v>0</v>
      </c>
      <c r="W71" s="21">
        <f t="shared" si="4"/>
        <v>0</v>
      </c>
      <c r="X71" s="21">
        <f t="shared" si="4"/>
        <v>0</v>
      </c>
      <c r="Y71" s="21">
        <f t="shared" si="4"/>
        <v>0</v>
      </c>
      <c r="Z71" s="21">
        <f t="shared" si="4"/>
        <v>0</v>
      </c>
      <c r="AA71" s="21">
        <f t="shared" si="4"/>
        <v>0</v>
      </c>
      <c r="AB71" s="21">
        <f t="shared" si="4"/>
        <v>0</v>
      </c>
      <c r="AC71" s="21">
        <f t="shared" si="4"/>
        <v>0</v>
      </c>
      <c r="AD71" s="21">
        <f t="shared" si="4"/>
        <v>0</v>
      </c>
      <c r="AE71" s="21">
        <f t="shared" si="4"/>
        <v>0</v>
      </c>
      <c r="AF71" s="21">
        <f t="shared" si="4"/>
        <v>0</v>
      </c>
      <c r="AG71" s="21">
        <f t="shared" si="4"/>
        <v>0</v>
      </c>
      <c r="AH71" s="21">
        <f t="shared" si="4"/>
        <v>0</v>
      </c>
      <c r="AI71" s="21">
        <f t="shared" si="4"/>
        <v>0</v>
      </c>
      <c r="AJ71" s="21">
        <f t="shared" si="4"/>
        <v>0</v>
      </c>
      <c r="AK71" s="21">
        <f t="shared" si="4"/>
        <v>0</v>
      </c>
      <c r="AL71" s="21">
        <f t="shared" si="4"/>
        <v>0</v>
      </c>
      <c r="AM71" s="21">
        <f t="shared" si="4"/>
        <v>0</v>
      </c>
      <c r="AN71" s="21">
        <f t="shared" si="4"/>
        <v>0</v>
      </c>
      <c r="AO71" s="21">
        <f t="shared" si="4"/>
        <v>0</v>
      </c>
      <c r="AP71" s="21">
        <f t="shared" si="4"/>
        <v>0</v>
      </c>
      <c r="AQ71" s="21">
        <f t="shared" si="4"/>
        <v>0</v>
      </c>
      <c r="AR71" s="21">
        <f t="shared" si="4"/>
        <v>0</v>
      </c>
      <c r="AS71" s="21">
        <f t="shared" si="4"/>
        <v>0</v>
      </c>
      <c r="AT71" s="21">
        <f t="shared" si="4"/>
        <v>0</v>
      </c>
      <c r="AU71" s="21">
        <f t="shared" si="4"/>
        <v>0</v>
      </c>
      <c r="AV71" s="21">
        <f t="shared" si="4"/>
        <v>0</v>
      </c>
      <c r="AW71" s="21">
        <f t="shared" si="4"/>
        <v>0</v>
      </c>
      <c r="AX71" s="21">
        <f t="shared" si="4"/>
        <v>0</v>
      </c>
      <c r="AY71" s="21">
        <f t="shared" si="4"/>
        <v>0</v>
      </c>
      <c r="AZ71" s="21">
        <f t="shared" si="4"/>
        <v>0</v>
      </c>
      <c r="BA71" s="21">
        <f t="shared" si="4"/>
        <v>0</v>
      </c>
      <c r="BB71" s="21">
        <f t="shared" si="4"/>
        <v>0</v>
      </c>
    </row>
    <row r="72" spans="1:54" outlineLevel="2">
      <c r="B72" s="145"/>
      <c r="C72" s="2"/>
      <c r="D72" s="2"/>
      <c r="E72" s="15"/>
    </row>
    <row r="73" spans="1:54" outlineLevel="2">
      <c r="B73" s="145"/>
      <c r="C73" s="2"/>
      <c r="D73" s="2"/>
      <c r="E73" s="15"/>
    </row>
    <row r="74" spans="1:54" ht="14" outlineLevel="2" thickBot="1">
      <c r="B74" s="145"/>
      <c r="C74" s="2"/>
      <c r="D74" s="2"/>
      <c r="E74" s="15"/>
    </row>
    <row r="75" spans="1:54" ht="19.5" customHeight="1" outlineLevel="2">
      <c r="A75" s="420" t="s">
        <v>384</v>
      </c>
      <c r="B75" s="127" t="s">
        <v>385</v>
      </c>
      <c r="C75" s="274"/>
      <c r="D75" s="124" t="s">
        <v>379</v>
      </c>
      <c r="E75" s="275">
        <f>-E158*'Fixed Data'!$B$27/10^2</f>
        <v>0</v>
      </c>
      <c r="F75" s="275">
        <f>-F158*'Fixed Data'!$B$27/10^2</f>
        <v>0</v>
      </c>
      <c r="G75" s="275">
        <f>-G158*'Fixed Data'!$B$27/10^2</f>
        <v>0</v>
      </c>
      <c r="H75" s="275">
        <f>-H158*'Fixed Data'!$B$27/10^2</f>
        <v>0</v>
      </c>
      <c r="I75" s="275">
        <f>-I158*'Fixed Data'!$B$27/10^2</f>
        <v>0</v>
      </c>
      <c r="J75" s="275">
        <f>-J158*'Fixed Data'!$B$27/10^2</f>
        <v>0</v>
      </c>
      <c r="K75" s="275">
        <f>-K158*'Fixed Data'!$B$27/10^2</f>
        <v>0</v>
      </c>
      <c r="L75" s="275">
        <f>-L158*'Fixed Data'!$B$27/10^2</f>
        <v>0</v>
      </c>
      <c r="M75" s="275">
        <f>-M158*'Fixed Data'!$B$27/10^2</f>
        <v>0</v>
      </c>
      <c r="N75" s="275">
        <f>-N158*'Fixed Data'!$B$27/10^2</f>
        <v>0</v>
      </c>
      <c r="O75" s="275">
        <f>-O158*'Fixed Data'!$B$27/10^2</f>
        <v>0</v>
      </c>
      <c r="P75" s="275">
        <f>-P158*'Fixed Data'!$B$27/10^2</f>
        <v>0</v>
      </c>
      <c r="Q75" s="275">
        <f>-Q158*'Fixed Data'!$B$27/10^2</f>
        <v>0</v>
      </c>
      <c r="R75" s="275">
        <f>-R158*'Fixed Data'!$B$27/10^2</f>
        <v>0</v>
      </c>
      <c r="S75" s="275">
        <f>-S158*'Fixed Data'!$B$27/10^2</f>
        <v>0</v>
      </c>
      <c r="T75" s="275">
        <f>-T158*'Fixed Data'!$B$27/10^2</f>
        <v>0</v>
      </c>
      <c r="U75" s="275">
        <f>-U158*'Fixed Data'!$B$27/10^2</f>
        <v>0</v>
      </c>
      <c r="V75" s="275">
        <f>-V158*'Fixed Data'!$B$27/10^2</f>
        <v>0</v>
      </c>
      <c r="W75" s="275">
        <f>-W158*'Fixed Data'!$B$27/10^2</f>
        <v>0</v>
      </c>
      <c r="X75" s="275">
        <f>-X158*'Fixed Data'!$B$27/10^2</f>
        <v>0</v>
      </c>
      <c r="Y75" s="275">
        <f>-Y158*'Fixed Data'!$B$27/10^2</f>
        <v>0</v>
      </c>
      <c r="Z75" s="275">
        <f>-Z158*'Fixed Data'!$B$27/10^2</f>
        <v>0</v>
      </c>
      <c r="AA75" s="275">
        <f>-AA158*'Fixed Data'!$B$27/10^2</f>
        <v>0</v>
      </c>
      <c r="AB75" s="275">
        <f>-AB158*'Fixed Data'!$B$27/10^2</f>
        <v>0</v>
      </c>
      <c r="AC75" s="275">
        <f>-AC158*'Fixed Data'!$B$27/10^2</f>
        <v>0</v>
      </c>
      <c r="AD75" s="275">
        <f>-AD158*'Fixed Data'!$B$27/10^2</f>
        <v>0</v>
      </c>
      <c r="AE75" s="275">
        <f>-AE158*'Fixed Data'!$B$27/10^2</f>
        <v>0</v>
      </c>
      <c r="AF75" s="275">
        <f>-AF158*'Fixed Data'!$B$27/10^2</f>
        <v>0</v>
      </c>
      <c r="AG75" s="275">
        <f>-AG158*'Fixed Data'!$B$27/10^2</f>
        <v>0</v>
      </c>
      <c r="AH75" s="275">
        <f>-AH158*'Fixed Data'!$B$27/10^2</f>
        <v>0</v>
      </c>
      <c r="AI75" s="275">
        <f>-AI158*'Fixed Data'!$B$27/10^2</f>
        <v>0</v>
      </c>
      <c r="AJ75" s="275">
        <f>-AJ158*'Fixed Data'!$B$27/10^2</f>
        <v>0</v>
      </c>
      <c r="AK75" s="275">
        <f>-AK158*'Fixed Data'!$B$27/10^2</f>
        <v>0</v>
      </c>
      <c r="AL75" s="275">
        <f>-AL158*'Fixed Data'!$B$27/10^2</f>
        <v>0</v>
      </c>
      <c r="AM75" s="275">
        <f>-AM158*'Fixed Data'!$B$27/10^2</f>
        <v>0</v>
      </c>
      <c r="AN75" s="275">
        <f>-AN158*'Fixed Data'!$B$27/10^2</f>
        <v>0</v>
      </c>
      <c r="AO75" s="275">
        <f>-AO158*'Fixed Data'!$B$27/10^2</f>
        <v>0</v>
      </c>
      <c r="AP75" s="275">
        <f>-AP158*'Fixed Data'!$B$27/10^2</f>
        <v>0</v>
      </c>
      <c r="AQ75" s="275">
        <f>-AQ158*'Fixed Data'!$B$27/10^2</f>
        <v>0</v>
      </c>
      <c r="AR75" s="275">
        <f>-AR158*'Fixed Data'!$B$27/10^2</f>
        <v>0</v>
      </c>
      <c r="AS75" s="275">
        <f>-AS158*'Fixed Data'!$B$27/10^2</f>
        <v>0</v>
      </c>
      <c r="AT75" s="275">
        <f>-AT158*'Fixed Data'!$B$27/10^2</f>
        <v>0</v>
      </c>
      <c r="AU75" s="275">
        <f>-AU158*'Fixed Data'!$B$27/10^2</f>
        <v>0</v>
      </c>
      <c r="AV75" s="275">
        <f>-AV158*'Fixed Data'!$B$27/10^2</f>
        <v>0</v>
      </c>
      <c r="AW75" s="275">
        <f>-AW158*'Fixed Data'!$B$27/10^2</f>
        <v>0</v>
      </c>
      <c r="AX75" s="275">
        <f>-AX158*'Fixed Data'!$B$27/10^2</f>
        <v>0</v>
      </c>
      <c r="AY75" s="275">
        <f>-AY158*'Fixed Data'!$B$27/10^2</f>
        <v>0</v>
      </c>
      <c r="AZ75" s="275">
        <f>-AZ158*'Fixed Data'!$B$27/10^2</f>
        <v>0</v>
      </c>
      <c r="BA75" s="275">
        <f>-BA158*'Fixed Data'!$B$27/10^2</f>
        <v>0</v>
      </c>
      <c r="BB75" s="275">
        <f>-BB158*'Fixed Data'!$B$27/10^2</f>
        <v>0</v>
      </c>
    </row>
    <row r="76" spans="1:54" ht="19.5" customHeight="1" outlineLevel="2">
      <c r="A76" s="421"/>
      <c r="B76" s="121"/>
      <c r="C76" s="272"/>
      <c r="D76" s="2" t="s">
        <v>379</v>
      </c>
      <c r="E76" s="237"/>
      <c r="F76" s="237"/>
      <c r="G76" s="237"/>
      <c r="H76" s="237"/>
      <c r="I76" s="237"/>
      <c r="J76" s="237"/>
      <c r="K76" s="237"/>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37"/>
      <c r="AZ76" s="237"/>
      <c r="BA76" s="237"/>
      <c r="BB76" s="276"/>
    </row>
    <row r="77" spans="1:54" ht="14" outlineLevel="2" thickBot="1">
      <c r="A77" s="422"/>
      <c r="B77" s="273" t="s">
        <v>386</v>
      </c>
      <c r="C77" s="271"/>
      <c r="D77" s="123" t="s">
        <v>379</v>
      </c>
      <c r="E77" s="23">
        <f t="shared" ref="E77:AJ77" si="5">SUM(E75:E76)</f>
        <v>0</v>
      </c>
      <c r="F77" s="23">
        <f t="shared" si="5"/>
        <v>0</v>
      </c>
      <c r="G77" s="23">
        <f t="shared" si="5"/>
        <v>0</v>
      </c>
      <c r="H77" s="23">
        <f t="shared" si="5"/>
        <v>0</v>
      </c>
      <c r="I77" s="23">
        <f t="shared" si="5"/>
        <v>0</v>
      </c>
      <c r="J77" s="23">
        <f t="shared" si="5"/>
        <v>0</v>
      </c>
      <c r="K77" s="23">
        <f t="shared" si="5"/>
        <v>0</v>
      </c>
      <c r="L77" s="23">
        <f t="shared" si="5"/>
        <v>0</v>
      </c>
      <c r="M77" s="23">
        <f t="shared" si="5"/>
        <v>0</v>
      </c>
      <c r="N77" s="23">
        <f t="shared" si="5"/>
        <v>0</v>
      </c>
      <c r="O77" s="23">
        <f t="shared" si="5"/>
        <v>0</v>
      </c>
      <c r="P77" s="23">
        <f t="shared" si="5"/>
        <v>0</v>
      </c>
      <c r="Q77" s="23">
        <f t="shared" si="5"/>
        <v>0</v>
      </c>
      <c r="R77" s="23">
        <f t="shared" si="5"/>
        <v>0</v>
      </c>
      <c r="S77" s="23">
        <f t="shared" si="5"/>
        <v>0</v>
      </c>
      <c r="T77" s="23">
        <f t="shared" si="5"/>
        <v>0</v>
      </c>
      <c r="U77" s="23">
        <f t="shared" si="5"/>
        <v>0</v>
      </c>
      <c r="V77" s="23">
        <f t="shared" si="5"/>
        <v>0</v>
      </c>
      <c r="W77" s="23">
        <f t="shared" si="5"/>
        <v>0</v>
      </c>
      <c r="X77" s="23">
        <f t="shared" si="5"/>
        <v>0</v>
      </c>
      <c r="Y77" s="23">
        <f t="shared" si="5"/>
        <v>0</v>
      </c>
      <c r="Z77" s="23">
        <f t="shared" si="5"/>
        <v>0</v>
      </c>
      <c r="AA77" s="23">
        <f t="shared" si="5"/>
        <v>0</v>
      </c>
      <c r="AB77" s="23">
        <f t="shared" si="5"/>
        <v>0</v>
      </c>
      <c r="AC77" s="23">
        <f t="shared" si="5"/>
        <v>0</v>
      </c>
      <c r="AD77" s="23">
        <f t="shared" si="5"/>
        <v>0</v>
      </c>
      <c r="AE77" s="23">
        <f t="shared" si="5"/>
        <v>0</v>
      </c>
      <c r="AF77" s="23">
        <f t="shared" si="5"/>
        <v>0</v>
      </c>
      <c r="AG77" s="23">
        <f t="shared" si="5"/>
        <v>0</v>
      </c>
      <c r="AH77" s="23">
        <f t="shared" si="5"/>
        <v>0</v>
      </c>
      <c r="AI77" s="23">
        <f t="shared" si="5"/>
        <v>0</v>
      </c>
      <c r="AJ77" s="23">
        <f t="shared" si="5"/>
        <v>0</v>
      </c>
      <c r="AK77" s="23">
        <f t="shared" ref="AK77:BB77" si="6">SUM(AK75:AK76)</f>
        <v>0</v>
      </c>
      <c r="AL77" s="23">
        <f t="shared" si="6"/>
        <v>0</v>
      </c>
      <c r="AM77" s="23">
        <f t="shared" si="6"/>
        <v>0</v>
      </c>
      <c r="AN77" s="23">
        <f t="shared" si="6"/>
        <v>0</v>
      </c>
      <c r="AO77" s="23">
        <f t="shared" si="6"/>
        <v>0</v>
      </c>
      <c r="AP77" s="23">
        <f t="shared" si="6"/>
        <v>0</v>
      </c>
      <c r="AQ77" s="23">
        <f t="shared" si="6"/>
        <v>0</v>
      </c>
      <c r="AR77" s="23">
        <f t="shared" si="6"/>
        <v>0</v>
      </c>
      <c r="AS77" s="23">
        <f t="shared" si="6"/>
        <v>0</v>
      </c>
      <c r="AT77" s="23">
        <f t="shared" si="6"/>
        <v>0</v>
      </c>
      <c r="AU77" s="23">
        <f t="shared" si="6"/>
        <v>0</v>
      </c>
      <c r="AV77" s="23">
        <f t="shared" si="6"/>
        <v>0</v>
      </c>
      <c r="AW77" s="23">
        <f t="shared" si="6"/>
        <v>0</v>
      </c>
      <c r="AX77" s="23">
        <f t="shared" si="6"/>
        <v>0</v>
      </c>
      <c r="AY77" s="23">
        <f t="shared" si="6"/>
        <v>0</v>
      </c>
      <c r="AZ77" s="23">
        <f t="shared" si="6"/>
        <v>0</v>
      </c>
      <c r="BA77" s="23">
        <f t="shared" si="6"/>
        <v>0</v>
      </c>
      <c r="BB77" s="255">
        <f t="shared" si="6"/>
        <v>0</v>
      </c>
    </row>
    <row r="78" spans="1:54" outlineLevel="2">
      <c r="B78" s="19"/>
      <c r="C78" s="19"/>
      <c r="D78" s="19"/>
      <c r="E78" s="15"/>
    </row>
    <row r="79" spans="1:54" s="7" customFormat="1" ht="14" outlineLevel="1" thickBot="1">
      <c r="B79" s="125"/>
      <c r="C79" s="125"/>
      <c r="D79" s="125"/>
      <c r="E79" s="247"/>
    </row>
    <row r="80" spans="1:54" outlineLevel="1">
      <c r="A80" s="4" t="s">
        <v>387</v>
      </c>
      <c r="B80" s="19"/>
      <c r="C80" s="19"/>
      <c r="D80" s="19"/>
      <c r="E80" s="246">
        <v>2027</v>
      </c>
      <c r="F80" s="246">
        <v>2028</v>
      </c>
      <c r="G80" s="246">
        <v>2029</v>
      </c>
      <c r="H80" s="246">
        <v>2030</v>
      </c>
      <c r="I80" s="246">
        <v>2031</v>
      </c>
      <c r="J80" s="246">
        <v>2032</v>
      </c>
      <c r="K80" s="246">
        <v>2033</v>
      </c>
      <c r="L80" s="246">
        <v>2034</v>
      </c>
      <c r="M80" s="246">
        <v>2035</v>
      </c>
      <c r="N80" s="246">
        <v>2036</v>
      </c>
      <c r="O80" s="246">
        <v>2037</v>
      </c>
      <c r="P80" s="246">
        <v>2038</v>
      </c>
      <c r="Q80" s="246">
        <v>2039</v>
      </c>
      <c r="R80" s="246">
        <v>2040</v>
      </c>
      <c r="S80" s="246">
        <v>2041</v>
      </c>
      <c r="T80" s="246">
        <v>2042</v>
      </c>
      <c r="U80" s="246">
        <v>2043</v>
      </c>
      <c r="V80" s="246">
        <v>2044</v>
      </c>
      <c r="W80" s="246">
        <v>2045</v>
      </c>
      <c r="X80" s="246">
        <v>2046</v>
      </c>
      <c r="Y80" s="246">
        <v>2047</v>
      </c>
      <c r="Z80" s="246">
        <v>2048</v>
      </c>
      <c r="AA80" s="246">
        <v>2049</v>
      </c>
      <c r="AB80" s="246">
        <v>2050</v>
      </c>
      <c r="AC80" s="246">
        <v>2051</v>
      </c>
      <c r="AD80" s="246">
        <v>2052</v>
      </c>
      <c r="AE80" s="246">
        <v>2053</v>
      </c>
      <c r="AF80" s="246">
        <v>2054</v>
      </c>
      <c r="AG80" s="246">
        <v>2055</v>
      </c>
      <c r="AH80" s="246">
        <v>2056</v>
      </c>
      <c r="AI80" s="246">
        <v>2057</v>
      </c>
      <c r="AJ80" s="246">
        <v>2058</v>
      </c>
      <c r="AK80" s="246">
        <v>2059</v>
      </c>
      <c r="AL80" s="246">
        <v>2060</v>
      </c>
      <c r="AM80" s="246">
        <v>2061</v>
      </c>
      <c r="AN80" s="246">
        <v>2062</v>
      </c>
      <c r="AO80" s="246">
        <v>2063</v>
      </c>
      <c r="AP80" s="246">
        <v>2064</v>
      </c>
      <c r="AQ80" s="246">
        <v>2065</v>
      </c>
      <c r="AR80" s="246">
        <v>2066</v>
      </c>
      <c r="AS80" s="246">
        <v>2067</v>
      </c>
      <c r="AT80" s="246">
        <v>2068</v>
      </c>
      <c r="AU80" s="246">
        <v>2069</v>
      </c>
      <c r="AV80" s="246">
        <v>2070</v>
      </c>
      <c r="AW80" s="246">
        <v>2071</v>
      </c>
      <c r="AX80" s="246">
        <v>2072</v>
      </c>
      <c r="AY80" s="246">
        <v>2073</v>
      </c>
      <c r="AZ80" s="246">
        <v>2074</v>
      </c>
      <c r="BA80" s="246">
        <v>2075</v>
      </c>
      <c r="BB80" s="246">
        <v>2076</v>
      </c>
    </row>
    <row r="81" spans="1:54" outlineLevel="2">
      <c r="A81" s="8"/>
      <c r="B81" t="s">
        <v>388</v>
      </c>
      <c r="C81" s="6" t="s">
        <v>389</v>
      </c>
      <c r="D81" t="s">
        <v>390</v>
      </c>
      <c r="E81" s="129">
        <f>$B$20</f>
        <v>0.33700000000000002</v>
      </c>
      <c r="F81" s="129">
        <f t="shared" ref="F81:AA81" si="7">$B$20</f>
        <v>0.33700000000000002</v>
      </c>
      <c r="G81" s="129">
        <f t="shared" si="7"/>
        <v>0.33700000000000002</v>
      </c>
      <c r="H81" s="129">
        <f t="shared" si="7"/>
        <v>0.33700000000000002</v>
      </c>
      <c r="I81" s="129">
        <f t="shared" si="7"/>
        <v>0.33700000000000002</v>
      </c>
      <c r="J81" s="129">
        <f t="shared" si="7"/>
        <v>0.33700000000000002</v>
      </c>
      <c r="K81" s="129">
        <f t="shared" si="7"/>
        <v>0.33700000000000002</v>
      </c>
      <c r="L81" s="129">
        <f t="shared" si="7"/>
        <v>0.33700000000000002</v>
      </c>
      <c r="M81" s="129">
        <f t="shared" si="7"/>
        <v>0.33700000000000002</v>
      </c>
      <c r="N81" s="129">
        <f t="shared" si="7"/>
        <v>0.33700000000000002</v>
      </c>
      <c r="O81" s="129">
        <f t="shared" si="7"/>
        <v>0.33700000000000002</v>
      </c>
      <c r="P81" s="129">
        <f t="shared" si="7"/>
        <v>0.33700000000000002</v>
      </c>
      <c r="Q81" s="129">
        <f t="shared" si="7"/>
        <v>0.33700000000000002</v>
      </c>
      <c r="R81" s="129">
        <f t="shared" si="7"/>
        <v>0.33700000000000002</v>
      </c>
      <c r="S81" s="129">
        <f t="shared" si="7"/>
        <v>0.33700000000000002</v>
      </c>
      <c r="T81" s="129">
        <f t="shared" si="7"/>
        <v>0.33700000000000002</v>
      </c>
      <c r="U81" s="129">
        <f t="shared" si="7"/>
        <v>0.33700000000000002</v>
      </c>
      <c r="V81" s="129">
        <f t="shared" si="7"/>
        <v>0.33700000000000002</v>
      </c>
      <c r="W81" s="129">
        <f t="shared" si="7"/>
        <v>0.33700000000000002</v>
      </c>
      <c r="X81" s="129">
        <f t="shared" si="7"/>
        <v>0.33700000000000002</v>
      </c>
      <c r="Y81" s="129">
        <f t="shared" si="7"/>
        <v>0.33700000000000002</v>
      </c>
      <c r="Z81" s="129">
        <f t="shared" si="7"/>
        <v>0.33700000000000002</v>
      </c>
      <c r="AA81" s="129">
        <f t="shared" si="7"/>
        <v>0.33700000000000002</v>
      </c>
      <c r="AB81" s="129">
        <v>0</v>
      </c>
      <c r="AC81" s="129">
        <v>0</v>
      </c>
      <c r="AD81" s="129">
        <v>0</v>
      </c>
      <c r="AE81" s="129">
        <v>0</v>
      </c>
      <c r="AF81" s="129">
        <v>0</v>
      </c>
      <c r="AG81" s="129">
        <v>0</v>
      </c>
      <c r="AH81" s="129">
        <v>0</v>
      </c>
      <c r="AI81" s="129">
        <v>0</v>
      </c>
      <c r="AJ81" s="129">
        <v>0</v>
      </c>
      <c r="AK81" s="129">
        <v>0</v>
      </c>
      <c r="AL81" s="129">
        <v>0</v>
      </c>
      <c r="AM81" s="129">
        <v>0</v>
      </c>
      <c r="AN81" s="129">
        <v>0</v>
      </c>
      <c r="AO81" s="129">
        <v>0</v>
      </c>
      <c r="AP81" s="129">
        <v>0</v>
      </c>
      <c r="AQ81" s="129">
        <v>0</v>
      </c>
      <c r="AR81" s="129">
        <v>0</v>
      </c>
      <c r="AS81" s="129">
        <v>0</v>
      </c>
      <c r="AT81" s="129">
        <v>0</v>
      </c>
      <c r="AU81" s="129">
        <v>0</v>
      </c>
      <c r="AV81" s="129">
        <v>0</v>
      </c>
      <c r="AW81" s="129">
        <v>0</v>
      </c>
      <c r="AX81" s="129">
        <v>0</v>
      </c>
      <c r="AY81" s="129">
        <v>0</v>
      </c>
      <c r="AZ81" s="129">
        <v>0</v>
      </c>
      <c r="BA81" s="129">
        <v>0</v>
      </c>
      <c r="BB81" s="129">
        <v>0</v>
      </c>
    </row>
    <row r="82" spans="1:54" outlineLevel="2">
      <c r="A82" s="8"/>
      <c r="B82" t="s">
        <v>391</v>
      </c>
      <c r="C82" t="s">
        <v>392</v>
      </c>
      <c r="D82" t="s">
        <v>379</v>
      </c>
      <c r="E82" s="21">
        <f t="shared" ref="E82:BB82" si="8">E64*E81</f>
        <v>0</v>
      </c>
      <c r="F82" s="21">
        <f t="shared" si="8"/>
        <v>0</v>
      </c>
      <c r="G82" s="21">
        <f t="shared" si="8"/>
        <v>0</v>
      </c>
      <c r="H82" s="21">
        <f t="shared" si="8"/>
        <v>0</v>
      </c>
      <c r="I82" s="21">
        <f t="shared" si="8"/>
        <v>0</v>
      </c>
      <c r="J82" s="21">
        <f t="shared" si="8"/>
        <v>0</v>
      </c>
      <c r="K82" s="21">
        <f t="shared" si="8"/>
        <v>0</v>
      </c>
      <c r="L82" s="21">
        <f t="shared" si="8"/>
        <v>0</v>
      </c>
      <c r="M82" s="21">
        <f t="shared" si="8"/>
        <v>0</v>
      </c>
      <c r="N82" s="21">
        <f t="shared" si="8"/>
        <v>0</v>
      </c>
      <c r="O82" s="21">
        <f t="shared" si="8"/>
        <v>0</v>
      </c>
      <c r="P82" s="21">
        <f t="shared" si="8"/>
        <v>0</v>
      </c>
      <c r="Q82" s="21">
        <f t="shared" si="8"/>
        <v>0</v>
      </c>
      <c r="R82" s="21">
        <f t="shared" si="8"/>
        <v>0</v>
      </c>
      <c r="S82" s="21">
        <f t="shared" si="8"/>
        <v>0</v>
      </c>
      <c r="T82" s="21">
        <f t="shared" si="8"/>
        <v>0</v>
      </c>
      <c r="U82" s="21">
        <f t="shared" si="8"/>
        <v>0</v>
      </c>
      <c r="V82" s="21">
        <f t="shared" si="8"/>
        <v>0</v>
      </c>
      <c r="W82" s="21">
        <f t="shared" si="8"/>
        <v>0</v>
      </c>
      <c r="X82" s="21">
        <f t="shared" si="8"/>
        <v>0</v>
      </c>
      <c r="Y82" s="21">
        <f t="shared" si="8"/>
        <v>0</v>
      </c>
      <c r="Z82" s="21">
        <f t="shared" si="8"/>
        <v>0</v>
      </c>
      <c r="AA82" s="21">
        <f t="shared" si="8"/>
        <v>0</v>
      </c>
      <c r="AB82" s="21">
        <f t="shared" si="8"/>
        <v>0</v>
      </c>
      <c r="AC82" s="21">
        <f t="shared" si="8"/>
        <v>0</v>
      </c>
      <c r="AD82" s="21">
        <f t="shared" si="8"/>
        <v>0</v>
      </c>
      <c r="AE82" s="21">
        <f t="shared" si="8"/>
        <v>0</v>
      </c>
      <c r="AF82" s="21">
        <f t="shared" si="8"/>
        <v>0</v>
      </c>
      <c r="AG82" s="21">
        <f t="shared" si="8"/>
        <v>0</v>
      </c>
      <c r="AH82" s="21">
        <f t="shared" si="8"/>
        <v>0</v>
      </c>
      <c r="AI82" s="21">
        <f t="shared" si="8"/>
        <v>0</v>
      </c>
      <c r="AJ82" s="21">
        <f t="shared" si="8"/>
        <v>0</v>
      </c>
      <c r="AK82" s="21">
        <f t="shared" si="8"/>
        <v>0</v>
      </c>
      <c r="AL82" s="21">
        <f t="shared" si="8"/>
        <v>0</v>
      </c>
      <c r="AM82" s="21">
        <f t="shared" si="8"/>
        <v>0</v>
      </c>
      <c r="AN82" s="21">
        <f t="shared" si="8"/>
        <v>0</v>
      </c>
      <c r="AO82" s="21">
        <f t="shared" si="8"/>
        <v>0</v>
      </c>
      <c r="AP82" s="21">
        <f t="shared" si="8"/>
        <v>0</v>
      </c>
      <c r="AQ82" s="21">
        <f t="shared" si="8"/>
        <v>0</v>
      </c>
      <c r="AR82" s="21">
        <f t="shared" si="8"/>
        <v>0</v>
      </c>
      <c r="AS82" s="21">
        <f t="shared" si="8"/>
        <v>0</v>
      </c>
      <c r="AT82" s="21">
        <f t="shared" si="8"/>
        <v>0</v>
      </c>
      <c r="AU82" s="21">
        <f t="shared" si="8"/>
        <v>0</v>
      </c>
      <c r="AV82" s="21">
        <f t="shared" si="8"/>
        <v>0</v>
      </c>
      <c r="AW82" s="21">
        <f t="shared" si="8"/>
        <v>0</v>
      </c>
      <c r="AX82" s="21">
        <f t="shared" si="8"/>
        <v>0</v>
      </c>
      <c r="AY82" s="21">
        <f t="shared" si="8"/>
        <v>0</v>
      </c>
      <c r="AZ82" s="21">
        <f t="shared" si="8"/>
        <v>0</v>
      </c>
      <c r="BA82" s="21">
        <f t="shared" si="8"/>
        <v>0</v>
      </c>
      <c r="BB82" s="21">
        <f t="shared" si="8"/>
        <v>0</v>
      </c>
    </row>
    <row r="83" spans="1:54" outlineLevel="2">
      <c r="A83" s="8"/>
      <c r="B83" t="s">
        <v>393</v>
      </c>
      <c r="C83" t="s">
        <v>394</v>
      </c>
      <c r="D83" t="s">
        <v>379</v>
      </c>
      <c r="E83" s="21">
        <f t="shared" ref="E83:BB83" si="9">E64-E82</f>
        <v>0</v>
      </c>
      <c r="F83" s="21">
        <f t="shared" si="9"/>
        <v>0</v>
      </c>
      <c r="G83" s="21">
        <f t="shared" si="9"/>
        <v>0</v>
      </c>
      <c r="H83" s="21">
        <f t="shared" si="9"/>
        <v>0</v>
      </c>
      <c r="I83" s="21">
        <f t="shared" si="9"/>
        <v>0</v>
      </c>
      <c r="J83" s="21">
        <f t="shared" si="9"/>
        <v>0</v>
      </c>
      <c r="K83" s="21">
        <f t="shared" si="9"/>
        <v>0</v>
      </c>
      <c r="L83" s="21">
        <f t="shared" si="9"/>
        <v>0</v>
      </c>
      <c r="M83" s="21">
        <f t="shared" si="9"/>
        <v>0</v>
      </c>
      <c r="N83" s="21">
        <f t="shared" si="9"/>
        <v>0</v>
      </c>
      <c r="O83" s="21">
        <f t="shared" si="9"/>
        <v>0</v>
      </c>
      <c r="P83" s="21">
        <f t="shared" si="9"/>
        <v>0</v>
      </c>
      <c r="Q83" s="21">
        <f t="shared" si="9"/>
        <v>0</v>
      </c>
      <c r="R83" s="21">
        <f t="shared" si="9"/>
        <v>0</v>
      </c>
      <c r="S83" s="21">
        <f t="shared" si="9"/>
        <v>0</v>
      </c>
      <c r="T83" s="21">
        <f t="shared" si="9"/>
        <v>0</v>
      </c>
      <c r="U83" s="21">
        <f t="shared" si="9"/>
        <v>0</v>
      </c>
      <c r="V83" s="21">
        <f t="shared" si="9"/>
        <v>0</v>
      </c>
      <c r="W83" s="21">
        <f t="shared" si="9"/>
        <v>0</v>
      </c>
      <c r="X83" s="21">
        <f t="shared" si="9"/>
        <v>0</v>
      </c>
      <c r="Y83" s="21">
        <f t="shared" si="9"/>
        <v>0</v>
      </c>
      <c r="Z83" s="21">
        <f t="shared" si="9"/>
        <v>0</v>
      </c>
      <c r="AA83" s="21">
        <f t="shared" si="9"/>
        <v>0</v>
      </c>
      <c r="AB83" s="21">
        <f t="shared" si="9"/>
        <v>0</v>
      </c>
      <c r="AC83" s="21">
        <f t="shared" si="9"/>
        <v>0</v>
      </c>
      <c r="AD83" s="21">
        <f t="shared" si="9"/>
        <v>0</v>
      </c>
      <c r="AE83" s="21">
        <f t="shared" si="9"/>
        <v>0</v>
      </c>
      <c r="AF83" s="21">
        <f t="shared" si="9"/>
        <v>0</v>
      </c>
      <c r="AG83" s="21">
        <f t="shared" si="9"/>
        <v>0</v>
      </c>
      <c r="AH83" s="21">
        <f t="shared" si="9"/>
        <v>0</v>
      </c>
      <c r="AI83" s="21">
        <f t="shared" si="9"/>
        <v>0</v>
      </c>
      <c r="AJ83" s="21">
        <f t="shared" si="9"/>
        <v>0</v>
      </c>
      <c r="AK83" s="21">
        <f t="shared" si="9"/>
        <v>0</v>
      </c>
      <c r="AL83" s="21">
        <f t="shared" si="9"/>
        <v>0</v>
      </c>
      <c r="AM83" s="21">
        <f t="shared" si="9"/>
        <v>0</v>
      </c>
      <c r="AN83" s="21">
        <f t="shared" si="9"/>
        <v>0</v>
      </c>
      <c r="AO83" s="21">
        <f t="shared" si="9"/>
        <v>0</v>
      </c>
      <c r="AP83" s="21">
        <f t="shared" si="9"/>
        <v>0</v>
      </c>
      <c r="AQ83" s="21">
        <f t="shared" si="9"/>
        <v>0</v>
      </c>
      <c r="AR83" s="21">
        <f t="shared" si="9"/>
        <v>0</v>
      </c>
      <c r="AS83" s="21">
        <f t="shared" si="9"/>
        <v>0</v>
      </c>
      <c r="AT83" s="21">
        <f t="shared" si="9"/>
        <v>0</v>
      </c>
      <c r="AU83" s="21">
        <f t="shared" si="9"/>
        <v>0</v>
      </c>
      <c r="AV83" s="21">
        <f t="shared" si="9"/>
        <v>0</v>
      </c>
      <c r="AW83" s="21">
        <f t="shared" si="9"/>
        <v>0</v>
      </c>
      <c r="AX83" s="21">
        <f t="shared" si="9"/>
        <v>0</v>
      </c>
      <c r="AY83" s="21">
        <f t="shared" si="9"/>
        <v>0</v>
      </c>
      <c r="AZ83" s="21">
        <f t="shared" si="9"/>
        <v>0</v>
      </c>
      <c r="BA83" s="21">
        <f t="shared" si="9"/>
        <v>0</v>
      </c>
      <c r="BB83" s="21">
        <f t="shared" si="9"/>
        <v>0</v>
      </c>
    </row>
    <row r="84" spans="1:54" ht="15.5" hidden="1" outlineLevel="3">
      <c r="A84" s="8"/>
      <c r="B84" t="s">
        <v>395</v>
      </c>
      <c r="C84" t="s">
        <v>396</v>
      </c>
      <c r="D84" t="s">
        <v>379</v>
      </c>
      <c r="E84" s="21"/>
      <c r="F84" s="21">
        <f>IF($E$82&lt;0,(IF(2050-E$80&lt;=0,0,(2/(2050-E$80+1))*(1-(SUM($E84:E84)/$E$82))*$E$82*'Fixed Data'!C$52)),0)</f>
        <v>0</v>
      </c>
      <c r="G84" s="21">
        <f>IF($E$82&lt;0,(IF(2050-F$80&lt;=0,0,(2/(2050-F$80+1))*(1-(SUM($E84:F84)/$E$82))*$E$82*'Fixed Data'!D$52)),0)</f>
        <v>0</v>
      </c>
      <c r="H84" s="21">
        <f>IF($E$82&lt;0,(IF(2050-G$80&lt;=0,0,(2/(2050-G$80+1))*(1-(SUM($E84:G84)/$E$82))*$E$82*'Fixed Data'!E$52)),0)</f>
        <v>0</v>
      </c>
      <c r="I84" s="21">
        <f>IF($E$82&lt;0,(IF(2050-H$80&lt;=0,0,(2/(2050-H$80+1))*(1-(SUM($E84:H84)/$E$82))*$E$82*'Fixed Data'!F$52)),0)</f>
        <v>0</v>
      </c>
      <c r="J84" s="21">
        <f>IF($E$82&lt;0,(IF(2050-I$80&lt;=0,0,(2/(2050-I$80+1))*(1-(SUM($E84:I84)/$E$82))*$E$82*'Fixed Data'!G$52)),0)</f>
        <v>0</v>
      </c>
      <c r="K84" s="21">
        <f>IF($E$82&lt;0,(IF(2050-J$80&lt;=0,0,(2/(2050-J$80+1))*(1-(SUM($E84:J84)/$E$82))*$E$82*'Fixed Data'!H$52)),0)</f>
        <v>0</v>
      </c>
      <c r="L84" s="21">
        <f>IF($E$82&lt;0,(IF(2050-K$80&lt;=0,0,(2/(2050-K$80+1))*(1-(SUM($E84:K84)/$E$82))*$E$82*'Fixed Data'!I$52)),0)</f>
        <v>0</v>
      </c>
      <c r="M84" s="21">
        <f>IF($E$82&lt;0,(IF(2050-L$80&lt;=0,0,(2/(2050-L$80+1))*(1-(SUM($E84:L84)/$E$82))*$E$82*'Fixed Data'!J$52)),0)</f>
        <v>0</v>
      </c>
      <c r="N84" s="21">
        <f>IF($E$82&lt;0,(IF(2050-M$80&lt;=0,0,(2/(2050-M$80+1))*(1-(SUM($E84:M84)/$E$82))*$E$82*'Fixed Data'!K$52)),0)</f>
        <v>0</v>
      </c>
      <c r="O84" s="21">
        <f>IF($E$82&lt;0,(IF(2050-N$80&lt;=0,0,(2/(2050-N$80+1))*(1-(SUM($E84:N84)/$E$82))*$E$82*'Fixed Data'!L$52)),0)</f>
        <v>0</v>
      </c>
      <c r="P84" s="21">
        <f>IF($E$82&lt;0,(IF(2050-O$80&lt;=0,0,(2/(2050-O$80+1))*(1-(SUM($E84:O84)/$E$82))*$E$82*'Fixed Data'!M$52)),0)</f>
        <v>0</v>
      </c>
      <c r="Q84" s="21">
        <f>IF($E$82&lt;0,(IF(2050-P$80&lt;=0,0,(2/(2050-P$80+1))*(1-(SUM($E84:P84)/$E$82))*$E$82*'Fixed Data'!N$52)),0)</f>
        <v>0</v>
      </c>
      <c r="R84" s="21">
        <f>IF($E$82&lt;0,(IF(2050-Q$80&lt;=0,0,(2/(2050-Q$80+1))*(1-(SUM($E84:Q84)/$E$82))*$E$82*'Fixed Data'!O$52)),0)</f>
        <v>0</v>
      </c>
      <c r="S84" s="21">
        <f>IF($E$82&lt;0,(IF(2050-R$80&lt;=0,0,(2/(2050-R$80+1))*(1-(SUM($E84:R84)/$E$82))*$E$82*'Fixed Data'!P$52)),0)</f>
        <v>0</v>
      </c>
      <c r="T84" s="21">
        <f>IF($E$82&lt;0,(IF(2050-S$80&lt;=0,0,(2/(2050-S$80+1))*(1-(SUM($E84:S84)/$E$82))*$E$82*'Fixed Data'!Q$52)),0)</f>
        <v>0</v>
      </c>
      <c r="U84" s="21">
        <f>IF($E$82&lt;0,(IF(2050-T$80&lt;=0,0,(2/(2050-T$80+1))*(1-(SUM($E84:T84)/$E$82))*$E$82*'Fixed Data'!R$52)),0)</f>
        <v>0</v>
      </c>
      <c r="V84" s="21">
        <f>IF($E$82&lt;0,(IF(2050-U$80&lt;=0,0,(2/(2050-U$80+1))*(1-(SUM($E84:U84)/$E$82))*$E$82*'Fixed Data'!S$52)),0)</f>
        <v>0</v>
      </c>
      <c r="W84" s="21">
        <f>IF($E$82&lt;0,(IF(2050-V$80&lt;=0,0,(2/(2050-V$80+1))*(1-(SUM($E84:V84)/$E$82))*$E$82*'Fixed Data'!T$52)),0)</f>
        <v>0</v>
      </c>
      <c r="X84" s="21">
        <f>IF($E$82&lt;0,(IF(2050-W$80&lt;=0,0,(2/(2050-W$80+1))*(1-(SUM($E84:W84)/$E$82))*$E$82*'Fixed Data'!U$52)),0)</f>
        <v>0</v>
      </c>
      <c r="Y84" s="21">
        <f>IF($E$82&lt;0,(IF(2050-X$80&lt;=0,0,(2/(2050-X$80+1))*(1-(SUM($E84:X84)/$E$82))*$E$82*'Fixed Data'!V$52)),0)</f>
        <v>0</v>
      </c>
      <c r="Z84" s="21">
        <f>IF($E$82&lt;0,(IF(2050-Y$80&lt;=0,0,(2/(2050-Y$80+1))*(1-(SUM($E84:Y84)/$E$82))*$E$82*'Fixed Data'!W$52)),0)</f>
        <v>0</v>
      </c>
      <c r="AA84" s="21">
        <f>IF($E$82&lt;0,(IF(2050-Z$80&lt;=0,0,(2/(2050-Z$80+1))*(1-(SUM($E84:Z84)/$E$82))*$E$82*'Fixed Data'!X$52)),0)</f>
        <v>0</v>
      </c>
      <c r="AB84" s="21">
        <f>IF($E$82&lt;0,(IF(2050-AA$80&lt;=0,0,(2/(2050-AA$80+1))*(1-(SUM($E84:AA84)/$E$82))*$E$82*'Fixed Data'!Y$52)),0)</f>
        <v>0</v>
      </c>
      <c r="AC84" s="21">
        <f>IF($E$82&lt;0,(IF(2050-AB$80&lt;=0,0,(2/(2050-AB$80+1))*(1-(SUM($E84:AB84)/$E$82))*$E$82*'Fixed Data'!Z$52)),0)</f>
        <v>0</v>
      </c>
      <c r="AD84" s="21">
        <f>IF($E$82&lt;0,(IF(2050-AC$80&lt;=0,0,(2/(2050-AC$80+1))*(1-(SUM($E84:AC84)/$E$82))*$E$82*'Fixed Data'!AA$52)),0)</f>
        <v>0</v>
      </c>
      <c r="AE84" s="21">
        <f>IF($E$82&lt;0,(IF(2050-AD$80&lt;=0,0,(2/(2050-AD$80+1))*(1-(SUM($E84:AD84)/$E$82))*$E$82*'Fixed Data'!AB$52)),0)</f>
        <v>0</v>
      </c>
      <c r="AF84" s="21">
        <f>IF($E$82&lt;0,(IF(2050-AE$80&lt;=0,0,(2/(2050-AE$80+1))*(1-(SUM($E84:AE84)/$E$82))*$E$82*'Fixed Data'!AC$52)),0)</f>
        <v>0</v>
      </c>
      <c r="AG84" s="21">
        <f>IF($E$82&lt;0,(IF(2050-AF$80&lt;=0,0,(2/(2050-AF$80+1))*(1-(SUM($E84:AF84)/$E$82))*$E$82*'Fixed Data'!AD$52)),0)</f>
        <v>0</v>
      </c>
      <c r="AH84" s="21">
        <f>IF($E$82&lt;0,(IF(2050-AG$80&lt;=0,0,(2/(2050-AG$80+1))*(1-(SUM($E84:AG84)/$E$82))*$E$82*'Fixed Data'!AE$52)),0)</f>
        <v>0</v>
      </c>
      <c r="AI84" s="21">
        <f>IF($E$82&lt;0,(IF(2050-AH$80&lt;=0,0,(2/(2050-AH$80+1))*(1-(SUM($E84:AH84)/$E$82))*$E$82*'Fixed Data'!AF$52)),0)</f>
        <v>0</v>
      </c>
      <c r="AJ84" s="21">
        <f>IF($E$82&lt;0,(IF(2050-AI$80&lt;=0,0,(2/(2050-AI$80+1))*(1-(SUM($E84:AI84)/$E$82))*$E$82*'Fixed Data'!AG$52)),0)</f>
        <v>0</v>
      </c>
      <c r="AK84" s="21">
        <f>IF($E$82&lt;0,(IF(2050-AJ$80&lt;=0,0,(2/(2050-AJ$80+1))*(1-(SUM($E84:AJ84)/$E$82))*$E$82*'Fixed Data'!AH$52)),0)</f>
        <v>0</v>
      </c>
      <c r="AL84" s="21">
        <f>IF($E$82&lt;0,(IF(2050-AK$80&lt;=0,0,(2/(2050-AK$80+1))*(1-(SUM($E84:AK84)/$E$82))*$E$82*'Fixed Data'!AI$52)),0)</f>
        <v>0</v>
      </c>
      <c r="AM84" s="21">
        <f>IF($E$82&lt;0,(IF(2050-AL$80&lt;=0,0,(2/(2050-AL$80+1))*(1-(SUM($E84:AL84)/$E$82))*$E$82*'Fixed Data'!AJ$52)),0)</f>
        <v>0</v>
      </c>
      <c r="AN84" s="21">
        <f>IF($E$82&lt;0,(IF(2050-AM$80&lt;=0,0,(2/(2050-AM$80+1))*(1-(SUM($E84:AM84)/$E$82))*$E$82*'Fixed Data'!AK$52)),0)</f>
        <v>0</v>
      </c>
      <c r="AO84" s="21">
        <f>IF($E$82&lt;0,(IF(2050-AN$80&lt;=0,0,(2/(2050-AN$80+1))*(1-(SUM($E84:AN84)/$E$82))*$E$82*'Fixed Data'!AL$52)),0)</f>
        <v>0</v>
      </c>
      <c r="AP84" s="21">
        <f>IF($E$82&lt;0,(IF(2050-AO$80&lt;=0,0,(2/(2050-AO$80+1))*(1-(SUM($E84:AO84)/$E$82))*$E$82*'Fixed Data'!AM$52)),0)</f>
        <v>0</v>
      </c>
      <c r="AQ84" s="21">
        <f>IF($E$82&lt;0,(IF(2050-AP$80&lt;=0,0,(2/(2050-AP$80+1))*(1-(SUM($E84:AP84)/$E$82))*$E$82*'Fixed Data'!AN$52)),0)</f>
        <v>0</v>
      </c>
      <c r="AR84" s="21">
        <f>IF($E$82&lt;0,(IF(2050-AQ$80&lt;=0,0,(2/(2050-AQ$80+1))*(1-(SUM($E84:AQ84)/$E$82))*$E$82*'Fixed Data'!AO$52)),0)</f>
        <v>0</v>
      </c>
      <c r="AS84" s="21">
        <f>IF($E$82&lt;0,(IF(2050-AR$80&lt;=0,0,(2/(2050-AR$80+1))*(1-(SUM($E84:AR84)/$E$82))*$E$82*'Fixed Data'!AP$52)),0)</f>
        <v>0</v>
      </c>
      <c r="AT84" s="21">
        <f>IF($E$82&lt;0,(IF(2050-AS$80&lt;=0,0,(2/(2050-AS$80+1))*(1-(SUM($E84:AS84)/$E$82))*$E$82*'Fixed Data'!AQ$52)),0)</f>
        <v>0</v>
      </c>
      <c r="AU84" s="21">
        <f>IF($E$82&lt;0,(IF(2050-AT$80&lt;=0,0,(2/(2050-AT$80+1))*(1-(SUM($E84:AT84)/$E$82))*$E$82*'Fixed Data'!AR$52)),0)</f>
        <v>0</v>
      </c>
      <c r="AV84" s="21">
        <f>IF($E$82&lt;0,(IF(2050-AU$80&lt;=0,0,(2/(2050-AU$80+1))*(1-(SUM($E84:AU84)/$E$82))*$E$82*'Fixed Data'!AS$52)),0)</f>
        <v>0</v>
      </c>
      <c r="AW84" s="21">
        <f>IF($E$82&lt;0,(IF(2050-AV$80&lt;=0,0,(2/(2050-AV$80+1))*(1-(SUM($E84:AV84)/$E$82))*$E$82*'Fixed Data'!AT$52)),0)</f>
        <v>0</v>
      </c>
      <c r="AX84" s="21">
        <f>IF($E$82&lt;0,(IF(2050-AW$80&lt;=0,0,(2/(2050-AW$80+1))*(1-(SUM($E84:AW84)/$E$82))*$E$82*'Fixed Data'!AU$52)),0)</f>
        <v>0</v>
      </c>
      <c r="AY84" s="21">
        <f>IF($E$82&lt;0,(IF(2050-AX$80&lt;=0,0,(2/(2050-AX$80+1))*(1-(SUM($E84:AX84)/$E$82))*$E$82*'Fixed Data'!AV$52)),0)</f>
        <v>0</v>
      </c>
      <c r="AZ84" s="21">
        <f>IF($E$82&lt;0,(IF(2050-AY$80&lt;=0,0,(2/(2050-AY$80+1))*(1-(SUM($E84:AY84)/$E$82))*$E$82*'Fixed Data'!AW$52)),0)</f>
        <v>0</v>
      </c>
      <c r="BA84" s="21">
        <f>IF($E$82&lt;0,(IF(2050-AZ$80&lt;=0,0,(2/(2050-AZ$80+1))*(1-(SUM($E84:AZ84)/$E$82))*$E$82*'Fixed Data'!AX$52)),0)</f>
        <v>0</v>
      </c>
      <c r="BB84" s="21">
        <f>IF($E$82&lt;0,(IF(2050-BA$80&lt;=0,0,(2/(2050-BA$80+1))*(1-(SUM($E84:BA84)/$E$82))*$E$82*'Fixed Data'!AY$52)),0)</f>
        <v>0</v>
      </c>
    </row>
    <row r="85" spans="1:54" ht="15" hidden="1" customHeight="1" outlineLevel="3">
      <c r="A85" s="8"/>
      <c r="B85" t="s">
        <v>397</v>
      </c>
      <c r="C85" t="s">
        <v>398</v>
      </c>
      <c r="D85" t="s">
        <v>379</v>
      </c>
      <c r="E85" s="18"/>
      <c r="F85" s="18"/>
      <c r="G85" s="21">
        <f>IF($F$82&lt;0,(IF(2050-F$80&lt;=0,0,(2/(2050-F$80+1))*(1-(SUM($E85:F85)/$F$82))*$F$82*'Fixed Data'!D$52)),0)</f>
        <v>0</v>
      </c>
      <c r="H85" s="21">
        <f>IF($F$82&lt;0,(IF(2050-G$80&lt;=0,0,(2/(2050-G$80+1))*(1-(SUM($E85:G85)/$F$82))*$F$82*'Fixed Data'!E$52)),0)</f>
        <v>0</v>
      </c>
      <c r="I85" s="21">
        <f>IF($F$82&lt;0,(IF(2050-H$80&lt;=0,0,(2/(2050-H$80+1))*(1-(SUM($E85:H85)/$F$82))*$F$82*'Fixed Data'!F$52)),0)</f>
        <v>0</v>
      </c>
      <c r="J85" s="21">
        <f>IF($F$82&lt;0,(IF(2050-I$80&lt;=0,0,(2/(2050-I$80+1))*(1-(SUM($E85:I85)/$F$82))*$F$82*'Fixed Data'!G$52)),0)</f>
        <v>0</v>
      </c>
      <c r="K85" s="21">
        <f>IF($F$82&lt;0,(IF(2050-J$80&lt;=0,0,(2/(2050-J$80+1))*(1-(SUM($E85:J85)/$F$82))*$F$82*'Fixed Data'!H$52)),0)</f>
        <v>0</v>
      </c>
      <c r="L85" s="21">
        <f>IF($F$82&lt;0,(IF(2050-K$80&lt;=0,0,(2/(2050-K$80+1))*(1-(SUM($E85:K85)/$F$82))*$F$82*'Fixed Data'!I$52)),0)</f>
        <v>0</v>
      </c>
      <c r="M85" s="21">
        <f>IF($F$82&lt;0,(IF(2050-L$80&lt;=0,0,(2/(2050-L$80+1))*(1-(SUM($E85:L85)/$F$82))*$F$82*'Fixed Data'!J$52)),0)</f>
        <v>0</v>
      </c>
      <c r="N85" s="21">
        <f>IF($F$82&lt;0,(IF(2050-M$80&lt;=0,0,(2/(2050-M$80+1))*(1-(SUM($E85:M85)/$F$82))*$F$82*'Fixed Data'!K$52)),0)</f>
        <v>0</v>
      </c>
      <c r="O85" s="21">
        <f>IF($F$82&lt;0,(IF(2050-N$80&lt;=0,0,(2/(2050-N$80+1))*(1-(SUM($E85:N85)/$F$82))*$F$82*'Fixed Data'!L$52)),0)</f>
        <v>0</v>
      </c>
      <c r="P85" s="21">
        <f>IF($F$82&lt;0,(IF(2050-O$80&lt;=0,0,(2/(2050-O$80+1))*(1-(SUM($E85:O85)/$F$82))*$F$82*'Fixed Data'!M$52)),0)</f>
        <v>0</v>
      </c>
      <c r="Q85" s="21">
        <f>IF($F$82&lt;0,(IF(2050-P$80&lt;=0,0,(2/(2050-P$80+1))*(1-(SUM($E85:P85)/$F$82))*$F$82*'Fixed Data'!N$52)),0)</f>
        <v>0</v>
      </c>
      <c r="R85" s="21">
        <f>IF($F$82&lt;0,(IF(2050-Q$80&lt;=0,0,(2/(2050-Q$80+1))*(1-(SUM($E85:Q85)/$F$82))*$F$82*'Fixed Data'!O$52)),0)</f>
        <v>0</v>
      </c>
      <c r="S85" s="21">
        <f>IF($F$82&lt;0,(IF(2050-R$80&lt;=0,0,(2/(2050-R$80+1))*(1-(SUM($E85:R85)/$F$82))*$F$82*'Fixed Data'!P$52)),0)</f>
        <v>0</v>
      </c>
      <c r="T85" s="21">
        <f>IF($F$82&lt;0,(IF(2050-S$80&lt;=0,0,(2/(2050-S$80+1))*(1-(SUM($E85:S85)/$F$82))*$F$82*'Fixed Data'!Q$52)),0)</f>
        <v>0</v>
      </c>
      <c r="U85" s="21">
        <f>IF($F$82&lt;0,(IF(2050-T$80&lt;=0,0,(2/(2050-T$80+1))*(1-(SUM($E85:T85)/$F$82))*$F$82*'Fixed Data'!R$52)),0)</f>
        <v>0</v>
      </c>
      <c r="V85" s="21">
        <f>IF($F$82&lt;0,(IF(2050-U$80&lt;=0,0,(2/(2050-U$80+1))*(1-(SUM($E85:U85)/$F$82))*$F$82*'Fixed Data'!S$52)),0)</f>
        <v>0</v>
      </c>
      <c r="W85" s="21">
        <f>IF($F$82&lt;0,(IF(2050-V$80&lt;=0,0,(2/(2050-V$80+1))*(1-(SUM($E85:V85)/$F$82))*$F$82*'Fixed Data'!T$52)),0)</f>
        <v>0</v>
      </c>
      <c r="X85" s="21">
        <f>IF($F$82&lt;0,(IF(2050-W$80&lt;=0,0,(2/(2050-W$80+1))*(1-(SUM($E85:W85)/$F$82))*$F$82*'Fixed Data'!U$52)),0)</f>
        <v>0</v>
      </c>
      <c r="Y85" s="21">
        <f>IF($F$82&lt;0,(IF(2050-X$80&lt;=0,0,(2/(2050-X$80+1))*(1-(SUM($E85:X85)/$F$82))*$F$82*'Fixed Data'!V$52)),0)</f>
        <v>0</v>
      </c>
      <c r="Z85" s="21">
        <f>IF($F$82&lt;0,(IF(2050-Y$80&lt;=0,0,(2/(2050-Y$80+1))*(1-(SUM($E85:Y85)/$F$82))*$F$82*'Fixed Data'!W$52)),0)</f>
        <v>0</v>
      </c>
      <c r="AA85" s="21">
        <f>IF($F$82&lt;0,(IF(2050-Z$80&lt;=0,0,(2/(2050-Z$80+1))*(1-(SUM($E85:Z85)/$F$82))*$F$82*'Fixed Data'!X$52)),0)</f>
        <v>0</v>
      </c>
      <c r="AB85" s="21">
        <f>IF($F$82&lt;0,(IF(2050-AA$80&lt;=0,0,(2/(2050-AA$80+1))*(1-(SUM($E85:AA85)/$F$82))*$F$82*'Fixed Data'!Y$52)),0)</f>
        <v>0</v>
      </c>
      <c r="AC85" s="21">
        <f>IF($F$82&lt;0,(IF(2050-AB$80&lt;=0,0,(2/(2050-AB$80+1))*(1-(SUM($E85:AB85)/$F$82))*$F$82*'Fixed Data'!Z$52)),0)</f>
        <v>0</v>
      </c>
      <c r="AD85" s="21">
        <f>IF($F$82&lt;0,(IF(2050-AC$80&lt;=0,0,(2/(2050-AC$80+1))*(1-(SUM($E85:AC85)/$F$82))*$F$82*'Fixed Data'!AA$52)),0)</f>
        <v>0</v>
      </c>
      <c r="AE85" s="21">
        <f>IF($F$82&lt;0,(IF(2050-AD$80&lt;=0,0,(2/(2050-AD$80+1))*(1-(SUM($E85:AD85)/$F$82))*$F$82*'Fixed Data'!AB$52)),0)</f>
        <v>0</v>
      </c>
      <c r="AF85" s="21">
        <f>IF($F$82&lt;0,(IF(2050-AE$80&lt;=0,0,(2/(2050-AE$80+1))*(1-(SUM($E85:AE85)/$F$82))*$F$82*'Fixed Data'!AC$52)),0)</f>
        <v>0</v>
      </c>
      <c r="AG85" s="21">
        <f>IF($F$82&lt;0,(IF(2050-AF$80&lt;=0,0,(2/(2050-AF$80+1))*(1-(SUM($E85:AF85)/$F$82))*$F$82*'Fixed Data'!AD$52)),0)</f>
        <v>0</v>
      </c>
      <c r="AH85" s="21">
        <f>IF($F$82&lt;0,(IF(2050-AG$80&lt;=0,0,(2/(2050-AG$80+1))*(1-(SUM($E85:AG85)/$F$82))*$F$82*'Fixed Data'!AE$52)),0)</f>
        <v>0</v>
      </c>
      <c r="AI85" s="21">
        <f>IF($F$82&lt;0,(IF(2050-AH$80&lt;=0,0,(2/(2050-AH$80+1))*(1-(SUM($E85:AH85)/$F$82))*$F$82*'Fixed Data'!AF$52)),0)</f>
        <v>0</v>
      </c>
      <c r="AJ85" s="21">
        <f>IF($F$82&lt;0,(IF(2050-AI$80&lt;=0,0,(2/(2050-AI$80+1))*(1-(SUM($E85:AI85)/$F$82))*$F$82*'Fixed Data'!AG$52)),0)</f>
        <v>0</v>
      </c>
      <c r="AK85" s="21">
        <f>IF($F$82&lt;0,(IF(2050-AJ$80&lt;=0,0,(2/(2050-AJ$80+1))*(1-(SUM($E85:AJ85)/$F$82))*$F$82*'Fixed Data'!AH$52)),0)</f>
        <v>0</v>
      </c>
      <c r="AL85" s="21">
        <f>IF($F$82&lt;0,(IF(2050-AK$80&lt;=0,0,(2/(2050-AK$80+1))*(1-(SUM($E85:AK85)/$F$82))*$F$82*'Fixed Data'!AI$52)),0)</f>
        <v>0</v>
      </c>
      <c r="AM85" s="21">
        <f>IF($F$82&lt;0,(IF(2050-AL$80&lt;=0,0,(2/(2050-AL$80+1))*(1-(SUM($E85:AL85)/$F$82))*$F$82*'Fixed Data'!AJ$52)),0)</f>
        <v>0</v>
      </c>
      <c r="AN85" s="21">
        <f>IF($F$82&lt;0,(IF(2050-AM$80&lt;=0,0,(2/(2050-AM$80+1))*(1-(SUM($E85:AM85)/$F$82))*$F$82*'Fixed Data'!AK$52)),0)</f>
        <v>0</v>
      </c>
      <c r="AO85" s="21">
        <f>IF($F$82&lt;0,(IF(2050-AN$80&lt;=0,0,(2/(2050-AN$80+1))*(1-(SUM($E85:AN85)/$F$82))*$F$82*'Fixed Data'!AL$52)),0)</f>
        <v>0</v>
      </c>
      <c r="AP85" s="21">
        <f>IF($F$82&lt;0,(IF(2050-AO$80&lt;=0,0,(2/(2050-AO$80+1))*(1-(SUM($E85:AO85)/$F$82))*$F$82*'Fixed Data'!AM$52)),0)</f>
        <v>0</v>
      </c>
      <c r="AQ85" s="21">
        <f>IF($F$82&lt;0,(IF(2050-AP$80&lt;=0,0,(2/(2050-AP$80+1))*(1-(SUM($E85:AP85)/$F$82))*$F$82*'Fixed Data'!AN$52)),0)</f>
        <v>0</v>
      </c>
      <c r="AR85" s="21">
        <f>IF($F$82&lt;0,(IF(2050-AQ$80&lt;=0,0,(2/(2050-AQ$80+1))*(1-(SUM($E85:AQ85)/$F$82))*$F$82*'Fixed Data'!AO$52)),0)</f>
        <v>0</v>
      </c>
      <c r="AS85" s="21">
        <f>IF($F$82&lt;0,(IF(2050-AR$80&lt;=0,0,(2/(2050-AR$80+1))*(1-(SUM($E85:AR85)/$F$82))*$F$82*'Fixed Data'!AP$52)),0)</f>
        <v>0</v>
      </c>
      <c r="AT85" s="21">
        <f>IF($F$82&lt;0,(IF(2050-AS$80&lt;=0,0,(2/(2050-AS$80+1))*(1-(SUM($E85:AS85)/$F$82))*$F$82*'Fixed Data'!AQ$52)),0)</f>
        <v>0</v>
      </c>
      <c r="AU85" s="21">
        <f>IF($F$82&lt;0,(IF(2050-AT$80&lt;=0,0,(2/(2050-AT$80+1))*(1-(SUM($E85:AT85)/$F$82))*$F$82*'Fixed Data'!AR$52)),0)</f>
        <v>0</v>
      </c>
      <c r="AV85" s="21">
        <f>IF($F$82&lt;0,(IF(2050-AU$80&lt;=0,0,(2/(2050-AU$80+1))*(1-(SUM($E85:AU85)/$F$82))*$F$82*'Fixed Data'!AS$52)),0)</f>
        <v>0</v>
      </c>
      <c r="AW85" s="21">
        <f>IF($F$82&lt;0,(IF(2050-AV$80&lt;=0,0,(2/(2050-AV$80+1))*(1-(SUM($E85:AV85)/$F$82))*$F$82*'Fixed Data'!AT$52)),0)</f>
        <v>0</v>
      </c>
      <c r="AX85" s="21">
        <f>IF($F$82&lt;0,(IF(2050-AW$80&lt;=0,0,(2/(2050-AW$80+1))*(1-(SUM($E85:AW85)/$F$82))*$F$82*'Fixed Data'!AU$52)),0)</f>
        <v>0</v>
      </c>
      <c r="AY85" s="21">
        <f>IF($F$82&lt;0,(IF(2050-AX$80&lt;=0,0,(2/(2050-AX$80+1))*(1-(SUM($E85:AX85)/$F$82))*$F$82*'Fixed Data'!AV$52)),0)</f>
        <v>0</v>
      </c>
      <c r="AZ85" s="21">
        <f>IF($F$82&lt;0,(IF(2050-AY$80&lt;=0,0,(2/(2050-AY$80+1))*(1-(SUM($E85:AY85)/$F$82))*$F$82*'Fixed Data'!AW$52)),0)</f>
        <v>0</v>
      </c>
      <c r="BA85" s="21">
        <f>IF($F$82&lt;0,(IF(2050-AZ$80&lt;=0,0,(2/(2050-AZ$80+1))*(1-(SUM($E85:AZ85)/$F$82))*$F$82*'Fixed Data'!AX$52)),0)</f>
        <v>0</v>
      </c>
      <c r="BB85" s="21">
        <f>IF($F$82&lt;0,(IF(2050-BA$80&lt;=0,0,(2/(2050-BA$80+1))*(1-(SUM($E85:BA85)/$F$82))*$F$82*'Fixed Data'!AY$52)),0)</f>
        <v>0</v>
      </c>
    </row>
    <row r="86" spans="1:54" ht="15" hidden="1" customHeight="1" outlineLevel="3">
      <c r="A86" s="8"/>
      <c r="B86" t="s">
        <v>399</v>
      </c>
      <c r="C86" t="s">
        <v>400</v>
      </c>
      <c r="D86" t="s">
        <v>379</v>
      </c>
      <c r="E86" s="18"/>
      <c r="F86" s="18"/>
      <c r="G86" s="18"/>
      <c r="H86" s="21">
        <f>IF($G$82&lt;0,(IF(2050-G$80&lt;=0,0,(2/(2050-G$80+1))*(1-(SUM($E86:G86)/$G$82))*$G$82*'Fixed Data'!E$52)),0)</f>
        <v>0</v>
      </c>
      <c r="I86" s="21">
        <f>IF($G$82&lt;0,(IF(2050-H$80&lt;=0,0,(2/(2050-H$80+1))*(1-(SUM($E86:H86)/$G$82))*$G$82*'Fixed Data'!F$52)),0)</f>
        <v>0</v>
      </c>
      <c r="J86" s="21">
        <f>IF($G$82&lt;0,(IF(2050-I$80&lt;=0,0,(2/(2050-I$80+1))*(1-(SUM($E86:I86)/$G$82))*$G$82*'Fixed Data'!G$52)),0)</f>
        <v>0</v>
      </c>
      <c r="K86" s="21">
        <f>IF($G$82&lt;0,(IF(2050-J$80&lt;=0,0,(2/(2050-J$80+1))*(1-(SUM($E86:J86)/$G$82))*$G$82*'Fixed Data'!H$52)),0)</f>
        <v>0</v>
      </c>
      <c r="L86" s="21">
        <f>IF($G$82&lt;0,(IF(2050-K$80&lt;=0,0,(2/(2050-K$80+1))*(1-(SUM($E86:K86)/$G$82))*$G$82*'Fixed Data'!I$52)),0)</f>
        <v>0</v>
      </c>
      <c r="M86" s="21">
        <f>IF($G$82&lt;0,(IF(2050-L$80&lt;=0,0,(2/(2050-L$80+1))*(1-(SUM($E86:L86)/$G$82))*$G$82*'Fixed Data'!J$52)),0)</f>
        <v>0</v>
      </c>
      <c r="N86" s="21">
        <f>IF($G$82&lt;0,(IF(2050-M$80&lt;=0,0,(2/(2050-M$80+1))*(1-(SUM($E86:M86)/$G$82))*$G$82*'Fixed Data'!K$52)),0)</f>
        <v>0</v>
      </c>
      <c r="O86" s="21">
        <f>IF($G$82&lt;0,(IF(2050-N$80&lt;=0,0,(2/(2050-N$80+1))*(1-(SUM($E86:N86)/$G$82))*$G$82*'Fixed Data'!L$52)),0)</f>
        <v>0</v>
      </c>
      <c r="P86" s="21">
        <f>IF($G$82&lt;0,(IF(2050-O$80&lt;=0,0,(2/(2050-O$80+1))*(1-(SUM($E86:O86)/$G$82))*$G$82*'Fixed Data'!M$52)),0)</f>
        <v>0</v>
      </c>
      <c r="Q86" s="21">
        <f>IF($G$82&lt;0,(IF(2050-P$80&lt;=0,0,(2/(2050-P$80+1))*(1-(SUM($E86:P86)/$G$82))*$G$82*'Fixed Data'!N$52)),0)</f>
        <v>0</v>
      </c>
      <c r="R86" s="21">
        <f>IF($G$82&lt;0,(IF(2050-Q$80&lt;=0,0,(2/(2050-Q$80+1))*(1-(SUM($E86:Q86)/$G$82))*$G$82*'Fixed Data'!O$52)),0)</f>
        <v>0</v>
      </c>
      <c r="S86" s="21">
        <f>IF($G$82&lt;0,(IF(2050-R$80&lt;=0,0,(2/(2050-R$80+1))*(1-(SUM($E86:R86)/$G$82))*$G$82*'Fixed Data'!P$52)),0)</f>
        <v>0</v>
      </c>
      <c r="T86" s="21">
        <f>IF($G$82&lt;0,(IF(2050-S$80&lt;=0,0,(2/(2050-S$80+1))*(1-(SUM($E86:S86)/$G$82))*$G$82*'Fixed Data'!Q$52)),0)</f>
        <v>0</v>
      </c>
      <c r="U86" s="21">
        <f>IF($G$82&lt;0,(IF(2050-T$80&lt;=0,0,(2/(2050-T$80+1))*(1-(SUM($E86:T86)/$G$82))*$G$82*'Fixed Data'!R$52)),0)</f>
        <v>0</v>
      </c>
      <c r="V86" s="21">
        <f>IF($G$82&lt;0,(IF(2050-U$80&lt;=0,0,(2/(2050-U$80+1))*(1-(SUM($E86:U86)/$G$82))*$G$82*'Fixed Data'!S$52)),0)</f>
        <v>0</v>
      </c>
      <c r="W86" s="21">
        <f>IF($G$82&lt;0,(IF(2050-V$80&lt;=0,0,(2/(2050-V$80+1))*(1-(SUM($E86:V86)/$G$82))*$G$82*'Fixed Data'!T$52)),0)</f>
        <v>0</v>
      </c>
      <c r="X86" s="21">
        <f>IF($G$82&lt;0,(IF(2050-W$80&lt;=0,0,(2/(2050-W$80+1))*(1-(SUM($E86:W86)/$G$82))*$G$82*'Fixed Data'!U$52)),0)</f>
        <v>0</v>
      </c>
      <c r="Y86" s="21">
        <f>IF($G$82&lt;0,(IF(2050-X$80&lt;=0,0,(2/(2050-X$80+1))*(1-(SUM($E86:X86)/$G$82))*$G$82*'Fixed Data'!V$52)),0)</f>
        <v>0</v>
      </c>
      <c r="Z86" s="21">
        <f>IF($G$82&lt;0,(IF(2050-Y$80&lt;=0,0,(2/(2050-Y$80+1))*(1-(SUM($E86:Y86)/$G$82))*$G$82*'Fixed Data'!W$52)),0)</f>
        <v>0</v>
      </c>
      <c r="AA86" s="21">
        <f>IF($G$82&lt;0,(IF(2050-Z$80&lt;=0,0,(2/(2050-Z$80+1))*(1-(SUM($E86:Z86)/$G$82))*$G$82*'Fixed Data'!X$52)),0)</f>
        <v>0</v>
      </c>
      <c r="AB86" s="21">
        <f>IF($G$82&lt;0,(IF(2050-AA$80&lt;=0,0,(2/(2050-AA$80+1))*(1-(SUM($E86:AA86)/$G$82))*$G$82*'Fixed Data'!Y$52)),0)</f>
        <v>0</v>
      </c>
      <c r="AC86" s="21">
        <f>IF($G$82&lt;0,(IF(2050-AB$80&lt;=0,0,(2/(2050-AB$80+1))*(1-(SUM($E86:AB86)/$G$82))*$G$82*'Fixed Data'!Z$52)),0)</f>
        <v>0</v>
      </c>
      <c r="AD86" s="21">
        <f>IF($G$82&lt;0,(IF(2050-AC$80&lt;=0,0,(2/(2050-AC$80+1))*(1-(SUM($E86:AC86)/$G$82))*$G$82*'Fixed Data'!AA$52)),0)</f>
        <v>0</v>
      </c>
      <c r="AE86" s="21">
        <f>IF($G$82&lt;0,(IF(2050-AD$80&lt;=0,0,(2/(2050-AD$80+1))*(1-(SUM($E86:AD86)/$G$82))*$G$82*'Fixed Data'!AB$52)),0)</f>
        <v>0</v>
      </c>
      <c r="AF86" s="21">
        <f>IF($G$82&lt;0,(IF(2050-AE$80&lt;=0,0,(2/(2050-AE$80+1))*(1-(SUM($E86:AE86)/$G$82))*$G$82*'Fixed Data'!AC$52)),0)</f>
        <v>0</v>
      </c>
      <c r="AG86" s="21">
        <f>IF($G$82&lt;0,(IF(2050-AF$80&lt;=0,0,(2/(2050-AF$80+1))*(1-(SUM($E86:AF86)/$G$82))*$G$82*'Fixed Data'!AD$52)),0)</f>
        <v>0</v>
      </c>
      <c r="AH86" s="21">
        <f>IF($G$82&lt;0,(IF(2050-AG$80&lt;=0,0,(2/(2050-AG$80+1))*(1-(SUM($E86:AG86)/$G$82))*$G$82*'Fixed Data'!AE$52)),0)</f>
        <v>0</v>
      </c>
      <c r="AI86" s="21">
        <f>IF($G$82&lt;0,(IF(2050-AH$80&lt;=0,0,(2/(2050-AH$80+1))*(1-(SUM($E86:AH86)/$G$82))*$G$82*'Fixed Data'!AF$52)),0)</f>
        <v>0</v>
      </c>
      <c r="AJ86" s="21">
        <f>IF($G$82&lt;0,(IF(2050-AI$80&lt;=0,0,(2/(2050-AI$80+1))*(1-(SUM($E86:AI86)/$G$82))*$G$82*'Fixed Data'!AG$52)),0)</f>
        <v>0</v>
      </c>
      <c r="AK86" s="21">
        <f>IF($G$82&lt;0,(IF(2050-AJ$80&lt;=0,0,(2/(2050-AJ$80+1))*(1-(SUM($E86:AJ86)/$G$82))*$G$82*'Fixed Data'!AH$52)),0)</f>
        <v>0</v>
      </c>
      <c r="AL86" s="21">
        <f>IF($G$82&lt;0,(IF(2050-AK$80&lt;=0,0,(2/(2050-AK$80+1))*(1-(SUM($E86:AK86)/$G$82))*$G$82*'Fixed Data'!AI$52)),0)</f>
        <v>0</v>
      </c>
      <c r="AM86" s="21">
        <f>IF($G$82&lt;0,(IF(2050-AL$80&lt;=0,0,(2/(2050-AL$80+1))*(1-(SUM($E86:AL86)/$G$82))*$G$82*'Fixed Data'!AJ$52)),0)</f>
        <v>0</v>
      </c>
      <c r="AN86" s="21">
        <f>IF($G$82&lt;0,(IF(2050-AM$80&lt;=0,0,(2/(2050-AM$80+1))*(1-(SUM($E86:AM86)/$G$82))*$G$82*'Fixed Data'!AK$52)),0)</f>
        <v>0</v>
      </c>
      <c r="AO86" s="21">
        <f>IF($G$82&lt;0,(IF(2050-AN$80&lt;=0,0,(2/(2050-AN$80+1))*(1-(SUM($E86:AN86)/$G$82))*$G$82*'Fixed Data'!AL$52)),0)</f>
        <v>0</v>
      </c>
      <c r="AP86" s="21">
        <f>IF($G$82&lt;0,(IF(2050-AO$80&lt;=0,0,(2/(2050-AO$80+1))*(1-(SUM($E86:AO86)/$G$82))*$G$82*'Fixed Data'!AM$52)),0)</f>
        <v>0</v>
      </c>
      <c r="AQ86" s="21">
        <f>IF($G$82&lt;0,(IF(2050-AP$80&lt;=0,0,(2/(2050-AP$80+1))*(1-(SUM($E86:AP86)/$G$82))*$G$82*'Fixed Data'!AN$52)),0)</f>
        <v>0</v>
      </c>
      <c r="AR86" s="21">
        <f>IF($G$82&lt;0,(IF(2050-AQ$80&lt;=0,0,(2/(2050-AQ$80+1))*(1-(SUM($E86:AQ86)/$G$82))*$G$82*'Fixed Data'!AO$52)),0)</f>
        <v>0</v>
      </c>
      <c r="AS86" s="21">
        <f>IF($G$82&lt;0,(IF(2050-AR$80&lt;=0,0,(2/(2050-AR$80+1))*(1-(SUM($E86:AR86)/$G$82))*$G$82*'Fixed Data'!AP$52)),0)</f>
        <v>0</v>
      </c>
      <c r="AT86" s="21">
        <f>IF($G$82&lt;0,(IF(2050-AS$80&lt;=0,0,(2/(2050-AS$80+1))*(1-(SUM($E86:AS86)/$G$82))*$G$82*'Fixed Data'!AQ$52)),0)</f>
        <v>0</v>
      </c>
      <c r="AU86" s="21">
        <f>IF($G$82&lt;0,(IF(2050-AT$80&lt;=0,0,(2/(2050-AT$80+1))*(1-(SUM($E86:AT86)/$G$82))*$G$82*'Fixed Data'!AR$52)),0)</f>
        <v>0</v>
      </c>
      <c r="AV86" s="21">
        <f>IF($G$82&lt;0,(IF(2050-AU$80&lt;=0,0,(2/(2050-AU$80+1))*(1-(SUM($E86:AU86)/$G$82))*$G$82*'Fixed Data'!AS$52)),0)</f>
        <v>0</v>
      </c>
      <c r="AW86" s="21">
        <f>IF($G$82&lt;0,(IF(2050-AV$80&lt;=0,0,(2/(2050-AV$80+1))*(1-(SUM($E86:AV86)/$G$82))*$G$82*'Fixed Data'!AT$52)),0)</f>
        <v>0</v>
      </c>
      <c r="AX86" s="21">
        <f>IF($G$82&lt;0,(IF(2050-AW$80&lt;=0,0,(2/(2050-AW$80+1))*(1-(SUM($E86:AW86)/$G$82))*$G$82*'Fixed Data'!AU$52)),0)</f>
        <v>0</v>
      </c>
      <c r="AY86" s="21">
        <f>IF($G$82&lt;0,(IF(2050-AX$80&lt;=0,0,(2/(2050-AX$80+1))*(1-(SUM($E86:AX86)/$G$82))*$G$82*'Fixed Data'!AV$52)),0)</f>
        <v>0</v>
      </c>
      <c r="AZ86" s="21">
        <f>IF($G$82&lt;0,(IF(2050-AY$80&lt;=0,0,(2/(2050-AY$80+1))*(1-(SUM($E86:AY86)/$G$82))*$G$82*'Fixed Data'!AW$52)),0)</f>
        <v>0</v>
      </c>
      <c r="BA86" s="21">
        <f>IF($G$82&lt;0,(IF(2050-AZ$80&lt;=0,0,(2/(2050-AZ$80+1))*(1-(SUM($E86:AZ86)/$G$82))*$G$82*'Fixed Data'!AX$52)),0)</f>
        <v>0</v>
      </c>
      <c r="BB86" s="21">
        <f>IF($G$82&lt;0,(IF(2050-BA$80&lt;=0,0,(2/(2050-BA$80+1))*(1-(SUM($E86:BA86)/$G$82))*$G$82*'Fixed Data'!AY$52)),0)</f>
        <v>0</v>
      </c>
    </row>
    <row r="87" spans="1:54" ht="15" hidden="1" customHeight="1" outlineLevel="3">
      <c r="A87" s="8"/>
      <c r="B87" t="s">
        <v>401</v>
      </c>
      <c r="C87" t="s">
        <v>402</v>
      </c>
      <c r="D87" t="s">
        <v>379</v>
      </c>
      <c r="E87" s="18"/>
      <c r="F87" s="18"/>
      <c r="G87" s="18"/>
      <c r="H87" s="18"/>
      <c r="I87" s="21">
        <f>IF($H$82&lt;0,(IF(2050-H$80&lt;=0,0,(2/(2050-H$80+1))*(1-(SUM($E87:H87)/$H$82))*$H$82*'Fixed Data'!F$52)),0)</f>
        <v>0</v>
      </c>
      <c r="J87" s="21">
        <f>IF($H$82&lt;0,(IF(2050-I$80&lt;=0,0,(2/(2050-I$80+1))*(1-(SUM($E87:I87)/$H$82))*$H$82*'Fixed Data'!G$52)),0)</f>
        <v>0</v>
      </c>
      <c r="K87" s="21">
        <f>IF($H$82&lt;0,(IF(2050-J$80&lt;=0,0,(2/(2050-J$80+1))*(1-(SUM($E87:J87)/$H$82))*$H$82*'Fixed Data'!H$52)),0)</f>
        <v>0</v>
      </c>
      <c r="L87" s="21">
        <f>IF($H$82&lt;0,(IF(2050-K$80&lt;=0,0,(2/(2050-K$80+1))*(1-(SUM($E87:K87)/$H$82))*$H$82*'Fixed Data'!I$52)),0)</f>
        <v>0</v>
      </c>
      <c r="M87" s="21">
        <f>IF($H$82&lt;0,(IF(2050-L$80&lt;=0,0,(2/(2050-L$80+1))*(1-(SUM($E87:L87)/$H$82))*$H$82*'Fixed Data'!J$52)),0)</f>
        <v>0</v>
      </c>
      <c r="N87" s="21">
        <f>IF($H$82&lt;0,(IF(2050-M$80&lt;=0,0,(2/(2050-M$80+1))*(1-(SUM($E87:M87)/$H$82))*$H$82*'Fixed Data'!K$52)),0)</f>
        <v>0</v>
      </c>
      <c r="O87" s="21">
        <f>IF($H$82&lt;0,(IF(2050-N$80&lt;=0,0,(2/(2050-N$80+1))*(1-(SUM($E87:N87)/$H$82))*$H$82*'Fixed Data'!L$52)),0)</f>
        <v>0</v>
      </c>
      <c r="P87" s="21">
        <f>IF($H$82&lt;0,(IF(2050-O$80&lt;=0,0,(2/(2050-O$80+1))*(1-(SUM($E87:O87)/$H$82))*$H$82*'Fixed Data'!M$52)),0)</f>
        <v>0</v>
      </c>
      <c r="Q87" s="21">
        <f>IF($H$82&lt;0,(IF(2050-P$80&lt;=0,0,(2/(2050-P$80+1))*(1-(SUM($E87:P87)/$H$82))*$H$82*'Fixed Data'!N$52)),0)</f>
        <v>0</v>
      </c>
      <c r="R87" s="21">
        <f>IF($H$82&lt;0,(IF(2050-Q$80&lt;=0,0,(2/(2050-Q$80+1))*(1-(SUM($E87:Q87)/$H$82))*$H$82*'Fixed Data'!O$52)),0)</f>
        <v>0</v>
      </c>
      <c r="S87" s="21">
        <f>IF($H$82&lt;0,(IF(2050-R$80&lt;=0,0,(2/(2050-R$80+1))*(1-(SUM($E87:R87)/$H$82))*$H$82*'Fixed Data'!P$52)),0)</f>
        <v>0</v>
      </c>
      <c r="T87" s="21">
        <f>IF($H$82&lt;0,(IF(2050-S$80&lt;=0,0,(2/(2050-S$80+1))*(1-(SUM($E87:S87)/$H$82))*$H$82*'Fixed Data'!Q$52)),0)</f>
        <v>0</v>
      </c>
      <c r="U87" s="21">
        <f>IF($H$82&lt;0,(IF(2050-T$80&lt;=0,0,(2/(2050-T$80+1))*(1-(SUM($E87:T87)/$H$82))*$H$82*'Fixed Data'!R$52)),0)</f>
        <v>0</v>
      </c>
      <c r="V87" s="21">
        <f>IF($H$82&lt;0,(IF(2050-U$80&lt;=0,0,(2/(2050-U$80+1))*(1-(SUM($E87:U87)/$H$82))*$H$82*'Fixed Data'!S$52)),0)</f>
        <v>0</v>
      </c>
      <c r="W87" s="21">
        <f>IF($H$82&lt;0,(IF(2050-V$80&lt;=0,0,(2/(2050-V$80+1))*(1-(SUM($E87:V87)/$H$82))*$H$82*'Fixed Data'!T$52)),0)</f>
        <v>0</v>
      </c>
      <c r="X87" s="21">
        <f>IF($H$82&lt;0,(IF(2050-W$80&lt;=0,0,(2/(2050-W$80+1))*(1-(SUM($E87:W87)/$H$82))*$H$82*'Fixed Data'!U$52)),0)</f>
        <v>0</v>
      </c>
      <c r="Y87" s="21">
        <f>IF($H$82&lt;0,(IF(2050-X$80&lt;=0,0,(2/(2050-X$80+1))*(1-(SUM($E87:X87)/$H$82))*$H$82*'Fixed Data'!V$52)),0)</f>
        <v>0</v>
      </c>
      <c r="Z87" s="21">
        <f>IF($H$82&lt;0,(IF(2050-Y$80&lt;=0,0,(2/(2050-Y$80+1))*(1-(SUM($E87:Y87)/$H$82))*$H$82*'Fixed Data'!W$52)),0)</f>
        <v>0</v>
      </c>
      <c r="AA87" s="21">
        <f>IF($H$82&lt;0,(IF(2050-Z$80&lt;=0,0,(2/(2050-Z$80+1))*(1-(SUM($E87:Z87)/$H$82))*$H$82*'Fixed Data'!X$52)),0)</f>
        <v>0</v>
      </c>
      <c r="AB87" s="21">
        <f>IF($H$82&lt;0,(IF(2050-AA$80&lt;=0,0,(2/(2050-AA$80+1))*(1-(SUM($E87:AA87)/$H$82))*$H$82*'Fixed Data'!Y$52)),0)</f>
        <v>0</v>
      </c>
      <c r="AC87" s="21">
        <f>IF($H$82&lt;0,(IF(2050-AB$80&lt;=0,0,(2/(2050-AB$80+1))*(1-(SUM($E87:AB87)/$H$82))*$H$82*'Fixed Data'!Z$52)),0)</f>
        <v>0</v>
      </c>
      <c r="AD87" s="21">
        <f>IF($H$82&lt;0,(IF(2050-AC$80&lt;=0,0,(2/(2050-AC$80+1))*(1-(SUM($E87:AC87)/$H$82))*$H$82*'Fixed Data'!AA$52)),0)</f>
        <v>0</v>
      </c>
      <c r="AE87" s="21">
        <f>IF($H$82&lt;0,(IF(2050-AD$80&lt;=0,0,(2/(2050-AD$80+1))*(1-(SUM($E87:AD87)/$H$82))*$H$82*'Fixed Data'!AB$52)),0)</f>
        <v>0</v>
      </c>
      <c r="AF87" s="21">
        <f>IF($H$82&lt;0,(IF(2050-AE$80&lt;=0,0,(2/(2050-AE$80+1))*(1-(SUM($E87:AE87)/$H$82))*$H$82*'Fixed Data'!AC$52)),0)</f>
        <v>0</v>
      </c>
      <c r="AG87" s="21">
        <f>IF($H$82&lt;0,(IF(2050-AF$80&lt;=0,0,(2/(2050-AF$80+1))*(1-(SUM($E87:AF87)/$H$82))*$H$82*'Fixed Data'!AD$52)),0)</f>
        <v>0</v>
      </c>
      <c r="AH87" s="21">
        <f>IF($H$82&lt;0,(IF(2050-AG$80&lt;=0,0,(2/(2050-AG$80+1))*(1-(SUM($E87:AG87)/$H$82))*$H$82*'Fixed Data'!AE$52)),0)</f>
        <v>0</v>
      </c>
      <c r="AI87" s="21">
        <f>IF($H$82&lt;0,(IF(2050-AH$80&lt;=0,0,(2/(2050-AH$80+1))*(1-(SUM($E87:AH87)/$H$82))*$H$82*'Fixed Data'!AF$52)),0)</f>
        <v>0</v>
      </c>
      <c r="AJ87" s="21">
        <f>IF($H$82&lt;0,(IF(2050-AI$80&lt;=0,0,(2/(2050-AI$80+1))*(1-(SUM($E87:AI87)/$H$82))*$H$82*'Fixed Data'!AG$52)),0)</f>
        <v>0</v>
      </c>
      <c r="AK87" s="21">
        <f>IF($H$82&lt;0,(IF(2050-AJ$80&lt;=0,0,(2/(2050-AJ$80+1))*(1-(SUM($E87:AJ87)/$H$82))*$H$82*'Fixed Data'!AH$52)),0)</f>
        <v>0</v>
      </c>
      <c r="AL87" s="21">
        <f>IF($H$82&lt;0,(IF(2050-AK$80&lt;=0,0,(2/(2050-AK$80+1))*(1-(SUM($E87:AK87)/$H$82))*$H$82*'Fixed Data'!AI$52)),0)</f>
        <v>0</v>
      </c>
      <c r="AM87" s="21">
        <f>IF($H$82&lt;0,(IF(2050-AL$80&lt;=0,0,(2/(2050-AL$80+1))*(1-(SUM($E87:AL87)/$H$82))*$H$82*'Fixed Data'!AJ$52)),0)</f>
        <v>0</v>
      </c>
      <c r="AN87" s="21">
        <f>IF($H$82&lt;0,(IF(2050-AM$80&lt;=0,0,(2/(2050-AM$80+1))*(1-(SUM($E87:AM87)/$H$82))*$H$82*'Fixed Data'!AK$52)),0)</f>
        <v>0</v>
      </c>
      <c r="AO87" s="21">
        <f>IF($H$82&lt;0,(IF(2050-AN$80&lt;=0,0,(2/(2050-AN$80+1))*(1-(SUM($E87:AN87)/$H$82))*$H$82*'Fixed Data'!AL$52)),0)</f>
        <v>0</v>
      </c>
      <c r="AP87" s="21">
        <f>IF($H$82&lt;0,(IF(2050-AO$80&lt;=0,0,(2/(2050-AO$80+1))*(1-(SUM($E87:AO87)/$H$82))*$H$82*'Fixed Data'!AM$52)),0)</f>
        <v>0</v>
      </c>
      <c r="AQ87" s="21">
        <f>IF($H$82&lt;0,(IF(2050-AP$80&lt;=0,0,(2/(2050-AP$80+1))*(1-(SUM($E87:AP87)/$H$82))*$H$82*'Fixed Data'!AN$52)),0)</f>
        <v>0</v>
      </c>
      <c r="AR87" s="21">
        <f>IF($H$82&lt;0,(IF(2050-AQ$80&lt;=0,0,(2/(2050-AQ$80+1))*(1-(SUM($E87:AQ87)/$H$82))*$H$82*'Fixed Data'!AO$52)),0)</f>
        <v>0</v>
      </c>
      <c r="AS87" s="21">
        <f>IF($H$82&lt;0,(IF(2050-AR$80&lt;=0,0,(2/(2050-AR$80+1))*(1-(SUM($E87:AR87)/$H$82))*$H$82*'Fixed Data'!AP$52)),0)</f>
        <v>0</v>
      </c>
      <c r="AT87" s="21">
        <f>IF($H$82&lt;0,(IF(2050-AS$80&lt;=0,0,(2/(2050-AS$80+1))*(1-(SUM($E87:AS87)/$H$82))*$H$82*'Fixed Data'!AQ$52)),0)</f>
        <v>0</v>
      </c>
      <c r="AU87" s="21">
        <f>IF($H$82&lt;0,(IF(2050-AT$80&lt;=0,0,(2/(2050-AT$80+1))*(1-(SUM($E87:AT87)/$H$82))*$H$82*'Fixed Data'!AR$52)),0)</f>
        <v>0</v>
      </c>
      <c r="AV87" s="21">
        <f>IF($H$82&lt;0,(IF(2050-AU$80&lt;=0,0,(2/(2050-AU$80+1))*(1-(SUM($E87:AU87)/$H$82))*$H$82*'Fixed Data'!AS$52)),0)</f>
        <v>0</v>
      </c>
      <c r="AW87" s="21">
        <f>IF($H$82&lt;0,(IF(2050-AV$80&lt;=0,0,(2/(2050-AV$80+1))*(1-(SUM($E87:AV87)/$H$82))*$H$82*'Fixed Data'!AT$52)),0)</f>
        <v>0</v>
      </c>
      <c r="AX87" s="21">
        <f>IF($H$82&lt;0,(IF(2050-AW$80&lt;=0,0,(2/(2050-AW$80+1))*(1-(SUM($E87:AW87)/$H$82))*$H$82*'Fixed Data'!AU$52)),0)</f>
        <v>0</v>
      </c>
      <c r="AY87" s="21">
        <f>IF($H$82&lt;0,(IF(2050-AX$80&lt;=0,0,(2/(2050-AX$80+1))*(1-(SUM($E87:AX87)/$H$82))*$H$82*'Fixed Data'!AV$52)),0)</f>
        <v>0</v>
      </c>
      <c r="AZ87" s="21">
        <f>IF($H$82&lt;0,(IF(2050-AY$80&lt;=0,0,(2/(2050-AY$80+1))*(1-(SUM($E87:AY87)/$H$82))*$H$82*'Fixed Data'!AW$52)),0)</f>
        <v>0</v>
      </c>
      <c r="BA87" s="21">
        <f>IF($H$82&lt;0,(IF(2050-AZ$80&lt;=0,0,(2/(2050-AZ$80+1))*(1-(SUM($E87:AZ87)/$H$82))*$H$82*'Fixed Data'!AX$52)),0)</f>
        <v>0</v>
      </c>
      <c r="BB87" s="21">
        <f>IF($H$82&lt;0,(IF(2050-BA$80&lt;=0,0,(2/(2050-BA$80+1))*(1-(SUM($E87:BA87)/$H$82))*$H$82*'Fixed Data'!AY$52)),0)</f>
        <v>0</v>
      </c>
    </row>
    <row r="88" spans="1:54" ht="15" hidden="1" customHeight="1" outlineLevel="3">
      <c r="A88" s="8"/>
      <c r="B88" t="s">
        <v>403</v>
      </c>
      <c r="C88" t="s">
        <v>404</v>
      </c>
      <c r="D88" t="s">
        <v>379</v>
      </c>
      <c r="E88" s="18"/>
      <c r="F88" s="18"/>
      <c r="G88" s="18"/>
      <c r="H88" s="18"/>
      <c r="I88" s="18"/>
      <c r="J88" s="21">
        <f>IF($I$82&lt;0,(IF(2050-I$80&lt;=0,0,(2/(2050-I$80+1))*(1-(SUM($E88:I88)/$I$82))*$I$82*'Fixed Data'!G$52)),0)</f>
        <v>0</v>
      </c>
      <c r="K88" s="21">
        <f>IF($I$82&lt;0,(IF(2050-J$80&lt;=0,0,(2/(2050-J$80+1))*(1-(SUM($E88:J88)/$I$82))*$I$82*'Fixed Data'!H$52)),0)</f>
        <v>0</v>
      </c>
      <c r="L88" s="21">
        <f>IF($I$82&lt;0,(IF(2050-K$80&lt;=0,0,(2/(2050-K$80+1))*(1-(SUM($E88:K88)/$I$82))*$I$82*'Fixed Data'!I$52)),0)</f>
        <v>0</v>
      </c>
      <c r="M88" s="21">
        <f>IF($I$82&lt;0,(IF(2050-L$80&lt;=0,0,(2/(2050-L$80+1))*(1-(SUM($E88:L88)/$I$82))*$I$82*'Fixed Data'!J$52)),0)</f>
        <v>0</v>
      </c>
      <c r="N88" s="21">
        <f>IF($I$82&lt;0,(IF(2050-M$80&lt;=0,0,(2/(2050-M$80+1))*(1-(SUM($E88:M88)/$I$82))*$I$82*'Fixed Data'!K$52)),0)</f>
        <v>0</v>
      </c>
      <c r="O88" s="21">
        <f>IF($I$82&lt;0,(IF(2050-N$80&lt;=0,0,(2/(2050-N$80+1))*(1-(SUM($E88:N88)/$I$82))*$I$82*'Fixed Data'!L$52)),0)</f>
        <v>0</v>
      </c>
      <c r="P88" s="21">
        <f>IF($I$82&lt;0,(IF(2050-O$80&lt;=0,0,(2/(2050-O$80+1))*(1-(SUM($E88:O88)/$I$82))*$I$82*'Fixed Data'!M$52)),0)</f>
        <v>0</v>
      </c>
      <c r="Q88" s="21">
        <f>IF($I$82&lt;0,(IF(2050-P$80&lt;=0,0,(2/(2050-P$80+1))*(1-(SUM($E88:P88)/$I$82))*$I$82*'Fixed Data'!N$52)),0)</f>
        <v>0</v>
      </c>
      <c r="R88" s="21">
        <f>IF($I$82&lt;0,(IF(2050-Q$80&lt;=0,0,(2/(2050-Q$80+1))*(1-(SUM($E88:Q88)/$I$82))*$I$82*'Fixed Data'!O$52)),0)</f>
        <v>0</v>
      </c>
      <c r="S88" s="21">
        <f>IF($I$82&lt;0,(IF(2050-R$80&lt;=0,0,(2/(2050-R$80+1))*(1-(SUM($E88:R88)/$I$82))*$I$82*'Fixed Data'!P$52)),0)</f>
        <v>0</v>
      </c>
      <c r="T88" s="21">
        <f>IF($I$82&lt;0,(IF(2050-S$80&lt;=0,0,(2/(2050-S$80+1))*(1-(SUM($E88:S88)/$I$82))*$I$82*'Fixed Data'!Q$52)),0)</f>
        <v>0</v>
      </c>
      <c r="U88" s="21">
        <f>IF($I$82&lt;0,(IF(2050-T$80&lt;=0,0,(2/(2050-T$80+1))*(1-(SUM($E88:T88)/$I$82))*$I$82*'Fixed Data'!R$52)),0)</f>
        <v>0</v>
      </c>
      <c r="V88" s="21">
        <f>IF($I$82&lt;0,(IF(2050-U$80&lt;=0,0,(2/(2050-U$80+1))*(1-(SUM($E88:U88)/$I$82))*$I$82*'Fixed Data'!S$52)),0)</f>
        <v>0</v>
      </c>
      <c r="W88" s="21">
        <f>IF($I$82&lt;0,(IF(2050-V$80&lt;=0,0,(2/(2050-V$80+1))*(1-(SUM($E88:V88)/$I$82))*$I$82*'Fixed Data'!T$52)),0)</f>
        <v>0</v>
      </c>
      <c r="X88" s="21">
        <f>IF($I$82&lt;0,(IF(2050-W$80&lt;=0,0,(2/(2050-W$80+1))*(1-(SUM($E88:W88)/$I$82))*$I$82*'Fixed Data'!U$52)),0)</f>
        <v>0</v>
      </c>
      <c r="Y88" s="21">
        <f>IF($I$82&lt;0,(IF(2050-X$80&lt;=0,0,(2/(2050-X$80+1))*(1-(SUM($E88:X88)/$I$82))*$I$82*'Fixed Data'!V$52)),0)</f>
        <v>0</v>
      </c>
      <c r="Z88" s="21">
        <f>IF($I$82&lt;0,(IF(2050-Y$80&lt;=0,0,(2/(2050-Y$80+1))*(1-(SUM($E88:Y88)/$I$82))*$I$82*'Fixed Data'!W$52)),0)</f>
        <v>0</v>
      </c>
      <c r="AA88" s="21">
        <f>IF($I$82&lt;0,(IF(2050-Z$80&lt;=0,0,(2/(2050-Z$80+1))*(1-(SUM($E88:Z88)/$I$82))*$I$82*'Fixed Data'!X$52)),0)</f>
        <v>0</v>
      </c>
      <c r="AB88" s="21">
        <f>IF($I$82&lt;0,(IF(2050-AA$80&lt;=0,0,(2/(2050-AA$80+1))*(1-(SUM($E88:AA88)/$I$82))*$I$82*'Fixed Data'!Y$52)),0)</f>
        <v>0</v>
      </c>
      <c r="AC88" s="21">
        <f>IF($I$82&lt;0,(IF(2050-AB$80&lt;=0,0,(2/(2050-AB$80+1))*(1-(SUM($E88:AB88)/$I$82))*$I$82*'Fixed Data'!Z$52)),0)</f>
        <v>0</v>
      </c>
      <c r="AD88" s="21">
        <f>IF($I$82&lt;0,(IF(2050-AC$80&lt;=0,0,(2/(2050-AC$80+1))*(1-(SUM($E88:AC88)/$I$82))*$I$82*'Fixed Data'!AA$52)),0)</f>
        <v>0</v>
      </c>
      <c r="AE88" s="21">
        <f>IF($I$82&lt;0,(IF(2050-AD$80&lt;=0,0,(2/(2050-AD$80+1))*(1-(SUM($E88:AD88)/$I$82))*$I$82*'Fixed Data'!AB$52)),0)</f>
        <v>0</v>
      </c>
      <c r="AF88" s="21">
        <f>IF($I$82&lt;0,(IF(2050-AE$80&lt;=0,0,(2/(2050-AE$80+1))*(1-(SUM($E88:AE88)/$I$82))*$I$82*'Fixed Data'!AC$52)),0)</f>
        <v>0</v>
      </c>
      <c r="AG88" s="21">
        <f>IF($I$82&lt;0,(IF(2050-AF$80&lt;=0,0,(2/(2050-AF$80+1))*(1-(SUM($E88:AF88)/$I$82))*$I$82*'Fixed Data'!AD$52)),0)</f>
        <v>0</v>
      </c>
      <c r="AH88" s="21">
        <f>IF($I$82&lt;0,(IF(2050-AG$80&lt;=0,0,(2/(2050-AG$80+1))*(1-(SUM($E88:AG88)/$I$82))*$I$82*'Fixed Data'!AE$52)),0)</f>
        <v>0</v>
      </c>
      <c r="AI88" s="21">
        <f>IF($I$82&lt;0,(IF(2050-AH$80&lt;=0,0,(2/(2050-AH$80+1))*(1-(SUM($E88:AH88)/$I$82))*$I$82*'Fixed Data'!AF$52)),0)</f>
        <v>0</v>
      </c>
      <c r="AJ88" s="21">
        <f>IF($I$82&lt;0,(IF(2050-AI$80&lt;=0,0,(2/(2050-AI$80+1))*(1-(SUM($E88:AI88)/$I$82))*$I$82*'Fixed Data'!AG$52)),0)</f>
        <v>0</v>
      </c>
      <c r="AK88" s="21">
        <f>IF($I$82&lt;0,(IF(2050-AJ$80&lt;=0,0,(2/(2050-AJ$80+1))*(1-(SUM($E88:AJ88)/$I$82))*$I$82*'Fixed Data'!AH$52)),0)</f>
        <v>0</v>
      </c>
      <c r="AL88" s="21">
        <f>IF($I$82&lt;0,(IF(2050-AK$80&lt;=0,0,(2/(2050-AK$80+1))*(1-(SUM($E88:AK88)/$I$82))*$I$82*'Fixed Data'!AI$52)),0)</f>
        <v>0</v>
      </c>
      <c r="AM88" s="21">
        <f>IF($I$82&lt;0,(IF(2050-AL$80&lt;=0,0,(2/(2050-AL$80+1))*(1-(SUM($E88:AL88)/$I$82))*$I$82*'Fixed Data'!AJ$52)),0)</f>
        <v>0</v>
      </c>
      <c r="AN88" s="21">
        <f>IF($I$82&lt;0,(IF(2050-AM$80&lt;=0,0,(2/(2050-AM$80+1))*(1-(SUM($E88:AM88)/$I$82))*$I$82*'Fixed Data'!AK$52)),0)</f>
        <v>0</v>
      </c>
      <c r="AO88" s="21">
        <f>IF($I$82&lt;0,(IF(2050-AN$80&lt;=0,0,(2/(2050-AN$80+1))*(1-(SUM($E88:AN88)/$I$82))*$I$82*'Fixed Data'!AL$52)),0)</f>
        <v>0</v>
      </c>
      <c r="AP88" s="21">
        <f>IF($I$82&lt;0,(IF(2050-AO$80&lt;=0,0,(2/(2050-AO$80+1))*(1-(SUM($E88:AO88)/$I$82))*$I$82*'Fixed Data'!AM$52)),0)</f>
        <v>0</v>
      </c>
      <c r="AQ88" s="21">
        <f>IF($I$82&lt;0,(IF(2050-AP$80&lt;=0,0,(2/(2050-AP$80+1))*(1-(SUM($E88:AP88)/$I$82))*$I$82*'Fixed Data'!AN$52)),0)</f>
        <v>0</v>
      </c>
      <c r="AR88" s="21">
        <f>IF($I$82&lt;0,(IF(2050-AQ$80&lt;=0,0,(2/(2050-AQ$80+1))*(1-(SUM($E88:AQ88)/$I$82))*$I$82*'Fixed Data'!AO$52)),0)</f>
        <v>0</v>
      </c>
      <c r="AS88" s="21">
        <f>IF($I$82&lt;0,(IF(2050-AR$80&lt;=0,0,(2/(2050-AR$80+1))*(1-(SUM($E88:AR88)/$I$82))*$I$82*'Fixed Data'!AP$52)),0)</f>
        <v>0</v>
      </c>
      <c r="AT88" s="21">
        <f>IF($I$82&lt;0,(IF(2050-AS$80&lt;=0,0,(2/(2050-AS$80+1))*(1-(SUM($E88:AS88)/$I$82))*$I$82*'Fixed Data'!AQ$52)),0)</f>
        <v>0</v>
      </c>
      <c r="AU88" s="21">
        <f>IF($I$82&lt;0,(IF(2050-AT$80&lt;=0,0,(2/(2050-AT$80+1))*(1-(SUM($E88:AT88)/$I$82))*$I$82*'Fixed Data'!AR$52)),0)</f>
        <v>0</v>
      </c>
      <c r="AV88" s="21">
        <f>IF($I$82&lt;0,(IF(2050-AU$80&lt;=0,0,(2/(2050-AU$80+1))*(1-(SUM($E88:AU88)/$I$82))*$I$82*'Fixed Data'!AS$52)),0)</f>
        <v>0</v>
      </c>
      <c r="AW88" s="21">
        <f>IF($I$82&lt;0,(IF(2050-AV$80&lt;=0,0,(2/(2050-AV$80+1))*(1-(SUM($E88:AV88)/$I$82))*$I$82*'Fixed Data'!AT$52)),0)</f>
        <v>0</v>
      </c>
      <c r="AX88" s="21">
        <f>IF($I$82&lt;0,(IF(2050-AW$80&lt;=0,0,(2/(2050-AW$80+1))*(1-(SUM($E88:AW88)/$I$82))*$I$82*'Fixed Data'!AU$52)),0)</f>
        <v>0</v>
      </c>
      <c r="AY88" s="21">
        <f>IF($I$82&lt;0,(IF(2050-AX$80&lt;=0,0,(2/(2050-AX$80+1))*(1-(SUM($E88:AX88)/$I$82))*$I$82*'Fixed Data'!AV$52)),0)</f>
        <v>0</v>
      </c>
      <c r="AZ88" s="21">
        <f>IF($I$82&lt;0,(IF(2050-AY$80&lt;=0,0,(2/(2050-AY$80+1))*(1-(SUM($E88:AY88)/$I$82))*$I$82*'Fixed Data'!AW$52)),0)</f>
        <v>0</v>
      </c>
      <c r="BA88" s="21">
        <f>IF($I$82&lt;0,(IF(2050-AZ$80&lt;=0,0,(2/(2050-AZ$80+1))*(1-(SUM($E88:AZ88)/$I$82))*$I$82*'Fixed Data'!AX$52)),0)</f>
        <v>0</v>
      </c>
      <c r="BB88" s="21">
        <f>IF($I$82&lt;0,(IF(2050-BA$80&lt;=0,0,(2/(2050-BA$80+1))*(1-(SUM($E88:BA88)/$I$82))*$I$82*'Fixed Data'!AY$52)),0)</f>
        <v>0</v>
      </c>
    </row>
    <row r="89" spans="1:54" ht="15" hidden="1" customHeight="1" outlineLevel="3">
      <c r="A89" s="8"/>
      <c r="B89" t="s">
        <v>405</v>
      </c>
      <c r="C89" t="s">
        <v>406</v>
      </c>
      <c r="D89" t="s">
        <v>379</v>
      </c>
      <c r="E89" s="18"/>
      <c r="F89" s="18"/>
      <c r="G89" s="18"/>
      <c r="H89" s="18"/>
      <c r="I89" s="18"/>
      <c r="J89" s="18"/>
      <c r="K89" s="21">
        <f>IF($J$82&lt;0,(IF(2050-J$80&lt;=0,0,(2/(2050-J$80+1))*(1-(SUM($E89:J89)/$J$82))*$J$82*'Fixed Data'!H$52)),0)</f>
        <v>0</v>
      </c>
      <c r="L89" s="21">
        <f>IF($J$82&lt;0,(IF(2050-K$80&lt;=0,0,(2/(2050-K$80+1))*(1-(SUM($E89:K89)/$J$82))*$J$82*'Fixed Data'!I$52)),0)</f>
        <v>0</v>
      </c>
      <c r="M89" s="21">
        <f>IF($J$82&lt;0,(IF(2050-L$80&lt;=0,0,(2/(2050-L$80+1))*(1-(SUM($E89:L89)/$J$82))*$J$82*'Fixed Data'!J$52)),0)</f>
        <v>0</v>
      </c>
      <c r="N89" s="21">
        <f>IF($J$82&lt;0,(IF(2050-M$80&lt;=0,0,(2/(2050-M$80+1))*(1-(SUM($E89:M89)/$J$82))*$J$82*'Fixed Data'!K$52)),0)</f>
        <v>0</v>
      </c>
      <c r="O89" s="21">
        <f>IF($J$82&lt;0,(IF(2050-N$80&lt;=0,0,(2/(2050-N$80+1))*(1-(SUM($E89:N89)/$J$82))*$J$82*'Fixed Data'!L$52)),0)</f>
        <v>0</v>
      </c>
      <c r="P89" s="21">
        <f>IF($J$82&lt;0,(IF(2050-O$80&lt;=0,0,(2/(2050-O$80+1))*(1-(SUM($E89:O89)/$J$82))*$J$82*'Fixed Data'!M$52)),0)</f>
        <v>0</v>
      </c>
      <c r="Q89" s="21">
        <f>IF($J$82&lt;0,(IF(2050-P$80&lt;=0,0,(2/(2050-P$80+1))*(1-(SUM($E89:P89)/$J$82))*$J$82*'Fixed Data'!N$52)),0)</f>
        <v>0</v>
      </c>
      <c r="R89" s="21">
        <f>IF($J$82&lt;0,(IF(2050-Q$80&lt;=0,0,(2/(2050-Q$80+1))*(1-(SUM($E89:Q89)/$J$82))*$J$82*'Fixed Data'!O$52)),0)</f>
        <v>0</v>
      </c>
      <c r="S89" s="21">
        <f>IF($J$82&lt;0,(IF(2050-R$80&lt;=0,0,(2/(2050-R$80+1))*(1-(SUM($E89:R89)/$J$82))*$J$82*'Fixed Data'!P$52)),0)</f>
        <v>0</v>
      </c>
      <c r="T89" s="21">
        <f>IF($J$82&lt;0,(IF(2050-S$80&lt;=0,0,(2/(2050-S$80+1))*(1-(SUM($E89:S89)/$J$82))*$J$82*'Fixed Data'!Q$52)),0)</f>
        <v>0</v>
      </c>
      <c r="U89" s="21">
        <f>IF($J$82&lt;0,(IF(2050-T$80&lt;=0,0,(2/(2050-T$80+1))*(1-(SUM($E89:T89)/$J$82))*$J$82*'Fixed Data'!R$52)),0)</f>
        <v>0</v>
      </c>
      <c r="V89" s="21">
        <f>IF($J$82&lt;0,(IF(2050-U$80&lt;=0,0,(2/(2050-U$80+1))*(1-(SUM($E89:U89)/$J$82))*$J$82*'Fixed Data'!S$52)),0)</f>
        <v>0</v>
      </c>
      <c r="W89" s="21">
        <f>IF($J$82&lt;0,(IF(2050-V$80&lt;=0,0,(2/(2050-V$80+1))*(1-(SUM($E89:V89)/$J$82))*$J$82*'Fixed Data'!T$52)),0)</f>
        <v>0</v>
      </c>
      <c r="X89" s="21">
        <f>IF($J$82&lt;0,(IF(2050-W$80&lt;=0,0,(2/(2050-W$80+1))*(1-(SUM($E89:W89)/$J$82))*$J$82*'Fixed Data'!U$52)),0)</f>
        <v>0</v>
      </c>
      <c r="Y89" s="21">
        <f>IF($J$82&lt;0,(IF(2050-X$80&lt;=0,0,(2/(2050-X$80+1))*(1-(SUM($E89:X89)/$J$82))*$J$82*'Fixed Data'!V$52)),0)</f>
        <v>0</v>
      </c>
      <c r="Z89" s="21">
        <f>IF($J$82&lt;0,(IF(2050-Y$80&lt;=0,0,(2/(2050-Y$80+1))*(1-(SUM($E89:Y89)/$J$82))*$J$82*'Fixed Data'!W$52)),0)</f>
        <v>0</v>
      </c>
      <c r="AA89" s="21">
        <f>IF($J$82&lt;0,(IF(2050-Z$80&lt;=0,0,(2/(2050-Z$80+1))*(1-(SUM($E89:Z89)/$J$82))*$J$82*'Fixed Data'!X$52)),0)</f>
        <v>0</v>
      </c>
      <c r="AB89" s="21">
        <f>IF($J$82&lt;0,(IF(2050-AA$80&lt;=0,0,(2/(2050-AA$80+1))*(1-(SUM($E89:AA89)/$J$82))*$J$82*'Fixed Data'!Y$52)),0)</f>
        <v>0</v>
      </c>
      <c r="AC89" s="21">
        <f>IF($J$82&lt;0,(IF(2050-AB$80&lt;=0,0,(2/(2050-AB$80+1))*(1-(SUM($E89:AB89)/$J$82))*$J$82*'Fixed Data'!Z$52)),0)</f>
        <v>0</v>
      </c>
      <c r="AD89" s="21">
        <f>IF($J$82&lt;0,(IF(2050-AC$80&lt;=0,0,(2/(2050-AC$80+1))*(1-(SUM($E89:AC89)/$J$82))*$J$82*'Fixed Data'!AA$52)),0)</f>
        <v>0</v>
      </c>
      <c r="AE89" s="21">
        <f>IF($J$82&lt;0,(IF(2050-AD$80&lt;=0,0,(2/(2050-AD$80+1))*(1-(SUM($E89:AD89)/$J$82))*$J$82*'Fixed Data'!AB$52)),0)</f>
        <v>0</v>
      </c>
      <c r="AF89" s="21">
        <f>IF($J$82&lt;0,(IF(2050-AE$80&lt;=0,0,(2/(2050-AE$80+1))*(1-(SUM($E89:AE89)/$J$82))*$J$82*'Fixed Data'!AC$52)),0)</f>
        <v>0</v>
      </c>
      <c r="AG89" s="21">
        <f>IF($J$82&lt;0,(IF(2050-AF$80&lt;=0,0,(2/(2050-AF$80+1))*(1-(SUM($E89:AF89)/$J$82))*$J$82*'Fixed Data'!AD$52)),0)</f>
        <v>0</v>
      </c>
      <c r="AH89" s="21">
        <f>IF($J$82&lt;0,(IF(2050-AG$80&lt;=0,0,(2/(2050-AG$80+1))*(1-(SUM($E89:AG89)/$J$82))*$J$82*'Fixed Data'!AE$52)),0)</f>
        <v>0</v>
      </c>
      <c r="AI89" s="21">
        <f>IF($J$82&lt;0,(IF(2050-AH$80&lt;=0,0,(2/(2050-AH$80+1))*(1-(SUM($E89:AH89)/$J$82))*$J$82*'Fixed Data'!AF$52)),0)</f>
        <v>0</v>
      </c>
      <c r="AJ89" s="21">
        <f>IF($J$82&lt;0,(IF(2050-AI$80&lt;=0,0,(2/(2050-AI$80+1))*(1-(SUM($E89:AI89)/$J$82))*$J$82*'Fixed Data'!AG$52)),0)</f>
        <v>0</v>
      </c>
      <c r="AK89" s="21">
        <f>IF($J$82&lt;0,(IF(2050-AJ$80&lt;=0,0,(2/(2050-AJ$80+1))*(1-(SUM($E89:AJ89)/$J$82))*$J$82*'Fixed Data'!AH$52)),0)</f>
        <v>0</v>
      </c>
      <c r="AL89" s="21">
        <f>IF($J$82&lt;0,(IF(2050-AK$80&lt;=0,0,(2/(2050-AK$80+1))*(1-(SUM($E89:AK89)/$J$82))*$J$82*'Fixed Data'!AI$52)),0)</f>
        <v>0</v>
      </c>
      <c r="AM89" s="21">
        <f>IF($J$82&lt;0,(IF(2050-AL$80&lt;=0,0,(2/(2050-AL$80+1))*(1-(SUM($E89:AL89)/$J$82))*$J$82*'Fixed Data'!AJ$52)),0)</f>
        <v>0</v>
      </c>
      <c r="AN89" s="21">
        <f>IF($J$82&lt;0,(IF(2050-AM$80&lt;=0,0,(2/(2050-AM$80+1))*(1-(SUM($E89:AM89)/$J$82))*$J$82*'Fixed Data'!AK$52)),0)</f>
        <v>0</v>
      </c>
      <c r="AO89" s="21">
        <f>IF($J$82&lt;0,(IF(2050-AN$80&lt;=0,0,(2/(2050-AN$80+1))*(1-(SUM($E89:AN89)/$J$82))*$J$82*'Fixed Data'!AL$52)),0)</f>
        <v>0</v>
      </c>
      <c r="AP89" s="21">
        <f>IF($J$82&lt;0,(IF(2050-AO$80&lt;=0,0,(2/(2050-AO$80+1))*(1-(SUM($E89:AO89)/$J$82))*$J$82*'Fixed Data'!AM$52)),0)</f>
        <v>0</v>
      </c>
      <c r="AQ89" s="21">
        <f>IF($J$82&lt;0,(IF(2050-AP$80&lt;=0,0,(2/(2050-AP$80+1))*(1-(SUM($E89:AP89)/$J$82))*$J$82*'Fixed Data'!AN$52)),0)</f>
        <v>0</v>
      </c>
      <c r="AR89" s="21">
        <f>IF($J$82&lt;0,(IF(2050-AQ$80&lt;=0,0,(2/(2050-AQ$80+1))*(1-(SUM($E89:AQ89)/$J$82))*$J$82*'Fixed Data'!AO$52)),0)</f>
        <v>0</v>
      </c>
      <c r="AS89" s="21">
        <f>IF($J$82&lt;0,(IF(2050-AR$80&lt;=0,0,(2/(2050-AR$80+1))*(1-(SUM($E89:AR89)/$J$82))*$J$82*'Fixed Data'!AP$52)),0)</f>
        <v>0</v>
      </c>
      <c r="AT89" s="21">
        <f>IF($J$82&lt;0,(IF(2050-AS$80&lt;=0,0,(2/(2050-AS$80+1))*(1-(SUM($E89:AS89)/$J$82))*$J$82*'Fixed Data'!AQ$52)),0)</f>
        <v>0</v>
      </c>
      <c r="AU89" s="21">
        <f>IF($J$82&lt;0,(IF(2050-AT$80&lt;=0,0,(2/(2050-AT$80+1))*(1-(SUM($E89:AT89)/$J$82))*$J$82*'Fixed Data'!AR$52)),0)</f>
        <v>0</v>
      </c>
      <c r="AV89" s="21">
        <f>IF($J$82&lt;0,(IF(2050-AU$80&lt;=0,0,(2/(2050-AU$80+1))*(1-(SUM($E89:AU89)/$J$82))*$J$82*'Fixed Data'!AS$52)),0)</f>
        <v>0</v>
      </c>
      <c r="AW89" s="21">
        <f>IF($J$82&lt;0,(IF(2050-AV$80&lt;=0,0,(2/(2050-AV$80+1))*(1-(SUM($E89:AV89)/$J$82))*$J$82*'Fixed Data'!AT$52)),0)</f>
        <v>0</v>
      </c>
      <c r="AX89" s="21">
        <f>IF($J$82&lt;0,(IF(2050-AW$80&lt;=0,0,(2/(2050-AW$80+1))*(1-(SUM($E89:AW89)/$J$82))*$J$82*'Fixed Data'!AU$52)),0)</f>
        <v>0</v>
      </c>
      <c r="AY89" s="21">
        <f>IF($J$82&lt;0,(IF(2050-AX$80&lt;=0,0,(2/(2050-AX$80+1))*(1-(SUM($E89:AX89)/$J$82))*$J$82*'Fixed Data'!AV$52)),0)</f>
        <v>0</v>
      </c>
      <c r="AZ89" s="21">
        <f>IF($J$82&lt;0,(IF(2050-AY$80&lt;=0,0,(2/(2050-AY$80+1))*(1-(SUM($E89:AY89)/$J$82))*$J$82*'Fixed Data'!AW$52)),0)</f>
        <v>0</v>
      </c>
      <c r="BA89" s="21">
        <f>IF($J$82&lt;0,(IF(2050-AZ$80&lt;=0,0,(2/(2050-AZ$80+1))*(1-(SUM($E89:AZ89)/$J$82))*$J$82*'Fixed Data'!AX$52)),0)</f>
        <v>0</v>
      </c>
      <c r="BB89" s="21">
        <f>IF($J$82&lt;0,(IF(2050-BA$80&lt;=0,0,(2/(2050-BA$80+1))*(1-(SUM($E89:BA89)/$J$82))*$J$82*'Fixed Data'!AY$52)),0)</f>
        <v>0</v>
      </c>
    </row>
    <row r="90" spans="1:54" ht="15" hidden="1" customHeight="1" outlineLevel="3">
      <c r="A90" s="8"/>
      <c r="B90" t="s">
        <v>407</v>
      </c>
      <c r="C90" t="s">
        <v>408</v>
      </c>
      <c r="D90" t="s">
        <v>379</v>
      </c>
      <c r="E90" s="18"/>
      <c r="F90" s="18"/>
      <c r="G90" s="18"/>
      <c r="H90" s="18"/>
      <c r="I90" s="18"/>
      <c r="J90" s="18"/>
      <c r="K90" s="18"/>
      <c r="L90" s="21">
        <f>IF($K$82&lt;0,(IF(2050-K$80&lt;=0,0,(2/(2050-K$80+1))*(1-(SUM($E90:K90)/$K$82))*$K$82*'Fixed Data'!I$52)),0)</f>
        <v>0</v>
      </c>
      <c r="M90" s="21">
        <f>IF($K$82&lt;0,(IF(2050-L$80&lt;=0,0,(2/(2050-L$80+1))*(1-(SUM($E90:L90)/$K$82))*$K$82*'Fixed Data'!J$52)),0)</f>
        <v>0</v>
      </c>
      <c r="N90" s="21">
        <f>IF($K$82&lt;0,(IF(2050-M$80&lt;=0,0,(2/(2050-M$80+1))*(1-(SUM($E90:M90)/$K$82))*$K$82*'Fixed Data'!K$52)),0)</f>
        <v>0</v>
      </c>
      <c r="O90" s="21">
        <f>IF($K$82&lt;0,(IF(2050-N$80&lt;=0,0,(2/(2050-N$80+1))*(1-(SUM($E90:N90)/$K$82))*$K$82*'Fixed Data'!L$52)),0)</f>
        <v>0</v>
      </c>
      <c r="P90" s="21">
        <f>IF($K$82&lt;0,(IF(2050-O$80&lt;=0,0,(2/(2050-O$80+1))*(1-(SUM($E90:O90)/$K$82))*$K$82*'Fixed Data'!M$52)),0)</f>
        <v>0</v>
      </c>
      <c r="Q90" s="21">
        <f>IF($K$82&lt;0,(IF(2050-P$80&lt;=0,0,(2/(2050-P$80+1))*(1-(SUM($E90:P90)/$K$82))*$K$82*'Fixed Data'!N$52)),0)</f>
        <v>0</v>
      </c>
      <c r="R90" s="21">
        <f>IF($K$82&lt;0,(IF(2050-Q$80&lt;=0,0,(2/(2050-Q$80+1))*(1-(SUM($E90:Q90)/$K$82))*$K$82*'Fixed Data'!O$52)),0)</f>
        <v>0</v>
      </c>
      <c r="S90" s="21">
        <f>IF($K$82&lt;0,(IF(2050-R$80&lt;=0,0,(2/(2050-R$80+1))*(1-(SUM($E90:R90)/$K$82))*$K$82*'Fixed Data'!P$52)),0)</f>
        <v>0</v>
      </c>
      <c r="T90" s="21">
        <f>IF($K$82&lt;0,(IF(2050-S$80&lt;=0,0,(2/(2050-S$80+1))*(1-(SUM($E90:S90)/$K$82))*$K$82*'Fixed Data'!Q$52)),0)</f>
        <v>0</v>
      </c>
      <c r="U90" s="21">
        <f>IF($K$82&lt;0,(IF(2050-T$80&lt;=0,0,(2/(2050-T$80+1))*(1-(SUM($E90:T90)/$K$82))*$K$82*'Fixed Data'!R$52)),0)</f>
        <v>0</v>
      </c>
      <c r="V90" s="21">
        <f>IF($K$82&lt;0,(IF(2050-U$80&lt;=0,0,(2/(2050-U$80+1))*(1-(SUM($E90:U90)/$K$82))*$K$82*'Fixed Data'!S$52)),0)</f>
        <v>0</v>
      </c>
      <c r="W90" s="21">
        <f>IF($K$82&lt;0,(IF(2050-V$80&lt;=0,0,(2/(2050-V$80+1))*(1-(SUM($E90:V90)/$K$82))*$K$82*'Fixed Data'!T$52)),0)</f>
        <v>0</v>
      </c>
      <c r="X90" s="21">
        <f>IF($K$82&lt;0,(IF(2050-W$80&lt;=0,0,(2/(2050-W$80+1))*(1-(SUM($E90:W90)/$K$82))*$K$82*'Fixed Data'!U$52)),0)</f>
        <v>0</v>
      </c>
      <c r="Y90" s="21">
        <f>IF($K$82&lt;0,(IF(2050-X$80&lt;=0,0,(2/(2050-X$80+1))*(1-(SUM($E90:X90)/$K$82))*$K$82*'Fixed Data'!V$52)),0)</f>
        <v>0</v>
      </c>
      <c r="Z90" s="21">
        <f>IF($K$82&lt;0,(IF(2050-Y$80&lt;=0,0,(2/(2050-Y$80+1))*(1-(SUM($E90:Y90)/$K$82))*$K$82*'Fixed Data'!W$52)),0)</f>
        <v>0</v>
      </c>
      <c r="AA90" s="21">
        <f>IF($K$82&lt;0,(IF(2050-Z$80&lt;=0,0,(2/(2050-Z$80+1))*(1-(SUM($E90:Z90)/$K$82))*$K$82*'Fixed Data'!X$52)),0)</f>
        <v>0</v>
      </c>
      <c r="AB90" s="21">
        <f>IF($K$82&lt;0,(IF(2050-AA$80&lt;=0,0,(2/(2050-AA$80+1))*(1-(SUM($E90:AA90)/$K$82))*$K$82*'Fixed Data'!Y$52)),0)</f>
        <v>0</v>
      </c>
      <c r="AC90" s="21">
        <f>IF($K$82&lt;0,(IF(2050-AB$80&lt;=0,0,(2/(2050-AB$80+1))*(1-(SUM($E90:AB90)/$K$82))*$K$82*'Fixed Data'!Z$52)),0)</f>
        <v>0</v>
      </c>
      <c r="AD90" s="21">
        <f>IF($K$82&lt;0,(IF(2050-AC$80&lt;=0,0,(2/(2050-AC$80+1))*(1-(SUM($E90:AC90)/$K$82))*$K$82*'Fixed Data'!AA$52)),0)</f>
        <v>0</v>
      </c>
      <c r="AE90" s="21">
        <f>IF($K$82&lt;0,(IF(2050-AD$80&lt;=0,0,(2/(2050-AD$80+1))*(1-(SUM($E90:AD90)/$K$82))*$K$82*'Fixed Data'!AB$52)),0)</f>
        <v>0</v>
      </c>
      <c r="AF90" s="21">
        <f>IF($K$82&lt;0,(IF(2050-AE$80&lt;=0,0,(2/(2050-AE$80+1))*(1-(SUM($E90:AE90)/$K$82))*$K$82*'Fixed Data'!AC$52)),0)</f>
        <v>0</v>
      </c>
      <c r="AG90" s="21">
        <f>IF($K$82&lt;0,(IF(2050-AF$80&lt;=0,0,(2/(2050-AF$80+1))*(1-(SUM($E90:AF90)/$K$82))*$K$82*'Fixed Data'!AD$52)),0)</f>
        <v>0</v>
      </c>
      <c r="AH90" s="21">
        <f>IF($K$82&lt;0,(IF(2050-AG$80&lt;=0,0,(2/(2050-AG$80+1))*(1-(SUM($E90:AG90)/$K$82))*$K$82*'Fixed Data'!AE$52)),0)</f>
        <v>0</v>
      </c>
      <c r="AI90" s="21">
        <f>IF($K$82&lt;0,(IF(2050-AH$80&lt;=0,0,(2/(2050-AH$80+1))*(1-(SUM($E90:AH90)/$K$82))*$K$82*'Fixed Data'!AF$52)),0)</f>
        <v>0</v>
      </c>
      <c r="AJ90" s="21">
        <f>IF($K$82&lt;0,(IF(2050-AI$80&lt;=0,0,(2/(2050-AI$80+1))*(1-(SUM($E90:AI90)/$K$82))*$K$82*'Fixed Data'!AG$52)),0)</f>
        <v>0</v>
      </c>
      <c r="AK90" s="21">
        <f>IF($K$82&lt;0,(IF(2050-AJ$80&lt;=0,0,(2/(2050-AJ$80+1))*(1-(SUM($E90:AJ90)/$K$82))*$K$82*'Fixed Data'!AH$52)),0)</f>
        <v>0</v>
      </c>
      <c r="AL90" s="21">
        <f>IF($K$82&lt;0,(IF(2050-AK$80&lt;=0,0,(2/(2050-AK$80+1))*(1-(SUM($E90:AK90)/$K$82))*$K$82*'Fixed Data'!AI$52)),0)</f>
        <v>0</v>
      </c>
      <c r="AM90" s="21">
        <f>IF($K$82&lt;0,(IF(2050-AL$80&lt;=0,0,(2/(2050-AL$80+1))*(1-(SUM($E90:AL90)/$K$82))*$K$82*'Fixed Data'!AJ$52)),0)</f>
        <v>0</v>
      </c>
      <c r="AN90" s="21">
        <f>IF($K$82&lt;0,(IF(2050-AM$80&lt;=0,0,(2/(2050-AM$80+1))*(1-(SUM($E90:AM90)/$K$82))*$K$82*'Fixed Data'!AK$52)),0)</f>
        <v>0</v>
      </c>
      <c r="AO90" s="21">
        <f>IF($K$82&lt;0,(IF(2050-AN$80&lt;=0,0,(2/(2050-AN$80+1))*(1-(SUM($E90:AN90)/$K$82))*$K$82*'Fixed Data'!AL$52)),0)</f>
        <v>0</v>
      </c>
      <c r="AP90" s="21">
        <f>IF($K$82&lt;0,(IF(2050-AO$80&lt;=0,0,(2/(2050-AO$80+1))*(1-(SUM($E90:AO90)/$K$82))*$K$82*'Fixed Data'!AM$52)),0)</f>
        <v>0</v>
      </c>
      <c r="AQ90" s="21">
        <f>IF($K$82&lt;0,(IF(2050-AP$80&lt;=0,0,(2/(2050-AP$80+1))*(1-(SUM($E90:AP90)/$K$82))*$K$82*'Fixed Data'!AN$52)),0)</f>
        <v>0</v>
      </c>
      <c r="AR90" s="21">
        <f>IF($K$82&lt;0,(IF(2050-AQ$80&lt;=0,0,(2/(2050-AQ$80+1))*(1-(SUM($E90:AQ90)/$K$82))*$K$82*'Fixed Data'!AO$52)),0)</f>
        <v>0</v>
      </c>
      <c r="AS90" s="21">
        <f>IF($K$82&lt;0,(IF(2050-AR$80&lt;=0,0,(2/(2050-AR$80+1))*(1-(SUM($E90:AR90)/$K$82))*$K$82*'Fixed Data'!AP$52)),0)</f>
        <v>0</v>
      </c>
      <c r="AT90" s="21">
        <f>IF($K$82&lt;0,(IF(2050-AS$80&lt;=0,0,(2/(2050-AS$80+1))*(1-(SUM($E90:AS90)/$K$82))*$K$82*'Fixed Data'!AQ$52)),0)</f>
        <v>0</v>
      </c>
      <c r="AU90" s="21">
        <f>IF($K$82&lt;0,(IF(2050-AT$80&lt;=0,0,(2/(2050-AT$80+1))*(1-(SUM($E90:AT90)/$K$82))*$K$82*'Fixed Data'!AR$52)),0)</f>
        <v>0</v>
      </c>
      <c r="AV90" s="21">
        <f>IF($K$82&lt;0,(IF(2050-AU$80&lt;=0,0,(2/(2050-AU$80+1))*(1-(SUM($E90:AU90)/$K$82))*$K$82*'Fixed Data'!AS$52)),0)</f>
        <v>0</v>
      </c>
      <c r="AW90" s="21">
        <f>IF($K$82&lt;0,(IF(2050-AV$80&lt;=0,0,(2/(2050-AV$80+1))*(1-(SUM($E90:AV90)/$K$82))*$K$82*'Fixed Data'!AT$52)),0)</f>
        <v>0</v>
      </c>
      <c r="AX90" s="21">
        <f>IF($K$82&lt;0,(IF(2050-AW$80&lt;=0,0,(2/(2050-AW$80+1))*(1-(SUM($E90:AW90)/$K$82))*$K$82*'Fixed Data'!AU$52)),0)</f>
        <v>0</v>
      </c>
      <c r="AY90" s="21">
        <f>IF($K$82&lt;0,(IF(2050-AX$80&lt;=0,0,(2/(2050-AX$80+1))*(1-(SUM($E90:AX90)/$K$82))*$K$82*'Fixed Data'!AV$52)),0)</f>
        <v>0</v>
      </c>
      <c r="AZ90" s="21">
        <f>IF($K$82&lt;0,(IF(2050-AY$80&lt;=0,0,(2/(2050-AY$80+1))*(1-(SUM($E90:AY90)/$K$82))*$K$82*'Fixed Data'!AW$52)),0)</f>
        <v>0</v>
      </c>
      <c r="BA90" s="21">
        <f>IF($K$82&lt;0,(IF(2050-AZ$80&lt;=0,0,(2/(2050-AZ$80+1))*(1-(SUM($E90:AZ90)/$K$82))*$K$82*'Fixed Data'!AX$52)),0)</f>
        <v>0</v>
      </c>
      <c r="BB90" s="21">
        <f>IF($K$82&lt;0,(IF(2050-BA$80&lt;=0,0,(2/(2050-BA$80+1))*(1-(SUM($E90:BA90)/$K$82))*$K$82*'Fixed Data'!AY$52)),0)</f>
        <v>0</v>
      </c>
    </row>
    <row r="91" spans="1:54" ht="15" hidden="1" customHeight="1" outlineLevel="3">
      <c r="A91" s="8"/>
      <c r="B91" t="s">
        <v>409</v>
      </c>
      <c r="C91" t="s">
        <v>410</v>
      </c>
      <c r="D91" t="s">
        <v>379</v>
      </c>
      <c r="E91" s="18"/>
      <c r="F91" s="18"/>
      <c r="G91" s="18"/>
      <c r="H91" s="18"/>
      <c r="I91" s="18"/>
      <c r="J91" s="18"/>
      <c r="K91" s="18"/>
      <c r="L91" s="18"/>
      <c r="M91" s="21">
        <f>IF($L$82&lt;0,(IF(2050-L$80&lt;=0,0,(2/(2050-L$80+1))*(1-(SUM($E91:L91)/$L$82))*$L$82*'Fixed Data'!J$52)),0)</f>
        <v>0</v>
      </c>
      <c r="N91" s="21">
        <f>IF($L$82&lt;0,(IF(2050-M$80&lt;=0,0,(2/(2050-M$80+1))*(1-(SUM($E91:M91)/$L$82))*$L$82*'Fixed Data'!K$52)),0)</f>
        <v>0</v>
      </c>
      <c r="O91" s="21">
        <f>IF($L$82&lt;0,(IF(2050-N$80&lt;=0,0,(2/(2050-N$80+1))*(1-(SUM($E91:N91)/$L$82))*$L$82*'Fixed Data'!L$52)),0)</f>
        <v>0</v>
      </c>
      <c r="P91" s="21">
        <f>IF($L$82&lt;0,(IF(2050-O$80&lt;=0,0,(2/(2050-O$80+1))*(1-(SUM($E91:O91)/$L$82))*$L$82*'Fixed Data'!M$52)),0)</f>
        <v>0</v>
      </c>
      <c r="Q91" s="21">
        <f>IF($L$82&lt;0,(IF(2050-P$80&lt;=0,0,(2/(2050-P$80+1))*(1-(SUM($E91:P91)/$L$82))*$L$82*'Fixed Data'!N$52)),0)</f>
        <v>0</v>
      </c>
      <c r="R91" s="21">
        <f>IF($L$82&lt;0,(IF(2050-Q$80&lt;=0,0,(2/(2050-Q$80+1))*(1-(SUM($E91:Q91)/$L$82))*$L$82*'Fixed Data'!O$52)),0)</f>
        <v>0</v>
      </c>
      <c r="S91" s="21">
        <f>IF($L$82&lt;0,(IF(2050-R$80&lt;=0,0,(2/(2050-R$80+1))*(1-(SUM($E91:R91)/$L$82))*$L$82*'Fixed Data'!P$52)),0)</f>
        <v>0</v>
      </c>
      <c r="T91" s="21">
        <f>IF($L$82&lt;0,(IF(2050-S$80&lt;=0,0,(2/(2050-S$80+1))*(1-(SUM($E91:S91)/$L$82))*$L$82*'Fixed Data'!Q$52)),0)</f>
        <v>0</v>
      </c>
      <c r="U91" s="21">
        <f>IF($L$82&lt;0,(IF(2050-T$80&lt;=0,0,(2/(2050-T$80+1))*(1-(SUM($E91:T91)/$L$82))*$L$82*'Fixed Data'!R$52)),0)</f>
        <v>0</v>
      </c>
      <c r="V91" s="21">
        <f>IF($L$82&lt;0,(IF(2050-U$80&lt;=0,0,(2/(2050-U$80+1))*(1-(SUM($E91:U91)/$L$82))*$L$82*'Fixed Data'!S$52)),0)</f>
        <v>0</v>
      </c>
      <c r="W91" s="21">
        <f>IF($L$82&lt;0,(IF(2050-V$80&lt;=0,0,(2/(2050-V$80+1))*(1-(SUM($E91:V91)/$L$82))*$L$82*'Fixed Data'!T$52)),0)</f>
        <v>0</v>
      </c>
      <c r="X91" s="21">
        <f>IF($L$82&lt;0,(IF(2050-W$80&lt;=0,0,(2/(2050-W$80+1))*(1-(SUM($E91:W91)/$L$82))*$L$82*'Fixed Data'!U$52)),0)</f>
        <v>0</v>
      </c>
      <c r="Y91" s="21">
        <f>IF($L$82&lt;0,(IF(2050-X$80&lt;=0,0,(2/(2050-X$80+1))*(1-(SUM($E91:X91)/$L$82))*$L$82*'Fixed Data'!V$52)),0)</f>
        <v>0</v>
      </c>
      <c r="Z91" s="21">
        <f>IF($L$82&lt;0,(IF(2050-Y$80&lt;=0,0,(2/(2050-Y$80+1))*(1-(SUM($E91:Y91)/$L$82))*$L$82*'Fixed Data'!W$52)),0)</f>
        <v>0</v>
      </c>
      <c r="AA91" s="21">
        <f>IF($L$82&lt;0,(IF(2050-Z$80&lt;=0,0,(2/(2050-Z$80+1))*(1-(SUM($E91:Z91)/$L$82))*$L$82*'Fixed Data'!X$52)),0)</f>
        <v>0</v>
      </c>
      <c r="AB91" s="21">
        <f>IF($L$82&lt;0,(IF(2050-AA$80&lt;=0,0,(2/(2050-AA$80+1))*(1-(SUM($E91:AA91)/$L$82))*$L$82*'Fixed Data'!Y$52)),0)</f>
        <v>0</v>
      </c>
      <c r="AC91" s="21">
        <f>IF($L$82&lt;0,(IF(2050-AB$80&lt;=0,0,(2/(2050-AB$80+1))*(1-(SUM($E91:AB91)/$L$82))*$L$82*'Fixed Data'!Z$52)),0)</f>
        <v>0</v>
      </c>
      <c r="AD91" s="21">
        <f>IF($L$82&lt;0,(IF(2050-AC$80&lt;=0,0,(2/(2050-AC$80+1))*(1-(SUM($E91:AC91)/$L$82))*$L$82*'Fixed Data'!AA$52)),0)</f>
        <v>0</v>
      </c>
      <c r="AE91" s="21">
        <f>IF($L$82&lt;0,(IF(2050-AD$80&lt;=0,0,(2/(2050-AD$80+1))*(1-(SUM($E91:AD91)/$L$82))*$L$82*'Fixed Data'!AB$52)),0)</f>
        <v>0</v>
      </c>
      <c r="AF91" s="21">
        <f>IF($L$82&lt;0,(IF(2050-AE$80&lt;=0,0,(2/(2050-AE$80+1))*(1-(SUM($E91:AE91)/$L$82))*$L$82*'Fixed Data'!AC$52)),0)</f>
        <v>0</v>
      </c>
      <c r="AG91" s="21">
        <f>IF($L$82&lt;0,(IF(2050-AF$80&lt;=0,0,(2/(2050-AF$80+1))*(1-(SUM($E91:AF91)/$L$82))*$L$82*'Fixed Data'!AD$52)),0)</f>
        <v>0</v>
      </c>
      <c r="AH91" s="21">
        <f>IF($L$82&lt;0,(IF(2050-AG$80&lt;=0,0,(2/(2050-AG$80+1))*(1-(SUM($E91:AG91)/$L$82))*$L$82*'Fixed Data'!AE$52)),0)</f>
        <v>0</v>
      </c>
      <c r="AI91" s="21">
        <f>IF($L$82&lt;0,(IF(2050-AH$80&lt;=0,0,(2/(2050-AH$80+1))*(1-(SUM($E91:AH91)/$L$82))*$L$82*'Fixed Data'!AF$52)),0)</f>
        <v>0</v>
      </c>
      <c r="AJ91" s="21">
        <f>IF($L$82&lt;0,(IF(2050-AI$80&lt;=0,0,(2/(2050-AI$80+1))*(1-(SUM($E91:AI91)/$L$82))*$L$82*'Fixed Data'!AG$52)),0)</f>
        <v>0</v>
      </c>
      <c r="AK91" s="21">
        <f>IF($L$82&lt;0,(IF(2050-AJ$80&lt;=0,0,(2/(2050-AJ$80+1))*(1-(SUM($E91:AJ91)/$L$82))*$L$82*'Fixed Data'!AH$52)),0)</f>
        <v>0</v>
      </c>
      <c r="AL91" s="21">
        <f>IF($L$82&lt;0,(IF(2050-AK$80&lt;=0,0,(2/(2050-AK$80+1))*(1-(SUM($E91:AK91)/$L$82))*$L$82*'Fixed Data'!AI$52)),0)</f>
        <v>0</v>
      </c>
      <c r="AM91" s="21">
        <f>IF($L$82&lt;0,(IF(2050-AL$80&lt;=0,0,(2/(2050-AL$80+1))*(1-(SUM($E91:AL91)/$L$82))*$L$82*'Fixed Data'!AJ$52)),0)</f>
        <v>0</v>
      </c>
      <c r="AN91" s="21">
        <f>IF($L$82&lt;0,(IF(2050-AM$80&lt;=0,0,(2/(2050-AM$80+1))*(1-(SUM($E91:AM91)/$L$82))*$L$82*'Fixed Data'!AK$52)),0)</f>
        <v>0</v>
      </c>
      <c r="AO91" s="21">
        <f>IF($L$82&lt;0,(IF(2050-AN$80&lt;=0,0,(2/(2050-AN$80+1))*(1-(SUM($E91:AN91)/$L$82))*$L$82*'Fixed Data'!AL$52)),0)</f>
        <v>0</v>
      </c>
      <c r="AP91" s="21">
        <f>IF($L$82&lt;0,(IF(2050-AO$80&lt;=0,0,(2/(2050-AO$80+1))*(1-(SUM($E91:AO91)/$L$82))*$L$82*'Fixed Data'!AM$52)),0)</f>
        <v>0</v>
      </c>
      <c r="AQ91" s="21">
        <f>IF($L$82&lt;0,(IF(2050-AP$80&lt;=0,0,(2/(2050-AP$80+1))*(1-(SUM($E91:AP91)/$L$82))*$L$82*'Fixed Data'!AN$52)),0)</f>
        <v>0</v>
      </c>
      <c r="AR91" s="21">
        <f>IF($L$82&lt;0,(IF(2050-AQ$80&lt;=0,0,(2/(2050-AQ$80+1))*(1-(SUM($E91:AQ91)/$L$82))*$L$82*'Fixed Data'!AO$52)),0)</f>
        <v>0</v>
      </c>
      <c r="AS91" s="21">
        <f>IF($L$82&lt;0,(IF(2050-AR$80&lt;=0,0,(2/(2050-AR$80+1))*(1-(SUM($E91:AR91)/$L$82))*$L$82*'Fixed Data'!AP$52)),0)</f>
        <v>0</v>
      </c>
      <c r="AT91" s="21">
        <f>IF($L$82&lt;0,(IF(2050-AS$80&lt;=0,0,(2/(2050-AS$80+1))*(1-(SUM($E91:AS91)/$L$82))*$L$82*'Fixed Data'!AQ$52)),0)</f>
        <v>0</v>
      </c>
      <c r="AU91" s="21">
        <f>IF($L$82&lt;0,(IF(2050-AT$80&lt;=0,0,(2/(2050-AT$80+1))*(1-(SUM($E91:AT91)/$L$82))*$L$82*'Fixed Data'!AR$52)),0)</f>
        <v>0</v>
      </c>
      <c r="AV91" s="21">
        <f>IF($L$82&lt;0,(IF(2050-AU$80&lt;=0,0,(2/(2050-AU$80+1))*(1-(SUM($E91:AU91)/$L$82))*$L$82*'Fixed Data'!AS$52)),0)</f>
        <v>0</v>
      </c>
      <c r="AW91" s="21">
        <f>IF($L$82&lt;0,(IF(2050-AV$80&lt;=0,0,(2/(2050-AV$80+1))*(1-(SUM($E91:AV91)/$L$82))*$L$82*'Fixed Data'!AT$52)),0)</f>
        <v>0</v>
      </c>
      <c r="AX91" s="21">
        <f>IF($L$82&lt;0,(IF(2050-AW$80&lt;=0,0,(2/(2050-AW$80+1))*(1-(SUM($E91:AW91)/$L$82))*$L$82*'Fixed Data'!AU$52)),0)</f>
        <v>0</v>
      </c>
      <c r="AY91" s="21">
        <f>IF($L$82&lt;0,(IF(2050-AX$80&lt;=0,0,(2/(2050-AX$80+1))*(1-(SUM($E91:AX91)/$L$82))*$L$82*'Fixed Data'!AV$52)),0)</f>
        <v>0</v>
      </c>
      <c r="AZ91" s="21">
        <f>IF($L$82&lt;0,(IF(2050-AY$80&lt;=0,0,(2/(2050-AY$80+1))*(1-(SUM($E91:AY91)/$L$82))*$L$82*'Fixed Data'!AW$52)),0)</f>
        <v>0</v>
      </c>
      <c r="BA91" s="21">
        <f>IF($L$82&lt;0,(IF(2050-AZ$80&lt;=0,0,(2/(2050-AZ$80+1))*(1-(SUM($E91:AZ91)/$L$82))*$L$82*'Fixed Data'!AX$52)),0)</f>
        <v>0</v>
      </c>
      <c r="BB91" s="21">
        <f>IF($L$82&lt;0,(IF(2050-BA$80&lt;=0,0,(2/(2050-BA$80+1))*(1-(SUM($E91:BA91)/$L$82))*$L$82*'Fixed Data'!AY$52)),0)</f>
        <v>0</v>
      </c>
    </row>
    <row r="92" spans="1:54" ht="15" hidden="1" customHeight="1" outlineLevel="3">
      <c r="A92" s="8"/>
      <c r="B92" t="s">
        <v>411</v>
      </c>
      <c r="C92" t="s">
        <v>412</v>
      </c>
      <c r="D92" t="s">
        <v>379</v>
      </c>
      <c r="E92" s="18"/>
      <c r="F92" s="18"/>
      <c r="G92" s="18"/>
      <c r="H92" s="18"/>
      <c r="I92" s="18"/>
      <c r="J92" s="18"/>
      <c r="K92" s="18"/>
      <c r="L92" s="18"/>
      <c r="M92" s="18"/>
      <c r="N92" s="21">
        <f>IF($M$82&lt;0,(IF(2050-M$80&lt;=0,0,(2/(2050-M$80+1))*(1-(SUM($E92:M92)/$M$82))*$M$82*'Fixed Data'!K$52)),0)</f>
        <v>0</v>
      </c>
      <c r="O92" s="21">
        <f>IF($M$82&lt;0,(IF(2050-N$80&lt;=0,0,(2/(2050-N$80+1))*(1-(SUM($E92:N92)/$M$82))*$M$82*'Fixed Data'!L$52)),0)</f>
        <v>0</v>
      </c>
      <c r="P92" s="21">
        <f>IF($M$82&lt;0,(IF(2050-O$80&lt;=0,0,(2/(2050-O$80+1))*(1-(SUM($E92:O92)/$M$82))*$M$82*'Fixed Data'!M$52)),0)</f>
        <v>0</v>
      </c>
      <c r="Q92" s="21">
        <f>IF($M$82&lt;0,(IF(2050-P$80&lt;=0,0,(2/(2050-P$80+1))*(1-(SUM($E92:P92)/$M$82))*$M$82*'Fixed Data'!N$52)),0)</f>
        <v>0</v>
      </c>
      <c r="R92" s="21">
        <f>IF($M$82&lt;0,(IF(2050-Q$80&lt;=0,0,(2/(2050-Q$80+1))*(1-(SUM($E92:Q92)/$M$82))*$M$82*'Fixed Data'!O$52)),0)</f>
        <v>0</v>
      </c>
      <c r="S92" s="21">
        <f>IF($M$82&lt;0,(IF(2050-R$80&lt;=0,0,(2/(2050-R$80+1))*(1-(SUM($E92:R92)/$M$82))*$M$82*'Fixed Data'!P$52)),0)</f>
        <v>0</v>
      </c>
      <c r="T92" s="21">
        <f>IF($M$82&lt;0,(IF(2050-S$80&lt;=0,0,(2/(2050-S$80+1))*(1-(SUM($E92:S92)/$M$82))*$M$82*'Fixed Data'!Q$52)),0)</f>
        <v>0</v>
      </c>
      <c r="U92" s="21">
        <f>IF($M$82&lt;0,(IF(2050-T$80&lt;=0,0,(2/(2050-T$80+1))*(1-(SUM($E92:T92)/$M$82))*$M$82*'Fixed Data'!R$52)),0)</f>
        <v>0</v>
      </c>
      <c r="V92" s="21">
        <f>IF($M$82&lt;0,(IF(2050-U$80&lt;=0,0,(2/(2050-U$80+1))*(1-(SUM($E92:U92)/$M$82))*$M$82*'Fixed Data'!S$52)),0)</f>
        <v>0</v>
      </c>
      <c r="W92" s="21">
        <f>IF($M$82&lt;0,(IF(2050-V$80&lt;=0,0,(2/(2050-V$80+1))*(1-(SUM($E92:V92)/$M$82))*$M$82*'Fixed Data'!T$52)),0)</f>
        <v>0</v>
      </c>
      <c r="X92" s="21">
        <f>IF($M$82&lt;0,(IF(2050-W$80&lt;=0,0,(2/(2050-W$80+1))*(1-(SUM($E92:W92)/$M$82))*$M$82*'Fixed Data'!U$52)),0)</f>
        <v>0</v>
      </c>
      <c r="Y92" s="21">
        <f>IF($M$82&lt;0,(IF(2050-X$80&lt;=0,0,(2/(2050-X$80+1))*(1-(SUM($E92:X92)/$M$82))*$M$82*'Fixed Data'!V$52)),0)</f>
        <v>0</v>
      </c>
      <c r="Z92" s="21">
        <f>IF($M$82&lt;0,(IF(2050-Y$80&lt;=0,0,(2/(2050-Y$80+1))*(1-(SUM($E92:Y92)/$M$82))*$M$82*'Fixed Data'!W$52)),0)</f>
        <v>0</v>
      </c>
      <c r="AA92" s="21">
        <f>IF($M$82&lt;0,(IF(2050-Z$80&lt;=0,0,(2/(2050-Z$80+1))*(1-(SUM($E92:Z92)/$M$82))*$M$82*'Fixed Data'!X$52)),0)</f>
        <v>0</v>
      </c>
      <c r="AB92" s="21">
        <f>IF($M$82&lt;0,(IF(2050-AA$80&lt;=0,0,(2/(2050-AA$80+1))*(1-(SUM($E92:AA92)/$M$82))*$M$82*'Fixed Data'!Y$52)),0)</f>
        <v>0</v>
      </c>
      <c r="AC92" s="21">
        <f>IF($M$82&lt;0,(IF(2050-AB$80&lt;=0,0,(2/(2050-AB$80+1))*(1-(SUM($E92:AB92)/$M$82))*$M$82*'Fixed Data'!Z$52)),0)</f>
        <v>0</v>
      </c>
      <c r="AD92" s="21">
        <f>IF($M$82&lt;0,(IF(2050-AC$80&lt;=0,0,(2/(2050-AC$80+1))*(1-(SUM($E92:AC92)/$M$82))*$M$82*'Fixed Data'!AA$52)),0)</f>
        <v>0</v>
      </c>
      <c r="AE92" s="21">
        <f>IF($M$82&lt;0,(IF(2050-AD$80&lt;=0,0,(2/(2050-AD$80+1))*(1-(SUM($E92:AD92)/$M$82))*$M$82*'Fixed Data'!AB$52)),0)</f>
        <v>0</v>
      </c>
      <c r="AF92" s="21">
        <f>IF($M$82&lt;0,(IF(2050-AE$80&lt;=0,0,(2/(2050-AE$80+1))*(1-(SUM($E92:AE92)/$M$82))*$M$82*'Fixed Data'!AC$52)),0)</f>
        <v>0</v>
      </c>
      <c r="AG92" s="21">
        <f>IF($M$82&lt;0,(IF(2050-AF$80&lt;=0,0,(2/(2050-AF$80+1))*(1-(SUM($E92:AF92)/$M$82))*$M$82*'Fixed Data'!AD$52)),0)</f>
        <v>0</v>
      </c>
      <c r="AH92" s="21">
        <f>IF($M$82&lt;0,(IF(2050-AG$80&lt;=0,0,(2/(2050-AG$80+1))*(1-(SUM($E92:AG92)/$M$82))*$M$82*'Fixed Data'!AE$52)),0)</f>
        <v>0</v>
      </c>
      <c r="AI92" s="21">
        <f>IF($M$82&lt;0,(IF(2050-AH$80&lt;=0,0,(2/(2050-AH$80+1))*(1-(SUM($E92:AH92)/$M$82))*$M$82*'Fixed Data'!AF$52)),0)</f>
        <v>0</v>
      </c>
      <c r="AJ92" s="21">
        <f>IF($M$82&lt;0,(IF(2050-AI$80&lt;=0,0,(2/(2050-AI$80+1))*(1-(SUM($E92:AI92)/$M$82))*$M$82*'Fixed Data'!AG$52)),0)</f>
        <v>0</v>
      </c>
      <c r="AK92" s="21">
        <f>IF($M$82&lt;0,(IF(2050-AJ$80&lt;=0,0,(2/(2050-AJ$80+1))*(1-(SUM($E92:AJ92)/$M$82))*$M$82*'Fixed Data'!AH$52)),0)</f>
        <v>0</v>
      </c>
      <c r="AL92" s="21">
        <f>IF($M$82&lt;0,(IF(2050-AK$80&lt;=0,0,(2/(2050-AK$80+1))*(1-(SUM($E92:AK92)/$M$82))*$M$82*'Fixed Data'!AI$52)),0)</f>
        <v>0</v>
      </c>
      <c r="AM92" s="21">
        <f>IF($M$82&lt;0,(IF(2050-AL$80&lt;=0,0,(2/(2050-AL$80+1))*(1-(SUM($E92:AL92)/$M$82))*$M$82*'Fixed Data'!AJ$52)),0)</f>
        <v>0</v>
      </c>
      <c r="AN92" s="21">
        <f>IF($M$82&lt;0,(IF(2050-AM$80&lt;=0,0,(2/(2050-AM$80+1))*(1-(SUM($E92:AM92)/$M$82))*$M$82*'Fixed Data'!AK$52)),0)</f>
        <v>0</v>
      </c>
      <c r="AO92" s="21">
        <f>IF($M$82&lt;0,(IF(2050-AN$80&lt;=0,0,(2/(2050-AN$80+1))*(1-(SUM($E92:AN92)/$M$82))*$M$82*'Fixed Data'!AL$52)),0)</f>
        <v>0</v>
      </c>
      <c r="AP92" s="21">
        <f>IF($M$82&lt;0,(IF(2050-AO$80&lt;=0,0,(2/(2050-AO$80+1))*(1-(SUM($E92:AO92)/$M$82))*$M$82*'Fixed Data'!AM$52)),0)</f>
        <v>0</v>
      </c>
      <c r="AQ92" s="21">
        <f>IF($M$82&lt;0,(IF(2050-AP$80&lt;=0,0,(2/(2050-AP$80+1))*(1-(SUM($E92:AP92)/$M$82))*$M$82*'Fixed Data'!AN$52)),0)</f>
        <v>0</v>
      </c>
      <c r="AR92" s="21">
        <f>IF($M$82&lt;0,(IF(2050-AQ$80&lt;=0,0,(2/(2050-AQ$80+1))*(1-(SUM($E92:AQ92)/$M$82))*$M$82*'Fixed Data'!AO$52)),0)</f>
        <v>0</v>
      </c>
      <c r="AS92" s="21">
        <f>IF($M$82&lt;0,(IF(2050-AR$80&lt;=0,0,(2/(2050-AR$80+1))*(1-(SUM($E92:AR92)/$M$82))*$M$82*'Fixed Data'!AP$52)),0)</f>
        <v>0</v>
      </c>
      <c r="AT92" s="21">
        <f>IF($M$82&lt;0,(IF(2050-AS$80&lt;=0,0,(2/(2050-AS$80+1))*(1-(SUM($E92:AS92)/$M$82))*$M$82*'Fixed Data'!AQ$52)),0)</f>
        <v>0</v>
      </c>
      <c r="AU92" s="21">
        <f>IF($M$82&lt;0,(IF(2050-AT$80&lt;=0,0,(2/(2050-AT$80+1))*(1-(SUM($E92:AT92)/$M$82))*$M$82*'Fixed Data'!AR$52)),0)</f>
        <v>0</v>
      </c>
      <c r="AV92" s="21">
        <f>IF($M$82&lt;0,(IF(2050-AU$80&lt;=0,0,(2/(2050-AU$80+1))*(1-(SUM($E92:AU92)/$M$82))*$M$82*'Fixed Data'!AS$52)),0)</f>
        <v>0</v>
      </c>
      <c r="AW92" s="21">
        <f>IF($M$82&lt;0,(IF(2050-AV$80&lt;=0,0,(2/(2050-AV$80+1))*(1-(SUM($E92:AV92)/$M$82))*$M$82*'Fixed Data'!AT$52)),0)</f>
        <v>0</v>
      </c>
      <c r="AX92" s="21">
        <f>IF($M$82&lt;0,(IF(2050-AW$80&lt;=0,0,(2/(2050-AW$80+1))*(1-(SUM($E92:AW92)/$M$82))*$M$82*'Fixed Data'!AU$52)),0)</f>
        <v>0</v>
      </c>
      <c r="AY92" s="21">
        <f>IF($M$82&lt;0,(IF(2050-AX$80&lt;=0,0,(2/(2050-AX$80+1))*(1-(SUM($E92:AX92)/$M$82))*$M$82*'Fixed Data'!AV$52)),0)</f>
        <v>0</v>
      </c>
      <c r="AZ92" s="21">
        <f>IF($M$82&lt;0,(IF(2050-AY$80&lt;=0,0,(2/(2050-AY$80+1))*(1-(SUM($E92:AY92)/$M$82))*$M$82*'Fixed Data'!AW$52)),0)</f>
        <v>0</v>
      </c>
      <c r="BA92" s="21">
        <f>IF($M$82&lt;0,(IF(2050-AZ$80&lt;=0,0,(2/(2050-AZ$80+1))*(1-(SUM($E92:AZ92)/$M$82))*$M$82*'Fixed Data'!AX$52)),0)</f>
        <v>0</v>
      </c>
      <c r="BB92" s="21">
        <f>IF($M$82&lt;0,(IF(2050-BA$80&lt;=0,0,(2/(2050-BA$80+1))*(1-(SUM($E92:BA92)/$M$82))*$M$82*'Fixed Data'!AY$52)),0)</f>
        <v>0</v>
      </c>
    </row>
    <row r="93" spans="1:54" ht="15" hidden="1" customHeight="1" outlineLevel="3">
      <c r="A93" s="8"/>
      <c r="B93" t="s">
        <v>413</v>
      </c>
      <c r="C93" t="s">
        <v>414</v>
      </c>
      <c r="D93" t="s">
        <v>379</v>
      </c>
      <c r="E93" s="18"/>
      <c r="F93" s="18"/>
      <c r="G93" s="18"/>
      <c r="H93" s="18"/>
      <c r="I93" s="18"/>
      <c r="J93" s="18"/>
      <c r="K93" s="18"/>
      <c r="L93" s="18"/>
      <c r="M93" s="18"/>
      <c r="N93" s="18"/>
      <c r="O93" s="21">
        <f>IF($N$82&lt;0,(IF(2050-N$80&lt;=0,0,(2/(2050-N$80+1))*(1-(SUM($E93:N93)/$N$82))*$N$82*'Fixed Data'!L$52)),0)</f>
        <v>0</v>
      </c>
      <c r="P93" s="21">
        <f>IF($N$82&lt;0,(IF(2050-O$80&lt;=0,0,(2/(2050-O$80+1))*(1-(SUM($E93:O93)/$N$82))*$N$82*'Fixed Data'!M$52)),0)</f>
        <v>0</v>
      </c>
      <c r="Q93" s="21">
        <f>IF($N$82&lt;0,(IF(2050-P$80&lt;=0,0,(2/(2050-P$80+1))*(1-(SUM($E93:P93)/$N$82))*$N$82*'Fixed Data'!N$52)),0)</f>
        <v>0</v>
      </c>
      <c r="R93" s="21">
        <f>IF($N$82&lt;0,(IF(2050-Q$80&lt;=0,0,(2/(2050-Q$80+1))*(1-(SUM($E93:Q93)/$N$82))*$N$82*'Fixed Data'!O$52)),0)</f>
        <v>0</v>
      </c>
      <c r="S93" s="21">
        <f>IF($N$82&lt;0,(IF(2050-R$80&lt;=0,0,(2/(2050-R$80+1))*(1-(SUM($E93:R93)/$N$82))*$N$82*'Fixed Data'!P$52)),0)</f>
        <v>0</v>
      </c>
      <c r="T93" s="21">
        <f>IF($N$82&lt;0,(IF(2050-S$80&lt;=0,0,(2/(2050-S$80+1))*(1-(SUM($E93:S93)/$N$82))*$N$82*'Fixed Data'!Q$52)),0)</f>
        <v>0</v>
      </c>
      <c r="U93" s="21">
        <f>IF($N$82&lt;0,(IF(2050-T$80&lt;=0,0,(2/(2050-T$80+1))*(1-(SUM($E93:T93)/$N$82))*$N$82*'Fixed Data'!R$52)),0)</f>
        <v>0</v>
      </c>
      <c r="V93" s="21">
        <f>IF($N$82&lt;0,(IF(2050-U$80&lt;=0,0,(2/(2050-U$80+1))*(1-(SUM($E93:U93)/$N$82))*$N$82*'Fixed Data'!S$52)),0)</f>
        <v>0</v>
      </c>
      <c r="W93" s="21">
        <f>IF($N$82&lt;0,(IF(2050-V$80&lt;=0,0,(2/(2050-V$80+1))*(1-(SUM($E93:V93)/$N$82))*$N$82*'Fixed Data'!T$52)),0)</f>
        <v>0</v>
      </c>
      <c r="X93" s="21">
        <f>IF($N$82&lt;0,(IF(2050-W$80&lt;=0,0,(2/(2050-W$80+1))*(1-(SUM($E93:W93)/$N$82))*$N$82*'Fixed Data'!U$52)),0)</f>
        <v>0</v>
      </c>
      <c r="Y93" s="21">
        <f>IF($N$82&lt;0,(IF(2050-X$80&lt;=0,0,(2/(2050-X$80+1))*(1-(SUM($E93:X93)/$N$82))*$N$82*'Fixed Data'!V$52)),0)</f>
        <v>0</v>
      </c>
      <c r="Z93" s="21">
        <f>IF($N$82&lt;0,(IF(2050-Y$80&lt;=0,0,(2/(2050-Y$80+1))*(1-(SUM($E93:Y93)/$N$82))*$N$82*'Fixed Data'!W$52)),0)</f>
        <v>0</v>
      </c>
      <c r="AA93" s="21">
        <f>IF($N$82&lt;0,(IF(2050-Z$80&lt;=0,0,(2/(2050-Z$80+1))*(1-(SUM($E93:Z93)/$N$82))*$N$82*'Fixed Data'!X$52)),0)</f>
        <v>0</v>
      </c>
      <c r="AB93" s="21">
        <f>IF($N$82&lt;0,(IF(2050-AA$80&lt;=0,0,(2/(2050-AA$80+1))*(1-(SUM($E93:AA93)/$N$82))*$N$82*'Fixed Data'!Y$52)),0)</f>
        <v>0</v>
      </c>
      <c r="AC93" s="21">
        <f>IF($N$82&lt;0,(IF(2050-AB$80&lt;=0,0,(2/(2050-AB$80+1))*(1-(SUM($E93:AB93)/$N$82))*$N$82*'Fixed Data'!Z$52)),0)</f>
        <v>0</v>
      </c>
      <c r="AD93" s="21">
        <f>IF($N$82&lt;0,(IF(2050-AC$80&lt;=0,0,(2/(2050-AC$80+1))*(1-(SUM($E93:AC93)/$N$82))*$N$82*'Fixed Data'!AA$52)),0)</f>
        <v>0</v>
      </c>
      <c r="AE93" s="21">
        <f>IF($N$82&lt;0,(IF(2050-AD$80&lt;=0,0,(2/(2050-AD$80+1))*(1-(SUM($E93:AD93)/$N$82))*$N$82*'Fixed Data'!AB$52)),0)</f>
        <v>0</v>
      </c>
      <c r="AF93" s="21">
        <f>IF($N$82&lt;0,(IF(2050-AE$80&lt;=0,0,(2/(2050-AE$80+1))*(1-(SUM($E93:AE93)/$N$82))*$N$82*'Fixed Data'!AC$52)),0)</f>
        <v>0</v>
      </c>
      <c r="AG93" s="21">
        <f>IF($N$82&lt;0,(IF(2050-AF$80&lt;=0,0,(2/(2050-AF$80+1))*(1-(SUM($E93:AF93)/$N$82))*$N$82*'Fixed Data'!AD$52)),0)</f>
        <v>0</v>
      </c>
      <c r="AH93" s="21">
        <f>IF($N$82&lt;0,(IF(2050-AG$80&lt;=0,0,(2/(2050-AG$80+1))*(1-(SUM($E93:AG93)/$N$82))*$N$82*'Fixed Data'!AE$52)),0)</f>
        <v>0</v>
      </c>
      <c r="AI93" s="21">
        <f>IF($N$82&lt;0,(IF(2050-AH$80&lt;=0,0,(2/(2050-AH$80+1))*(1-(SUM($E93:AH93)/$N$82))*$N$82*'Fixed Data'!AF$52)),0)</f>
        <v>0</v>
      </c>
      <c r="AJ93" s="21">
        <f>IF($N$82&lt;0,(IF(2050-AI$80&lt;=0,0,(2/(2050-AI$80+1))*(1-(SUM($E93:AI93)/$N$82))*$N$82*'Fixed Data'!AG$52)),0)</f>
        <v>0</v>
      </c>
      <c r="AK93" s="21">
        <f>IF($N$82&lt;0,(IF(2050-AJ$80&lt;=0,0,(2/(2050-AJ$80+1))*(1-(SUM($E93:AJ93)/$N$82))*$N$82*'Fixed Data'!AH$52)),0)</f>
        <v>0</v>
      </c>
      <c r="AL93" s="21">
        <f>IF($N$82&lt;0,(IF(2050-AK$80&lt;=0,0,(2/(2050-AK$80+1))*(1-(SUM($E93:AK93)/$N$82))*$N$82*'Fixed Data'!AI$52)),0)</f>
        <v>0</v>
      </c>
      <c r="AM93" s="21">
        <f>IF($N$82&lt;0,(IF(2050-AL$80&lt;=0,0,(2/(2050-AL$80+1))*(1-(SUM($E93:AL93)/$N$82))*$N$82*'Fixed Data'!AJ$52)),0)</f>
        <v>0</v>
      </c>
      <c r="AN93" s="21">
        <f>IF($N$82&lt;0,(IF(2050-AM$80&lt;=0,0,(2/(2050-AM$80+1))*(1-(SUM($E93:AM93)/$N$82))*$N$82*'Fixed Data'!AK$52)),0)</f>
        <v>0</v>
      </c>
      <c r="AO93" s="21">
        <f>IF($N$82&lt;0,(IF(2050-AN$80&lt;=0,0,(2/(2050-AN$80+1))*(1-(SUM($E93:AN93)/$N$82))*$N$82*'Fixed Data'!AL$52)),0)</f>
        <v>0</v>
      </c>
      <c r="AP93" s="21">
        <f>IF($N$82&lt;0,(IF(2050-AO$80&lt;=0,0,(2/(2050-AO$80+1))*(1-(SUM($E93:AO93)/$N$82))*$N$82*'Fixed Data'!AM$52)),0)</f>
        <v>0</v>
      </c>
      <c r="AQ93" s="21">
        <f>IF($N$82&lt;0,(IF(2050-AP$80&lt;=0,0,(2/(2050-AP$80+1))*(1-(SUM($E93:AP93)/$N$82))*$N$82*'Fixed Data'!AN$52)),0)</f>
        <v>0</v>
      </c>
      <c r="AR93" s="21">
        <f>IF($N$82&lt;0,(IF(2050-AQ$80&lt;=0,0,(2/(2050-AQ$80+1))*(1-(SUM($E93:AQ93)/$N$82))*$N$82*'Fixed Data'!AO$52)),0)</f>
        <v>0</v>
      </c>
      <c r="AS93" s="21">
        <f>IF($N$82&lt;0,(IF(2050-AR$80&lt;=0,0,(2/(2050-AR$80+1))*(1-(SUM($E93:AR93)/$N$82))*$N$82*'Fixed Data'!AP$52)),0)</f>
        <v>0</v>
      </c>
      <c r="AT93" s="21">
        <f>IF($N$82&lt;0,(IF(2050-AS$80&lt;=0,0,(2/(2050-AS$80+1))*(1-(SUM($E93:AS93)/$N$82))*$N$82*'Fixed Data'!AQ$52)),0)</f>
        <v>0</v>
      </c>
      <c r="AU93" s="21">
        <f>IF($N$82&lt;0,(IF(2050-AT$80&lt;=0,0,(2/(2050-AT$80+1))*(1-(SUM($E93:AT93)/$N$82))*$N$82*'Fixed Data'!AR$52)),0)</f>
        <v>0</v>
      </c>
      <c r="AV93" s="21">
        <f>IF($N$82&lt;0,(IF(2050-AU$80&lt;=0,0,(2/(2050-AU$80+1))*(1-(SUM($E93:AU93)/$N$82))*$N$82*'Fixed Data'!AS$52)),0)</f>
        <v>0</v>
      </c>
      <c r="AW93" s="21">
        <f>IF($N$82&lt;0,(IF(2050-AV$80&lt;=0,0,(2/(2050-AV$80+1))*(1-(SUM($E93:AV93)/$N$82))*$N$82*'Fixed Data'!AT$52)),0)</f>
        <v>0</v>
      </c>
      <c r="AX93" s="21">
        <f>IF($N$82&lt;0,(IF(2050-AW$80&lt;=0,0,(2/(2050-AW$80+1))*(1-(SUM($E93:AW93)/$N$82))*$N$82*'Fixed Data'!AU$52)),0)</f>
        <v>0</v>
      </c>
      <c r="AY93" s="21">
        <f>IF($N$82&lt;0,(IF(2050-AX$80&lt;=0,0,(2/(2050-AX$80+1))*(1-(SUM($E93:AX93)/$N$82))*$N$82*'Fixed Data'!AV$52)),0)</f>
        <v>0</v>
      </c>
      <c r="AZ93" s="21">
        <f>IF($N$82&lt;0,(IF(2050-AY$80&lt;=0,0,(2/(2050-AY$80+1))*(1-(SUM($E93:AY93)/$N$82))*$N$82*'Fixed Data'!AW$52)),0)</f>
        <v>0</v>
      </c>
      <c r="BA93" s="21">
        <f>IF($N$82&lt;0,(IF(2050-AZ$80&lt;=0,0,(2/(2050-AZ$80+1))*(1-(SUM($E93:AZ93)/$N$82))*$N$82*'Fixed Data'!AX$52)),0)</f>
        <v>0</v>
      </c>
      <c r="BB93" s="21">
        <f>IF($N$82&lt;0,(IF(2050-BA$80&lt;=0,0,(2/(2050-BA$80+1))*(1-(SUM($E93:BA93)/$N$82))*$N$82*'Fixed Data'!AY$52)),0)</f>
        <v>0</v>
      </c>
    </row>
    <row r="94" spans="1:54" ht="15" hidden="1" customHeight="1" outlineLevel="3">
      <c r="A94" s="8"/>
      <c r="B94" t="s">
        <v>415</v>
      </c>
      <c r="C94" t="s">
        <v>416</v>
      </c>
      <c r="D94" t="s">
        <v>379</v>
      </c>
      <c r="E94" s="18"/>
      <c r="F94" s="18"/>
      <c r="G94" s="18"/>
      <c r="H94" s="18"/>
      <c r="I94" s="18"/>
      <c r="J94" s="18"/>
      <c r="K94" s="18"/>
      <c r="L94" s="18"/>
      <c r="M94" s="18"/>
      <c r="N94" s="18"/>
      <c r="O94" s="18"/>
      <c r="P94" s="21">
        <f>IF($O$82&lt;0,(IF(2050-O$80&lt;=0,0,(2/(2050-O$80+1))*(1-(SUM($E94:O94)/$O$82))*$O$82*'Fixed Data'!M$52)),0)</f>
        <v>0</v>
      </c>
      <c r="Q94" s="21">
        <f>IF($O$82&lt;0,(IF(2050-P$80&lt;=0,0,(2/(2050-P$80+1))*(1-(SUM($E94:P94)/$O$82))*$O$82*'Fixed Data'!N$52)),0)</f>
        <v>0</v>
      </c>
      <c r="R94" s="21">
        <f>IF($O$82&lt;0,(IF(2050-Q$80&lt;=0,0,(2/(2050-Q$80+1))*(1-(SUM($E94:Q94)/$O$82))*$O$82*'Fixed Data'!O$52)),0)</f>
        <v>0</v>
      </c>
      <c r="S94" s="21">
        <f>IF($O$82&lt;0,(IF(2050-R$80&lt;=0,0,(2/(2050-R$80+1))*(1-(SUM($E94:R94)/$O$82))*$O$82*'Fixed Data'!P$52)),0)</f>
        <v>0</v>
      </c>
      <c r="T94" s="21">
        <f>IF($O$82&lt;0,(IF(2050-S$80&lt;=0,0,(2/(2050-S$80+1))*(1-(SUM($E94:S94)/$O$82))*$O$82*'Fixed Data'!Q$52)),0)</f>
        <v>0</v>
      </c>
      <c r="U94" s="21">
        <f>IF($O$82&lt;0,(IF(2050-T$80&lt;=0,0,(2/(2050-T$80+1))*(1-(SUM($E94:T94)/$O$82))*$O$82*'Fixed Data'!R$52)),0)</f>
        <v>0</v>
      </c>
      <c r="V94" s="21">
        <f>IF($O$82&lt;0,(IF(2050-U$80&lt;=0,0,(2/(2050-U$80+1))*(1-(SUM($E94:U94)/$O$82))*$O$82*'Fixed Data'!S$52)),0)</f>
        <v>0</v>
      </c>
      <c r="W94" s="21">
        <f>IF($O$82&lt;0,(IF(2050-V$80&lt;=0,0,(2/(2050-V$80+1))*(1-(SUM($E94:V94)/$O$82))*$O$82*'Fixed Data'!T$52)),0)</f>
        <v>0</v>
      </c>
      <c r="X94" s="21">
        <f>IF($O$82&lt;0,(IF(2050-W$80&lt;=0,0,(2/(2050-W$80+1))*(1-(SUM($E94:W94)/$O$82))*$O$82*'Fixed Data'!U$52)),0)</f>
        <v>0</v>
      </c>
      <c r="Y94" s="21">
        <f>IF($O$82&lt;0,(IF(2050-X$80&lt;=0,0,(2/(2050-X$80+1))*(1-(SUM($E94:X94)/$O$82))*$O$82*'Fixed Data'!V$52)),0)</f>
        <v>0</v>
      </c>
      <c r="Z94" s="21">
        <f>IF($O$82&lt;0,(IF(2050-Y$80&lt;=0,0,(2/(2050-Y$80+1))*(1-(SUM($E94:Y94)/$O$82))*$O$82*'Fixed Data'!W$52)),0)</f>
        <v>0</v>
      </c>
      <c r="AA94" s="21">
        <f>IF($O$82&lt;0,(IF(2050-Z$80&lt;=0,0,(2/(2050-Z$80+1))*(1-(SUM($E94:Z94)/$O$82))*$O$82*'Fixed Data'!X$52)),0)</f>
        <v>0</v>
      </c>
      <c r="AB94" s="21">
        <f>IF($O$82&lt;0,(IF(2050-AA$80&lt;=0,0,(2/(2050-AA$80+1))*(1-(SUM($E94:AA94)/$O$82))*$O$82*'Fixed Data'!Y$52)),0)</f>
        <v>0</v>
      </c>
      <c r="AC94" s="21">
        <f>IF($O$82&lt;0,(IF(2050-AB$80&lt;=0,0,(2/(2050-AB$80+1))*(1-(SUM($E94:AB94)/$O$82))*$O$82*'Fixed Data'!Z$52)),0)</f>
        <v>0</v>
      </c>
      <c r="AD94" s="21">
        <f>IF($O$82&lt;0,(IF(2050-AC$80&lt;=0,0,(2/(2050-AC$80+1))*(1-(SUM($E94:AC94)/$O$82))*$O$82*'Fixed Data'!AA$52)),0)</f>
        <v>0</v>
      </c>
      <c r="AE94" s="21">
        <f>IF($O$82&lt;0,(IF(2050-AD$80&lt;=0,0,(2/(2050-AD$80+1))*(1-(SUM($E94:AD94)/$O$82))*$O$82*'Fixed Data'!AB$52)),0)</f>
        <v>0</v>
      </c>
      <c r="AF94" s="21">
        <f>IF($O$82&lt;0,(IF(2050-AE$80&lt;=0,0,(2/(2050-AE$80+1))*(1-(SUM($E94:AE94)/$O$82))*$O$82*'Fixed Data'!AC$52)),0)</f>
        <v>0</v>
      </c>
      <c r="AG94" s="21">
        <f>IF($O$82&lt;0,(IF(2050-AF$80&lt;=0,0,(2/(2050-AF$80+1))*(1-(SUM($E94:AF94)/$O$82))*$O$82*'Fixed Data'!AD$52)),0)</f>
        <v>0</v>
      </c>
      <c r="AH94" s="21">
        <f>IF($O$82&lt;0,(IF(2050-AG$80&lt;=0,0,(2/(2050-AG$80+1))*(1-(SUM($E94:AG94)/$O$82))*$O$82*'Fixed Data'!AE$52)),0)</f>
        <v>0</v>
      </c>
      <c r="AI94" s="21">
        <f>IF($O$82&lt;0,(IF(2050-AH$80&lt;=0,0,(2/(2050-AH$80+1))*(1-(SUM($E94:AH94)/$O$82))*$O$82*'Fixed Data'!AF$52)),0)</f>
        <v>0</v>
      </c>
      <c r="AJ94" s="21">
        <f>IF($O$82&lt;0,(IF(2050-AI$80&lt;=0,0,(2/(2050-AI$80+1))*(1-(SUM($E94:AI94)/$O$82))*$O$82*'Fixed Data'!AG$52)),0)</f>
        <v>0</v>
      </c>
      <c r="AK94" s="21">
        <f>IF($O$82&lt;0,(IF(2050-AJ$80&lt;=0,0,(2/(2050-AJ$80+1))*(1-(SUM($E94:AJ94)/$O$82))*$O$82*'Fixed Data'!AH$52)),0)</f>
        <v>0</v>
      </c>
      <c r="AL94" s="21">
        <f>IF($O$82&lt;0,(IF(2050-AK$80&lt;=0,0,(2/(2050-AK$80+1))*(1-(SUM($E94:AK94)/$O$82))*$O$82*'Fixed Data'!AI$52)),0)</f>
        <v>0</v>
      </c>
      <c r="AM94" s="21">
        <f>IF($O$82&lt;0,(IF(2050-AL$80&lt;=0,0,(2/(2050-AL$80+1))*(1-(SUM($E94:AL94)/$O$82))*$O$82*'Fixed Data'!AJ$52)),0)</f>
        <v>0</v>
      </c>
      <c r="AN94" s="21">
        <f>IF($O$82&lt;0,(IF(2050-AM$80&lt;=0,0,(2/(2050-AM$80+1))*(1-(SUM($E94:AM94)/$O$82))*$O$82*'Fixed Data'!AK$52)),0)</f>
        <v>0</v>
      </c>
      <c r="AO94" s="21">
        <f>IF($O$82&lt;0,(IF(2050-AN$80&lt;=0,0,(2/(2050-AN$80+1))*(1-(SUM($E94:AN94)/$O$82))*$O$82*'Fixed Data'!AL$52)),0)</f>
        <v>0</v>
      </c>
      <c r="AP94" s="21">
        <f>IF($O$82&lt;0,(IF(2050-AO$80&lt;=0,0,(2/(2050-AO$80+1))*(1-(SUM($E94:AO94)/$O$82))*$O$82*'Fixed Data'!AM$52)),0)</f>
        <v>0</v>
      </c>
      <c r="AQ94" s="21">
        <f>IF($O$82&lt;0,(IF(2050-AP$80&lt;=0,0,(2/(2050-AP$80+1))*(1-(SUM($E94:AP94)/$O$82))*$O$82*'Fixed Data'!AN$52)),0)</f>
        <v>0</v>
      </c>
      <c r="AR94" s="21">
        <f>IF($O$82&lt;0,(IF(2050-AQ$80&lt;=0,0,(2/(2050-AQ$80+1))*(1-(SUM($E94:AQ94)/$O$82))*$O$82*'Fixed Data'!AO$52)),0)</f>
        <v>0</v>
      </c>
      <c r="AS94" s="21">
        <f>IF($O$82&lt;0,(IF(2050-AR$80&lt;=0,0,(2/(2050-AR$80+1))*(1-(SUM($E94:AR94)/$O$82))*$O$82*'Fixed Data'!AP$52)),0)</f>
        <v>0</v>
      </c>
      <c r="AT94" s="21">
        <f>IF($O$82&lt;0,(IF(2050-AS$80&lt;=0,0,(2/(2050-AS$80+1))*(1-(SUM($E94:AS94)/$O$82))*$O$82*'Fixed Data'!AQ$52)),0)</f>
        <v>0</v>
      </c>
      <c r="AU94" s="21">
        <f>IF($O$82&lt;0,(IF(2050-AT$80&lt;=0,0,(2/(2050-AT$80+1))*(1-(SUM($E94:AT94)/$O$82))*$O$82*'Fixed Data'!AR$52)),0)</f>
        <v>0</v>
      </c>
      <c r="AV94" s="21">
        <f>IF($O$82&lt;0,(IF(2050-AU$80&lt;=0,0,(2/(2050-AU$80+1))*(1-(SUM($E94:AU94)/$O$82))*$O$82*'Fixed Data'!AS$52)),0)</f>
        <v>0</v>
      </c>
      <c r="AW94" s="21">
        <f>IF($O$82&lt;0,(IF(2050-AV$80&lt;=0,0,(2/(2050-AV$80+1))*(1-(SUM($E94:AV94)/$O$82))*$O$82*'Fixed Data'!AT$52)),0)</f>
        <v>0</v>
      </c>
      <c r="AX94" s="21">
        <f>IF($O$82&lt;0,(IF(2050-AW$80&lt;=0,0,(2/(2050-AW$80+1))*(1-(SUM($E94:AW94)/$O$82))*$O$82*'Fixed Data'!AU$52)),0)</f>
        <v>0</v>
      </c>
      <c r="AY94" s="21">
        <f>IF($O$82&lt;0,(IF(2050-AX$80&lt;=0,0,(2/(2050-AX$80+1))*(1-(SUM($E94:AX94)/$O$82))*$O$82*'Fixed Data'!AV$52)),0)</f>
        <v>0</v>
      </c>
      <c r="AZ94" s="21">
        <f>IF($O$82&lt;0,(IF(2050-AY$80&lt;=0,0,(2/(2050-AY$80+1))*(1-(SUM($E94:AY94)/$O$82))*$O$82*'Fixed Data'!AW$52)),0)</f>
        <v>0</v>
      </c>
      <c r="BA94" s="21">
        <f>IF($O$82&lt;0,(IF(2050-AZ$80&lt;=0,0,(2/(2050-AZ$80+1))*(1-(SUM($E94:AZ94)/$O$82))*$O$82*'Fixed Data'!AX$52)),0)</f>
        <v>0</v>
      </c>
      <c r="BB94" s="21">
        <f>IF($O$82&lt;0,(IF(2050-BA$80&lt;=0,0,(2/(2050-BA$80+1))*(1-(SUM($E94:BA94)/$O$82))*$O$82*'Fixed Data'!AY$52)),0)</f>
        <v>0</v>
      </c>
    </row>
    <row r="95" spans="1:54" ht="15" hidden="1" customHeight="1" outlineLevel="3">
      <c r="A95" s="8"/>
      <c r="B95" t="s">
        <v>417</v>
      </c>
      <c r="C95" t="s">
        <v>418</v>
      </c>
      <c r="D95" t="s">
        <v>379</v>
      </c>
      <c r="E95" s="18"/>
      <c r="F95" s="18"/>
      <c r="G95" s="18"/>
      <c r="H95" s="18"/>
      <c r="I95" s="18"/>
      <c r="J95" s="18"/>
      <c r="K95" s="18"/>
      <c r="L95" s="18"/>
      <c r="M95" s="18"/>
      <c r="N95" s="18"/>
      <c r="O95" s="18"/>
      <c r="P95" s="18"/>
      <c r="Q95" s="21">
        <f>IF($P$82&lt;0,(IF(2050-P$80&lt;=0,0,(2/(2050-P$80+1))*(1-(SUM($E95:P95)/$P$82))*$P$82*'Fixed Data'!N$52)),0)</f>
        <v>0</v>
      </c>
      <c r="R95" s="21">
        <f>IF($P$82&lt;0,(IF(2050-Q$80&lt;=0,0,(2/(2050-Q$80+1))*(1-(SUM($E95:Q95)/$P$82))*$P$82*'Fixed Data'!O$52)),0)</f>
        <v>0</v>
      </c>
      <c r="S95" s="21">
        <f>IF($P$82&lt;0,(IF(2050-R$80&lt;=0,0,(2/(2050-R$80+1))*(1-(SUM($E95:R95)/$P$82))*$P$82*'Fixed Data'!P$52)),0)</f>
        <v>0</v>
      </c>
      <c r="T95" s="21">
        <f>IF($P$82&lt;0,(IF(2050-S$80&lt;=0,0,(2/(2050-S$80+1))*(1-(SUM($E95:S95)/$P$82))*$P$82*'Fixed Data'!Q$52)),0)</f>
        <v>0</v>
      </c>
      <c r="U95" s="21">
        <f>IF($P$82&lt;0,(IF(2050-T$80&lt;=0,0,(2/(2050-T$80+1))*(1-(SUM($E95:T95)/$P$82))*$P$82*'Fixed Data'!R$52)),0)</f>
        <v>0</v>
      </c>
      <c r="V95" s="21">
        <f>IF($P$82&lt;0,(IF(2050-U$80&lt;=0,0,(2/(2050-U$80+1))*(1-(SUM($E95:U95)/$P$82))*$P$82*'Fixed Data'!S$52)),0)</f>
        <v>0</v>
      </c>
      <c r="W95" s="21">
        <f>IF($P$82&lt;0,(IF(2050-V$80&lt;=0,0,(2/(2050-V$80+1))*(1-(SUM($E95:V95)/$P$82))*$P$82*'Fixed Data'!T$52)),0)</f>
        <v>0</v>
      </c>
      <c r="X95" s="21">
        <f>IF($P$82&lt;0,(IF(2050-W$80&lt;=0,0,(2/(2050-W$80+1))*(1-(SUM($E95:W95)/$P$82))*$P$82*'Fixed Data'!U$52)),0)</f>
        <v>0</v>
      </c>
      <c r="Y95" s="21">
        <f>IF($P$82&lt;0,(IF(2050-X$80&lt;=0,0,(2/(2050-X$80+1))*(1-(SUM($E95:X95)/$P$82))*$P$82*'Fixed Data'!V$52)),0)</f>
        <v>0</v>
      </c>
      <c r="Z95" s="21">
        <f>IF($P$82&lt;0,(IF(2050-Y$80&lt;=0,0,(2/(2050-Y$80+1))*(1-(SUM($E95:Y95)/$P$82))*$P$82*'Fixed Data'!W$52)),0)</f>
        <v>0</v>
      </c>
      <c r="AA95" s="21">
        <f>IF($P$82&lt;0,(IF(2050-Z$80&lt;=0,0,(2/(2050-Z$80+1))*(1-(SUM($E95:Z95)/$P$82))*$P$82*'Fixed Data'!X$52)),0)</f>
        <v>0</v>
      </c>
      <c r="AB95" s="21">
        <f>IF($P$82&lt;0,(IF(2050-AA$80&lt;=0,0,(2/(2050-AA$80+1))*(1-(SUM($E95:AA95)/$P$82))*$P$82*'Fixed Data'!Y$52)),0)</f>
        <v>0</v>
      </c>
      <c r="AC95" s="21">
        <f>IF($P$82&lt;0,(IF(2050-AB$80&lt;=0,0,(2/(2050-AB$80+1))*(1-(SUM($E95:AB95)/$P$82))*$P$82*'Fixed Data'!Z$52)),0)</f>
        <v>0</v>
      </c>
      <c r="AD95" s="21">
        <f>IF($P$82&lt;0,(IF(2050-AC$80&lt;=0,0,(2/(2050-AC$80+1))*(1-(SUM($E95:AC95)/$P$82))*$P$82*'Fixed Data'!AA$52)),0)</f>
        <v>0</v>
      </c>
      <c r="AE95" s="21">
        <f>IF($P$82&lt;0,(IF(2050-AD$80&lt;=0,0,(2/(2050-AD$80+1))*(1-(SUM($E95:AD95)/$P$82))*$P$82*'Fixed Data'!AB$52)),0)</f>
        <v>0</v>
      </c>
      <c r="AF95" s="21">
        <f>IF($P$82&lt;0,(IF(2050-AE$80&lt;=0,0,(2/(2050-AE$80+1))*(1-(SUM($E95:AE95)/$P$82))*$P$82*'Fixed Data'!AC$52)),0)</f>
        <v>0</v>
      </c>
      <c r="AG95" s="21">
        <f>IF($P$82&lt;0,(IF(2050-AF$80&lt;=0,0,(2/(2050-AF$80+1))*(1-(SUM($E95:AF95)/$P$82))*$P$82*'Fixed Data'!AD$52)),0)</f>
        <v>0</v>
      </c>
      <c r="AH95" s="21">
        <f>IF($P$82&lt;0,(IF(2050-AG$80&lt;=0,0,(2/(2050-AG$80+1))*(1-(SUM($E95:AG95)/$P$82))*$P$82*'Fixed Data'!AE$52)),0)</f>
        <v>0</v>
      </c>
      <c r="AI95" s="21">
        <f>IF($P$82&lt;0,(IF(2050-AH$80&lt;=0,0,(2/(2050-AH$80+1))*(1-(SUM($E95:AH95)/$P$82))*$P$82*'Fixed Data'!AF$52)),0)</f>
        <v>0</v>
      </c>
      <c r="AJ95" s="21">
        <f>IF($P$82&lt;0,(IF(2050-AI$80&lt;=0,0,(2/(2050-AI$80+1))*(1-(SUM($E95:AI95)/$P$82))*$P$82*'Fixed Data'!AG$52)),0)</f>
        <v>0</v>
      </c>
      <c r="AK95" s="21">
        <f>IF($P$82&lt;0,(IF(2050-AJ$80&lt;=0,0,(2/(2050-AJ$80+1))*(1-(SUM($E95:AJ95)/$P$82))*$P$82*'Fixed Data'!AH$52)),0)</f>
        <v>0</v>
      </c>
      <c r="AL95" s="21">
        <f>IF($P$82&lt;0,(IF(2050-AK$80&lt;=0,0,(2/(2050-AK$80+1))*(1-(SUM($E95:AK95)/$P$82))*$P$82*'Fixed Data'!AI$52)),0)</f>
        <v>0</v>
      </c>
      <c r="AM95" s="21">
        <f>IF($P$82&lt;0,(IF(2050-AL$80&lt;=0,0,(2/(2050-AL$80+1))*(1-(SUM($E95:AL95)/$P$82))*$P$82*'Fixed Data'!AJ$52)),0)</f>
        <v>0</v>
      </c>
      <c r="AN95" s="21">
        <f>IF($P$82&lt;0,(IF(2050-AM$80&lt;=0,0,(2/(2050-AM$80+1))*(1-(SUM($E95:AM95)/$P$82))*$P$82*'Fixed Data'!AK$52)),0)</f>
        <v>0</v>
      </c>
      <c r="AO95" s="21">
        <f>IF($P$82&lt;0,(IF(2050-AN$80&lt;=0,0,(2/(2050-AN$80+1))*(1-(SUM($E95:AN95)/$P$82))*$P$82*'Fixed Data'!AL$52)),0)</f>
        <v>0</v>
      </c>
      <c r="AP95" s="21">
        <f>IF($P$82&lt;0,(IF(2050-AO$80&lt;=0,0,(2/(2050-AO$80+1))*(1-(SUM($E95:AO95)/$P$82))*$P$82*'Fixed Data'!AM$52)),0)</f>
        <v>0</v>
      </c>
      <c r="AQ95" s="21">
        <f>IF($P$82&lt;0,(IF(2050-AP$80&lt;=0,0,(2/(2050-AP$80+1))*(1-(SUM($E95:AP95)/$P$82))*$P$82*'Fixed Data'!AN$52)),0)</f>
        <v>0</v>
      </c>
      <c r="AR95" s="21">
        <f>IF($P$82&lt;0,(IF(2050-AQ$80&lt;=0,0,(2/(2050-AQ$80+1))*(1-(SUM($E95:AQ95)/$P$82))*$P$82*'Fixed Data'!AO$52)),0)</f>
        <v>0</v>
      </c>
      <c r="AS95" s="21">
        <f>IF($P$82&lt;0,(IF(2050-AR$80&lt;=0,0,(2/(2050-AR$80+1))*(1-(SUM($E95:AR95)/$P$82))*$P$82*'Fixed Data'!AP$52)),0)</f>
        <v>0</v>
      </c>
      <c r="AT95" s="21">
        <f>IF($P$82&lt;0,(IF(2050-AS$80&lt;=0,0,(2/(2050-AS$80+1))*(1-(SUM($E95:AS95)/$P$82))*$P$82*'Fixed Data'!AQ$52)),0)</f>
        <v>0</v>
      </c>
      <c r="AU95" s="21">
        <f>IF($P$82&lt;0,(IF(2050-AT$80&lt;=0,0,(2/(2050-AT$80+1))*(1-(SUM($E95:AT95)/$P$82))*$P$82*'Fixed Data'!AR$52)),0)</f>
        <v>0</v>
      </c>
      <c r="AV95" s="21">
        <f>IF($P$82&lt;0,(IF(2050-AU$80&lt;=0,0,(2/(2050-AU$80+1))*(1-(SUM($E95:AU95)/$P$82))*$P$82*'Fixed Data'!AS$52)),0)</f>
        <v>0</v>
      </c>
      <c r="AW95" s="21">
        <f>IF($P$82&lt;0,(IF(2050-AV$80&lt;=0,0,(2/(2050-AV$80+1))*(1-(SUM($E95:AV95)/$P$82))*$P$82*'Fixed Data'!AT$52)),0)</f>
        <v>0</v>
      </c>
      <c r="AX95" s="21">
        <f>IF($P$82&lt;0,(IF(2050-AW$80&lt;=0,0,(2/(2050-AW$80+1))*(1-(SUM($E95:AW95)/$P$82))*$P$82*'Fixed Data'!AU$52)),0)</f>
        <v>0</v>
      </c>
      <c r="AY95" s="21">
        <f>IF($P$82&lt;0,(IF(2050-AX$80&lt;=0,0,(2/(2050-AX$80+1))*(1-(SUM($E95:AX95)/$P$82))*$P$82*'Fixed Data'!AV$52)),0)</f>
        <v>0</v>
      </c>
      <c r="AZ95" s="21">
        <f>IF($P$82&lt;0,(IF(2050-AY$80&lt;=0,0,(2/(2050-AY$80+1))*(1-(SUM($E95:AY95)/$P$82))*$P$82*'Fixed Data'!AW$52)),0)</f>
        <v>0</v>
      </c>
      <c r="BA95" s="21">
        <f>IF($P$82&lt;0,(IF(2050-AZ$80&lt;=0,0,(2/(2050-AZ$80+1))*(1-(SUM($E95:AZ95)/$P$82))*$P$82*'Fixed Data'!AX$52)),0)</f>
        <v>0</v>
      </c>
      <c r="BB95" s="21">
        <f>IF($P$82&lt;0,(IF(2050-BA$80&lt;=0,0,(2/(2050-BA$80+1))*(1-(SUM($E95:BA95)/$P$82))*$P$82*'Fixed Data'!AY$52)),0)</f>
        <v>0</v>
      </c>
    </row>
    <row r="96" spans="1:54" ht="15" hidden="1" customHeight="1" outlineLevel="3">
      <c r="A96" s="8"/>
      <c r="B96" t="s">
        <v>419</v>
      </c>
      <c r="C96" t="s">
        <v>420</v>
      </c>
      <c r="D96" t="s">
        <v>379</v>
      </c>
      <c r="E96" s="18"/>
      <c r="F96" s="18"/>
      <c r="G96" s="18"/>
      <c r="H96" s="18"/>
      <c r="I96" s="18"/>
      <c r="J96" s="18"/>
      <c r="K96" s="18"/>
      <c r="L96" s="18"/>
      <c r="M96" s="18"/>
      <c r="N96" s="18"/>
      <c r="O96" s="18"/>
      <c r="P96" s="18"/>
      <c r="Q96" s="18"/>
      <c r="R96" s="21">
        <f>IF($Q$82&lt;0,(IF(2050-Q$80&lt;=0,0,(2/(2050-Q$80+1))*(1-(SUM($E96:Q96)/$Q$82))*$Q$82*'Fixed Data'!O$52)),0)</f>
        <v>0</v>
      </c>
      <c r="S96" s="21">
        <f>IF($Q$82&lt;0,(IF(2050-R$80&lt;=0,0,(2/(2050-R$80+1))*(1-(SUM($E96:R96)/$Q$82))*$Q$82*'Fixed Data'!P$52)),0)</f>
        <v>0</v>
      </c>
      <c r="T96" s="21">
        <f>IF($Q$82&lt;0,(IF(2050-S$80&lt;=0,0,(2/(2050-S$80+1))*(1-(SUM($E96:S96)/$Q$82))*$Q$82*'Fixed Data'!Q$52)),0)</f>
        <v>0</v>
      </c>
      <c r="U96" s="21">
        <f>IF($Q$82&lt;0,(IF(2050-T$80&lt;=0,0,(2/(2050-T$80+1))*(1-(SUM($E96:T96)/$Q$82))*$Q$82*'Fixed Data'!R$52)),0)</f>
        <v>0</v>
      </c>
      <c r="V96" s="21">
        <f>IF($Q$82&lt;0,(IF(2050-U$80&lt;=0,0,(2/(2050-U$80+1))*(1-(SUM($E96:U96)/$Q$82))*$Q$82*'Fixed Data'!S$52)),0)</f>
        <v>0</v>
      </c>
      <c r="W96" s="21">
        <f>IF($Q$82&lt;0,(IF(2050-V$80&lt;=0,0,(2/(2050-V$80+1))*(1-(SUM($E96:V96)/$Q$82))*$Q$82*'Fixed Data'!T$52)),0)</f>
        <v>0</v>
      </c>
      <c r="X96" s="21">
        <f>IF($Q$82&lt;0,(IF(2050-W$80&lt;=0,0,(2/(2050-W$80+1))*(1-(SUM($E96:W96)/$Q$82))*$Q$82*'Fixed Data'!U$52)),0)</f>
        <v>0</v>
      </c>
      <c r="Y96" s="21">
        <f>IF($Q$82&lt;0,(IF(2050-X$80&lt;=0,0,(2/(2050-X$80+1))*(1-(SUM($E96:X96)/$Q$82))*$Q$82*'Fixed Data'!V$52)),0)</f>
        <v>0</v>
      </c>
      <c r="Z96" s="21">
        <f>IF($Q$82&lt;0,(IF(2050-Y$80&lt;=0,0,(2/(2050-Y$80+1))*(1-(SUM($E96:Y96)/$Q$82))*$Q$82*'Fixed Data'!W$52)),0)</f>
        <v>0</v>
      </c>
      <c r="AA96" s="21">
        <f>IF($Q$82&lt;0,(IF(2050-Z$80&lt;=0,0,(2/(2050-Z$80+1))*(1-(SUM($E96:Z96)/$Q$82))*$Q$82*'Fixed Data'!X$52)),0)</f>
        <v>0</v>
      </c>
      <c r="AB96" s="21">
        <f>IF($Q$82&lt;0,(IF(2050-AA$80&lt;=0,0,(2/(2050-AA$80+1))*(1-(SUM($E96:AA96)/$Q$82))*$Q$82*'Fixed Data'!Y$52)),0)</f>
        <v>0</v>
      </c>
      <c r="AC96" s="21">
        <f>IF($Q$82&lt;0,(IF(2050-AB$80&lt;=0,0,(2/(2050-AB$80+1))*(1-(SUM($E96:AB96)/$Q$82))*$Q$82*'Fixed Data'!Z$52)),0)</f>
        <v>0</v>
      </c>
      <c r="AD96" s="21">
        <f>IF($Q$82&lt;0,(IF(2050-AC$80&lt;=0,0,(2/(2050-AC$80+1))*(1-(SUM($E96:AC96)/$Q$82))*$Q$82*'Fixed Data'!AA$52)),0)</f>
        <v>0</v>
      </c>
      <c r="AE96" s="21">
        <f>IF($Q$82&lt;0,(IF(2050-AD$80&lt;=0,0,(2/(2050-AD$80+1))*(1-(SUM($E96:AD96)/$Q$82))*$Q$82*'Fixed Data'!AB$52)),0)</f>
        <v>0</v>
      </c>
      <c r="AF96" s="21">
        <f>IF($Q$82&lt;0,(IF(2050-AE$80&lt;=0,0,(2/(2050-AE$80+1))*(1-(SUM($E96:AE96)/$Q$82))*$Q$82*'Fixed Data'!AC$52)),0)</f>
        <v>0</v>
      </c>
      <c r="AG96" s="21">
        <f>IF($Q$82&lt;0,(IF(2050-AF$80&lt;=0,0,(2/(2050-AF$80+1))*(1-(SUM($E96:AF96)/$Q$82))*$Q$82*'Fixed Data'!AD$52)),0)</f>
        <v>0</v>
      </c>
      <c r="AH96" s="21">
        <f>IF($Q$82&lt;0,(IF(2050-AG$80&lt;=0,0,(2/(2050-AG$80+1))*(1-(SUM($E96:AG96)/$Q$82))*$Q$82*'Fixed Data'!AE$52)),0)</f>
        <v>0</v>
      </c>
      <c r="AI96" s="21">
        <f>IF($Q$82&lt;0,(IF(2050-AH$80&lt;=0,0,(2/(2050-AH$80+1))*(1-(SUM($E96:AH96)/$Q$82))*$Q$82*'Fixed Data'!AF$52)),0)</f>
        <v>0</v>
      </c>
      <c r="AJ96" s="21">
        <f>IF($Q$82&lt;0,(IF(2050-AI$80&lt;=0,0,(2/(2050-AI$80+1))*(1-(SUM($E96:AI96)/$Q$82))*$Q$82*'Fixed Data'!AG$52)),0)</f>
        <v>0</v>
      </c>
      <c r="AK96" s="21">
        <f>IF($Q$82&lt;0,(IF(2050-AJ$80&lt;=0,0,(2/(2050-AJ$80+1))*(1-(SUM($E96:AJ96)/$Q$82))*$Q$82*'Fixed Data'!AH$52)),0)</f>
        <v>0</v>
      </c>
      <c r="AL96" s="21">
        <f>IF($Q$82&lt;0,(IF(2050-AK$80&lt;=0,0,(2/(2050-AK$80+1))*(1-(SUM($E96:AK96)/$Q$82))*$Q$82*'Fixed Data'!AI$52)),0)</f>
        <v>0</v>
      </c>
      <c r="AM96" s="21">
        <f>IF($Q$82&lt;0,(IF(2050-AL$80&lt;=0,0,(2/(2050-AL$80+1))*(1-(SUM($E96:AL96)/$Q$82))*$Q$82*'Fixed Data'!AJ$52)),0)</f>
        <v>0</v>
      </c>
      <c r="AN96" s="21">
        <f>IF($Q$82&lt;0,(IF(2050-AM$80&lt;=0,0,(2/(2050-AM$80+1))*(1-(SUM($E96:AM96)/$Q$82))*$Q$82*'Fixed Data'!AK$52)),0)</f>
        <v>0</v>
      </c>
      <c r="AO96" s="21">
        <f>IF($Q$82&lt;0,(IF(2050-AN$80&lt;=0,0,(2/(2050-AN$80+1))*(1-(SUM($E96:AN96)/$Q$82))*$Q$82*'Fixed Data'!AL$52)),0)</f>
        <v>0</v>
      </c>
      <c r="AP96" s="21">
        <f>IF($Q$82&lt;0,(IF(2050-AO$80&lt;=0,0,(2/(2050-AO$80+1))*(1-(SUM($E96:AO96)/$Q$82))*$Q$82*'Fixed Data'!AM$52)),0)</f>
        <v>0</v>
      </c>
      <c r="AQ96" s="21">
        <f>IF($Q$82&lt;0,(IF(2050-AP$80&lt;=0,0,(2/(2050-AP$80+1))*(1-(SUM($E96:AP96)/$Q$82))*$Q$82*'Fixed Data'!AN$52)),0)</f>
        <v>0</v>
      </c>
      <c r="AR96" s="21">
        <f>IF($Q$82&lt;0,(IF(2050-AQ$80&lt;=0,0,(2/(2050-AQ$80+1))*(1-(SUM($E96:AQ96)/$Q$82))*$Q$82*'Fixed Data'!AO$52)),0)</f>
        <v>0</v>
      </c>
      <c r="AS96" s="21">
        <f>IF($Q$82&lt;0,(IF(2050-AR$80&lt;=0,0,(2/(2050-AR$80+1))*(1-(SUM($E96:AR96)/$Q$82))*$Q$82*'Fixed Data'!AP$52)),0)</f>
        <v>0</v>
      </c>
      <c r="AT96" s="21">
        <f>IF($Q$82&lt;0,(IF(2050-AS$80&lt;=0,0,(2/(2050-AS$80+1))*(1-(SUM($E96:AS96)/$Q$82))*$Q$82*'Fixed Data'!AQ$52)),0)</f>
        <v>0</v>
      </c>
      <c r="AU96" s="21">
        <f>IF($Q$82&lt;0,(IF(2050-AT$80&lt;=0,0,(2/(2050-AT$80+1))*(1-(SUM($E96:AT96)/$Q$82))*$Q$82*'Fixed Data'!AR$52)),0)</f>
        <v>0</v>
      </c>
      <c r="AV96" s="21">
        <f>IF($Q$82&lt;0,(IF(2050-AU$80&lt;=0,0,(2/(2050-AU$80+1))*(1-(SUM($E96:AU96)/$Q$82))*$Q$82*'Fixed Data'!AS$52)),0)</f>
        <v>0</v>
      </c>
      <c r="AW96" s="21">
        <f>IF($Q$82&lt;0,(IF(2050-AV$80&lt;=0,0,(2/(2050-AV$80+1))*(1-(SUM($E96:AV96)/$Q$82))*$Q$82*'Fixed Data'!AT$52)),0)</f>
        <v>0</v>
      </c>
      <c r="AX96" s="21">
        <f>IF($Q$82&lt;0,(IF(2050-AW$80&lt;=0,0,(2/(2050-AW$80+1))*(1-(SUM($E96:AW96)/$Q$82))*$Q$82*'Fixed Data'!AU$52)),0)</f>
        <v>0</v>
      </c>
      <c r="AY96" s="21">
        <f>IF($Q$82&lt;0,(IF(2050-AX$80&lt;=0,0,(2/(2050-AX$80+1))*(1-(SUM($E96:AX96)/$Q$82))*$Q$82*'Fixed Data'!AV$52)),0)</f>
        <v>0</v>
      </c>
      <c r="AZ96" s="21">
        <f>IF($Q$82&lt;0,(IF(2050-AY$80&lt;=0,0,(2/(2050-AY$80+1))*(1-(SUM($E96:AY96)/$Q$82))*$Q$82*'Fixed Data'!AW$52)),0)</f>
        <v>0</v>
      </c>
      <c r="BA96" s="21">
        <f>IF($Q$82&lt;0,(IF(2050-AZ$80&lt;=0,0,(2/(2050-AZ$80+1))*(1-(SUM($E96:AZ96)/$Q$82))*$Q$82*'Fixed Data'!AX$52)),0)</f>
        <v>0</v>
      </c>
      <c r="BB96" s="21">
        <f>IF($Q$82&lt;0,(IF(2050-BA$80&lt;=0,0,(2/(2050-BA$80+1))*(1-(SUM($E96:BA96)/$Q$82))*$Q$82*'Fixed Data'!AY$52)),0)</f>
        <v>0</v>
      </c>
    </row>
    <row r="97" spans="1:54" ht="15" hidden="1" customHeight="1" outlineLevel="3">
      <c r="A97" s="8"/>
      <c r="B97" t="s">
        <v>421</v>
      </c>
      <c r="C97" t="s">
        <v>422</v>
      </c>
      <c r="D97" t="s">
        <v>379</v>
      </c>
      <c r="E97" s="18"/>
      <c r="F97" s="18"/>
      <c r="G97" s="18"/>
      <c r="H97" s="18"/>
      <c r="I97" s="18"/>
      <c r="J97" s="18"/>
      <c r="K97" s="18"/>
      <c r="L97" s="18"/>
      <c r="M97" s="18"/>
      <c r="N97" s="18"/>
      <c r="O97" s="18"/>
      <c r="P97" s="18"/>
      <c r="Q97" s="18"/>
      <c r="R97" s="18"/>
      <c r="S97" s="21">
        <f>IF($R$82&lt;0,(IF(2050-R$80&lt;=0,0,(2/(2050-R$80+1))*(1-(SUM($E97:R97)/$R$82))*$R$82*'Fixed Data'!P$52)),0)</f>
        <v>0</v>
      </c>
      <c r="T97" s="21">
        <f>IF($R$82&lt;0,(IF(2050-S$80&lt;=0,0,(2/(2050-S$80+1))*(1-(SUM($E97:S97)/$R$82))*$R$82*'Fixed Data'!Q$52)),0)</f>
        <v>0</v>
      </c>
      <c r="U97" s="21">
        <f>IF($R$82&lt;0,(IF(2050-T$80&lt;=0,0,(2/(2050-T$80+1))*(1-(SUM($E97:T97)/$R$82))*$R$82*'Fixed Data'!R$52)),0)</f>
        <v>0</v>
      </c>
      <c r="V97" s="21">
        <f>IF($R$82&lt;0,(IF(2050-U$80&lt;=0,0,(2/(2050-U$80+1))*(1-(SUM($E97:U97)/$R$82))*$R$82*'Fixed Data'!S$52)),0)</f>
        <v>0</v>
      </c>
      <c r="W97" s="21">
        <f>IF($R$82&lt;0,(IF(2050-V$80&lt;=0,0,(2/(2050-V$80+1))*(1-(SUM($E97:V97)/$R$82))*$R$82*'Fixed Data'!T$52)),0)</f>
        <v>0</v>
      </c>
      <c r="X97" s="21">
        <f>IF($R$82&lt;0,(IF(2050-W$80&lt;=0,0,(2/(2050-W$80+1))*(1-(SUM($E97:W97)/$R$82))*$R$82*'Fixed Data'!U$52)),0)</f>
        <v>0</v>
      </c>
      <c r="Y97" s="21">
        <f>IF($R$82&lt;0,(IF(2050-X$80&lt;=0,0,(2/(2050-X$80+1))*(1-(SUM($E97:X97)/$R$82))*$R$82*'Fixed Data'!V$52)),0)</f>
        <v>0</v>
      </c>
      <c r="Z97" s="21">
        <f>IF($R$82&lt;0,(IF(2050-Y$80&lt;=0,0,(2/(2050-Y$80+1))*(1-(SUM($E97:Y97)/$R$82))*$R$82*'Fixed Data'!W$52)),0)</f>
        <v>0</v>
      </c>
      <c r="AA97" s="21">
        <f>IF($R$82&lt;0,(IF(2050-Z$80&lt;=0,0,(2/(2050-Z$80+1))*(1-(SUM($E97:Z97)/$R$82))*$R$82*'Fixed Data'!X$52)),0)</f>
        <v>0</v>
      </c>
      <c r="AB97" s="21">
        <f>IF($R$82&lt;0,(IF(2050-AA$80&lt;=0,0,(2/(2050-AA$80+1))*(1-(SUM($E97:AA97)/$R$82))*$R$82*'Fixed Data'!Y$52)),0)</f>
        <v>0</v>
      </c>
      <c r="AC97" s="21">
        <f>IF($R$82&lt;0,(IF(2050-AB$80&lt;=0,0,(2/(2050-AB$80+1))*(1-(SUM($E97:AB97)/$R$82))*$R$82*'Fixed Data'!Z$52)),0)</f>
        <v>0</v>
      </c>
      <c r="AD97" s="21">
        <f>IF($R$82&lt;0,(IF(2050-AC$80&lt;=0,0,(2/(2050-AC$80+1))*(1-(SUM($E97:AC97)/$R$82))*$R$82*'Fixed Data'!AA$52)),0)</f>
        <v>0</v>
      </c>
      <c r="AE97" s="21">
        <f>IF($R$82&lt;0,(IF(2050-AD$80&lt;=0,0,(2/(2050-AD$80+1))*(1-(SUM($E97:AD97)/$R$82))*$R$82*'Fixed Data'!AB$52)),0)</f>
        <v>0</v>
      </c>
      <c r="AF97" s="21">
        <f>IF($R$82&lt;0,(IF(2050-AE$80&lt;=0,0,(2/(2050-AE$80+1))*(1-(SUM($E97:AE97)/$R$82))*$R$82*'Fixed Data'!AC$52)),0)</f>
        <v>0</v>
      </c>
      <c r="AG97" s="21">
        <f>IF($R$82&lt;0,(IF(2050-AF$80&lt;=0,0,(2/(2050-AF$80+1))*(1-(SUM($E97:AF97)/$R$82))*$R$82*'Fixed Data'!AD$52)),0)</f>
        <v>0</v>
      </c>
      <c r="AH97" s="21">
        <f>IF($R$82&lt;0,(IF(2050-AG$80&lt;=0,0,(2/(2050-AG$80+1))*(1-(SUM($E97:AG97)/$R$82))*$R$82*'Fixed Data'!AE$52)),0)</f>
        <v>0</v>
      </c>
      <c r="AI97" s="21">
        <f>IF($R$82&lt;0,(IF(2050-AH$80&lt;=0,0,(2/(2050-AH$80+1))*(1-(SUM($E97:AH97)/$R$82))*$R$82*'Fixed Data'!AF$52)),0)</f>
        <v>0</v>
      </c>
      <c r="AJ97" s="21">
        <f>IF($R$82&lt;0,(IF(2050-AI$80&lt;=0,0,(2/(2050-AI$80+1))*(1-(SUM($E97:AI97)/$R$82))*$R$82*'Fixed Data'!AG$52)),0)</f>
        <v>0</v>
      </c>
      <c r="AK97" s="21">
        <f>IF($R$82&lt;0,(IF(2050-AJ$80&lt;=0,0,(2/(2050-AJ$80+1))*(1-(SUM($E97:AJ97)/$R$82))*$R$82*'Fixed Data'!AH$52)),0)</f>
        <v>0</v>
      </c>
      <c r="AL97" s="21">
        <f>IF($R$82&lt;0,(IF(2050-AK$80&lt;=0,0,(2/(2050-AK$80+1))*(1-(SUM($E97:AK97)/$R$82))*$R$82*'Fixed Data'!AI$52)),0)</f>
        <v>0</v>
      </c>
      <c r="AM97" s="21">
        <f>IF($R$82&lt;0,(IF(2050-AL$80&lt;=0,0,(2/(2050-AL$80+1))*(1-(SUM($E97:AL97)/$R$82))*$R$82*'Fixed Data'!AJ$52)),0)</f>
        <v>0</v>
      </c>
      <c r="AN97" s="21">
        <f>IF($R$82&lt;0,(IF(2050-AM$80&lt;=0,0,(2/(2050-AM$80+1))*(1-(SUM($E97:AM97)/$R$82))*$R$82*'Fixed Data'!AK$52)),0)</f>
        <v>0</v>
      </c>
      <c r="AO97" s="21">
        <f>IF($R$82&lt;0,(IF(2050-AN$80&lt;=0,0,(2/(2050-AN$80+1))*(1-(SUM($E97:AN97)/$R$82))*$R$82*'Fixed Data'!AL$52)),0)</f>
        <v>0</v>
      </c>
      <c r="AP97" s="21">
        <f>IF($R$82&lt;0,(IF(2050-AO$80&lt;=0,0,(2/(2050-AO$80+1))*(1-(SUM($E97:AO97)/$R$82))*$R$82*'Fixed Data'!AM$52)),0)</f>
        <v>0</v>
      </c>
      <c r="AQ97" s="21">
        <f>IF($R$82&lt;0,(IF(2050-AP$80&lt;=0,0,(2/(2050-AP$80+1))*(1-(SUM($E97:AP97)/$R$82))*$R$82*'Fixed Data'!AN$52)),0)</f>
        <v>0</v>
      </c>
      <c r="AR97" s="21">
        <f>IF($R$82&lt;0,(IF(2050-AQ$80&lt;=0,0,(2/(2050-AQ$80+1))*(1-(SUM($E97:AQ97)/$R$82))*$R$82*'Fixed Data'!AO$52)),0)</f>
        <v>0</v>
      </c>
      <c r="AS97" s="21">
        <f>IF($R$82&lt;0,(IF(2050-AR$80&lt;=0,0,(2/(2050-AR$80+1))*(1-(SUM($E97:AR97)/$R$82))*$R$82*'Fixed Data'!AP$52)),0)</f>
        <v>0</v>
      </c>
      <c r="AT97" s="21">
        <f>IF($R$82&lt;0,(IF(2050-AS$80&lt;=0,0,(2/(2050-AS$80+1))*(1-(SUM($E97:AS97)/$R$82))*$R$82*'Fixed Data'!AQ$52)),0)</f>
        <v>0</v>
      </c>
      <c r="AU97" s="21">
        <f>IF($R$82&lt;0,(IF(2050-AT$80&lt;=0,0,(2/(2050-AT$80+1))*(1-(SUM($E97:AT97)/$R$82))*$R$82*'Fixed Data'!AR$52)),0)</f>
        <v>0</v>
      </c>
      <c r="AV97" s="21">
        <f>IF($R$82&lt;0,(IF(2050-AU$80&lt;=0,0,(2/(2050-AU$80+1))*(1-(SUM($E97:AU97)/$R$82))*$R$82*'Fixed Data'!AS$52)),0)</f>
        <v>0</v>
      </c>
      <c r="AW97" s="21">
        <f>IF($R$82&lt;0,(IF(2050-AV$80&lt;=0,0,(2/(2050-AV$80+1))*(1-(SUM($E97:AV97)/$R$82))*$R$82*'Fixed Data'!AT$52)),0)</f>
        <v>0</v>
      </c>
      <c r="AX97" s="21">
        <f>IF($R$82&lt;0,(IF(2050-AW$80&lt;=0,0,(2/(2050-AW$80+1))*(1-(SUM($E97:AW97)/$R$82))*$R$82*'Fixed Data'!AU$52)),0)</f>
        <v>0</v>
      </c>
      <c r="AY97" s="21">
        <f>IF($R$82&lt;0,(IF(2050-AX$80&lt;=0,0,(2/(2050-AX$80+1))*(1-(SUM($E97:AX97)/$R$82))*$R$82*'Fixed Data'!AV$52)),0)</f>
        <v>0</v>
      </c>
      <c r="AZ97" s="21">
        <f>IF($R$82&lt;0,(IF(2050-AY$80&lt;=0,0,(2/(2050-AY$80+1))*(1-(SUM($E97:AY97)/$R$82))*$R$82*'Fixed Data'!AW$52)),0)</f>
        <v>0</v>
      </c>
      <c r="BA97" s="21">
        <f>IF($R$82&lt;0,(IF(2050-AZ$80&lt;=0,0,(2/(2050-AZ$80+1))*(1-(SUM($E97:AZ97)/$R$82))*$R$82*'Fixed Data'!AX$52)),0)</f>
        <v>0</v>
      </c>
      <c r="BB97" s="21">
        <f>IF($R$82&lt;0,(IF(2050-BA$80&lt;=0,0,(2/(2050-BA$80+1))*(1-(SUM($E97:BA97)/$R$82))*$R$82*'Fixed Data'!AY$52)),0)</f>
        <v>0</v>
      </c>
    </row>
    <row r="98" spans="1:54" ht="15" hidden="1" customHeight="1" outlineLevel="3">
      <c r="A98" s="8"/>
      <c r="B98" t="s">
        <v>423</v>
      </c>
      <c r="C98" t="s">
        <v>424</v>
      </c>
      <c r="D98" t="s">
        <v>379</v>
      </c>
      <c r="E98" s="18"/>
      <c r="F98" s="18"/>
      <c r="G98" s="18"/>
      <c r="H98" s="18"/>
      <c r="I98" s="18"/>
      <c r="J98" s="18"/>
      <c r="K98" s="18"/>
      <c r="L98" s="18"/>
      <c r="M98" s="18"/>
      <c r="N98" s="18"/>
      <c r="O98" s="18"/>
      <c r="P98" s="18"/>
      <c r="Q98" s="18"/>
      <c r="R98" s="18"/>
      <c r="S98" s="18"/>
      <c r="T98" s="21">
        <f>IF($S$82&lt;0,(IF(2050-S$80&lt;=0,0,(2/(2050-S$80+1))*(1-(SUM($E98:S98)/$S$82))*$S$82*'Fixed Data'!Q$52)),0)</f>
        <v>0</v>
      </c>
      <c r="U98" s="21">
        <f>IF($S$82&lt;0,(IF(2050-T$80&lt;=0,0,(2/(2050-T$80+1))*(1-(SUM($E98:T98)/$S$82))*$S$82*'Fixed Data'!R$52)),0)</f>
        <v>0</v>
      </c>
      <c r="V98" s="21">
        <f>IF($S$82&lt;0,(IF(2050-U$80&lt;=0,0,(2/(2050-U$80+1))*(1-(SUM($E98:U98)/$S$82))*$S$82*'Fixed Data'!S$52)),0)</f>
        <v>0</v>
      </c>
      <c r="W98" s="21">
        <f>IF($S$82&lt;0,(IF(2050-V$80&lt;=0,0,(2/(2050-V$80+1))*(1-(SUM($E98:V98)/$S$82))*$S$82*'Fixed Data'!T$52)),0)</f>
        <v>0</v>
      </c>
      <c r="X98" s="21">
        <f>IF($S$82&lt;0,(IF(2050-W$80&lt;=0,0,(2/(2050-W$80+1))*(1-(SUM($E98:W98)/$S$82))*$S$82*'Fixed Data'!U$52)),0)</f>
        <v>0</v>
      </c>
      <c r="Y98" s="21">
        <f>IF($S$82&lt;0,(IF(2050-X$80&lt;=0,0,(2/(2050-X$80+1))*(1-(SUM($E98:X98)/$S$82))*$S$82*'Fixed Data'!V$52)),0)</f>
        <v>0</v>
      </c>
      <c r="Z98" s="21">
        <f>IF($S$82&lt;0,(IF(2050-Y$80&lt;=0,0,(2/(2050-Y$80+1))*(1-(SUM($E98:Y98)/$S$82))*$S$82*'Fixed Data'!W$52)),0)</f>
        <v>0</v>
      </c>
      <c r="AA98" s="21">
        <f>IF($S$82&lt;0,(IF(2050-Z$80&lt;=0,0,(2/(2050-Z$80+1))*(1-(SUM($E98:Z98)/$S$82))*$S$82*'Fixed Data'!X$52)),0)</f>
        <v>0</v>
      </c>
      <c r="AB98" s="21">
        <f>IF($S$82&lt;0,(IF(2050-AA$80&lt;=0,0,(2/(2050-AA$80+1))*(1-(SUM($E98:AA98)/$S$82))*$S$82*'Fixed Data'!Y$52)),0)</f>
        <v>0</v>
      </c>
      <c r="AC98" s="21">
        <f>IF($S$82&lt;0,(IF(2050-AB$80&lt;=0,0,(2/(2050-AB$80+1))*(1-(SUM($E98:AB98)/$S$82))*$S$82*'Fixed Data'!Z$52)),0)</f>
        <v>0</v>
      </c>
      <c r="AD98" s="21">
        <f>IF($S$82&lt;0,(IF(2050-AC$80&lt;=0,0,(2/(2050-AC$80+1))*(1-(SUM($E98:AC98)/$S$82))*$S$82*'Fixed Data'!AA$52)),0)</f>
        <v>0</v>
      </c>
      <c r="AE98" s="21">
        <f>IF($S$82&lt;0,(IF(2050-AD$80&lt;=0,0,(2/(2050-AD$80+1))*(1-(SUM($E98:AD98)/$S$82))*$S$82*'Fixed Data'!AB$52)),0)</f>
        <v>0</v>
      </c>
      <c r="AF98" s="21">
        <f>IF($S$82&lt;0,(IF(2050-AE$80&lt;=0,0,(2/(2050-AE$80+1))*(1-(SUM($E98:AE98)/$S$82))*$S$82*'Fixed Data'!AC$52)),0)</f>
        <v>0</v>
      </c>
      <c r="AG98" s="21">
        <f>IF($S$82&lt;0,(IF(2050-AF$80&lt;=0,0,(2/(2050-AF$80+1))*(1-(SUM($E98:AF98)/$S$82))*$S$82*'Fixed Data'!AD$52)),0)</f>
        <v>0</v>
      </c>
      <c r="AH98" s="21">
        <f>IF($S$82&lt;0,(IF(2050-AG$80&lt;=0,0,(2/(2050-AG$80+1))*(1-(SUM($E98:AG98)/$S$82))*$S$82*'Fixed Data'!AE$52)),0)</f>
        <v>0</v>
      </c>
      <c r="AI98" s="21">
        <f>IF($S$82&lt;0,(IF(2050-AH$80&lt;=0,0,(2/(2050-AH$80+1))*(1-(SUM($E98:AH98)/$S$82))*$S$82*'Fixed Data'!AF$52)),0)</f>
        <v>0</v>
      </c>
      <c r="AJ98" s="21">
        <f>IF($S$82&lt;0,(IF(2050-AI$80&lt;=0,0,(2/(2050-AI$80+1))*(1-(SUM($E98:AI98)/$S$82))*$S$82*'Fixed Data'!AG$52)),0)</f>
        <v>0</v>
      </c>
      <c r="AK98" s="21">
        <f>IF($S$82&lt;0,(IF(2050-AJ$80&lt;=0,0,(2/(2050-AJ$80+1))*(1-(SUM($E98:AJ98)/$S$82))*$S$82*'Fixed Data'!AH$52)),0)</f>
        <v>0</v>
      </c>
      <c r="AL98" s="21">
        <f>IF($S$82&lt;0,(IF(2050-AK$80&lt;=0,0,(2/(2050-AK$80+1))*(1-(SUM($E98:AK98)/$S$82))*$S$82*'Fixed Data'!AI$52)),0)</f>
        <v>0</v>
      </c>
      <c r="AM98" s="21">
        <f>IF($S$82&lt;0,(IF(2050-AL$80&lt;=0,0,(2/(2050-AL$80+1))*(1-(SUM($E98:AL98)/$S$82))*$S$82*'Fixed Data'!AJ$52)),0)</f>
        <v>0</v>
      </c>
      <c r="AN98" s="21">
        <f>IF($S$82&lt;0,(IF(2050-AM$80&lt;=0,0,(2/(2050-AM$80+1))*(1-(SUM($E98:AM98)/$S$82))*$S$82*'Fixed Data'!AK$52)),0)</f>
        <v>0</v>
      </c>
      <c r="AO98" s="21">
        <f>IF($S$82&lt;0,(IF(2050-AN$80&lt;=0,0,(2/(2050-AN$80+1))*(1-(SUM($E98:AN98)/$S$82))*$S$82*'Fixed Data'!AL$52)),0)</f>
        <v>0</v>
      </c>
      <c r="AP98" s="21">
        <f>IF($S$82&lt;0,(IF(2050-AO$80&lt;=0,0,(2/(2050-AO$80+1))*(1-(SUM($E98:AO98)/$S$82))*$S$82*'Fixed Data'!AM$52)),0)</f>
        <v>0</v>
      </c>
      <c r="AQ98" s="21">
        <f>IF($S$82&lt;0,(IF(2050-AP$80&lt;=0,0,(2/(2050-AP$80+1))*(1-(SUM($E98:AP98)/$S$82))*$S$82*'Fixed Data'!AN$52)),0)</f>
        <v>0</v>
      </c>
      <c r="AR98" s="21">
        <f>IF($S$82&lt;0,(IF(2050-AQ$80&lt;=0,0,(2/(2050-AQ$80+1))*(1-(SUM($E98:AQ98)/$S$82))*$S$82*'Fixed Data'!AO$52)),0)</f>
        <v>0</v>
      </c>
      <c r="AS98" s="21">
        <f>IF($S$82&lt;0,(IF(2050-AR$80&lt;=0,0,(2/(2050-AR$80+1))*(1-(SUM($E98:AR98)/$S$82))*$S$82*'Fixed Data'!AP$52)),0)</f>
        <v>0</v>
      </c>
      <c r="AT98" s="21">
        <f>IF($S$82&lt;0,(IF(2050-AS$80&lt;=0,0,(2/(2050-AS$80+1))*(1-(SUM($E98:AS98)/$S$82))*$S$82*'Fixed Data'!AQ$52)),0)</f>
        <v>0</v>
      </c>
      <c r="AU98" s="21">
        <f>IF($S$82&lt;0,(IF(2050-AT$80&lt;=0,0,(2/(2050-AT$80+1))*(1-(SUM($E98:AT98)/$S$82))*$S$82*'Fixed Data'!AR$52)),0)</f>
        <v>0</v>
      </c>
      <c r="AV98" s="21">
        <f>IF($S$82&lt;0,(IF(2050-AU$80&lt;=0,0,(2/(2050-AU$80+1))*(1-(SUM($E98:AU98)/$S$82))*$S$82*'Fixed Data'!AS$52)),0)</f>
        <v>0</v>
      </c>
      <c r="AW98" s="21">
        <f>IF($S$82&lt;0,(IF(2050-AV$80&lt;=0,0,(2/(2050-AV$80+1))*(1-(SUM($E98:AV98)/$S$82))*$S$82*'Fixed Data'!AT$52)),0)</f>
        <v>0</v>
      </c>
      <c r="AX98" s="21">
        <f>IF($S$82&lt;0,(IF(2050-AW$80&lt;=0,0,(2/(2050-AW$80+1))*(1-(SUM($E98:AW98)/$S$82))*$S$82*'Fixed Data'!AU$52)),0)</f>
        <v>0</v>
      </c>
      <c r="AY98" s="21">
        <f>IF($S$82&lt;0,(IF(2050-AX$80&lt;=0,0,(2/(2050-AX$80+1))*(1-(SUM($E98:AX98)/$S$82))*$S$82*'Fixed Data'!AV$52)),0)</f>
        <v>0</v>
      </c>
      <c r="AZ98" s="21">
        <f>IF($S$82&lt;0,(IF(2050-AY$80&lt;=0,0,(2/(2050-AY$80+1))*(1-(SUM($E98:AY98)/$S$82))*$S$82*'Fixed Data'!AW$52)),0)</f>
        <v>0</v>
      </c>
      <c r="BA98" s="21">
        <f>IF($S$82&lt;0,(IF(2050-AZ$80&lt;=0,0,(2/(2050-AZ$80+1))*(1-(SUM($E98:AZ98)/$S$82))*$S$82*'Fixed Data'!AX$52)),0)</f>
        <v>0</v>
      </c>
      <c r="BB98" s="21">
        <f>IF($S$82&lt;0,(IF(2050-BA$80&lt;=0,0,(2/(2050-BA$80+1))*(1-(SUM($E98:BA98)/$S$82))*$S$82*'Fixed Data'!AY$52)),0)</f>
        <v>0</v>
      </c>
    </row>
    <row r="99" spans="1:54" ht="15" hidden="1" customHeight="1" outlineLevel="3">
      <c r="A99" s="8"/>
      <c r="B99" t="s">
        <v>425</v>
      </c>
      <c r="C99" t="s">
        <v>426</v>
      </c>
      <c r="D99" t="s">
        <v>379</v>
      </c>
      <c r="E99" s="18"/>
      <c r="F99" s="18"/>
      <c r="G99" s="18"/>
      <c r="H99" s="18"/>
      <c r="I99" s="18"/>
      <c r="J99" s="18"/>
      <c r="K99" s="18"/>
      <c r="L99" s="18"/>
      <c r="M99" s="18"/>
      <c r="N99" s="18"/>
      <c r="O99" s="18"/>
      <c r="P99" s="18"/>
      <c r="Q99" s="18"/>
      <c r="R99" s="18"/>
      <c r="S99" s="18"/>
      <c r="T99" s="18"/>
      <c r="U99" s="21">
        <f>IF($T$82&lt;0,(IF(2050-T$80&lt;=0,0,(2/(2050-T$80+1))*(1-(SUM($E99:T99)/$T$82))*$T$82*'Fixed Data'!R$52)),0)</f>
        <v>0</v>
      </c>
      <c r="V99" s="21">
        <f>IF($T$82&lt;0,(IF(2050-U$80&lt;=0,0,(2/(2050-U$80+1))*(1-(SUM($E99:U99)/$T$82))*$T$82*'Fixed Data'!S$52)),0)</f>
        <v>0</v>
      </c>
      <c r="W99" s="21">
        <f>IF($T$82&lt;0,(IF(2050-V$80&lt;=0,0,(2/(2050-V$80+1))*(1-(SUM($E99:V99)/$T$82))*$T$82*'Fixed Data'!T$52)),0)</f>
        <v>0</v>
      </c>
      <c r="X99" s="21">
        <f>IF($T$82&lt;0,(IF(2050-W$80&lt;=0,0,(2/(2050-W$80+1))*(1-(SUM($E99:W99)/$T$82))*$T$82*'Fixed Data'!U$52)),0)</f>
        <v>0</v>
      </c>
      <c r="Y99" s="21">
        <f>IF($T$82&lt;0,(IF(2050-X$80&lt;=0,0,(2/(2050-X$80+1))*(1-(SUM($E99:X99)/$T$82))*$T$82*'Fixed Data'!V$52)),0)</f>
        <v>0</v>
      </c>
      <c r="Z99" s="21">
        <f>IF($T$82&lt;0,(IF(2050-Y$80&lt;=0,0,(2/(2050-Y$80+1))*(1-(SUM($E99:Y99)/$T$82))*$T$82*'Fixed Data'!W$52)),0)</f>
        <v>0</v>
      </c>
      <c r="AA99" s="21">
        <f>IF($T$82&lt;0,(IF(2050-Z$80&lt;=0,0,(2/(2050-Z$80+1))*(1-(SUM($E99:Z99)/$T$82))*$T$82*'Fixed Data'!X$52)),0)</f>
        <v>0</v>
      </c>
      <c r="AB99" s="21">
        <f>IF($T$82&lt;0,(IF(2050-AA$80&lt;=0,0,(2/(2050-AA$80+1))*(1-(SUM($E99:AA99)/$T$82))*$T$82*'Fixed Data'!Y$52)),0)</f>
        <v>0</v>
      </c>
      <c r="AC99" s="21">
        <f>IF($T$82&lt;0,(IF(2050-AB$80&lt;=0,0,(2/(2050-AB$80+1))*(1-(SUM($E99:AB99)/$T$82))*$T$82*'Fixed Data'!Z$52)),0)</f>
        <v>0</v>
      </c>
      <c r="AD99" s="21">
        <f>IF($T$82&lt;0,(IF(2050-AC$80&lt;=0,0,(2/(2050-AC$80+1))*(1-(SUM($E99:AC99)/$T$82))*$T$82*'Fixed Data'!AA$52)),0)</f>
        <v>0</v>
      </c>
      <c r="AE99" s="21">
        <f>IF($T$82&lt;0,(IF(2050-AD$80&lt;=0,0,(2/(2050-AD$80+1))*(1-(SUM($E99:AD99)/$T$82))*$T$82*'Fixed Data'!AB$52)),0)</f>
        <v>0</v>
      </c>
      <c r="AF99" s="21">
        <f>IF($T$82&lt;0,(IF(2050-AE$80&lt;=0,0,(2/(2050-AE$80+1))*(1-(SUM($E99:AE99)/$T$82))*$T$82*'Fixed Data'!AC$52)),0)</f>
        <v>0</v>
      </c>
      <c r="AG99" s="21">
        <f>IF($T$82&lt;0,(IF(2050-AF$80&lt;=0,0,(2/(2050-AF$80+1))*(1-(SUM($E99:AF99)/$T$82))*$T$82*'Fixed Data'!AD$52)),0)</f>
        <v>0</v>
      </c>
      <c r="AH99" s="21">
        <f>IF($T$82&lt;0,(IF(2050-AG$80&lt;=0,0,(2/(2050-AG$80+1))*(1-(SUM($E99:AG99)/$T$82))*$T$82*'Fixed Data'!AE$52)),0)</f>
        <v>0</v>
      </c>
      <c r="AI99" s="21">
        <f>IF($T$82&lt;0,(IF(2050-AH$80&lt;=0,0,(2/(2050-AH$80+1))*(1-(SUM($E99:AH99)/$T$82))*$T$82*'Fixed Data'!AF$52)),0)</f>
        <v>0</v>
      </c>
      <c r="AJ99" s="21">
        <f>IF($T$82&lt;0,(IF(2050-AI$80&lt;=0,0,(2/(2050-AI$80+1))*(1-(SUM($E99:AI99)/$T$82))*$T$82*'Fixed Data'!AG$52)),0)</f>
        <v>0</v>
      </c>
      <c r="AK99" s="21">
        <f>IF($T$82&lt;0,(IF(2050-AJ$80&lt;=0,0,(2/(2050-AJ$80+1))*(1-(SUM($E99:AJ99)/$T$82))*$T$82*'Fixed Data'!AH$52)),0)</f>
        <v>0</v>
      </c>
      <c r="AL99" s="21">
        <f>IF($T$82&lt;0,(IF(2050-AK$80&lt;=0,0,(2/(2050-AK$80+1))*(1-(SUM($E99:AK99)/$T$82))*$T$82*'Fixed Data'!AI$52)),0)</f>
        <v>0</v>
      </c>
      <c r="AM99" s="21">
        <f>IF($T$82&lt;0,(IF(2050-AL$80&lt;=0,0,(2/(2050-AL$80+1))*(1-(SUM($E99:AL99)/$T$82))*$T$82*'Fixed Data'!AJ$52)),0)</f>
        <v>0</v>
      </c>
      <c r="AN99" s="21">
        <f>IF($T$82&lt;0,(IF(2050-AM$80&lt;=0,0,(2/(2050-AM$80+1))*(1-(SUM($E99:AM99)/$T$82))*$T$82*'Fixed Data'!AK$52)),0)</f>
        <v>0</v>
      </c>
      <c r="AO99" s="21">
        <f>IF($T$82&lt;0,(IF(2050-AN$80&lt;=0,0,(2/(2050-AN$80+1))*(1-(SUM($E99:AN99)/$T$82))*$T$82*'Fixed Data'!AL$52)),0)</f>
        <v>0</v>
      </c>
      <c r="AP99" s="21">
        <f>IF($T$82&lt;0,(IF(2050-AO$80&lt;=0,0,(2/(2050-AO$80+1))*(1-(SUM($E99:AO99)/$T$82))*$T$82*'Fixed Data'!AM$52)),0)</f>
        <v>0</v>
      </c>
      <c r="AQ99" s="21">
        <f>IF($T$82&lt;0,(IF(2050-AP$80&lt;=0,0,(2/(2050-AP$80+1))*(1-(SUM($E99:AP99)/$T$82))*$T$82*'Fixed Data'!AN$52)),0)</f>
        <v>0</v>
      </c>
      <c r="AR99" s="21">
        <f>IF($T$82&lt;0,(IF(2050-AQ$80&lt;=0,0,(2/(2050-AQ$80+1))*(1-(SUM($E99:AQ99)/$T$82))*$T$82*'Fixed Data'!AO$52)),0)</f>
        <v>0</v>
      </c>
      <c r="AS99" s="21">
        <f>IF($T$82&lt;0,(IF(2050-AR$80&lt;=0,0,(2/(2050-AR$80+1))*(1-(SUM($E99:AR99)/$T$82))*$T$82*'Fixed Data'!AP$52)),0)</f>
        <v>0</v>
      </c>
      <c r="AT99" s="21">
        <f>IF($T$82&lt;0,(IF(2050-AS$80&lt;=0,0,(2/(2050-AS$80+1))*(1-(SUM($E99:AS99)/$T$82))*$T$82*'Fixed Data'!AQ$52)),0)</f>
        <v>0</v>
      </c>
      <c r="AU99" s="21">
        <f>IF($T$82&lt;0,(IF(2050-AT$80&lt;=0,0,(2/(2050-AT$80+1))*(1-(SUM($E99:AT99)/$T$82))*$T$82*'Fixed Data'!AR$52)),0)</f>
        <v>0</v>
      </c>
      <c r="AV99" s="21">
        <f>IF($T$82&lt;0,(IF(2050-AU$80&lt;=0,0,(2/(2050-AU$80+1))*(1-(SUM($E99:AU99)/$T$82))*$T$82*'Fixed Data'!AS$52)),0)</f>
        <v>0</v>
      </c>
      <c r="AW99" s="21">
        <f>IF($T$82&lt;0,(IF(2050-AV$80&lt;=0,0,(2/(2050-AV$80+1))*(1-(SUM($E99:AV99)/$T$82))*$T$82*'Fixed Data'!AT$52)),0)</f>
        <v>0</v>
      </c>
      <c r="AX99" s="21">
        <f>IF($T$82&lt;0,(IF(2050-AW$80&lt;=0,0,(2/(2050-AW$80+1))*(1-(SUM($E99:AW99)/$T$82))*$T$82*'Fixed Data'!AU$52)),0)</f>
        <v>0</v>
      </c>
      <c r="AY99" s="21">
        <f>IF($T$82&lt;0,(IF(2050-AX$80&lt;=0,0,(2/(2050-AX$80+1))*(1-(SUM($E99:AX99)/$T$82))*$T$82*'Fixed Data'!AV$52)),0)</f>
        <v>0</v>
      </c>
      <c r="AZ99" s="21">
        <f>IF($T$82&lt;0,(IF(2050-AY$80&lt;=0,0,(2/(2050-AY$80+1))*(1-(SUM($E99:AY99)/$T$82))*$T$82*'Fixed Data'!AW$52)),0)</f>
        <v>0</v>
      </c>
      <c r="BA99" s="21">
        <f>IF($T$82&lt;0,(IF(2050-AZ$80&lt;=0,0,(2/(2050-AZ$80+1))*(1-(SUM($E99:AZ99)/$T$82))*$T$82*'Fixed Data'!AX$52)),0)</f>
        <v>0</v>
      </c>
      <c r="BB99" s="21">
        <f>IF($T$82&lt;0,(IF(2050-BA$80&lt;=0,0,(2/(2050-BA$80+1))*(1-(SUM($E99:BA99)/$T$82))*$T$82*'Fixed Data'!AY$52)),0)</f>
        <v>0</v>
      </c>
    </row>
    <row r="100" spans="1:54" ht="15" hidden="1" customHeight="1" outlineLevel="3">
      <c r="A100" s="8"/>
      <c r="B100" t="s">
        <v>427</v>
      </c>
      <c r="C100" t="s">
        <v>428</v>
      </c>
      <c r="D100" t="s">
        <v>379</v>
      </c>
      <c r="E100" s="18"/>
      <c r="F100" s="18"/>
      <c r="G100" s="18"/>
      <c r="H100" s="18"/>
      <c r="I100" s="18"/>
      <c r="J100" s="18"/>
      <c r="K100" s="18"/>
      <c r="L100" s="18"/>
      <c r="M100" s="18"/>
      <c r="N100" s="18"/>
      <c r="O100" s="18"/>
      <c r="P100" s="18"/>
      <c r="Q100" s="18"/>
      <c r="R100" s="18"/>
      <c r="S100" s="18"/>
      <c r="T100" s="18"/>
      <c r="U100" s="18"/>
      <c r="V100" s="21">
        <f>IF($U$82&lt;0,(IF(2050-U$80&lt;=0,0,(2/(2050-U$80+1))*(1-(SUM($E100:U100)/$U$82))*$U$82*'Fixed Data'!S$52)),0)</f>
        <v>0</v>
      </c>
      <c r="W100" s="21">
        <f>IF($U$82&lt;0,(IF(2050-V$80&lt;=0,0,(2/(2050-V$80+1))*(1-(SUM($E100:V100)/$U$82))*$U$82*'Fixed Data'!T$52)),0)</f>
        <v>0</v>
      </c>
      <c r="X100" s="21">
        <f>IF($U$82&lt;0,(IF(2050-W$80&lt;=0,0,(2/(2050-W$80+1))*(1-(SUM($E100:W100)/$U$82))*$U$82*'Fixed Data'!U$52)),0)</f>
        <v>0</v>
      </c>
      <c r="Y100" s="21">
        <f>IF($U$82&lt;0,(IF(2050-X$80&lt;=0,0,(2/(2050-X$80+1))*(1-(SUM($E100:X100)/$U$82))*$U$82*'Fixed Data'!V$52)),0)</f>
        <v>0</v>
      </c>
      <c r="Z100" s="21">
        <f>IF($U$82&lt;0,(IF(2050-Y$80&lt;=0,0,(2/(2050-Y$80+1))*(1-(SUM($E100:Y100)/$U$82))*$U$82*'Fixed Data'!W$52)),0)</f>
        <v>0</v>
      </c>
      <c r="AA100" s="21">
        <f>IF($U$82&lt;0,(IF(2050-Z$80&lt;=0,0,(2/(2050-Z$80+1))*(1-(SUM($E100:Z100)/$U$82))*$U$82*'Fixed Data'!X$52)),0)</f>
        <v>0</v>
      </c>
      <c r="AB100" s="21">
        <f>IF($U$82&lt;0,(IF(2050-AA$80&lt;=0,0,(2/(2050-AA$80+1))*(1-(SUM($E100:AA100)/$U$82))*$U$82*'Fixed Data'!Y$52)),0)</f>
        <v>0</v>
      </c>
      <c r="AC100" s="21">
        <f>IF($U$82&lt;0,(IF(2050-AB$80&lt;=0,0,(2/(2050-AB$80+1))*(1-(SUM($E100:AB100)/$U$82))*$U$82*'Fixed Data'!Z$52)),0)</f>
        <v>0</v>
      </c>
      <c r="AD100" s="21">
        <f>IF($U$82&lt;0,(IF(2050-AC$80&lt;=0,0,(2/(2050-AC$80+1))*(1-(SUM($E100:AC100)/$U$82))*$U$82*'Fixed Data'!AA$52)),0)</f>
        <v>0</v>
      </c>
      <c r="AE100" s="21">
        <f>IF($U$82&lt;0,(IF(2050-AD$80&lt;=0,0,(2/(2050-AD$80+1))*(1-(SUM($E100:AD100)/$U$82))*$U$82*'Fixed Data'!AB$52)),0)</f>
        <v>0</v>
      </c>
      <c r="AF100" s="21">
        <f>IF($U$82&lt;0,(IF(2050-AE$80&lt;=0,0,(2/(2050-AE$80+1))*(1-(SUM($E100:AE100)/$U$82))*$U$82*'Fixed Data'!AC$52)),0)</f>
        <v>0</v>
      </c>
      <c r="AG100" s="21">
        <f>IF($U$82&lt;0,(IF(2050-AF$80&lt;=0,0,(2/(2050-AF$80+1))*(1-(SUM($E100:AF100)/$U$82))*$U$82*'Fixed Data'!AD$52)),0)</f>
        <v>0</v>
      </c>
      <c r="AH100" s="21">
        <f>IF($U$82&lt;0,(IF(2050-AG$80&lt;=0,0,(2/(2050-AG$80+1))*(1-(SUM($E100:AG100)/$U$82))*$U$82*'Fixed Data'!AE$52)),0)</f>
        <v>0</v>
      </c>
      <c r="AI100" s="21">
        <f>IF($U$82&lt;0,(IF(2050-AH$80&lt;=0,0,(2/(2050-AH$80+1))*(1-(SUM($E100:AH100)/$U$82))*$U$82*'Fixed Data'!AF$52)),0)</f>
        <v>0</v>
      </c>
      <c r="AJ100" s="21">
        <f>IF($U$82&lt;0,(IF(2050-AI$80&lt;=0,0,(2/(2050-AI$80+1))*(1-(SUM($E100:AI100)/$U$82))*$U$82*'Fixed Data'!AG$52)),0)</f>
        <v>0</v>
      </c>
      <c r="AK100" s="21">
        <f>IF($U$82&lt;0,(IF(2050-AJ$80&lt;=0,0,(2/(2050-AJ$80+1))*(1-(SUM($E100:AJ100)/$U$82))*$U$82*'Fixed Data'!AH$52)),0)</f>
        <v>0</v>
      </c>
      <c r="AL100" s="21">
        <f>IF($U$82&lt;0,(IF(2050-AK$80&lt;=0,0,(2/(2050-AK$80+1))*(1-(SUM($E100:AK100)/$U$82))*$U$82*'Fixed Data'!AI$52)),0)</f>
        <v>0</v>
      </c>
      <c r="AM100" s="21">
        <f>IF($U$82&lt;0,(IF(2050-AL$80&lt;=0,0,(2/(2050-AL$80+1))*(1-(SUM($E100:AL100)/$U$82))*$U$82*'Fixed Data'!AJ$52)),0)</f>
        <v>0</v>
      </c>
      <c r="AN100" s="21">
        <f>IF($U$82&lt;0,(IF(2050-AM$80&lt;=0,0,(2/(2050-AM$80+1))*(1-(SUM($E100:AM100)/$U$82))*$U$82*'Fixed Data'!AK$52)),0)</f>
        <v>0</v>
      </c>
      <c r="AO100" s="21">
        <f>IF($U$82&lt;0,(IF(2050-AN$80&lt;=0,0,(2/(2050-AN$80+1))*(1-(SUM($E100:AN100)/$U$82))*$U$82*'Fixed Data'!AL$52)),0)</f>
        <v>0</v>
      </c>
      <c r="AP100" s="21">
        <f>IF($U$82&lt;0,(IF(2050-AO$80&lt;=0,0,(2/(2050-AO$80+1))*(1-(SUM($E100:AO100)/$U$82))*$U$82*'Fixed Data'!AM$52)),0)</f>
        <v>0</v>
      </c>
      <c r="AQ100" s="21">
        <f>IF($U$82&lt;0,(IF(2050-AP$80&lt;=0,0,(2/(2050-AP$80+1))*(1-(SUM($E100:AP100)/$U$82))*$U$82*'Fixed Data'!AN$52)),0)</f>
        <v>0</v>
      </c>
      <c r="AR100" s="21">
        <f>IF($U$82&lt;0,(IF(2050-AQ$80&lt;=0,0,(2/(2050-AQ$80+1))*(1-(SUM($E100:AQ100)/$U$82))*$U$82*'Fixed Data'!AO$52)),0)</f>
        <v>0</v>
      </c>
      <c r="AS100" s="21">
        <f>IF($U$82&lt;0,(IF(2050-AR$80&lt;=0,0,(2/(2050-AR$80+1))*(1-(SUM($E100:AR100)/$U$82))*$U$82*'Fixed Data'!AP$52)),0)</f>
        <v>0</v>
      </c>
      <c r="AT100" s="21">
        <f>IF($U$82&lt;0,(IF(2050-AS$80&lt;=0,0,(2/(2050-AS$80+1))*(1-(SUM($E100:AS100)/$U$82))*$U$82*'Fixed Data'!AQ$52)),0)</f>
        <v>0</v>
      </c>
      <c r="AU100" s="21">
        <f>IF($U$82&lt;0,(IF(2050-AT$80&lt;=0,0,(2/(2050-AT$80+1))*(1-(SUM($E100:AT100)/$U$82))*$U$82*'Fixed Data'!AR$52)),0)</f>
        <v>0</v>
      </c>
      <c r="AV100" s="21">
        <f>IF($U$82&lt;0,(IF(2050-AU$80&lt;=0,0,(2/(2050-AU$80+1))*(1-(SUM($E100:AU100)/$U$82))*$U$82*'Fixed Data'!AS$52)),0)</f>
        <v>0</v>
      </c>
      <c r="AW100" s="21">
        <f>IF($U$82&lt;0,(IF(2050-AV$80&lt;=0,0,(2/(2050-AV$80+1))*(1-(SUM($E100:AV100)/$U$82))*$U$82*'Fixed Data'!AT$52)),0)</f>
        <v>0</v>
      </c>
      <c r="AX100" s="21">
        <f>IF($U$82&lt;0,(IF(2050-AW$80&lt;=0,0,(2/(2050-AW$80+1))*(1-(SUM($E100:AW100)/$U$82))*$U$82*'Fixed Data'!AU$52)),0)</f>
        <v>0</v>
      </c>
      <c r="AY100" s="21">
        <f>IF($U$82&lt;0,(IF(2050-AX$80&lt;=0,0,(2/(2050-AX$80+1))*(1-(SUM($E100:AX100)/$U$82))*$U$82*'Fixed Data'!AV$52)),0)</f>
        <v>0</v>
      </c>
      <c r="AZ100" s="21">
        <f>IF($U$82&lt;0,(IF(2050-AY$80&lt;=0,0,(2/(2050-AY$80+1))*(1-(SUM($E100:AY100)/$U$82))*$U$82*'Fixed Data'!AW$52)),0)</f>
        <v>0</v>
      </c>
      <c r="BA100" s="21">
        <f>IF($U$82&lt;0,(IF(2050-AZ$80&lt;=0,0,(2/(2050-AZ$80+1))*(1-(SUM($E100:AZ100)/$U$82))*$U$82*'Fixed Data'!AX$52)),0)</f>
        <v>0</v>
      </c>
      <c r="BB100" s="21">
        <f>IF($U$82&lt;0,(IF(2050-BA$80&lt;=0,0,(2/(2050-BA$80+1))*(1-(SUM($E100:BA100)/$U$82))*$U$82*'Fixed Data'!AY$52)),0)</f>
        <v>0</v>
      </c>
    </row>
    <row r="101" spans="1:54" ht="15" hidden="1" customHeight="1" outlineLevel="3">
      <c r="A101" s="8"/>
      <c r="B101" t="s">
        <v>429</v>
      </c>
      <c r="C101" t="s">
        <v>430</v>
      </c>
      <c r="D101" t="s">
        <v>379</v>
      </c>
      <c r="E101" s="18"/>
      <c r="F101" s="18"/>
      <c r="G101" s="18"/>
      <c r="H101" s="18"/>
      <c r="I101" s="18"/>
      <c r="J101" s="18"/>
      <c r="K101" s="18"/>
      <c r="L101" s="18"/>
      <c r="M101" s="18"/>
      <c r="N101" s="18"/>
      <c r="O101" s="18"/>
      <c r="P101" s="18"/>
      <c r="Q101" s="18"/>
      <c r="R101" s="18"/>
      <c r="S101" s="18"/>
      <c r="T101" s="18"/>
      <c r="U101" s="18"/>
      <c r="V101" s="18"/>
      <c r="W101" s="21">
        <f>IF($V$82&lt;0,(IF(2050-V$80&lt;=0,0,(2/(2050-V$80+1))*(1-(SUM($E101:V101)/$V$82))*$V$82*'Fixed Data'!T$52)),0)</f>
        <v>0</v>
      </c>
      <c r="X101" s="21">
        <f>IF($V$82&lt;0,(IF(2050-W$80&lt;=0,0,(2/(2050-W$80+1))*(1-(SUM($E101:W101)/$V$82))*$V$82*'Fixed Data'!U$52)),0)</f>
        <v>0</v>
      </c>
      <c r="Y101" s="21">
        <f>IF($V$82&lt;0,(IF(2050-X$80&lt;=0,0,(2/(2050-X$80+1))*(1-(SUM($E101:X101)/$V$82))*$V$82*'Fixed Data'!V$52)),0)</f>
        <v>0</v>
      </c>
      <c r="Z101" s="21">
        <f>IF($V$82&lt;0,(IF(2050-Y$80&lt;=0,0,(2/(2050-Y$80+1))*(1-(SUM($E101:Y101)/$V$82))*$V$82*'Fixed Data'!W$52)),0)</f>
        <v>0</v>
      </c>
      <c r="AA101" s="21">
        <f>IF($V$82&lt;0,(IF(2050-Z$80&lt;=0,0,(2/(2050-Z$80+1))*(1-(SUM($E101:Z101)/$V$82))*$V$82*'Fixed Data'!X$52)),0)</f>
        <v>0</v>
      </c>
      <c r="AB101" s="21">
        <f>IF($V$82&lt;0,(IF(2050-AA$80&lt;=0,0,(2/(2050-AA$80+1))*(1-(SUM($E101:AA101)/$V$82))*$V$82*'Fixed Data'!Y$52)),0)</f>
        <v>0</v>
      </c>
      <c r="AC101" s="21">
        <f>IF($V$82&lt;0,(IF(2050-AB$80&lt;=0,0,(2/(2050-AB$80+1))*(1-(SUM($E101:AB101)/$V$82))*$V$82*'Fixed Data'!Z$52)),0)</f>
        <v>0</v>
      </c>
      <c r="AD101" s="21">
        <f>IF($V$82&lt;0,(IF(2050-AC$80&lt;=0,0,(2/(2050-AC$80+1))*(1-(SUM($E101:AC101)/$V$82))*$V$82*'Fixed Data'!AA$52)),0)</f>
        <v>0</v>
      </c>
      <c r="AE101" s="21">
        <f>IF($V$82&lt;0,(IF(2050-AD$80&lt;=0,0,(2/(2050-AD$80+1))*(1-(SUM($E101:AD101)/$V$82))*$V$82*'Fixed Data'!AB$52)),0)</f>
        <v>0</v>
      </c>
      <c r="AF101" s="21">
        <f>IF($V$82&lt;0,(IF(2050-AE$80&lt;=0,0,(2/(2050-AE$80+1))*(1-(SUM($E101:AE101)/$V$82))*$V$82*'Fixed Data'!AC$52)),0)</f>
        <v>0</v>
      </c>
      <c r="AG101" s="21">
        <f>IF($V$82&lt;0,(IF(2050-AF$80&lt;=0,0,(2/(2050-AF$80+1))*(1-(SUM($E101:AF101)/$V$82))*$V$82*'Fixed Data'!AD$52)),0)</f>
        <v>0</v>
      </c>
      <c r="AH101" s="21">
        <f>IF($V$82&lt;0,(IF(2050-AG$80&lt;=0,0,(2/(2050-AG$80+1))*(1-(SUM($E101:AG101)/$V$82))*$V$82*'Fixed Data'!AE$52)),0)</f>
        <v>0</v>
      </c>
      <c r="AI101" s="21">
        <f>IF($V$82&lt;0,(IF(2050-AH$80&lt;=0,0,(2/(2050-AH$80+1))*(1-(SUM($E101:AH101)/$V$82))*$V$82*'Fixed Data'!AF$52)),0)</f>
        <v>0</v>
      </c>
      <c r="AJ101" s="21">
        <f>IF($V$82&lt;0,(IF(2050-AI$80&lt;=0,0,(2/(2050-AI$80+1))*(1-(SUM($E101:AI101)/$V$82))*$V$82*'Fixed Data'!AG$52)),0)</f>
        <v>0</v>
      </c>
      <c r="AK101" s="21">
        <f>IF($V$82&lt;0,(IF(2050-AJ$80&lt;=0,0,(2/(2050-AJ$80+1))*(1-(SUM($E101:AJ101)/$V$82))*$V$82*'Fixed Data'!AH$52)),0)</f>
        <v>0</v>
      </c>
      <c r="AL101" s="21">
        <f>IF($V$82&lt;0,(IF(2050-AK$80&lt;=0,0,(2/(2050-AK$80+1))*(1-(SUM($E101:AK101)/$V$82))*$V$82*'Fixed Data'!AI$52)),0)</f>
        <v>0</v>
      </c>
      <c r="AM101" s="21">
        <f>IF($V$82&lt;0,(IF(2050-AL$80&lt;=0,0,(2/(2050-AL$80+1))*(1-(SUM($E101:AL101)/$V$82))*$V$82*'Fixed Data'!AJ$52)),0)</f>
        <v>0</v>
      </c>
      <c r="AN101" s="21">
        <f>IF($V$82&lt;0,(IF(2050-AM$80&lt;=0,0,(2/(2050-AM$80+1))*(1-(SUM($E101:AM101)/$V$82))*$V$82*'Fixed Data'!AK$52)),0)</f>
        <v>0</v>
      </c>
      <c r="AO101" s="21">
        <f>IF($V$82&lt;0,(IF(2050-AN$80&lt;=0,0,(2/(2050-AN$80+1))*(1-(SUM($E101:AN101)/$V$82))*$V$82*'Fixed Data'!AL$52)),0)</f>
        <v>0</v>
      </c>
      <c r="AP101" s="21">
        <f>IF($V$82&lt;0,(IF(2050-AO$80&lt;=0,0,(2/(2050-AO$80+1))*(1-(SUM($E101:AO101)/$V$82))*$V$82*'Fixed Data'!AM$52)),0)</f>
        <v>0</v>
      </c>
      <c r="AQ101" s="21">
        <f>IF($V$82&lt;0,(IF(2050-AP$80&lt;=0,0,(2/(2050-AP$80+1))*(1-(SUM($E101:AP101)/$V$82))*$V$82*'Fixed Data'!AN$52)),0)</f>
        <v>0</v>
      </c>
      <c r="AR101" s="21">
        <f>IF($V$82&lt;0,(IF(2050-AQ$80&lt;=0,0,(2/(2050-AQ$80+1))*(1-(SUM($E101:AQ101)/$V$82))*$V$82*'Fixed Data'!AO$52)),0)</f>
        <v>0</v>
      </c>
      <c r="AS101" s="21">
        <f>IF($V$82&lt;0,(IF(2050-AR$80&lt;=0,0,(2/(2050-AR$80+1))*(1-(SUM($E101:AR101)/$V$82))*$V$82*'Fixed Data'!AP$52)),0)</f>
        <v>0</v>
      </c>
      <c r="AT101" s="21">
        <f>IF($V$82&lt;0,(IF(2050-AS$80&lt;=0,0,(2/(2050-AS$80+1))*(1-(SUM($E101:AS101)/$V$82))*$V$82*'Fixed Data'!AQ$52)),0)</f>
        <v>0</v>
      </c>
      <c r="AU101" s="21">
        <f>IF($V$82&lt;0,(IF(2050-AT$80&lt;=0,0,(2/(2050-AT$80+1))*(1-(SUM($E101:AT101)/$V$82))*$V$82*'Fixed Data'!AR$52)),0)</f>
        <v>0</v>
      </c>
      <c r="AV101" s="21">
        <f>IF($V$82&lt;0,(IF(2050-AU$80&lt;=0,0,(2/(2050-AU$80+1))*(1-(SUM($E101:AU101)/$V$82))*$V$82*'Fixed Data'!AS$52)),0)</f>
        <v>0</v>
      </c>
      <c r="AW101" s="21">
        <f>IF($V$82&lt;0,(IF(2050-AV$80&lt;=0,0,(2/(2050-AV$80+1))*(1-(SUM($E101:AV101)/$V$82))*$V$82*'Fixed Data'!AT$52)),0)</f>
        <v>0</v>
      </c>
      <c r="AX101" s="21">
        <f>IF($V$82&lt;0,(IF(2050-AW$80&lt;=0,0,(2/(2050-AW$80+1))*(1-(SUM($E101:AW101)/$V$82))*$V$82*'Fixed Data'!AU$52)),0)</f>
        <v>0</v>
      </c>
      <c r="AY101" s="21">
        <f>IF($V$82&lt;0,(IF(2050-AX$80&lt;=0,0,(2/(2050-AX$80+1))*(1-(SUM($E101:AX101)/$V$82))*$V$82*'Fixed Data'!AV$52)),0)</f>
        <v>0</v>
      </c>
      <c r="AZ101" s="21">
        <f>IF($V$82&lt;0,(IF(2050-AY$80&lt;=0,0,(2/(2050-AY$80+1))*(1-(SUM($E101:AY101)/$V$82))*$V$82*'Fixed Data'!AW$52)),0)</f>
        <v>0</v>
      </c>
      <c r="BA101" s="21">
        <f>IF($V$82&lt;0,(IF(2050-AZ$80&lt;=0,0,(2/(2050-AZ$80+1))*(1-(SUM($E101:AZ101)/$V$82))*$V$82*'Fixed Data'!AX$52)),0)</f>
        <v>0</v>
      </c>
      <c r="BB101" s="21">
        <f>IF($V$82&lt;0,(IF(2050-BA$80&lt;=0,0,(2/(2050-BA$80+1))*(1-(SUM($E101:BA101)/$V$82))*$V$82*'Fixed Data'!AY$52)),0)</f>
        <v>0</v>
      </c>
    </row>
    <row r="102" spans="1:54" ht="15" hidden="1" customHeight="1" outlineLevel="3">
      <c r="A102" s="8"/>
      <c r="B102" t="s">
        <v>431</v>
      </c>
      <c r="C102" t="s">
        <v>432</v>
      </c>
      <c r="D102" t="s">
        <v>379</v>
      </c>
      <c r="E102" s="18"/>
      <c r="F102" s="18"/>
      <c r="G102" s="18"/>
      <c r="H102" s="18"/>
      <c r="I102" s="18"/>
      <c r="J102" s="18"/>
      <c r="K102" s="18"/>
      <c r="L102" s="18"/>
      <c r="M102" s="18"/>
      <c r="N102" s="18"/>
      <c r="O102" s="18"/>
      <c r="P102" s="18"/>
      <c r="Q102" s="18"/>
      <c r="R102" s="18"/>
      <c r="S102" s="18"/>
      <c r="T102" s="18"/>
      <c r="U102" s="18"/>
      <c r="V102" s="18"/>
      <c r="W102" s="18"/>
      <c r="X102" s="21">
        <f>IF($W$82&lt;0,(IF(2050-W$80&lt;=0,0,(2/(2050-W$80+1))*(1-(SUM($E102:W102)/$W$82))*$W$82*'Fixed Data'!U$52)),0)</f>
        <v>0</v>
      </c>
      <c r="Y102" s="21">
        <f>IF($W$82&lt;0,(IF(2050-X$80&lt;=0,0,(2/(2050-X$80+1))*(1-(SUM($E102:X102)/$W$82))*$W$82*'Fixed Data'!V$52)),0)</f>
        <v>0</v>
      </c>
      <c r="Z102" s="21">
        <f>IF($W$82&lt;0,(IF(2050-Y$80&lt;=0,0,(2/(2050-Y$80+1))*(1-(SUM($E102:Y102)/$W$82))*$W$82*'Fixed Data'!W$52)),0)</f>
        <v>0</v>
      </c>
      <c r="AA102" s="21">
        <f>IF($W$82&lt;0,(IF(2050-Z$80&lt;=0,0,(2/(2050-Z$80+1))*(1-(SUM($E102:Z102)/$W$82))*$W$82*'Fixed Data'!X$52)),0)</f>
        <v>0</v>
      </c>
      <c r="AB102" s="21">
        <f>IF($W$82&lt;0,(IF(2050-AA$80&lt;=0,0,(2/(2050-AA$80+1))*(1-(SUM($E102:AA102)/$W$82))*$W$82*'Fixed Data'!Y$52)),0)</f>
        <v>0</v>
      </c>
      <c r="AC102" s="21">
        <f>IF($W$82&lt;0,(IF(2050-AB$80&lt;=0,0,(2/(2050-AB$80+1))*(1-(SUM($E102:AB102)/$W$82))*$W$82*'Fixed Data'!Z$52)),0)</f>
        <v>0</v>
      </c>
      <c r="AD102" s="21">
        <f>IF($W$82&lt;0,(IF(2050-AC$80&lt;=0,0,(2/(2050-AC$80+1))*(1-(SUM($E102:AC102)/$W$82))*$W$82*'Fixed Data'!AA$52)),0)</f>
        <v>0</v>
      </c>
      <c r="AE102" s="21">
        <f>IF($W$82&lt;0,(IF(2050-AD$80&lt;=0,0,(2/(2050-AD$80+1))*(1-(SUM($E102:AD102)/$W$82))*$W$82*'Fixed Data'!AB$52)),0)</f>
        <v>0</v>
      </c>
      <c r="AF102" s="21">
        <f>IF($W$82&lt;0,(IF(2050-AE$80&lt;=0,0,(2/(2050-AE$80+1))*(1-(SUM($E102:AE102)/$W$82))*$W$82*'Fixed Data'!AC$52)),0)</f>
        <v>0</v>
      </c>
      <c r="AG102" s="21">
        <f>IF($W$82&lt;0,(IF(2050-AF$80&lt;=0,0,(2/(2050-AF$80+1))*(1-(SUM($E102:AF102)/$W$82))*$W$82*'Fixed Data'!AD$52)),0)</f>
        <v>0</v>
      </c>
      <c r="AH102" s="21">
        <f>IF($W$82&lt;0,(IF(2050-AG$80&lt;=0,0,(2/(2050-AG$80+1))*(1-(SUM($E102:AG102)/$W$82))*$W$82*'Fixed Data'!AE$52)),0)</f>
        <v>0</v>
      </c>
      <c r="AI102" s="21">
        <f>IF($W$82&lt;0,(IF(2050-AH$80&lt;=0,0,(2/(2050-AH$80+1))*(1-(SUM($E102:AH102)/$W$82))*$W$82*'Fixed Data'!AF$52)),0)</f>
        <v>0</v>
      </c>
      <c r="AJ102" s="21">
        <f>IF($W$82&lt;0,(IF(2050-AI$80&lt;=0,0,(2/(2050-AI$80+1))*(1-(SUM($E102:AI102)/$W$82))*$W$82*'Fixed Data'!AG$52)),0)</f>
        <v>0</v>
      </c>
      <c r="AK102" s="21">
        <f>IF($W$82&lt;0,(IF(2050-AJ$80&lt;=0,0,(2/(2050-AJ$80+1))*(1-(SUM($E102:AJ102)/$W$82))*$W$82*'Fixed Data'!AH$52)),0)</f>
        <v>0</v>
      </c>
      <c r="AL102" s="21">
        <f>IF($W$82&lt;0,(IF(2050-AK$80&lt;=0,0,(2/(2050-AK$80+1))*(1-(SUM($E102:AK102)/$W$82))*$W$82*'Fixed Data'!AI$52)),0)</f>
        <v>0</v>
      </c>
      <c r="AM102" s="21">
        <f>IF($W$82&lt;0,(IF(2050-AL$80&lt;=0,0,(2/(2050-AL$80+1))*(1-(SUM($E102:AL102)/$W$82))*$W$82*'Fixed Data'!AJ$52)),0)</f>
        <v>0</v>
      </c>
      <c r="AN102" s="21">
        <f>IF($W$82&lt;0,(IF(2050-AM$80&lt;=0,0,(2/(2050-AM$80+1))*(1-(SUM($E102:AM102)/$W$82))*$W$82*'Fixed Data'!AK$52)),0)</f>
        <v>0</v>
      </c>
      <c r="AO102" s="21">
        <f>IF($W$82&lt;0,(IF(2050-AN$80&lt;=0,0,(2/(2050-AN$80+1))*(1-(SUM($E102:AN102)/$W$82))*$W$82*'Fixed Data'!AL$52)),0)</f>
        <v>0</v>
      </c>
      <c r="AP102" s="21">
        <f>IF($W$82&lt;0,(IF(2050-AO$80&lt;=0,0,(2/(2050-AO$80+1))*(1-(SUM($E102:AO102)/$W$82))*$W$82*'Fixed Data'!AM$52)),0)</f>
        <v>0</v>
      </c>
      <c r="AQ102" s="21">
        <f>IF($W$82&lt;0,(IF(2050-AP$80&lt;=0,0,(2/(2050-AP$80+1))*(1-(SUM($E102:AP102)/$W$82))*$W$82*'Fixed Data'!AN$52)),0)</f>
        <v>0</v>
      </c>
      <c r="AR102" s="21">
        <f>IF($W$82&lt;0,(IF(2050-AQ$80&lt;=0,0,(2/(2050-AQ$80+1))*(1-(SUM($E102:AQ102)/$W$82))*$W$82*'Fixed Data'!AO$52)),0)</f>
        <v>0</v>
      </c>
      <c r="AS102" s="21">
        <f>IF($W$82&lt;0,(IF(2050-AR$80&lt;=0,0,(2/(2050-AR$80+1))*(1-(SUM($E102:AR102)/$W$82))*$W$82*'Fixed Data'!AP$52)),0)</f>
        <v>0</v>
      </c>
      <c r="AT102" s="21">
        <f>IF($W$82&lt;0,(IF(2050-AS$80&lt;=0,0,(2/(2050-AS$80+1))*(1-(SUM($E102:AS102)/$W$82))*$W$82*'Fixed Data'!AQ$52)),0)</f>
        <v>0</v>
      </c>
      <c r="AU102" s="21">
        <f>IF($W$82&lt;0,(IF(2050-AT$80&lt;=0,0,(2/(2050-AT$80+1))*(1-(SUM($E102:AT102)/$W$82))*$W$82*'Fixed Data'!AR$52)),0)</f>
        <v>0</v>
      </c>
      <c r="AV102" s="21">
        <f>IF($W$82&lt;0,(IF(2050-AU$80&lt;=0,0,(2/(2050-AU$80+1))*(1-(SUM($E102:AU102)/$W$82))*$W$82*'Fixed Data'!AS$52)),0)</f>
        <v>0</v>
      </c>
      <c r="AW102" s="21">
        <f>IF($W$82&lt;0,(IF(2050-AV$80&lt;=0,0,(2/(2050-AV$80+1))*(1-(SUM($E102:AV102)/$W$82))*$W$82*'Fixed Data'!AT$52)),0)</f>
        <v>0</v>
      </c>
      <c r="AX102" s="21">
        <f>IF($W$82&lt;0,(IF(2050-AW$80&lt;=0,0,(2/(2050-AW$80+1))*(1-(SUM($E102:AW102)/$W$82))*$W$82*'Fixed Data'!AU$52)),0)</f>
        <v>0</v>
      </c>
      <c r="AY102" s="21">
        <f>IF($W$82&lt;0,(IF(2050-AX$80&lt;=0,0,(2/(2050-AX$80+1))*(1-(SUM($E102:AX102)/$W$82))*$W$82*'Fixed Data'!AV$52)),0)</f>
        <v>0</v>
      </c>
      <c r="AZ102" s="21">
        <f>IF($W$82&lt;0,(IF(2050-AY$80&lt;=0,0,(2/(2050-AY$80+1))*(1-(SUM($E102:AY102)/$W$82))*$W$82*'Fixed Data'!AW$52)),0)</f>
        <v>0</v>
      </c>
      <c r="BA102" s="21">
        <f>IF($W$82&lt;0,(IF(2050-AZ$80&lt;=0,0,(2/(2050-AZ$80+1))*(1-(SUM($E102:AZ102)/$W$82))*$W$82*'Fixed Data'!AX$52)),0)</f>
        <v>0</v>
      </c>
      <c r="BB102" s="21">
        <f>IF($W$82&lt;0,(IF(2050-BA$80&lt;=0,0,(2/(2050-BA$80+1))*(1-(SUM($E102:BA102)/$W$82))*$W$82*'Fixed Data'!AY$52)),0)</f>
        <v>0</v>
      </c>
    </row>
    <row r="103" spans="1:54" ht="15" hidden="1" customHeight="1" outlineLevel="3">
      <c r="A103" s="8"/>
      <c r="B103" t="s">
        <v>433</v>
      </c>
      <c r="C103" t="s">
        <v>434</v>
      </c>
      <c r="D103" t="s">
        <v>379</v>
      </c>
      <c r="E103" s="18"/>
      <c r="F103" s="18"/>
      <c r="G103" s="18"/>
      <c r="H103" s="18"/>
      <c r="I103" s="18"/>
      <c r="J103" s="18"/>
      <c r="K103" s="18"/>
      <c r="L103" s="18"/>
      <c r="M103" s="18"/>
      <c r="N103" s="18"/>
      <c r="O103" s="18"/>
      <c r="P103" s="18"/>
      <c r="Q103" s="18"/>
      <c r="R103" s="18"/>
      <c r="S103" s="18"/>
      <c r="T103" s="18"/>
      <c r="U103" s="18"/>
      <c r="V103" s="18"/>
      <c r="W103" s="18"/>
      <c r="X103" s="18"/>
      <c r="Y103" s="21">
        <f>IF($X$82&lt;0,(IF(2050-X$80&lt;=0,0,(2/(2050-X$80+1))*(1-(SUM($E103:X103)/$X$82))*$X$82*'Fixed Data'!V$52)),0)</f>
        <v>0</v>
      </c>
      <c r="Z103" s="21">
        <f>IF($X$82&lt;0,(IF(2050-Y$80&lt;=0,0,(2/(2050-Y$80+1))*(1-(SUM($E103:Y103)/$X$82))*$X$82*'Fixed Data'!W$52)),0)</f>
        <v>0</v>
      </c>
      <c r="AA103" s="21">
        <f>IF($X$82&lt;0,(IF(2050-Z$80&lt;=0,0,(2/(2050-Z$80+1))*(1-(SUM($E103:Z103)/$X$82))*$X$82*'Fixed Data'!X$52)),0)</f>
        <v>0</v>
      </c>
      <c r="AB103" s="21">
        <f>IF($X$82&lt;0,(IF(2050-AA$80&lt;=0,0,(2/(2050-AA$80+1))*(1-(SUM($E103:AA103)/$X$82))*$X$82*'Fixed Data'!Y$52)),0)</f>
        <v>0</v>
      </c>
      <c r="AC103" s="21">
        <f>IF($X$82&lt;0,(IF(2050-AB$80&lt;=0,0,(2/(2050-AB$80+1))*(1-(SUM($E103:AB103)/$X$82))*$X$82*'Fixed Data'!Z$52)),0)</f>
        <v>0</v>
      </c>
      <c r="AD103" s="21">
        <f>IF($X$82&lt;0,(IF(2050-AC$80&lt;=0,0,(2/(2050-AC$80+1))*(1-(SUM($E103:AC103)/$X$82))*$X$82*'Fixed Data'!AA$52)),0)</f>
        <v>0</v>
      </c>
      <c r="AE103" s="21">
        <f>IF($X$82&lt;0,(IF(2050-AD$80&lt;=0,0,(2/(2050-AD$80+1))*(1-(SUM($E103:AD103)/$X$82))*$X$82*'Fixed Data'!AB$52)),0)</f>
        <v>0</v>
      </c>
      <c r="AF103" s="21">
        <f>IF($X$82&lt;0,(IF(2050-AE$80&lt;=0,0,(2/(2050-AE$80+1))*(1-(SUM($E103:AE103)/$X$82))*$X$82*'Fixed Data'!AC$52)),0)</f>
        <v>0</v>
      </c>
      <c r="AG103" s="21">
        <f>IF($X$82&lt;0,(IF(2050-AF$80&lt;=0,0,(2/(2050-AF$80+1))*(1-(SUM($E103:AF103)/$X$82))*$X$82*'Fixed Data'!AD$52)),0)</f>
        <v>0</v>
      </c>
      <c r="AH103" s="21">
        <f>IF($X$82&lt;0,(IF(2050-AG$80&lt;=0,0,(2/(2050-AG$80+1))*(1-(SUM($E103:AG103)/$X$82))*$X$82*'Fixed Data'!AE$52)),0)</f>
        <v>0</v>
      </c>
      <c r="AI103" s="21">
        <f>IF($X$82&lt;0,(IF(2050-AH$80&lt;=0,0,(2/(2050-AH$80+1))*(1-(SUM($E103:AH103)/$X$82))*$X$82*'Fixed Data'!AF$52)),0)</f>
        <v>0</v>
      </c>
      <c r="AJ103" s="21">
        <f>IF($X$82&lt;0,(IF(2050-AI$80&lt;=0,0,(2/(2050-AI$80+1))*(1-(SUM($E103:AI103)/$X$82))*$X$82*'Fixed Data'!AG$52)),0)</f>
        <v>0</v>
      </c>
      <c r="AK103" s="21">
        <f>IF($X$82&lt;0,(IF(2050-AJ$80&lt;=0,0,(2/(2050-AJ$80+1))*(1-(SUM($E103:AJ103)/$X$82))*$X$82*'Fixed Data'!AH$52)),0)</f>
        <v>0</v>
      </c>
      <c r="AL103" s="21">
        <f>IF($X$82&lt;0,(IF(2050-AK$80&lt;=0,0,(2/(2050-AK$80+1))*(1-(SUM($E103:AK103)/$X$82))*$X$82*'Fixed Data'!AI$52)),0)</f>
        <v>0</v>
      </c>
      <c r="AM103" s="21">
        <f>IF($X$82&lt;0,(IF(2050-AL$80&lt;=0,0,(2/(2050-AL$80+1))*(1-(SUM($E103:AL103)/$X$82))*$X$82*'Fixed Data'!AJ$52)),0)</f>
        <v>0</v>
      </c>
      <c r="AN103" s="21">
        <f>IF($X$82&lt;0,(IF(2050-AM$80&lt;=0,0,(2/(2050-AM$80+1))*(1-(SUM($E103:AM103)/$X$82))*$X$82*'Fixed Data'!AK$52)),0)</f>
        <v>0</v>
      </c>
      <c r="AO103" s="21">
        <f>IF($X$82&lt;0,(IF(2050-AN$80&lt;=0,0,(2/(2050-AN$80+1))*(1-(SUM($E103:AN103)/$X$82))*$X$82*'Fixed Data'!AL$52)),0)</f>
        <v>0</v>
      </c>
      <c r="AP103" s="21">
        <f>IF($X$82&lt;0,(IF(2050-AO$80&lt;=0,0,(2/(2050-AO$80+1))*(1-(SUM($E103:AO103)/$X$82))*$X$82*'Fixed Data'!AM$52)),0)</f>
        <v>0</v>
      </c>
      <c r="AQ103" s="21">
        <f>IF($X$82&lt;0,(IF(2050-AP$80&lt;=0,0,(2/(2050-AP$80+1))*(1-(SUM($E103:AP103)/$X$82))*$X$82*'Fixed Data'!AN$52)),0)</f>
        <v>0</v>
      </c>
      <c r="AR103" s="21">
        <f>IF($X$82&lt;0,(IF(2050-AQ$80&lt;=0,0,(2/(2050-AQ$80+1))*(1-(SUM($E103:AQ103)/$X$82))*$X$82*'Fixed Data'!AO$52)),0)</f>
        <v>0</v>
      </c>
      <c r="AS103" s="21">
        <f>IF($X$82&lt;0,(IF(2050-AR$80&lt;=0,0,(2/(2050-AR$80+1))*(1-(SUM($E103:AR103)/$X$82))*$X$82*'Fixed Data'!AP$52)),0)</f>
        <v>0</v>
      </c>
      <c r="AT103" s="21">
        <f>IF($X$82&lt;0,(IF(2050-AS$80&lt;=0,0,(2/(2050-AS$80+1))*(1-(SUM($E103:AS103)/$X$82))*$X$82*'Fixed Data'!AQ$52)),0)</f>
        <v>0</v>
      </c>
      <c r="AU103" s="21">
        <f>IF($X$82&lt;0,(IF(2050-AT$80&lt;=0,0,(2/(2050-AT$80+1))*(1-(SUM($E103:AT103)/$X$82))*$X$82*'Fixed Data'!AR$52)),0)</f>
        <v>0</v>
      </c>
      <c r="AV103" s="21">
        <f>IF($X$82&lt;0,(IF(2050-AU$80&lt;=0,0,(2/(2050-AU$80+1))*(1-(SUM($E103:AU103)/$X$82))*$X$82*'Fixed Data'!AS$52)),0)</f>
        <v>0</v>
      </c>
      <c r="AW103" s="21">
        <f>IF($X$82&lt;0,(IF(2050-AV$80&lt;=0,0,(2/(2050-AV$80+1))*(1-(SUM($E103:AV103)/$X$82))*$X$82*'Fixed Data'!AT$52)),0)</f>
        <v>0</v>
      </c>
      <c r="AX103" s="21">
        <f>IF($X$82&lt;0,(IF(2050-AW$80&lt;=0,0,(2/(2050-AW$80+1))*(1-(SUM($E103:AW103)/$X$82))*$X$82*'Fixed Data'!AU$52)),0)</f>
        <v>0</v>
      </c>
      <c r="AY103" s="21">
        <f>IF($X$82&lt;0,(IF(2050-AX$80&lt;=0,0,(2/(2050-AX$80+1))*(1-(SUM($E103:AX103)/$X$82))*$X$82*'Fixed Data'!AV$52)),0)</f>
        <v>0</v>
      </c>
      <c r="AZ103" s="21">
        <f>IF($X$82&lt;0,(IF(2050-AY$80&lt;=0,0,(2/(2050-AY$80+1))*(1-(SUM($E103:AY103)/$X$82))*$X$82*'Fixed Data'!AW$52)),0)</f>
        <v>0</v>
      </c>
      <c r="BA103" s="21">
        <f>IF($X$82&lt;0,(IF(2050-AZ$80&lt;=0,0,(2/(2050-AZ$80+1))*(1-(SUM($E103:AZ103)/$X$82))*$X$82*'Fixed Data'!AX$52)),0)</f>
        <v>0</v>
      </c>
      <c r="BB103" s="21">
        <f>IF($X$82&lt;0,(IF(2050-BA$80&lt;=0,0,(2/(2050-BA$80+1))*(1-(SUM($E103:BA103)/$X$82))*$X$82*'Fixed Data'!AY$52)),0)</f>
        <v>0</v>
      </c>
    </row>
    <row r="104" spans="1:54" ht="15" hidden="1" customHeight="1" outlineLevel="3">
      <c r="A104" s="8"/>
      <c r="B104" t="s">
        <v>435</v>
      </c>
      <c r="C104" t="s">
        <v>436</v>
      </c>
      <c r="D104" t="s">
        <v>379</v>
      </c>
      <c r="E104" s="18"/>
      <c r="F104" s="18"/>
      <c r="G104" s="18"/>
      <c r="H104" s="18"/>
      <c r="I104" s="18"/>
      <c r="J104" s="18"/>
      <c r="K104" s="18"/>
      <c r="L104" s="18"/>
      <c r="M104" s="18"/>
      <c r="N104" s="18"/>
      <c r="O104" s="18"/>
      <c r="P104" s="18"/>
      <c r="Q104" s="18"/>
      <c r="R104" s="18"/>
      <c r="S104" s="18"/>
      <c r="T104" s="18"/>
      <c r="U104" s="18"/>
      <c r="V104" s="18"/>
      <c r="W104" s="18"/>
      <c r="X104" s="18"/>
      <c r="Y104" s="18"/>
      <c r="Z104" s="21">
        <f>IF($Y$82&lt;0,(IF(2050-Y$80&lt;=0,0,(2/(2050-Y$80+1))*(1-(SUM($E104:Y104)/$Y$82))*$Y$82*'Fixed Data'!W$52)),0)</f>
        <v>0</v>
      </c>
      <c r="AA104" s="21">
        <f>IF($Y$82&lt;0,(IF(2050-Z$80&lt;=0,0,(2/(2050-Z$80+1))*(1-(SUM($E104:Z104)/$Y$82))*$Y$82*'Fixed Data'!X$52)),0)</f>
        <v>0</v>
      </c>
      <c r="AB104" s="21">
        <f>IF($Y$82&lt;0,(IF(2050-AA$80&lt;=0,0,(2/(2050-AA$80+1))*(1-(SUM($E104:AA104)/$Y$82))*$Y$82*'Fixed Data'!Y$52)),0)</f>
        <v>0</v>
      </c>
      <c r="AC104" s="21">
        <f>IF($Y$82&lt;0,(IF(2050-AB$80&lt;=0,0,(2/(2050-AB$80+1))*(1-(SUM($E104:AB104)/$Y$82))*$Y$82*'Fixed Data'!Z$52)),0)</f>
        <v>0</v>
      </c>
      <c r="AD104" s="21">
        <f>IF($Y$82&lt;0,(IF(2050-AC$80&lt;=0,0,(2/(2050-AC$80+1))*(1-(SUM($E104:AC104)/$Y$82))*$Y$82*'Fixed Data'!AA$52)),0)</f>
        <v>0</v>
      </c>
      <c r="AE104" s="21">
        <f>IF($Y$82&lt;0,(IF(2050-AD$80&lt;=0,0,(2/(2050-AD$80+1))*(1-(SUM($E104:AD104)/$Y$82))*$Y$82*'Fixed Data'!AB$52)),0)</f>
        <v>0</v>
      </c>
      <c r="AF104" s="21">
        <f>IF($Y$82&lt;0,(IF(2050-AE$80&lt;=0,0,(2/(2050-AE$80+1))*(1-(SUM($E104:AE104)/$Y$82))*$Y$82*'Fixed Data'!AC$52)),0)</f>
        <v>0</v>
      </c>
      <c r="AG104" s="21">
        <f>IF($Y$82&lt;0,(IF(2050-AF$80&lt;=0,0,(2/(2050-AF$80+1))*(1-(SUM($E104:AF104)/$Y$82))*$Y$82*'Fixed Data'!AD$52)),0)</f>
        <v>0</v>
      </c>
      <c r="AH104" s="21">
        <f>IF($Y$82&lt;0,(IF(2050-AG$80&lt;=0,0,(2/(2050-AG$80+1))*(1-(SUM($E104:AG104)/$Y$82))*$Y$82*'Fixed Data'!AE$52)),0)</f>
        <v>0</v>
      </c>
      <c r="AI104" s="21">
        <f>IF($Y$82&lt;0,(IF(2050-AH$80&lt;=0,0,(2/(2050-AH$80+1))*(1-(SUM($E104:AH104)/$Y$82))*$Y$82*'Fixed Data'!AF$52)),0)</f>
        <v>0</v>
      </c>
      <c r="AJ104" s="21">
        <f>IF($Y$82&lt;0,(IF(2050-AI$80&lt;=0,0,(2/(2050-AI$80+1))*(1-(SUM($E104:AI104)/$Y$82))*$Y$82*'Fixed Data'!AG$52)),0)</f>
        <v>0</v>
      </c>
      <c r="AK104" s="21">
        <f>IF($Y$82&lt;0,(IF(2050-AJ$80&lt;=0,0,(2/(2050-AJ$80+1))*(1-(SUM($E104:AJ104)/$Y$82))*$Y$82*'Fixed Data'!AH$52)),0)</f>
        <v>0</v>
      </c>
      <c r="AL104" s="21">
        <f>IF($Y$82&lt;0,(IF(2050-AK$80&lt;=0,0,(2/(2050-AK$80+1))*(1-(SUM($E104:AK104)/$Y$82))*$Y$82*'Fixed Data'!AI$52)),0)</f>
        <v>0</v>
      </c>
      <c r="AM104" s="21">
        <f>IF($Y$82&lt;0,(IF(2050-AL$80&lt;=0,0,(2/(2050-AL$80+1))*(1-(SUM($E104:AL104)/$Y$82))*$Y$82*'Fixed Data'!AJ$52)),0)</f>
        <v>0</v>
      </c>
      <c r="AN104" s="21">
        <f>IF($Y$82&lt;0,(IF(2050-AM$80&lt;=0,0,(2/(2050-AM$80+1))*(1-(SUM($E104:AM104)/$Y$82))*$Y$82*'Fixed Data'!AK$52)),0)</f>
        <v>0</v>
      </c>
      <c r="AO104" s="21">
        <f>IF($Y$82&lt;0,(IF(2050-AN$80&lt;=0,0,(2/(2050-AN$80+1))*(1-(SUM($E104:AN104)/$Y$82))*$Y$82*'Fixed Data'!AL$52)),0)</f>
        <v>0</v>
      </c>
      <c r="AP104" s="21">
        <f>IF($Y$82&lt;0,(IF(2050-AO$80&lt;=0,0,(2/(2050-AO$80+1))*(1-(SUM($E104:AO104)/$Y$82))*$Y$82*'Fixed Data'!AM$52)),0)</f>
        <v>0</v>
      </c>
      <c r="AQ104" s="21">
        <f>IF($Y$82&lt;0,(IF(2050-AP$80&lt;=0,0,(2/(2050-AP$80+1))*(1-(SUM($E104:AP104)/$Y$82))*$Y$82*'Fixed Data'!AN$52)),0)</f>
        <v>0</v>
      </c>
      <c r="AR104" s="21">
        <f>IF($Y$82&lt;0,(IF(2050-AQ$80&lt;=0,0,(2/(2050-AQ$80+1))*(1-(SUM($E104:AQ104)/$Y$82))*$Y$82*'Fixed Data'!AO$52)),0)</f>
        <v>0</v>
      </c>
      <c r="AS104" s="21">
        <f>IF($Y$82&lt;0,(IF(2050-AR$80&lt;=0,0,(2/(2050-AR$80+1))*(1-(SUM($E104:AR104)/$Y$82))*$Y$82*'Fixed Data'!AP$52)),0)</f>
        <v>0</v>
      </c>
      <c r="AT104" s="21">
        <f>IF($Y$82&lt;0,(IF(2050-AS$80&lt;=0,0,(2/(2050-AS$80+1))*(1-(SUM($E104:AS104)/$Y$82))*$Y$82*'Fixed Data'!AQ$52)),0)</f>
        <v>0</v>
      </c>
      <c r="AU104" s="21">
        <f>IF($Y$82&lt;0,(IF(2050-AT$80&lt;=0,0,(2/(2050-AT$80+1))*(1-(SUM($E104:AT104)/$Y$82))*$Y$82*'Fixed Data'!AR$52)),0)</f>
        <v>0</v>
      </c>
      <c r="AV104" s="21">
        <f>IF($Y$82&lt;0,(IF(2050-AU$80&lt;=0,0,(2/(2050-AU$80+1))*(1-(SUM($E104:AU104)/$Y$82))*$Y$82*'Fixed Data'!AS$52)),0)</f>
        <v>0</v>
      </c>
      <c r="AW104" s="21">
        <f>IF($Y$82&lt;0,(IF(2050-AV$80&lt;=0,0,(2/(2050-AV$80+1))*(1-(SUM($E104:AV104)/$Y$82))*$Y$82*'Fixed Data'!AT$52)),0)</f>
        <v>0</v>
      </c>
      <c r="AX104" s="21">
        <f>IF($Y$82&lt;0,(IF(2050-AW$80&lt;=0,0,(2/(2050-AW$80+1))*(1-(SUM($E104:AW104)/$Y$82))*$Y$82*'Fixed Data'!AU$52)),0)</f>
        <v>0</v>
      </c>
      <c r="AY104" s="21">
        <f>IF($Y$82&lt;0,(IF(2050-AX$80&lt;=0,0,(2/(2050-AX$80+1))*(1-(SUM($E104:AX104)/$Y$82))*$Y$82*'Fixed Data'!AV$52)),0)</f>
        <v>0</v>
      </c>
      <c r="AZ104" s="21">
        <f>IF($Y$82&lt;0,(IF(2050-AY$80&lt;=0,0,(2/(2050-AY$80+1))*(1-(SUM($E104:AY104)/$Y$82))*$Y$82*'Fixed Data'!AW$52)),0)</f>
        <v>0</v>
      </c>
      <c r="BA104" s="21">
        <f>IF($Y$82&lt;0,(IF(2050-AZ$80&lt;=0,0,(2/(2050-AZ$80+1))*(1-(SUM($E104:AZ104)/$Y$82))*$Y$82*'Fixed Data'!AX$52)),0)</f>
        <v>0</v>
      </c>
      <c r="BB104" s="21">
        <f>IF($Y$82&lt;0,(IF(2050-BA$80&lt;=0,0,(2/(2050-BA$80+1))*(1-(SUM($E104:BA104)/$Y$82))*$Y$82*'Fixed Data'!AY$52)),0)</f>
        <v>0</v>
      </c>
    </row>
    <row r="105" spans="1:54" ht="15" hidden="1" customHeight="1" outlineLevel="3">
      <c r="A105" s="8"/>
      <c r="B105" t="s">
        <v>437</v>
      </c>
      <c r="C105" t="s">
        <v>438</v>
      </c>
      <c r="D105" t="s">
        <v>379</v>
      </c>
      <c r="E105" s="18"/>
      <c r="F105" s="18"/>
      <c r="G105" s="18"/>
      <c r="H105" s="18"/>
      <c r="I105" s="18"/>
      <c r="J105" s="18"/>
      <c r="K105" s="18"/>
      <c r="L105" s="18"/>
      <c r="M105" s="18"/>
      <c r="N105" s="18"/>
      <c r="O105" s="18"/>
      <c r="P105" s="18"/>
      <c r="Q105" s="18"/>
      <c r="R105" s="18"/>
      <c r="S105" s="18"/>
      <c r="T105" s="18"/>
      <c r="U105" s="18"/>
      <c r="V105" s="18"/>
      <c r="W105" s="18"/>
      <c r="X105" s="18"/>
      <c r="Y105" s="18"/>
      <c r="Z105" s="18"/>
      <c r="AA105" s="21">
        <f>IF($Z$82&lt;0,(IF(2050-Z$80&lt;=0,0,(2/(2050-Z$80+1))*(1-(SUM($E105:Z105)/$Z$82))*$Z$82*'Fixed Data'!X$52)),0)</f>
        <v>0</v>
      </c>
      <c r="AB105" s="21">
        <f>IF($Z$82&lt;0,(IF(2050-AA$80&lt;=0,0,(2/(2050-AA$80+1))*(1-(SUM($E105:AA105)/$Z$82))*$Z$82*'Fixed Data'!Y$52)),0)</f>
        <v>0</v>
      </c>
      <c r="AC105" s="21">
        <f>IF($Z$82&lt;0,(IF(2050-AB$80&lt;=0,0,(2/(2050-AB$80+1))*(1-(SUM($E105:AB105)/$Z$82))*$Z$82*'Fixed Data'!Z$52)),0)</f>
        <v>0</v>
      </c>
      <c r="AD105" s="21">
        <f>IF($Z$82&lt;0,(IF(2050-AC$80&lt;=0,0,(2/(2050-AC$80+1))*(1-(SUM($E105:AC105)/$Z$82))*$Z$82*'Fixed Data'!AA$52)),0)</f>
        <v>0</v>
      </c>
      <c r="AE105" s="21">
        <f>IF($Z$82&lt;0,(IF(2050-AD$80&lt;=0,0,(2/(2050-AD$80+1))*(1-(SUM($E105:AD105)/$Z$82))*$Z$82*'Fixed Data'!AB$52)),0)</f>
        <v>0</v>
      </c>
      <c r="AF105" s="21">
        <f>IF($Z$82&lt;0,(IF(2050-AE$80&lt;=0,0,(2/(2050-AE$80+1))*(1-(SUM($E105:AE105)/$Z$82))*$Z$82*'Fixed Data'!AC$52)),0)</f>
        <v>0</v>
      </c>
      <c r="AG105" s="21">
        <f>IF($Z$82&lt;0,(IF(2050-AF$80&lt;=0,0,(2/(2050-AF$80+1))*(1-(SUM($E105:AF105)/$Z$82))*$Z$82*'Fixed Data'!AD$52)),0)</f>
        <v>0</v>
      </c>
      <c r="AH105" s="21">
        <f>IF($Z$82&lt;0,(IF(2050-AG$80&lt;=0,0,(2/(2050-AG$80+1))*(1-(SUM($E105:AG105)/$Z$82))*$Z$82*'Fixed Data'!AE$52)),0)</f>
        <v>0</v>
      </c>
      <c r="AI105" s="21">
        <f>IF($Z$82&lt;0,(IF(2050-AH$80&lt;=0,0,(2/(2050-AH$80+1))*(1-(SUM($E105:AH105)/$Z$82))*$Z$82*'Fixed Data'!AF$52)),0)</f>
        <v>0</v>
      </c>
      <c r="AJ105" s="21">
        <f>IF($Z$82&lt;0,(IF(2050-AI$80&lt;=0,0,(2/(2050-AI$80+1))*(1-(SUM($E105:AI105)/$Z$82))*$Z$82*'Fixed Data'!AG$52)),0)</f>
        <v>0</v>
      </c>
      <c r="AK105" s="21">
        <f>IF($Z$82&lt;0,(IF(2050-AJ$80&lt;=0,0,(2/(2050-AJ$80+1))*(1-(SUM($E105:AJ105)/$Z$82))*$Z$82*'Fixed Data'!AH$52)),0)</f>
        <v>0</v>
      </c>
      <c r="AL105" s="21">
        <f>IF($Z$82&lt;0,(IF(2050-AK$80&lt;=0,0,(2/(2050-AK$80+1))*(1-(SUM($E105:AK105)/$Z$82))*$Z$82*'Fixed Data'!AI$52)),0)</f>
        <v>0</v>
      </c>
      <c r="AM105" s="21">
        <f>IF($Z$82&lt;0,(IF(2050-AL$80&lt;=0,0,(2/(2050-AL$80+1))*(1-(SUM($E105:AL105)/$Z$82))*$Z$82*'Fixed Data'!AJ$52)),0)</f>
        <v>0</v>
      </c>
      <c r="AN105" s="21">
        <f>IF($Z$82&lt;0,(IF(2050-AM$80&lt;=0,0,(2/(2050-AM$80+1))*(1-(SUM($E105:AM105)/$Z$82))*$Z$82*'Fixed Data'!AK$52)),0)</f>
        <v>0</v>
      </c>
      <c r="AO105" s="21">
        <f>IF($Z$82&lt;0,(IF(2050-AN$80&lt;=0,0,(2/(2050-AN$80+1))*(1-(SUM($E105:AN105)/$Z$82))*$Z$82*'Fixed Data'!AL$52)),0)</f>
        <v>0</v>
      </c>
      <c r="AP105" s="21">
        <f>IF($Z$82&lt;0,(IF(2050-AO$80&lt;=0,0,(2/(2050-AO$80+1))*(1-(SUM($E105:AO105)/$Z$82))*$Z$82*'Fixed Data'!AM$52)),0)</f>
        <v>0</v>
      </c>
      <c r="AQ105" s="21">
        <f>IF($Z$82&lt;0,(IF(2050-AP$80&lt;=0,0,(2/(2050-AP$80+1))*(1-(SUM($E105:AP105)/$Z$82))*$Z$82*'Fixed Data'!AN$52)),0)</f>
        <v>0</v>
      </c>
      <c r="AR105" s="21">
        <f>IF($Z$82&lt;0,(IF(2050-AQ$80&lt;=0,0,(2/(2050-AQ$80+1))*(1-(SUM($E105:AQ105)/$Z$82))*$Z$82*'Fixed Data'!AO$52)),0)</f>
        <v>0</v>
      </c>
      <c r="AS105" s="21">
        <f>IF($Z$82&lt;0,(IF(2050-AR$80&lt;=0,0,(2/(2050-AR$80+1))*(1-(SUM($E105:AR105)/$Z$82))*$Z$82*'Fixed Data'!AP$52)),0)</f>
        <v>0</v>
      </c>
      <c r="AT105" s="21">
        <f>IF($Z$82&lt;0,(IF(2050-AS$80&lt;=0,0,(2/(2050-AS$80+1))*(1-(SUM($E105:AS105)/$Z$82))*$Z$82*'Fixed Data'!AQ$52)),0)</f>
        <v>0</v>
      </c>
      <c r="AU105" s="21">
        <f>IF($Z$82&lt;0,(IF(2050-AT$80&lt;=0,0,(2/(2050-AT$80+1))*(1-(SUM($E105:AT105)/$Z$82))*$Z$82*'Fixed Data'!AR$52)),0)</f>
        <v>0</v>
      </c>
      <c r="AV105" s="21">
        <f>IF($Z$82&lt;0,(IF(2050-AU$80&lt;=0,0,(2/(2050-AU$80+1))*(1-(SUM($E105:AU105)/$Z$82))*$Z$82*'Fixed Data'!AS$52)),0)</f>
        <v>0</v>
      </c>
      <c r="AW105" s="21">
        <f>IF($Z$82&lt;0,(IF(2050-AV$80&lt;=0,0,(2/(2050-AV$80+1))*(1-(SUM($E105:AV105)/$Z$82))*$Z$82*'Fixed Data'!AT$52)),0)</f>
        <v>0</v>
      </c>
      <c r="AX105" s="21">
        <f>IF($Z$82&lt;0,(IF(2050-AW$80&lt;=0,0,(2/(2050-AW$80+1))*(1-(SUM($E105:AW105)/$Z$82))*$Z$82*'Fixed Data'!AU$52)),0)</f>
        <v>0</v>
      </c>
      <c r="AY105" s="21">
        <f>IF($Z$82&lt;0,(IF(2050-AX$80&lt;=0,0,(2/(2050-AX$80+1))*(1-(SUM($E105:AX105)/$Z$82))*$Z$82*'Fixed Data'!AV$52)),0)</f>
        <v>0</v>
      </c>
      <c r="AZ105" s="21">
        <f>IF($Z$82&lt;0,(IF(2050-AY$80&lt;=0,0,(2/(2050-AY$80+1))*(1-(SUM($E105:AY105)/$Z$82))*$Z$82*'Fixed Data'!AW$52)),0)</f>
        <v>0</v>
      </c>
      <c r="BA105" s="21">
        <f>IF($Z$82&lt;0,(IF(2050-AZ$80&lt;=0,0,(2/(2050-AZ$80+1))*(1-(SUM($E105:AZ105)/$Z$82))*$Z$82*'Fixed Data'!AX$52)),0)</f>
        <v>0</v>
      </c>
      <c r="BB105" s="21">
        <f>IF($Z$82&lt;0,(IF(2050-BA$80&lt;=0,0,(2/(2050-BA$80+1))*(1-(SUM($E105:BA105)/$Z$82))*$Z$82*'Fixed Data'!AY$52)),0)</f>
        <v>0</v>
      </c>
    </row>
    <row r="106" spans="1:54" ht="15" hidden="1" customHeight="1" outlineLevel="3">
      <c r="A106" s="8"/>
      <c r="B106" t="s">
        <v>439</v>
      </c>
      <c r="C106" t="s">
        <v>440</v>
      </c>
      <c r="D106" t="s">
        <v>379</v>
      </c>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21">
        <f>IF($AA$82&lt;0,(IF(2050-AA$80&lt;=0,0,(2/(2050-AA$80+1))*(1-(SUM($E106:AA106)/$AA$82))*$AA$82*'Fixed Data'!Y$52)),0)</f>
        <v>0</v>
      </c>
      <c r="AC106" s="21">
        <f>IF($AA$82&lt;0,(IF(2050-AB$80&lt;=0,0,(2/(2050-AB$80+1))*(1-(SUM($E106:AB106)/$AA$82))*$AA$82*'Fixed Data'!Z$52)),0)</f>
        <v>0</v>
      </c>
      <c r="AD106" s="21">
        <f>IF($AA$82&lt;0,(IF(2050-AC$80&lt;=0,0,(2/(2050-AC$80+1))*(1-(SUM($E106:AC106)/$AA$82))*$AA$82*'Fixed Data'!AA$52)),0)</f>
        <v>0</v>
      </c>
      <c r="AE106" s="21">
        <f>IF($AA$82&lt;0,(IF(2050-AD$80&lt;=0,0,(2/(2050-AD$80+1))*(1-(SUM($E106:AD106)/$AA$82))*$AA$82*'Fixed Data'!AB$52)),0)</f>
        <v>0</v>
      </c>
      <c r="AF106" s="21">
        <f>IF($AA$82&lt;0,(IF(2050-AE$80&lt;=0,0,(2/(2050-AE$80+1))*(1-(SUM($E106:AE106)/$AA$82))*$AA$82*'Fixed Data'!AC$52)),0)</f>
        <v>0</v>
      </c>
      <c r="AG106" s="21">
        <f>IF($AA$82&lt;0,(IF(2050-AF$80&lt;=0,0,(2/(2050-AF$80+1))*(1-(SUM($E106:AF106)/$AA$82))*$AA$82*'Fixed Data'!AD$52)),0)</f>
        <v>0</v>
      </c>
      <c r="AH106" s="21">
        <f>IF($AA$82&lt;0,(IF(2050-AG$80&lt;=0,0,(2/(2050-AG$80+1))*(1-(SUM($E106:AG106)/$AA$82))*$AA$82*'Fixed Data'!AE$52)),0)</f>
        <v>0</v>
      </c>
      <c r="AI106" s="21">
        <f>IF($AA$82&lt;0,(IF(2050-AH$80&lt;=0,0,(2/(2050-AH$80+1))*(1-(SUM($E106:AH106)/$AA$82))*$AA$82*'Fixed Data'!AF$52)),0)</f>
        <v>0</v>
      </c>
      <c r="AJ106" s="21">
        <f>IF($AA$82&lt;0,(IF(2050-AI$80&lt;=0,0,(2/(2050-AI$80+1))*(1-(SUM($E106:AI106)/$AA$82))*$AA$82*'Fixed Data'!AG$52)),0)</f>
        <v>0</v>
      </c>
      <c r="AK106" s="21">
        <f>IF($AA$82&lt;0,(IF(2050-AJ$80&lt;=0,0,(2/(2050-AJ$80+1))*(1-(SUM($E106:AJ106)/$AA$82))*$AA$82*'Fixed Data'!AH$52)),0)</f>
        <v>0</v>
      </c>
      <c r="AL106" s="21">
        <f>IF($AA$82&lt;0,(IF(2050-AK$80&lt;=0,0,(2/(2050-AK$80+1))*(1-(SUM($E106:AK106)/$AA$82))*$AA$82*'Fixed Data'!AI$52)),0)</f>
        <v>0</v>
      </c>
      <c r="AM106" s="21">
        <f>IF($AA$82&lt;0,(IF(2050-AL$80&lt;=0,0,(2/(2050-AL$80+1))*(1-(SUM($E106:AL106)/$AA$82))*$AA$82*'Fixed Data'!AJ$52)),0)</f>
        <v>0</v>
      </c>
      <c r="AN106" s="21">
        <f>IF($AA$82&lt;0,(IF(2050-AM$80&lt;=0,0,(2/(2050-AM$80+1))*(1-(SUM($E106:AM106)/$AA$82))*$AA$82*'Fixed Data'!AK$52)),0)</f>
        <v>0</v>
      </c>
      <c r="AO106" s="21">
        <f>IF($AA$82&lt;0,(IF(2050-AN$80&lt;=0,0,(2/(2050-AN$80+1))*(1-(SUM($E106:AN106)/$AA$82))*$AA$82*'Fixed Data'!AL$52)),0)</f>
        <v>0</v>
      </c>
      <c r="AP106" s="21">
        <f>IF($AA$82&lt;0,(IF(2050-AO$80&lt;=0,0,(2/(2050-AO$80+1))*(1-(SUM($E106:AO106)/$AA$82))*$AA$82*'Fixed Data'!AM$52)),0)</f>
        <v>0</v>
      </c>
      <c r="AQ106" s="21">
        <f>IF($AA$82&lt;0,(IF(2050-AP$80&lt;=0,0,(2/(2050-AP$80+1))*(1-(SUM($E106:AP106)/$AA$82))*$AA$82*'Fixed Data'!AN$52)),0)</f>
        <v>0</v>
      </c>
      <c r="AR106" s="21">
        <f>IF($AA$82&lt;0,(IF(2050-AQ$80&lt;=0,0,(2/(2050-AQ$80+1))*(1-(SUM($E106:AQ106)/$AA$82))*$AA$82*'Fixed Data'!AO$52)),0)</f>
        <v>0</v>
      </c>
      <c r="AS106" s="21">
        <f>IF($AA$82&lt;0,(IF(2050-AR$80&lt;=0,0,(2/(2050-AR$80+1))*(1-(SUM($E106:AR106)/$AA$82))*$AA$82*'Fixed Data'!AP$52)),0)</f>
        <v>0</v>
      </c>
      <c r="AT106" s="21">
        <f>IF($AA$82&lt;0,(IF(2050-AS$80&lt;=0,0,(2/(2050-AS$80+1))*(1-(SUM($E106:AS106)/$AA$82))*$AA$82*'Fixed Data'!AQ$52)),0)</f>
        <v>0</v>
      </c>
      <c r="AU106" s="21">
        <f>IF($AA$82&lt;0,(IF(2050-AT$80&lt;=0,0,(2/(2050-AT$80+1))*(1-(SUM($E106:AT106)/$AA$82))*$AA$82*'Fixed Data'!AR$52)),0)</f>
        <v>0</v>
      </c>
      <c r="AV106" s="21">
        <f>IF($AA$82&lt;0,(IF(2050-AU$80&lt;=0,0,(2/(2050-AU$80+1))*(1-(SUM($E106:AU106)/$AA$82))*$AA$82*'Fixed Data'!AS$52)),0)</f>
        <v>0</v>
      </c>
      <c r="AW106" s="21">
        <f>IF($AA$82&lt;0,(IF(2050-AV$80&lt;=0,0,(2/(2050-AV$80+1))*(1-(SUM($E106:AV106)/$AA$82))*$AA$82*'Fixed Data'!AT$52)),0)</f>
        <v>0</v>
      </c>
      <c r="AX106" s="21">
        <f>IF($AA$82&lt;0,(IF(2050-AW$80&lt;=0,0,(2/(2050-AW$80+1))*(1-(SUM($E106:AW106)/$AA$82))*$AA$82*'Fixed Data'!AU$52)),0)</f>
        <v>0</v>
      </c>
      <c r="AY106" s="21">
        <f>IF($AA$82&lt;0,(IF(2050-AX$80&lt;=0,0,(2/(2050-AX$80+1))*(1-(SUM($E106:AX106)/$AA$82))*$AA$82*'Fixed Data'!AV$52)),0)</f>
        <v>0</v>
      </c>
      <c r="AZ106" s="21">
        <f>IF($AA$82&lt;0,(IF(2050-AY$80&lt;=0,0,(2/(2050-AY$80+1))*(1-(SUM($E106:AY106)/$AA$82))*$AA$82*'Fixed Data'!AW$52)),0)</f>
        <v>0</v>
      </c>
      <c r="BA106" s="21">
        <f>IF($AA$82&lt;0,(IF(2050-AZ$80&lt;=0,0,(2/(2050-AZ$80+1))*(1-(SUM($E106:AZ106)/$AA$82))*$AA$82*'Fixed Data'!AX$52)),0)</f>
        <v>0</v>
      </c>
      <c r="BB106" s="21">
        <f>IF($AA$82&lt;0,(IF(2050-BA$80&lt;=0,0,(2/(2050-BA$80+1))*(1-(SUM($E106:BA106)/$AA$82))*$AA$82*'Fixed Data'!AY$52)),0)</f>
        <v>0</v>
      </c>
    </row>
    <row r="107" spans="1:54" ht="15" hidden="1" customHeight="1" outlineLevel="3">
      <c r="A107" s="8"/>
      <c r="B107" t="s">
        <v>441</v>
      </c>
      <c r="C107" t="s">
        <v>442</v>
      </c>
      <c r="D107" t="s">
        <v>379</v>
      </c>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row>
    <row r="108" spans="1:54" ht="15" hidden="1" customHeight="1" outlineLevel="3">
      <c r="A108" s="8"/>
      <c r="B108" t="s">
        <v>515</v>
      </c>
      <c r="C108" t="s">
        <v>516</v>
      </c>
      <c r="D108" t="s">
        <v>379</v>
      </c>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row>
    <row r="109" spans="1:54" ht="15" hidden="1" customHeight="1" outlineLevel="3">
      <c r="A109" s="8"/>
      <c r="B109" t="s">
        <v>517</v>
      </c>
      <c r="C109" t="s">
        <v>518</v>
      </c>
      <c r="D109" t="s">
        <v>379</v>
      </c>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row>
    <row r="110" spans="1:54" ht="15" hidden="1" customHeight="1" outlineLevel="3">
      <c r="A110" s="8"/>
      <c r="B110" t="s">
        <v>519</v>
      </c>
      <c r="C110" t="s">
        <v>520</v>
      </c>
      <c r="D110" t="s">
        <v>379</v>
      </c>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row>
    <row r="111" spans="1:54" ht="15" hidden="1" customHeight="1" outlineLevel="3">
      <c r="A111" s="8"/>
      <c r="B111" t="s">
        <v>521</v>
      </c>
      <c r="C111" t="s">
        <v>522</v>
      </c>
      <c r="D111" t="s">
        <v>379</v>
      </c>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row>
    <row r="112" spans="1:54" ht="15" hidden="1" customHeight="1" outlineLevel="3">
      <c r="A112" s="8"/>
      <c r="B112" t="s">
        <v>523</v>
      </c>
      <c r="C112" t="s">
        <v>524</v>
      </c>
      <c r="D112" t="s">
        <v>379</v>
      </c>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21"/>
      <c r="AI112" s="21"/>
      <c r="AJ112" s="21"/>
      <c r="AK112" s="21"/>
      <c r="AL112" s="21"/>
      <c r="AM112" s="21"/>
      <c r="AN112" s="21"/>
      <c r="AO112" s="21"/>
      <c r="AP112" s="21"/>
      <c r="AQ112" s="21"/>
      <c r="AR112" s="21"/>
      <c r="AS112" s="21"/>
      <c r="AT112" s="21"/>
      <c r="AU112" s="21"/>
      <c r="AV112" s="21"/>
      <c r="AW112" s="21"/>
      <c r="AX112" s="21"/>
      <c r="AY112" s="21"/>
      <c r="AZ112" s="21"/>
      <c r="BA112" s="21"/>
      <c r="BB112" s="21"/>
    </row>
    <row r="113" spans="1:54" ht="15" hidden="1" customHeight="1" outlineLevel="3">
      <c r="A113" s="8"/>
      <c r="B113" t="s">
        <v>525</v>
      </c>
      <c r="C113" t="s">
        <v>526</v>
      </c>
      <c r="D113" t="s">
        <v>379</v>
      </c>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21"/>
      <c r="AJ113" s="21"/>
      <c r="AK113" s="21"/>
      <c r="AL113" s="21"/>
      <c r="AM113" s="21"/>
      <c r="AN113" s="21"/>
      <c r="AO113" s="21"/>
      <c r="AP113" s="21"/>
      <c r="AQ113" s="21"/>
      <c r="AR113" s="21"/>
      <c r="AS113" s="21"/>
      <c r="AT113" s="21"/>
      <c r="AU113" s="21"/>
      <c r="AV113" s="21"/>
      <c r="AW113" s="21"/>
      <c r="AX113" s="21"/>
      <c r="AY113" s="21"/>
      <c r="AZ113" s="21"/>
      <c r="BA113" s="21"/>
      <c r="BB113" s="21"/>
    </row>
    <row r="114" spans="1:54" ht="15" hidden="1" customHeight="1" outlineLevel="3">
      <c r="A114" s="8"/>
      <c r="B114" t="s">
        <v>527</v>
      </c>
      <c r="C114" t="s">
        <v>528</v>
      </c>
      <c r="D114" t="s">
        <v>379</v>
      </c>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21"/>
      <c r="AK114" s="21"/>
      <c r="AL114" s="21"/>
      <c r="AM114" s="21"/>
      <c r="AN114" s="21"/>
      <c r="AO114" s="21"/>
      <c r="AP114" s="21"/>
      <c r="AQ114" s="21"/>
      <c r="AR114" s="21"/>
      <c r="AS114" s="21"/>
      <c r="AT114" s="21"/>
      <c r="AU114" s="21"/>
      <c r="AV114" s="21"/>
      <c r="AW114" s="21"/>
      <c r="AX114" s="21"/>
      <c r="AY114" s="21"/>
      <c r="AZ114" s="21"/>
      <c r="BA114" s="21"/>
      <c r="BB114" s="21"/>
    </row>
    <row r="115" spans="1:54" ht="15" hidden="1" customHeight="1" outlineLevel="3">
      <c r="A115" s="8"/>
      <c r="B115" t="s">
        <v>529</v>
      </c>
      <c r="C115" t="s">
        <v>530</v>
      </c>
      <c r="D115" t="s">
        <v>379</v>
      </c>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21"/>
      <c r="AL115" s="21"/>
      <c r="AM115" s="21"/>
      <c r="AN115" s="21"/>
      <c r="AO115" s="21"/>
      <c r="AP115" s="21"/>
      <c r="AQ115" s="21"/>
      <c r="AR115" s="21"/>
      <c r="AS115" s="21"/>
      <c r="AT115" s="21"/>
      <c r="AU115" s="21"/>
      <c r="AV115" s="21"/>
      <c r="AW115" s="21"/>
      <c r="AX115" s="21"/>
      <c r="AY115" s="21"/>
      <c r="AZ115" s="21"/>
      <c r="BA115" s="21"/>
      <c r="BB115" s="21"/>
    </row>
    <row r="116" spans="1:54" ht="15" hidden="1" customHeight="1" outlineLevel="3">
      <c r="A116" s="8"/>
      <c r="B116" t="s">
        <v>531</v>
      </c>
      <c r="C116" t="s">
        <v>532</v>
      </c>
      <c r="D116" t="s">
        <v>379</v>
      </c>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21"/>
      <c r="AM116" s="21"/>
      <c r="AN116" s="21"/>
      <c r="AO116" s="21"/>
      <c r="AP116" s="21"/>
      <c r="AQ116" s="21"/>
      <c r="AR116" s="21"/>
      <c r="AS116" s="21"/>
      <c r="AT116" s="21"/>
      <c r="AU116" s="21"/>
      <c r="AV116" s="21"/>
      <c r="AW116" s="21"/>
      <c r="AX116" s="21"/>
      <c r="AY116" s="21"/>
      <c r="AZ116" s="21"/>
      <c r="BA116" s="21"/>
      <c r="BB116" s="21"/>
    </row>
    <row r="117" spans="1:54" ht="15" hidden="1" customHeight="1" outlineLevel="3">
      <c r="A117" s="8"/>
      <c r="B117" t="s">
        <v>533</v>
      </c>
      <c r="C117" t="s">
        <v>534</v>
      </c>
      <c r="D117" t="s">
        <v>379</v>
      </c>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21"/>
      <c r="AN117" s="21"/>
      <c r="AO117" s="21"/>
      <c r="AP117" s="21"/>
      <c r="AQ117" s="21"/>
      <c r="AR117" s="21"/>
      <c r="AS117" s="21"/>
      <c r="AT117" s="21"/>
      <c r="AU117" s="21"/>
      <c r="AV117" s="21"/>
      <c r="AW117" s="21"/>
      <c r="AX117" s="21"/>
      <c r="AY117" s="21"/>
      <c r="AZ117" s="21"/>
      <c r="BA117" s="21"/>
      <c r="BB117" s="21"/>
    </row>
    <row r="118" spans="1:54" ht="15" hidden="1" customHeight="1" outlineLevel="3">
      <c r="A118" s="8"/>
      <c r="B118" t="s">
        <v>535</v>
      </c>
      <c r="C118" t="s">
        <v>536</v>
      </c>
      <c r="D118" t="s">
        <v>379</v>
      </c>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21"/>
      <c r="AO118" s="21"/>
      <c r="AP118" s="21"/>
      <c r="AQ118" s="21"/>
      <c r="AR118" s="21"/>
      <c r="AS118" s="21"/>
      <c r="AT118" s="21"/>
      <c r="AU118" s="21"/>
      <c r="AV118" s="21"/>
      <c r="AW118" s="21"/>
      <c r="AX118" s="21"/>
      <c r="AY118" s="21"/>
      <c r="AZ118" s="21"/>
      <c r="BA118" s="21"/>
      <c r="BB118" s="21"/>
    </row>
    <row r="119" spans="1:54" ht="15" hidden="1" customHeight="1" outlineLevel="3">
      <c r="A119" s="8"/>
      <c r="B119" t="s">
        <v>537</v>
      </c>
      <c r="C119" t="s">
        <v>538</v>
      </c>
      <c r="D119" t="s">
        <v>379</v>
      </c>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21"/>
      <c r="AP119" s="21"/>
      <c r="AQ119" s="21"/>
      <c r="AR119" s="21"/>
      <c r="AS119" s="21"/>
      <c r="AT119" s="21"/>
      <c r="AU119" s="21"/>
      <c r="AV119" s="21"/>
      <c r="AW119" s="21"/>
      <c r="AX119" s="21"/>
      <c r="AY119" s="21"/>
      <c r="AZ119" s="21"/>
      <c r="BA119" s="21"/>
      <c r="BB119" s="21"/>
    </row>
    <row r="120" spans="1:54" ht="15" hidden="1" customHeight="1" outlineLevel="3">
      <c r="A120" s="8"/>
      <c r="B120" t="s">
        <v>539</v>
      </c>
      <c r="C120" t="s">
        <v>540</v>
      </c>
      <c r="D120" t="s">
        <v>379</v>
      </c>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21"/>
      <c r="AQ120" s="21"/>
      <c r="AR120" s="21"/>
      <c r="AS120" s="21"/>
      <c r="AT120" s="21"/>
      <c r="AU120" s="21"/>
      <c r="AV120" s="21"/>
      <c r="AW120" s="21"/>
      <c r="AX120" s="21"/>
      <c r="AY120" s="21"/>
      <c r="AZ120" s="21"/>
      <c r="BA120" s="21"/>
      <c r="BB120" s="21"/>
    </row>
    <row r="121" spans="1:54" ht="15" hidden="1" customHeight="1" outlineLevel="3">
      <c r="A121" s="8"/>
      <c r="B121" t="s">
        <v>541</v>
      </c>
      <c r="C121" t="s">
        <v>542</v>
      </c>
      <c r="D121" t="s">
        <v>379</v>
      </c>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21"/>
      <c r="AR121" s="21"/>
      <c r="AS121" s="21"/>
      <c r="AT121" s="21"/>
      <c r="AU121" s="21"/>
      <c r="AV121" s="21"/>
      <c r="AW121" s="21"/>
      <c r="AX121" s="21"/>
      <c r="AY121" s="21"/>
      <c r="AZ121" s="21"/>
      <c r="BA121" s="21"/>
      <c r="BB121" s="21"/>
    </row>
    <row r="122" spans="1:54" ht="15" hidden="1" customHeight="1" outlineLevel="3">
      <c r="A122" s="8"/>
      <c r="B122" t="s">
        <v>543</v>
      </c>
      <c r="C122" t="s">
        <v>544</v>
      </c>
      <c r="D122" t="s">
        <v>379</v>
      </c>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21"/>
      <c r="AS122" s="21"/>
      <c r="AT122" s="21"/>
      <c r="AU122" s="21"/>
      <c r="AV122" s="21"/>
      <c r="AW122" s="21"/>
      <c r="AX122" s="21"/>
      <c r="AY122" s="21"/>
      <c r="AZ122" s="21"/>
      <c r="BA122" s="21"/>
      <c r="BB122" s="21"/>
    </row>
    <row r="123" spans="1:54" ht="15" hidden="1" customHeight="1" outlineLevel="3">
      <c r="A123" s="8"/>
      <c r="B123" t="s">
        <v>545</v>
      </c>
      <c r="C123" t="s">
        <v>546</v>
      </c>
      <c r="D123" t="s">
        <v>379</v>
      </c>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21"/>
      <c r="AT123" s="21"/>
      <c r="AU123" s="21"/>
      <c r="AV123" s="21"/>
      <c r="AW123" s="21"/>
      <c r="AX123" s="21"/>
      <c r="AY123" s="21"/>
      <c r="AZ123" s="21"/>
      <c r="BA123" s="21"/>
      <c r="BB123" s="21"/>
    </row>
    <row r="124" spans="1:54" ht="15" hidden="1" customHeight="1" outlineLevel="3">
      <c r="A124" s="8"/>
      <c r="B124" t="s">
        <v>547</v>
      </c>
      <c r="C124" t="s">
        <v>548</v>
      </c>
      <c r="D124" t="s">
        <v>379</v>
      </c>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21"/>
      <c r="AU124" s="21"/>
      <c r="AV124" s="21"/>
      <c r="AW124" s="21"/>
      <c r="AX124" s="21"/>
      <c r="AY124" s="21"/>
      <c r="AZ124" s="21"/>
      <c r="BA124" s="21"/>
      <c r="BB124" s="21"/>
    </row>
    <row r="125" spans="1:54" ht="15" hidden="1" customHeight="1" outlineLevel="3">
      <c r="A125" s="8"/>
      <c r="B125" t="s">
        <v>549</v>
      </c>
      <c r="C125" t="s">
        <v>550</v>
      </c>
      <c r="D125" t="s">
        <v>379</v>
      </c>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21"/>
      <c r="AV125" s="21"/>
      <c r="AW125" s="21"/>
      <c r="AX125" s="21"/>
      <c r="AY125" s="21"/>
      <c r="AZ125" s="21"/>
      <c r="BA125" s="21"/>
      <c r="BB125" s="21"/>
    </row>
    <row r="126" spans="1:54" ht="15" hidden="1" customHeight="1" outlineLevel="3">
      <c r="A126" s="8"/>
      <c r="B126" t="s">
        <v>551</v>
      </c>
      <c r="C126" t="s">
        <v>552</v>
      </c>
      <c r="D126" t="s">
        <v>379</v>
      </c>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21"/>
      <c r="AW126" s="21"/>
      <c r="AX126" s="21"/>
      <c r="AY126" s="21"/>
      <c r="AZ126" s="21"/>
      <c r="BA126" s="21"/>
      <c r="BB126" s="21"/>
    </row>
    <row r="127" spans="1:54" ht="15" hidden="1" customHeight="1" outlineLevel="3">
      <c r="A127" s="8"/>
      <c r="B127" t="s">
        <v>553</v>
      </c>
      <c r="C127" t="s">
        <v>554</v>
      </c>
      <c r="D127" t="s">
        <v>379</v>
      </c>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21"/>
      <c r="AX127" s="21"/>
      <c r="AY127" s="21"/>
      <c r="AZ127" s="21"/>
      <c r="BA127" s="21"/>
      <c r="BB127" s="21"/>
    </row>
    <row r="128" spans="1:54" ht="15.5" outlineLevel="2" collapsed="1">
      <c r="A128" s="8"/>
      <c r="B128" t="s">
        <v>443</v>
      </c>
      <c r="C128" t="s">
        <v>444</v>
      </c>
      <c r="D128" t="s">
        <v>379</v>
      </c>
      <c r="E128" s="21">
        <f>SUM(E84:E127)</f>
        <v>0</v>
      </c>
      <c r="F128" s="21">
        <f t="shared" ref="F128:AW128" si="10">SUM(F84:F127)</f>
        <v>0</v>
      </c>
      <c r="G128" s="21">
        <f t="shared" si="10"/>
        <v>0</v>
      </c>
      <c r="H128" s="21">
        <f t="shared" si="10"/>
        <v>0</v>
      </c>
      <c r="I128" s="21">
        <f t="shared" si="10"/>
        <v>0</v>
      </c>
      <c r="J128" s="21">
        <f t="shared" si="10"/>
        <v>0</v>
      </c>
      <c r="K128" s="21">
        <f t="shared" si="10"/>
        <v>0</v>
      </c>
      <c r="L128" s="21">
        <f t="shared" si="10"/>
        <v>0</v>
      </c>
      <c r="M128" s="21">
        <f t="shared" si="10"/>
        <v>0</v>
      </c>
      <c r="N128" s="21">
        <f t="shared" si="10"/>
        <v>0</v>
      </c>
      <c r="O128" s="21">
        <f t="shared" si="10"/>
        <v>0</v>
      </c>
      <c r="P128" s="21">
        <f t="shared" si="10"/>
        <v>0</v>
      </c>
      <c r="Q128" s="21">
        <f t="shared" si="10"/>
        <v>0</v>
      </c>
      <c r="R128" s="21">
        <f t="shared" si="10"/>
        <v>0</v>
      </c>
      <c r="S128" s="21">
        <f t="shared" si="10"/>
        <v>0</v>
      </c>
      <c r="T128" s="21">
        <f t="shared" si="10"/>
        <v>0</v>
      </c>
      <c r="U128" s="21">
        <f t="shared" si="10"/>
        <v>0</v>
      </c>
      <c r="V128" s="21">
        <f t="shared" si="10"/>
        <v>0</v>
      </c>
      <c r="W128" s="21">
        <f t="shared" si="10"/>
        <v>0</v>
      </c>
      <c r="X128" s="21">
        <f t="shared" si="10"/>
        <v>0</v>
      </c>
      <c r="Y128" s="21">
        <f t="shared" si="10"/>
        <v>0</v>
      </c>
      <c r="Z128" s="21">
        <f t="shared" si="10"/>
        <v>0</v>
      </c>
      <c r="AA128" s="21">
        <f t="shared" si="10"/>
        <v>0</v>
      </c>
      <c r="AB128" s="21">
        <f t="shared" si="10"/>
        <v>0</v>
      </c>
      <c r="AC128" s="21">
        <f t="shared" si="10"/>
        <v>0</v>
      </c>
      <c r="AD128" s="21">
        <f t="shared" si="10"/>
        <v>0</v>
      </c>
      <c r="AE128" s="21">
        <f t="shared" si="10"/>
        <v>0</v>
      </c>
      <c r="AF128" s="21">
        <f t="shared" si="10"/>
        <v>0</v>
      </c>
      <c r="AG128" s="21">
        <f t="shared" si="10"/>
        <v>0</v>
      </c>
      <c r="AH128" s="21">
        <f t="shared" si="10"/>
        <v>0</v>
      </c>
      <c r="AI128" s="21">
        <f t="shared" si="10"/>
        <v>0</v>
      </c>
      <c r="AJ128" s="21">
        <f t="shared" si="10"/>
        <v>0</v>
      </c>
      <c r="AK128" s="21">
        <f t="shared" si="10"/>
        <v>0</v>
      </c>
      <c r="AL128" s="21">
        <f t="shared" si="10"/>
        <v>0</v>
      </c>
      <c r="AM128" s="21">
        <f t="shared" si="10"/>
        <v>0</v>
      </c>
      <c r="AN128" s="21">
        <f t="shared" si="10"/>
        <v>0</v>
      </c>
      <c r="AO128" s="21">
        <f t="shared" si="10"/>
        <v>0</v>
      </c>
      <c r="AP128" s="21">
        <f t="shared" si="10"/>
        <v>0</v>
      </c>
      <c r="AQ128" s="21">
        <f t="shared" si="10"/>
        <v>0</v>
      </c>
      <c r="AR128" s="21">
        <f t="shared" si="10"/>
        <v>0</v>
      </c>
      <c r="AS128" s="21">
        <f t="shared" si="10"/>
        <v>0</v>
      </c>
      <c r="AT128" s="21">
        <f t="shared" si="10"/>
        <v>0</v>
      </c>
      <c r="AU128" s="21">
        <f t="shared" si="10"/>
        <v>0</v>
      </c>
      <c r="AV128" s="21">
        <f t="shared" si="10"/>
        <v>0</v>
      </c>
      <c r="AW128" s="21">
        <f t="shared" si="10"/>
        <v>0</v>
      </c>
      <c r="AX128" s="21">
        <f>SUM(AX84:AX127)</f>
        <v>0</v>
      </c>
      <c r="AY128" s="21">
        <f>SUM(AY84:AY127)</f>
        <v>0</v>
      </c>
      <c r="AZ128" s="21">
        <f>SUM(AZ84:AZ127)</f>
        <v>0</v>
      </c>
      <c r="BA128" s="21">
        <f>SUM(BA84:BA127)</f>
        <v>0</v>
      </c>
      <c r="BB128" s="21">
        <f>SUM(BB84:BB127)</f>
        <v>0</v>
      </c>
    </row>
    <row r="129" spans="1:54" ht="15" customHeight="1" outlineLevel="2">
      <c r="A129" s="8"/>
      <c r="B129" t="s">
        <v>445</v>
      </c>
      <c r="C129" t="s">
        <v>446</v>
      </c>
      <c r="D129" t="s">
        <v>379</v>
      </c>
      <c r="E129" s="21">
        <v>0</v>
      </c>
      <c r="F129" s="21">
        <f>E131</f>
        <v>0</v>
      </c>
      <c r="G129" s="21">
        <f t="shared" ref="G129:AW129" si="11">F131</f>
        <v>0</v>
      </c>
      <c r="H129" s="21">
        <f t="shared" si="11"/>
        <v>0</v>
      </c>
      <c r="I129" s="21">
        <f t="shared" si="11"/>
        <v>0</v>
      </c>
      <c r="J129" s="21">
        <f t="shared" si="11"/>
        <v>0</v>
      </c>
      <c r="K129" s="21">
        <f t="shared" si="11"/>
        <v>0</v>
      </c>
      <c r="L129" s="21">
        <f t="shared" si="11"/>
        <v>0</v>
      </c>
      <c r="M129" s="21">
        <f t="shared" si="11"/>
        <v>0</v>
      </c>
      <c r="N129" s="21">
        <f t="shared" si="11"/>
        <v>0</v>
      </c>
      <c r="O129" s="21">
        <f t="shared" si="11"/>
        <v>0</v>
      </c>
      <c r="P129" s="21">
        <f t="shared" si="11"/>
        <v>0</v>
      </c>
      <c r="Q129" s="21">
        <f t="shared" si="11"/>
        <v>0</v>
      </c>
      <c r="R129" s="21">
        <f t="shared" si="11"/>
        <v>0</v>
      </c>
      <c r="S129" s="21">
        <f t="shared" si="11"/>
        <v>0</v>
      </c>
      <c r="T129" s="21">
        <f t="shared" si="11"/>
        <v>0</v>
      </c>
      <c r="U129" s="21">
        <f t="shared" si="11"/>
        <v>0</v>
      </c>
      <c r="V129" s="21">
        <f t="shared" si="11"/>
        <v>0</v>
      </c>
      <c r="W129" s="21">
        <f t="shared" si="11"/>
        <v>0</v>
      </c>
      <c r="X129" s="21">
        <f t="shared" si="11"/>
        <v>0</v>
      </c>
      <c r="Y129" s="21">
        <f t="shared" si="11"/>
        <v>0</v>
      </c>
      <c r="Z129" s="21">
        <f t="shared" si="11"/>
        <v>0</v>
      </c>
      <c r="AA129" s="21">
        <f t="shared" si="11"/>
        <v>0</v>
      </c>
      <c r="AB129" s="21">
        <f t="shared" si="11"/>
        <v>0</v>
      </c>
      <c r="AC129" s="21">
        <f t="shared" si="11"/>
        <v>0</v>
      </c>
      <c r="AD129" s="21">
        <f t="shared" si="11"/>
        <v>0</v>
      </c>
      <c r="AE129" s="21">
        <f t="shared" si="11"/>
        <v>0</v>
      </c>
      <c r="AF129" s="21">
        <f t="shared" si="11"/>
        <v>0</v>
      </c>
      <c r="AG129" s="21">
        <f t="shared" si="11"/>
        <v>0</v>
      </c>
      <c r="AH129" s="21">
        <f t="shared" si="11"/>
        <v>0</v>
      </c>
      <c r="AI129" s="21">
        <f t="shared" si="11"/>
        <v>0</v>
      </c>
      <c r="AJ129" s="21">
        <f t="shared" si="11"/>
        <v>0</v>
      </c>
      <c r="AK129" s="21">
        <f t="shared" si="11"/>
        <v>0</v>
      </c>
      <c r="AL129" s="21">
        <f t="shared" si="11"/>
        <v>0</v>
      </c>
      <c r="AM129" s="21">
        <f t="shared" si="11"/>
        <v>0</v>
      </c>
      <c r="AN129" s="21">
        <f t="shared" si="11"/>
        <v>0</v>
      </c>
      <c r="AO129" s="21">
        <f t="shared" si="11"/>
        <v>0</v>
      </c>
      <c r="AP129" s="21">
        <f t="shared" si="11"/>
        <v>0</v>
      </c>
      <c r="AQ129" s="21">
        <f t="shared" si="11"/>
        <v>0</v>
      </c>
      <c r="AR129" s="21">
        <f t="shared" si="11"/>
        <v>0</v>
      </c>
      <c r="AS129" s="21">
        <f t="shared" si="11"/>
        <v>0</v>
      </c>
      <c r="AT129" s="21">
        <f t="shared" si="11"/>
        <v>0</v>
      </c>
      <c r="AU129" s="21">
        <f t="shared" si="11"/>
        <v>0</v>
      </c>
      <c r="AV129" s="21">
        <f t="shared" si="11"/>
        <v>0</v>
      </c>
      <c r="AW129" s="21">
        <f t="shared" si="11"/>
        <v>0</v>
      </c>
      <c r="AX129" s="21">
        <f>AW131</f>
        <v>0</v>
      </c>
      <c r="AY129" s="21">
        <f>AX131</f>
        <v>0</v>
      </c>
      <c r="AZ129" s="21">
        <f>AY131</f>
        <v>0</v>
      </c>
      <c r="BA129" s="21">
        <f>AZ131</f>
        <v>0</v>
      </c>
      <c r="BB129" s="21">
        <f>BA131</f>
        <v>0</v>
      </c>
    </row>
    <row r="130" spans="1:54" ht="15" customHeight="1" outlineLevel="2">
      <c r="A130" s="8"/>
      <c r="B130" t="s">
        <v>447</v>
      </c>
      <c r="C130" t="s">
        <v>448</v>
      </c>
      <c r="D130" t="s">
        <v>379</v>
      </c>
      <c r="E130" s="21">
        <f>E131*(1/(1+'Fixed Data'!$B$10))</f>
        <v>0</v>
      </c>
      <c r="F130" s="21">
        <f>F131*(1/(1+'Fixed Data'!$B$10))</f>
        <v>0</v>
      </c>
      <c r="G130" s="21">
        <f>G131*(1/(1+'Fixed Data'!$B$10))</f>
        <v>0</v>
      </c>
      <c r="H130" s="21">
        <f>H131*(1/(1+'Fixed Data'!$B$10))</f>
        <v>0</v>
      </c>
      <c r="I130" s="21">
        <f>I131*(1/(1+'Fixed Data'!$B$10))</f>
        <v>0</v>
      </c>
      <c r="J130" s="21">
        <f>J131*(1/(1+'Fixed Data'!$B$10))</f>
        <v>0</v>
      </c>
      <c r="K130" s="21">
        <f>K131*(1/(1+'Fixed Data'!$B$10))</f>
        <v>0</v>
      </c>
      <c r="L130" s="21">
        <f>L131*(1/(1+'Fixed Data'!$B$10))</f>
        <v>0</v>
      </c>
      <c r="M130" s="21">
        <f>M131*(1/(1+'Fixed Data'!$B$10))</f>
        <v>0</v>
      </c>
      <c r="N130" s="21">
        <f>N131*(1/(1+'Fixed Data'!$B$10))</f>
        <v>0</v>
      </c>
      <c r="O130" s="21">
        <f>O131*(1/(1+'Fixed Data'!$B$10))</f>
        <v>0</v>
      </c>
      <c r="P130" s="21">
        <f>P131*(1/(1+'Fixed Data'!$B$10))</f>
        <v>0</v>
      </c>
      <c r="Q130" s="21">
        <f>Q131*(1/(1+'Fixed Data'!$B$10))</f>
        <v>0</v>
      </c>
      <c r="R130" s="21">
        <f>R131*(1/(1+'Fixed Data'!$B$10))</f>
        <v>0</v>
      </c>
      <c r="S130" s="21">
        <f>S131*(1/(1+'Fixed Data'!$B$10))</f>
        <v>0</v>
      </c>
      <c r="T130" s="21">
        <f>T131*(1/(1+'Fixed Data'!$B$10))</f>
        <v>0</v>
      </c>
      <c r="U130" s="21">
        <f>U131*(1/(1+'Fixed Data'!$B$10))</f>
        <v>0</v>
      </c>
      <c r="V130" s="21">
        <f>V131*(1/(1+'Fixed Data'!$B$10))</f>
        <v>0</v>
      </c>
      <c r="W130" s="21">
        <f>W131*(1/(1+'Fixed Data'!$B$10))</f>
        <v>0</v>
      </c>
      <c r="X130" s="21">
        <f>X131*(1/(1+'Fixed Data'!$B$10))</f>
        <v>0</v>
      </c>
      <c r="Y130" s="21">
        <f>Y131*(1/(1+'Fixed Data'!$B$10))</f>
        <v>0</v>
      </c>
      <c r="Z130" s="21">
        <f>Z131*(1/(1+'Fixed Data'!$B$10))</f>
        <v>0</v>
      </c>
      <c r="AA130" s="21">
        <f>AA131*(1/(1+'Fixed Data'!$B$10))</f>
        <v>0</v>
      </c>
      <c r="AB130" s="21">
        <f>AB131*(1/(1+'Fixed Data'!$B$10))</f>
        <v>0</v>
      </c>
      <c r="AC130" s="21">
        <f>AC131*(1/(1+'Fixed Data'!$B$10))</f>
        <v>0</v>
      </c>
      <c r="AD130" s="21">
        <f>AD131*(1/(1+'Fixed Data'!$B$10))</f>
        <v>0</v>
      </c>
      <c r="AE130" s="21">
        <f>AE131*(1/(1+'Fixed Data'!$B$10))</f>
        <v>0</v>
      </c>
      <c r="AF130" s="21">
        <f>AF131*(1/(1+'Fixed Data'!$B$10))</f>
        <v>0</v>
      </c>
      <c r="AG130" s="21">
        <f>AG131*(1/(1+'Fixed Data'!$B$10))</f>
        <v>0</v>
      </c>
      <c r="AH130" s="21">
        <f>AH131*(1/(1+'Fixed Data'!$B$10))</f>
        <v>0</v>
      </c>
      <c r="AI130" s="21">
        <f>AI131*(1/(1+'Fixed Data'!$B$10))</f>
        <v>0</v>
      </c>
      <c r="AJ130" s="21">
        <f>AJ131*(1/(1+'Fixed Data'!$B$10))</f>
        <v>0</v>
      </c>
      <c r="AK130" s="21">
        <f>AK131*(1/(1+'Fixed Data'!$B$10))</f>
        <v>0</v>
      </c>
      <c r="AL130" s="21">
        <f>AL131*(1/(1+'Fixed Data'!$B$10))</f>
        <v>0</v>
      </c>
      <c r="AM130" s="21">
        <f>AM131*(1/(1+'Fixed Data'!$B$10))</f>
        <v>0</v>
      </c>
      <c r="AN130" s="21">
        <f>AN131*(1/(1+'Fixed Data'!$B$10))</f>
        <v>0</v>
      </c>
      <c r="AO130" s="21">
        <f>AO131*(1/(1+'Fixed Data'!$B$10))</f>
        <v>0</v>
      </c>
      <c r="AP130" s="21">
        <f>AP131*(1/(1+'Fixed Data'!$B$10))</f>
        <v>0</v>
      </c>
      <c r="AQ130" s="21">
        <f>AQ131*(1/(1+'Fixed Data'!$B$10))</f>
        <v>0</v>
      </c>
      <c r="AR130" s="21">
        <f>AR131*(1/(1+'Fixed Data'!$B$10))</f>
        <v>0</v>
      </c>
      <c r="AS130" s="21">
        <f>AS131*(1/(1+'Fixed Data'!$B$10))</f>
        <v>0</v>
      </c>
      <c r="AT130" s="21">
        <f>AT131*(1/(1+'Fixed Data'!$B$10))</f>
        <v>0</v>
      </c>
      <c r="AU130" s="21">
        <f>AU131*(1/(1+'Fixed Data'!$B$10))</f>
        <v>0</v>
      </c>
      <c r="AV130" s="21">
        <f>AV131*(1/(1+'Fixed Data'!$B$10))</f>
        <v>0</v>
      </c>
      <c r="AW130" s="21">
        <f>AW131*(1/(1+'Fixed Data'!$B$10))</f>
        <v>0</v>
      </c>
      <c r="AX130" s="21">
        <f>AX131*(1/(1+'Fixed Data'!$B$10))</f>
        <v>0</v>
      </c>
      <c r="AY130" s="21">
        <f>AY131*(1/(1+'Fixed Data'!$B$10))</f>
        <v>0</v>
      </c>
      <c r="AZ130" s="21">
        <f>AZ131*(1/(1+'Fixed Data'!$B$10))</f>
        <v>0</v>
      </c>
      <c r="BA130" s="21">
        <f>BA131*(1/(1+'Fixed Data'!$B$10))</f>
        <v>0</v>
      </c>
      <c r="BB130" s="21">
        <f>BB131*(1/(1+'Fixed Data'!$B$10))</f>
        <v>0</v>
      </c>
    </row>
    <row r="131" spans="1:54" ht="13.9" customHeight="1" outlineLevel="2">
      <c r="A131" s="8"/>
      <c r="B131" t="s">
        <v>449</v>
      </c>
      <c r="C131" t="s">
        <v>450</v>
      </c>
      <c r="D131" t="s">
        <v>379</v>
      </c>
      <c r="E131" s="21">
        <f t="shared" ref="E131:BB131" si="12">E82-E128+E129</f>
        <v>0</v>
      </c>
      <c r="F131" s="21">
        <f t="shared" si="12"/>
        <v>0</v>
      </c>
      <c r="G131" s="21">
        <f t="shared" si="12"/>
        <v>0</v>
      </c>
      <c r="H131" s="21">
        <f t="shared" si="12"/>
        <v>0</v>
      </c>
      <c r="I131" s="21">
        <f t="shared" si="12"/>
        <v>0</v>
      </c>
      <c r="J131" s="21">
        <f t="shared" si="12"/>
        <v>0</v>
      </c>
      <c r="K131" s="21">
        <f t="shared" si="12"/>
        <v>0</v>
      </c>
      <c r="L131" s="21">
        <f t="shared" si="12"/>
        <v>0</v>
      </c>
      <c r="M131" s="21">
        <f t="shared" si="12"/>
        <v>0</v>
      </c>
      <c r="N131" s="21">
        <f t="shared" si="12"/>
        <v>0</v>
      </c>
      <c r="O131" s="21">
        <f t="shared" si="12"/>
        <v>0</v>
      </c>
      <c r="P131" s="21">
        <f t="shared" si="12"/>
        <v>0</v>
      </c>
      <c r="Q131" s="21">
        <f t="shared" si="12"/>
        <v>0</v>
      </c>
      <c r="R131" s="21">
        <f t="shared" si="12"/>
        <v>0</v>
      </c>
      <c r="S131" s="21">
        <f t="shared" si="12"/>
        <v>0</v>
      </c>
      <c r="T131" s="21">
        <f t="shared" si="12"/>
        <v>0</v>
      </c>
      <c r="U131" s="21">
        <f t="shared" si="12"/>
        <v>0</v>
      </c>
      <c r="V131" s="21">
        <f t="shared" si="12"/>
        <v>0</v>
      </c>
      <c r="W131" s="21">
        <f t="shared" si="12"/>
        <v>0</v>
      </c>
      <c r="X131" s="21">
        <f t="shared" si="12"/>
        <v>0</v>
      </c>
      <c r="Y131" s="21">
        <f t="shared" si="12"/>
        <v>0</v>
      </c>
      <c r="Z131" s="21">
        <f t="shared" si="12"/>
        <v>0</v>
      </c>
      <c r="AA131" s="21">
        <f t="shared" si="12"/>
        <v>0</v>
      </c>
      <c r="AB131" s="21">
        <f t="shared" si="12"/>
        <v>0</v>
      </c>
      <c r="AC131" s="21">
        <f t="shared" si="12"/>
        <v>0</v>
      </c>
      <c r="AD131" s="21">
        <f t="shared" si="12"/>
        <v>0</v>
      </c>
      <c r="AE131" s="21">
        <f t="shared" si="12"/>
        <v>0</v>
      </c>
      <c r="AF131" s="21">
        <f t="shared" si="12"/>
        <v>0</v>
      </c>
      <c r="AG131" s="21">
        <f t="shared" si="12"/>
        <v>0</v>
      </c>
      <c r="AH131" s="21">
        <f t="shared" si="12"/>
        <v>0</v>
      </c>
      <c r="AI131" s="21">
        <f t="shared" si="12"/>
        <v>0</v>
      </c>
      <c r="AJ131" s="21">
        <f t="shared" si="12"/>
        <v>0</v>
      </c>
      <c r="AK131" s="21">
        <f t="shared" si="12"/>
        <v>0</v>
      </c>
      <c r="AL131" s="21">
        <f t="shared" si="12"/>
        <v>0</v>
      </c>
      <c r="AM131" s="21">
        <f t="shared" si="12"/>
        <v>0</v>
      </c>
      <c r="AN131" s="21">
        <f t="shared" si="12"/>
        <v>0</v>
      </c>
      <c r="AO131" s="21">
        <f t="shared" si="12"/>
        <v>0</v>
      </c>
      <c r="AP131" s="21">
        <f t="shared" si="12"/>
        <v>0</v>
      </c>
      <c r="AQ131" s="21">
        <f t="shared" si="12"/>
        <v>0</v>
      </c>
      <c r="AR131" s="21">
        <f t="shared" si="12"/>
        <v>0</v>
      </c>
      <c r="AS131" s="21">
        <f t="shared" si="12"/>
        <v>0</v>
      </c>
      <c r="AT131" s="21">
        <f t="shared" si="12"/>
        <v>0</v>
      </c>
      <c r="AU131" s="21">
        <f t="shared" si="12"/>
        <v>0</v>
      </c>
      <c r="AV131" s="21">
        <f t="shared" si="12"/>
        <v>0</v>
      </c>
      <c r="AW131" s="21">
        <f t="shared" si="12"/>
        <v>0</v>
      </c>
      <c r="AX131" s="21">
        <f t="shared" si="12"/>
        <v>0</v>
      </c>
      <c r="AY131" s="21">
        <f t="shared" si="12"/>
        <v>0</v>
      </c>
      <c r="AZ131" s="21">
        <f t="shared" si="12"/>
        <v>0</v>
      </c>
      <c r="BA131" s="21">
        <f t="shared" si="12"/>
        <v>0</v>
      </c>
      <c r="BB131" s="21">
        <f t="shared" si="12"/>
        <v>0</v>
      </c>
    </row>
    <row r="132" spans="1:54" ht="14.5" outlineLevel="2">
      <c r="A132" s="8"/>
      <c r="B132" t="s">
        <v>451</v>
      </c>
      <c r="C132" t="s">
        <v>452</v>
      </c>
      <c r="D132" t="s">
        <v>379</v>
      </c>
      <c r="E132" s="21">
        <f>AVERAGE(E129:E130)*'Fixed Data'!$B$10</f>
        <v>0</v>
      </c>
      <c r="F132" s="21">
        <f>AVERAGE(F129:F130)*'Fixed Data'!$B$10</f>
        <v>0</v>
      </c>
      <c r="G132" s="21">
        <f>AVERAGE(G129:G130)*'Fixed Data'!$B$10</f>
        <v>0</v>
      </c>
      <c r="H132" s="21">
        <f>AVERAGE(H129:H130)*'Fixed Data'!$B$10</f>
        <v>0</v>
      </c>
      <c r="I132" s="21">
        <f>AVERAGE(I129:I130)*'Fixed Data'!$B$10</f>
        <v>0</v>
      </c>
      <c r="J132" s="21">
        <f>AVERAGE(J129:J130)*'Fixed Data'!$B$10</f>
        <v>0</v>
      </c>
      <c r="K132" s="21">
        <f>AVERAGE(K129:K130)*'Fixed Data'!$B$10</f>
        <v>0</v>
      </c>
      <c r="L132" s="21">
        <f>AVERAGE(L129:L130)*'Fixed Data'!$B$10</f>
        <v>0</v>
      </c>
      <c r="M132" s="21">
        <f>AVERAGE(M129:M130)*'Fixed Data'!$B$10</f>
        <v>0</v>
      </c>
      <c r="N132" s="21">
        <f>AVERAGE(N129:N130)*'Fixed Data'!$B$10</f>
        <v>0</v>
      </c>
      <c r="O132" s="21">
        <f>AVERAGE(O129:O130)*'Fixed Data'!$B$10</f>
        <v>0</v>
      </c>
      <c r="P132" s="21">
        <f>AVERAGE(P129:P130)*'Fixed Data'!$B$10</f>
        <v>0</v>
      </c>
      <c r="Q132" s="21">
        <f>AVERAGE(Q129:Q130)*'Fixed Data'!$B$10</f>
        <v>0</v>
      </c>
      <c r="R132" s="21">
        <f>AVERAGE(R129:R130)*'Fixed Data'!$B$10</f>
        <v>0</v>
      </c>
      <c r="S132" s="21">
        <f>AVERAGE(S129:S130)*'Fixed Data'!$B$10</f>
        <v>0</v>
      </c>
      <c r="T132" s="21">
        <f>AVERAGE(T129:T130)*'Fixed Data'!$B$10</f>
        <v>0</v>
      </c>
      <c r="U132" s="21">
        <f>AVERAGE(U129:U130)*'Fixed Data'!$B$10</f>
        <v>0</v>
      </c>
      <c r="V132" s="21">
        <f>AVERAGE(V129:V130)*'Fixed Data'!$B$10</f>
        <v>0</v>
      </c>
      <c r="W132" s="21">
        <f>AVERAGE(W129:W130)*'Fixed Data'!$B$10</f>
        <v>0</v>
      </c>
      <c r="X132" s="21">
        <f>AVERAGE(X129:X130)*'Fixed Data'!$B$10</f>
        <v>0</v>
      </c>
      <c r="Y132" s="21">
        <f>AVERAGE(Y129:Y130)*'Fixed Data'!$B$10</f>
        <v>0</v>
      </c>
      <c r="Z132" s="21">
        <f>AVERAGE(Z129:Z130)*'Fixed Data'!$B$10</f>
        <v>0</v>
      </c>
      <c r="AA132" s="21">
        <f>AVERAGE(AA129:AA130)*'Fixed Data'!$B$10</f>
        <v>0</v>
      </c>
      <c r="AB132" s="21">
        <f>AVERAGE(AB129:AB130)*'Fixed Data'!$B$10</f>
        <v>0</v>
      </c>
      <c r="AC132" s="21">
        <f>AVERAGE(AC129:AC130)*'Fixed Data'!$B$10</f>
        <v>0</v>
      </c>
      <c r="AD132" s="21">
        <f>AVERAGE(AD129:AD130)*'Fixed Data'!$B$10</f>
        <v>0</v>
      </c>
      <c r="AE132" s="21">
        <f>AVERAGE(AE129:AE130)*'Fixed Data'!$B$10</f>
        <v>0</v>
      </c>
      <c r="AF132" s="21">
        <f>AVERAGE(AF129:AF130)*'Fixed Data'!$B$10</f>
        <v>0</v>
      </c>
      <c r="AG132" s="21">
        <f>AVERAGE(AG129:AG130)*'Fixed Data'!$B$10</f>
        <v>0</v>
      </c>
      <c r="AH132" s="21">
        <f>AVERAGE(AH129:AH130)*'Fixed Data'!$B$10</f>
        <v>0</v>
      </c>
      <c r="AI132" s="21">
        <f>AVERAGE(AI129:AI130)*'Fixed Data'!$B$10</f>
        <v>0</v>
      </c>
      <c r="AJ132" s="21">
        <f>AVERAGE(AJ129:AJ130)*'Fixed Data'!$B$10</f>
        <v>0</v>
      </c>
      <c r="AK132" s="21">
        <f>AVERAGE(AK129:AK130)*'Fixed Data'!$B$10</f>
        <v>0</v>
      </c>
      <c r="AL132" s="21">
        <f>AVERAGE(AL129:AL130)*'Fixed Data'!$B$10</f>
        <v>0</v>
      </c>
      <c r="AM132" s="21">
        <f>AVERAGE(AM129:AM130)*'Fixed Data'!$B$10</f>
        <v>0</v>
      </c>
      <c r="AN132" s="21">
        <f>AVERAGE(AN129:AN130)*'Fixed Data'!$B$10</f>
        <v>0</v>
      </c>
      <c r="AO132" s="21">
        <f>AVERAGE(AO129:AO130)*'Fixed Data'!$B$10</f>
        <v>0</v>
      </c>
      <c r="AP132" s="21">
        <f>AVERAGE(AP129:AP130)*'Fixed Data'!$B$10</f>
        <v>0</v>
      </c>
      <c r="AQ132" s="21">
        <f>AVERAGE(AQ129:AQ130)*'Fixed Data'!$B$10</f>
        <v>0</v>
      </c>
      <c r="AR132" s="21">
        <f>AVERAGE(AR129:AR130)*'Fixed Data'!$B$10</f>
        <v>0</v>
      </c>
      <c r="AS132" s="21">
        <f>AVERAGE(AS129:AS130)*'Fixed Data'!$B$10</f>
        <v>0</v>
      </c>
      <c r="AT132" s="21">
        <f>AVERAGE(AT129:AT130)*'Fixed Data'!$B$10</f>
        <v>0</v>
      </c>
      <c r="AU132" s="21">
        <f>AVERAGE(AU129:AU130)*'Fixed Data'!$B$10</f>
        <v>0</v>
      </c>
      <c r="AV132" s="21">
        <f>AVERAGE(AV129:AV130)*'Fixed Data'!$B$10</f>
        <v>0</v>
      </c>
      <c r="AW132" s="21">
        <f>AVERAGE(AW129:AW130)*'Fixed Data'!$B$10</f>
        <v>0</v>
      </c>
      <c r="AX132" s="21">
        <f>AVERAGE(AX129:AX130)*'Fixed Data'!$B$10</f>
        <v>0</v>
      </c>
      <c r="AY132" s="21">
        <f>AVERAGE(AY129:AY130)*'Fixed Data'!$B$10</f>
        <v>0</v>
      </c>
      <c r="AZ132" s="21">
        <f>AVERAGE(AZ129:AZ130)*'Fixed Data'!$B$10</f>
        <v>0</v>
      </c>
      <c r="BA132" s="21">
        <f>AVERAGE(BA129:BA130)*'Fixed Data'!$B$10</f>
        <v>0</v>
      </c>
      <c r="BB132" s="21">
        <f>AVERAGE(BB129:BB130)*'Fixed Data'!$B$10</f>
        <v>0</v>
      </c>
    </row>
    <row r="133" spans="1:54" ht="14" outlineLevel="2" thickBot="1">
      <c r="A133" s="9"/>
      <c r="B133" s="3" t="s">
        <v>453</v>
      </c>
      <c r="C133" s="7" t="s">
        <v>454</v>
      </c>
      <c r="D133" s="7" t="s">
        <v>379</v>
      </c>
      <c r="E133" s="21">
        <f>E128+E132</f>
        <v>0</v>
      </c>
      <c r="F133" s="21">
        <f t="shared" ref="F133:BB133" si="13">F128+F132</f>
        <v>0</v>
      </c>
      <c r="G133" s="21">
        <f t="shared" si="13"/>
        <v>0</v>
      </c>
      <c r="H133" s="21">
        <f t="shared" si="13"/>
        <v>0</v>
      </c>
      <c r="I133" s="21">
        <f t="shared" si="13"/>
        <v>0</v>
      </c>
      <c r="J133" s="21">
        <f t="shared" si="13"/>
        <v>0</v>
      </c>
      <c r="K133" s="21">
        <f t="shared" si="13"/>
        <v>0</v>
      </c>
      <c r="L133" s="21">
        <f t="shared" si="13"/>
        <v>0</v>
      </c>
      <c r="M133" s="21">
        <f t="shared" si="13"/>
        <v>0</v>
      </c>
      <c r="N133" s="21">
        <f t="shared" si="13"/>
        <v>0</v>
      </c>
      <c r="O133" s="21">
        <f t="shared" si="13"/>
        <v>0</v>
      </c>
      <c r="P133" s="21">
        <f t="shared" si="13"/>
        <v>0</v>
      </c>
      <c r="Q133" s="21">
        <f t="shared" si="13"/>
        <v>0</v>
      </c>
      <c r="R133" s="21">
        <f t="shared" si="13"/>
        <v>0</v>
      </c>
      <c r="S133" s="21">
        <f t="shared" si="13"/>
        <v>0</v>
      </c>
      <c r="T133" s="21">
        <f t="shared" si="13"/>
        <v>0</v>
      </c>
      <c r="U133" s="21">
        <f t="shared" si="13"/>
        <v>0</v>
      </c>
      <c r="V133" s="21">
        <f t="shared" si="13"/>
        <v>0</v>
      </c>
      <c r="W133" s="21">
        <f t="shared" si="13"/>
        <v>0</v>
      </c>
      <c r="X133" s="21">
        <f t="shared" si="13"/>
        <v>0</v>
      </c>
      <c r="Y133" s="21">
        <f t="shared" si="13"/>
        <v>0</v>
      </c>
      <c r="Z133" s="21">
        <f t="shared" si="13"/>
        <v>0</v>
      </c>
      <c r="AA133" s="21">
        <f t="shared" si="13"/>
        <v>0</v>
      </c>
      <c r="AB133" s="21">
        <f t="shared" si="13"/>
        <v>0</v>
      </c>
      <c r="AC133" s="21">
        <f t="shared" si="13"/>
        <v>0</v>
      </c>
      <c r="AD133" s="21">
        <f t="shared" si="13"/>
        <v>0</v>
      </c>
      <c r="AE133" s="21">
        <f t="shared" si="13"/>
        <v>0</v>
      </c>
      <c r="AF133" s="21">
        <f t="shared" si="13"/>
        <v>0</v>
      </c>
      <c r="AG133" s="21">
        <f t="shared" si="13"/>
        <v>0</v>
      </c>
      <c r="AH133" s="21">
        <f t="shared" si="13"/>
        <v>0</v>
      </c>
      <c r="AI133" s="21">
        <f t="shared" si="13"/>
        <v>0</v>
      </c>
      <c r="AJ133" s="21">
        <f t="shared" si="13"/>
        <v>0</v>
      </c>
      <c r="AK133" s="21">
        <f t="shared" si="13"/>
        <v>0</v>
      </c>
      <c r="AL133" s="21">
        <f t="shared" si="13"/>
        <v>0</v>
      </c>
      <c r="AM133" s="21">
        <f t="shared" si="13"/>
        <v>0</v>
      </c>
      <c r="AN133" s="21">
        <f t="shared" si="13"/>
        <v>0</v>
      </c>
      <c r="AO133" s="21">
        <f t="shared" si="13"/>
        <v>0</v>
      </c>
      <c r="AP133" s="21">
        <f t="shared" si="13"/>
        <v>0</v>
      </c>
      <c r="AQ133" s="21">
        <f t="shared" si="13"/>
        <v>0</v>
      </c>
      <c r="AR133" s="21">
        <f t="shared" si="13"/>
        <v>0</v>
      </c>
      <c r="AS133" s="21">
        <f t="shared" si="13"/>
        <v>0</v>
      </c>
      <c r="AT133" s="21">
        <f t="shared" si="13"/>
        <v>0</v>
      </c>
      <c r="AU133" s="21">
        <f t="shared" si="13"/>
        <v>0</v>
      </c>
      <c r="AV133" s="21">
        <f t="shared" si="13"/>
        <v>0</v>
      </c>
      <c r="AW133" s="21">
        <f t="shared" si="13"/>
        <v>0</v>
      </c>
      <c r="AX133" s="21">
        <f t="shared" si="13"/>
        <v>0</v>
      </c>
      <c r="AY133" s="21">
        <f t="shared" si="13"/>
        <v>0</v>
      </c>
      <c r="AZ133" s="21">
        <f t="shared" si="13"/>
        <v>0</v>
      </c>
      <c r="BA133" s="21">
        <f t="shared" si="13"/>
        <v>0</v>
      </c>
      <c r="BB133" s="21">
        <f t="shared" si="13"/>
        <v>0</v>
      </c>
    </row>
    <row r="134" spans="1:54" ht="14" outlineLevel="2" thickBot="1">
      <c r="A134" s="139"/>
      <c r="B134" s="142" t="s">
        <v>455</v>
      </c>
      <c r="C134" s="143"/>
      <c r="D134" s="243"/>
      <c r="E134" s="245">
        <f t="shared" ref="E134:AJ134" si="14">E83+E77+E71</f>
        <v>0</v>
      </c>
      <c r="F134" s="245">
        <f t="shared" si="14"/>
        <v>0</v>
      </c>
      <c r="G134" s="245">
        <f t="shared" si="14"/>
        <v>0</v>
      </c>
      <c r="H134" s="245">
        <f t="shared" si="14"/>
        <v>0</v>
      </c>
      <c r="I134" s="245">
        <f t="shared" si="14"/>
        <v>0</v>
      </c>
      <c r="J134" s="245">
        <f t="shared" si="14"/>
        <v>0</v>
      </c>
      <c r="K134" s="245">
        <f t="shared" si="14"/>
        <v>0</v>
      </c>
      <c r="L134" s="245">
        <f t="shared" si="14"/>
        <v>0</v>
      </c>
      <c r="M134" s="245">
        <f t="shared" si="14"/>
        <v>0</v>
      </c>
      <c r="N134" s="245">
        <f t="shared" si="14"/>
        <v>0</v>
      </c>
      <c r="O134" s="245">
        <f t="shared" si="14"/>
        <v>0</v>
      </c>
      <c r="P134" s="245">
        <f t="shared" si="14"/>
        <v>0</v>
      </c>
      <c r="Q134" s="245">
        <f t="shared" si="14"/>
        <v>0</v>
      </c>
      <c r="R134" s="245">
        <f t="shared" si="14"/>
        <v>0</v>
      </c>
      <c r="S134" s="245">
        <f t="shared" si="14"/>
        <v>0</v>
      </c>
      <c r="T134" s="245">
        <f t="shared" si="14"/>
        <v>0</v>
      </c>
      <c r="U134" s="245">
        <f t="shared" si="14"/>
        <v>0</v>
      </c>
      <c r="V134" s="245">
        <f t="shared" si="14"/>
        <v>0</v>
      </c>
      <c r="W134" s="245">
        <f t="shared" si="14"/>
        <v>0</v>
      </c>
      <c r="X134" s="245">
        <f t="shared" si="14"/>
        <v>0</v>
      </c>
      <c r="Y134" s="245">
        <f t="shared" si="14"/>
        <v>0</v>
      </c>
      <c r="Z134" s="245">
        <f t="shared" si="14"/>
        <v>0</v>
      </c>
      <c r="AA134" s="245">
        <f t="shared" si="14"/>
        <v>0</v>
      </c>
      <c r="AB134" s="245">
        <f t="shared" si="14"/>
        <v>0</v>
      </c>
      <c r="AC134" s="245">
        <f t="shared" si="14"/>
        <v>0</v>
      </c>
      <c r="AD134" s="245">
        <f t="shared" si="14"/>
        <v>0</v>
      </c>
      <c r="AE134" s="245">
        <f t="shared" si="14"/>
        <v>0</v>
      </c>
      <c r="AF134" s="245">
        <f t="shared" si="14"/>
        <v>0</v>
      </c>
      <c r="AG134" s="245">
        <f t="shared" si="14"/>
        <v>0</v>
      </c>
      <c r="AH134" s="245">
        <f t="shared" si="14"/>
        <v>0</v>
      </c>
      <c r="AI134" s="245">
        <f t="shared" si="14"/>
        <v>0</v>
      </c>
      <c r="AJ134" s="245">
        <f t="shared" si="14"/>
        <v>0</v>
      </c>
      <c r="AK134" s="245">
        <f t="shared" ref="AK134:BB134" si="15">AK83+AK77+AK71</f>
        <v>0</v>
      </c>
      <c r="AL134" s="245">
        <f t="shared" si="15"/>
        <v>0</v>
      </c>
      <c r="AM134" s="245">
        <f t="shared" si="15"/>
        <v>0</v>
      </c>
      <c r="AN134" s="245">
        <f t="shared" si="15"/>
        <v>0</v>
      </c>
      <c r="AO134" s="245">
        <f t="shared" si="15"/>
        <v>0</v>
      </c>
      <c r="AP134" s="245">
        <f t="shared" si="15"/>
        <v>0</v>
      </c>
      <c r="AQ134" s="245">
        <f t="shared" si="15"/>
        <v>0</v>
      </c>
      <c r="AR134" s="245">
        <f t="shared" si="15"/>
        <v>0</v>
      </c>
      <c r="AS134" s="245">
        <f t="shared" si="15"/>
        <v>0</v>
      </c>
      <c r="AT134" s="245">
        <f t="shared" si="15"/>
        <v>0</v>
      </c>
      <c r="AU134" s="245">
        <f t="shared" si="15"/>
        <v>0</v>
      </c>
      <c r="AV134" s="245">
        <f t="shared" si="15"/>
        <v>0</v>
      </c>
      <c r="AW134" s="245">
        <f t="shared" si="15"/>
        <v>0</v>
      </c>
      <c r="AX134" s="245">
        <f t="shared" si="15"/>
        <v>0</v>
      </c>
      <c r="AY134" s="245">
        <f t="shared" si="15"/>
        <v>0</v>
      </c>
      <c r="AZ134" s="245">
        <f t="shared" si="15"/>
        <v>0</v>
      </c>
      <c r="BA134" s="245">
        <f t="shared" si="15"/>
        <v>0</v>
      </c>
      <c r="BB134" s="245">
        <f t="shared" si="15"/>
        <v>0</v>
      </c>
    </row>
    <row r="135" spans="1:54" ht="14" outlineLevel="2" thickBot="1">
      <c r="A135" s="138"/>
      <c r="B135" s="140" t="s">
        <v>456</v>
      </c>
      <c r="C135" s="141"/>
      <c r="D135" s="244"/>
      <c r="E135" s="245">
        <f>E133+E134</f>
        <v>0</v>
      </c>
      <c r="F135" s="245">
        <f t="shared" ref="F135:AW135" si="16">F133+F134</f>
        <v>0</v>
      </c>
      <c r="G135" s="245">
        <f t="shared" si="16"/>
        <v>0</v>
      </c>
      <c r="H135" s="245">
        <f t="shared" si="16"/>
        <v>0</v>
      </c>
      <c r="I135" s="245">
        <f t="shared" si="16"/>
        <v>0</v>
      </c>
      <c r="J135" s="245">
        <f t="shared" si="16"/>
        <v>0</v>
      </c>
      <c r="K135" s="245">
        <f t="shared" si="16"/>
        <v>0</v>
      </c>
      <c r="L135" s="245">
        <f t="shared" si="16"/>
        <v>0</v>
      </c>
      <c r="M135" s="245">
        <f t="shared" si="16"/>
        <v>0</v>
      </c>
      <c r="N135" s="245">
        <f t="shared" si="16"/>
        <v>0</v>
      </c>
      <c r="O135" s="245">
        <f t="shared" si="16"/>
        <v>0</v>
      </c>
      <c r="P135" s="245">
        <f t="shared" si="16"/>
        <v>0</v>
      </c>
      <c r="Q135" s="245">
        <f t="shared" si="16"/>
        <v>0</v>
      </c>
      <c r="R135" s="245">
        <f t="shared" si="16"/>
        <v>0</v>
      </c>
      <c r="S135" s="245">
        <f t="shared" si="16"/>
        <v>0</v>
      </c>
      <c r="T135" s="245">
        <f t="shared" si="16"/>
        <v>0</v>
      </c>
      <c r="U135" s="245">
        <f t="shared" si="16"/>
        <v>0</v>
      </c>
      <c r="V135" s="245">
        <f t="shared" si="16"/>
        <v>0</v>
      </c>
      <c r="W135" s="245">
        <f t="shared" si="16"/>
        <v>0</v>
      </c>
      <c r="X135" s="245">
        <f t="shared" si="16"/>
        <v>0</v>
      </c>
      <c r="Y135" s="245">
        <f t="shared" si="16"/>
        <v>0</v>
      </c>
      <c r="Z135" s="245">
        <f t="shared" si="16"/>
        <v>0</v>
      </c>
      <c r="AA135" s="245">
        <f t="shared" si="16"/>
        <v>0</v>
      </c>
      <c r="AB135" s="245">
        <f t="shared" si="16"/>
        <v>0</v>
      </c>
      <c r="AC135" s="245">
        <f t="shared" si="16"/>
        <v>0</v>
      </c>
      <c r="AD135" s="245">
        <f t="shared" si="16"/>
        <v>0</v>
      </c>
      <c r="AE135" s="245">
        <f t="shared" si="16"/>
        <v>0</v>
      </c>
      <c r="AF135" s="245">
        <f t="shared" si="16"/>
        <v>0</v>
      </c>
      <c r="AG135" s="245">
        <f t="shared" si="16"/>
        <v>0</v>
      </c>
      <c r="AH135" s="245">
        <f t="shared" si="16"/>
        <v>0</v>
      </c>
      <c r="AI135" s="245">
        <f t="shared" si="16"/>
        <v>0</v>
      </c>
      <c r="AJ135" s="245">
        <f t="shared" si="16"/>
        <v>0</v>
      </c>
      <c r="AK135" s="245">
        <f t="shared" si="16"/>
        <v>0</v>
      </c>
      <c r="AL135" s="245">
        <f t="shared" si="16"/>
        <v>0</v>
      </c>
      <c r="AM135" s="245">
        <f t="shared" si="16"/>
        <v>0</v>
      </c>
      <c r="AN135" s="245">
        <f t="shared" si="16"/>
        <v>0</v>
      </c>
      <c r="AO135" s="245">
        <f t="shared" si="16"/>
        <v>0</v>
      </c>
      <c r="AP135" s="245">
        <f t="shared" si="16"/>
        <v>0</v>
      </c>
      <c r="AQ135" s="245">
        <f t="shared" si="16"/>
        <v>0</v>
      </c>
      <c r="AR135" s="245">
        <f t="shared" si="16"/>
        <v>0</v>
      </c>
      <c r="AS135" s="245">
        <f t="shared" si="16"/>
        <v>0</v>
      </c>
      <c r="AT135" s="245">
        <f t="shared" si="16"/>
        <v>0</v>
      </c>
      <c r="AU135" s="245">
        <f t="shared" si="16"/>
        <v>0</v>
      </c>
      <c r="AV135" s="245">
        <f t="shared" si="16"/>
        <v>0</v>
      </c>
      <c r="AW135" s="245">
        <f t="shared" si="16"/>
        <v>0</v>
      </c>
      <c r="AX135" s="245">
        <f>AX133+AX134</f>
        <v>0</v>
      </c>
      <c r="AY135" s="245">
        <f>AY133+AY134</f>
        <v>0</v>
      </c>
      <c r="AZ135" s="245">
        <f>AZ133+AZ134</f>
        <v>0</v>
      </c>
      <c r="BA135" s="245">
        <f>BA133+BA134</f>
        <v>0</v>
      </c>
      <c r="BB135" s="245">
        <f>BB133+BB134</f>
        <v>0</v>
      </c>
    </row>
    <row r="136" spans="1:54" outlineLevel="1">
      <c r="A136" s="133"/>
      <c r="B136" s="134"/>
      <c r="C136" s="135"/>
      <c r="D136" s="135"/>
      <c r="E136" s="136"/>
      <c r="F136" s="137"/>
      <c r="G136" s="137"/>
      <c r="H136" s="137"/>
      <c r="I136" s="137"/>
      <c r="J136" s="137"/>
      <c r="K136" s="137"/>
      <c r="L136" s="137"/>
      <c r="M136" s="137"/>
      <c r="N136" s="137"/>
      <c r="O136" s="137"/>
      <c r="P136" s="137"/>
      <c r="Q136" s="137"/>
      <c r="R136" s="137"/>
      <c r="S136" s="137"/>
      <c r="T136" s="137"/>
      <c r="U136" s="137"/>
      <c r="V136" s="137"/>
      <c r="W136" s="137"/>
      <c r="X136" s="137"/>
      <c r="Y136" s="137"/>
      <c r="Z136" s="137"/>
      <c r="AA136" s="137"/>
      <c r="AB136" s="137"/>
      <c r="AC136" s="137"/>
      <c r="AD136" s="137"/>
      <c r="AE136" s="137"/>
      <c r="AF136" s="137"/>
      <c r="AG136" s="137"/>
      <c r="AH136" s="137"/>
      <c r="AI136" s="137"/>
      <c r="AJ136" s="137"/>
      <c r="AK136" s="137"/>
      <c r="AL136" s="137"/>
      <c r="AM136" s="137"/>
      <c r="AN136" s="137"/>
      <c r="AO136" s="137"/>
      <c r="AP136" s="137"/>
      <c r="AQ136" s="137"/>
      <c r="AR136" s="137"/>
      <c r="AS136" s="137"/>
      <c r="AT136" s="137"/>
      <c r="AU136" s="137"/>
      <c r="AV136" s="137"/>
      <c r="AW136" s="137"/>
      <c r="AX136" s="137"/>
      <c r="AY136" s="137"/>
      <c r="AZ136" s="137"/>
      <c r="BA136" s="137"/>
      <c r="BB136" s="137"/>
    </row>
    <row r="137" spans="1:54" outlineLevel="1">
      <c r="A137" s="133"/>
      <c r="B137" s="134"/>
      <c r="C137" s="135"/>
      <c r="D137" s="135"/>
      <c r="E137" s="136"/>
      <c r="F137" s="137"/>
      <c r="G137" s="137"/>
      <c r="H137" s="137"/>
      <c r="I137" s="137"/>
      <c r="J137" s="137"/>
      <c r="K137" s="137"/>
      <c r="L137" s="137"/>
      <c r="M137" s="137"/>
      <c r="N137" s="137"/>
      <c r="O137" s="137"/>
      <c r="P137" s="137"/>
      <c r="Q137" s="137"/>
      <c r="R137" s="137"/>
      <c r="S137" s="137"/>
      <c r="T137" s="137"/>
      <c r="U137" s="137"/>
      <c r="V137" s="137"/>
      <c r="W137" s="137"/>
      <c r="X137" s="137"/>
      <c r="Y137" s="137"/>
      <c r="Z137" s="137"/>
      <c r="AA137" s="137"/>
      <c r="AB137" s="137"/>
      <c r="AC137" s="137"/>
      <c r="AD137" s="137"/>
      <c r="AE137" s="137"/>
      <c r="AF137" s="137"/>
      <c r="AG137" s="137"/>
      <c r="AH137" s="137"/>
      <c r="AI137" s="137"/>
      <c r="AJ137" s="137"/>
      <c r="AK137" s="137"/>
      <c r="AL137" s="137"/>
      <c r="AM137" s="137"/>
      <c r="AN137" s="137"/>
      <c r="AO137" s="137"/>
      <c r="AP137" s="137"/>
      <c r="AQ137" s="137"/>
      <c r="AR137" s="137"/>
      <c r="AS137" s="137"/>
      <c r="AT137" s="137"/>
      <c r="AU137" s="137"/>
      <c r="AV137" s="137"/>
      <c r="AW137" s="137"/>
      <c r="AX137" s="137"/>
      <c r="AY137" s="137"/>
      <c r="AZ137" s="137"/>
      <c r="BA137" s="137"/>
      <c r="BB137" s="137"/>
    </row>
    <row r="138" spans="1:54">
      <c r="A138" s="133"/>
      <c r="B138" s="134"/>
      <c r="C138" s="135"/>
      <c r="D138" s="135"/>
      <c r="E138" s="136"/>
      <c r="F138" s="137"/>
      <c r="G138" s="137"/>
      <c r="H138" s="137"/>
      <c r="I138" s="137"/>
      <c r="J138" s="137"/>
      <c r="K138" s="137"/>
      <c r="L138" s="137"/>
      <c r="M138" s="137"/>
      <c r="N138" s="137"/>
      <c r="O138" s="137"/>
      <c r="P138" s="137"/>
      <c r="Q138" s="137"/>
      <c r="R138" s="137"/>
      <c r="S138" s="137"/>
      <c r="T138" s="137"/>
      <c r="U138" s="137"/>
      <c r="V138" s="137"/>
      <c r="W138" s="137"/>
      <c r="X138" s="137"/>
      <c r="Y138" s="137"/>
      <c r="Z138" s="137"/>
      <c r="AA138" s="137"/>
      <c r="AB138" s="137"/>
      <c r="AC138" s="137"/>
      <c r="AD138" s="137"/>
      <c r="AE138" s="137"/>
      <c r="AF138" s="137"/>
      <c r="AG138" s="137"/>
      <c r="AH138" s="137"/>
      <c r="AI138" s="137"/>
      <c r="AJ138" s="137"/>
      <c r="AK138" s="137"/>
      <c r="AL138" s="137"/>
      <c r="AM138" s="137"/>
      <c r="AN138" s="137"/>
      <c r="AO138" s="137"/>
      <c r="AP138" s="137"/>
      <c r="AQ138" s="137"/>
      <c r="AR138" s="137"/>
      <c r="AS138" s="137"/>
      <c r="AT138" s="137"/>
      <c r="AU138" s="137"/>
      <c r="AV138" s="137"/>
      <c r="AW138" s="137"/>
      <c r="AX138" s="137"/>
      <c r="AY138" s="137"/>
      <c r="AZ138" s="137"/>
      <c r="BA138" s="137"/>
      <c r="BB138" s="137"/>
    </row>
    <row r="139" spans="1:54" ht="15">
      <c r="A139" s="240" t="s">
        <v>457</v>
      </c>
      <c r="B139" s="134"/>
      <c r="C139" s="135"/>
      <c r="D139" s="135"/>
      <c r="E139" s="136"/>
      <c r="F139" s="137"/>
      <c r="G139" s="137"/>
      <c r="H139" s="137"/>
      <c r="I139" s="137"/>
      <c r="J139" s="137"/>
      <c r="K139" s="137"/>
      <c r="L139" s="137"/>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c r="AH139" s="137"/>
      <c r="AI139" s="137"/>
      <c r="AJ139" s="137"/>
      <c r="AK139" s="137"/>
      <c r="AL139" s="137"/>
      <c r="AM139" s="137"/>
      <c r="AN139" s="137"/>
      <c r="AO139" s="137"/>
      <c r="AP139" s="137"/>
      <c r="AQ139" s="137"/>
      <c r="AR139" s="137"/>
      <c r="AS139" s="137"/>
      <c r="AT139" s="137"/>
      <c r="AU139" s="137"/>
      <c r="AV139" s="137"/>
      <c r="AW139" s="137"/>
      <c r="AX139" s="137"/>
      <c r="AY139" s="137"/>
      <c r="AZ139" s="137"/>
      <c r="BA139" s="137"/>
      <c r="BB139" s="137"/>
    </row>
    <row r="140" spans="1:54" outlineLevel="1">
      <c r="A140" s="239"/>
      <c r="B140" s="134"/>
      <c r="C140" s="135"/>
      <c r="D140" s="135"/>
      <c r="E140" s="136"/>
      <c r="F140" s="137"/>
      <c r="G140" s="137"/>
      <c r="H140" s="137"/>
      <c r="I140" s="137"/>
      <c r="J140" s="137"/>
      <c r="K140" s="137"/>
      <c r="L140" s="137"/>
      <c r="M140" s="137"/>
      <c r="N140" s="137"/>
      <c r="O140" s="137"/>
      <c r="P140" s="137"/>
      <c r="Q140" s="137"/>
      <c r="R140" s="137"/>
      <c r="S140" s="137"/>
      <c r="T140" s="137"/>
      <c r="U140" s="137"/>
      <c r="V140" s="137"/>
      <c r="W140" s="137"/>
      <c r="X140" s="137"/>
      <c r="Y140" s="137"/>
      <c r="Z140" s="137"/>
      <c r="AA140" s="137"/>
      <c r="AB140" s="137"/>
      <c r="AC140" s="137"/>
      <c r="AD140" s="137"/>
      <c r="AE140" s="137"/>
      <c r="AF140" s="137"/>
      <c r="AG140" s="137"/>
      <c r="AH140" s="137"/>
      <c r="AI140" s="137"/>
      <c r="AJ140" s="137"/>
      <c r="AK140" s="137"/>
      <c r="AL140" s="137"/>
      <c r="AM140" s="137"/>
      <c r="AN140" s="137"/>
      <c r="AO140" s="137"/>
      <c r="AP140" s="137"/>
      <c r="AQ140" s="137"/>
      <c r="AR140" s="137"/>
      <c r="AS140" s="137"/>
      <c r="AT140" s="137"/>
      <c r="AU140" s="137"/>
      <c r="AV140" s="137"/>
      <c r="AW140" s="137"/>
      <c r="AX140" s="137"/>
      <c r="AY140" s="137"/>
      <c r="AZ140" s="137"/>
      <c r="BA140" s="137"/>
      <c r="BB140" s="137"/>
    </row>
    <row r="141" spans="1:54" outlineLevel="1">
      <c r="A141" s="239" t="s">
        <v>458</v>
      </c>
      <c r="B141" s="134"/>
      <c r="C141" s="135"/>
      <c r="D141" s="135"/>
      <c r="E141" s="136"/>
      <c r="F141" s="137"/>
      <c r="G141" s="137"/>
      <c r="H141" s="137"/>
      <c r="I141" s="137"/>
      <c r="J141" s="137"/>
      <c r="K141" s="137"/>
      <c r="L141" s="137"/>
      <c r="M141" s="137"/>
      <c r="N141" s="137"/>
      <c r="O141" s="137"/>
      <c r="P141" s="137"/>
      <c r="Q141" s="137"/>
      <c r="R141" s="137"/>
      <c r="S141" s="137"/>
      <c r="T141" s="137"/>
      <c r="U141" s="137"/>
      <c r="V141" s="137"/>
      <c r="W141" s="137"/>
      <c r="X141" s="137"/>
      <c r="Y141" s="137"/>
      <c r="Z141" s="137"/>
      <c r="AA141" s="137"/>
      <c r="AB141" s="137"/>
      <c r="AC141" s="137"/>
      <c r="AD141" s="137"/>
      <c r="AE141" s="137"/>
      <c r="AF141" s="137"/>
      <c r="AG141" s="137"/>
      <c r="AH141" s="137"/>
      <c r="AI141" s="137"/>
      <c r="AJ141" s="137"/>
      <c r="AK141" s="137"/>
      <c r="AL141" s="137"/>
      <c r="AM141" s="137"/>
      <c r="AN141" s="137"/>
      <c r="AO141" s="137"/>
      <c r="AP141" s="137"/>
      <c r="AQ141" s="137"/>
      <c r="AR141" s="137"/>
      <c r="AS141" s="137"/>
      <c r="AT141" s="137"/>
      <c r="AU141" s="137"/>
      <c r="AV141" s="137"/>
      <c r="AW141" s="137"/>
      <c r="AX141" s="137"/>
      <c r="AY141" s="137"/>
      <c r="AZ141" s="137"/>
      <c r="BA141" s="137"/>
      <c r="BB141" s="137"/>
    </row>
    <row r="142" spans="1:54" outlineLevel="2">
      <c r="A142" s="133"/>
      <c r="B142" s="134" t="s">
        <v>459</v>
      </c>
      <c r="C142" s="134" t="s">
        <v>158</v>
      </c>
      <c r="D142" s="135"/>
      <c r="E142" s="130">
        <v>2027</v>
      </c>
      <c r="F142" s="130">
        <v>2028</v>
      </c>
      <c r="G142" s="130">
        <v>2029</v>
      </c>
      <c r="H142" s="130">
        <v>2030</v>
      </c>
      <c r="I142" s="130">
        <v>2031</v>
      </c>
      <c r="J142" s="130">
        <v>2032</v>
      </c>
      <c r="K142" s="130">
        <v>2033</v>
      </c>
      <c r="L142" s="130">
        <v>2034</v>
      </c>
      <c r="M142" s="130">
        <v>2035</v>
      </c>
      <c r="N142" s="130">
        <v>2036</v>
      </c>
      <c r="O142" s="130">
        <v>2037</v>
      </c>
      <c r="P142" s="130">
        <v>2038</v>
      </c>
      <c r="Q142" s="130">
        <v>2039</v>
      </c>
      <c r="R142" s="130">
        <v>2040</v>
      </c>
      <c r="S142" s="130">
        <v>2041</v>
      </c>
      <c r="T142" s="130">
        <v>2042</v>
      </c>
      <c r="U142" s="130">
        <v>2043</v>
      </c>
      <c r="V142" s="130">
        <v>2044</v>
      </c>
      <c r="W142" s="130">
        <v>2045</v>
      </c>
      <c r="X142" s="130">
        <v>2046</v>
      </c>
      <c r="Y142" s="130">
        <v>2047</v>
      </c>
      <c r="Z142" s="130">
        <v>2048</v>
      </c>
      <c r="AA142" s="130">
        <v>2049</v>
      </c>
      <c r="AB142" s="130">
        <v>2050</v>
      </c>
      <c r="AC142" s="130">
        <v>2051</v>
      </c>
      <c r="AD142" s="130">
        <v>2052</v>
      </c>
      <c r="AE142" s="130">
        <v>2053</v>
      </c>
      <c r="AF142" s="130">
        <v>2054</v>
      </c>
      <c r="AG142" s="130">
        <v>2055</v>
      </c>
      <c r="AH142" s="130">
        <v>2056</v>
      </c>
      <c r="AI142" s="130">
        <v>2057</v>
      </c>
      <c r="AJ142" s="130">
        <v>2058</v>
      </c>
      <c r="AK142" s="130">
        <v>2059</v>
      </c>
      <c r="AL142" s="130">
        <v>2060</v>
      </c>
      <c r="AM142" s="130">
        <v>2061</v>
      </c>
      <c r="AN142" s="130">
        <v>2062</v>
      </c>
      <c r="AO142" s="130">
        <v>2063</v>
      </c>
      <c r="AP142" s="130">
        <v>2064</v>
      </c>
      <c r="AQ142" s="130">
        <v>2065</v>
      </c>
      <c r="AR142" s="130">
        <v>2066</v>
      </c>
      <c r="AS142" s="130">
        <v>2067</v>
      </c>
      <c r="AT142" s="130">
        <v>2068</v>
      </c>
      <c r="AU142" s="130">
        <v>2069</v>
      </c>
      <c r="AV142" s="130">
        <v>2070</v>
      </c>
      <c r="AW142" s="130">
        <v>2071</v>
      </c>
      <c r="AX142" s="130">
        <v>2072</v>
      </c>
      <c r="AY142" s="130">
        <v>2073</v>
      </c>
      <c r="AZ142" s="130">
        <v>2074</v>
      </c>
      <c r="BA142" s="130">
        <v>2075</v>
      </c>
      <c r="BB142" s="130">
        <v>2076</v>
      </c>
    </row>
    <row r="143" spans="1:54" ht="12.75" customHeight="1" outlineLevel="2">
      <c r="A143" s="423" t="s">
        <v>460</v>
      </c>
      <c r="B143" s="135" t="s">
        <v>282</v>
      </c>
      <c r="C143" s="135" t="s">
        <v>385</v>
      </c>
      <c r="D143" s="135" t="s">
        <v>379</v>
      </c>
      <c r="E143" s="21">
        <f>-(E$158*'Fixed Data'!$B$25*'Fixed Data'!E$47*'Fixed Data'!$B$24*'Fixed Data'!$B$23+E$158*'Fixed Data'!$B$26)*'Fixed Data'!L42/10^6</f>
        <v>0</v>
      </c>
      <c r="F143" s="21">
        <f>-(F$158*'Fixed Data'!$B$25*'Fixed Data'!F$47*'Fixed Data'!$B$24*'Fixed Data'!$B$23+F$158*'Fixed Data'!$B$26)*'Fixed Data'!M42/10^6</f>
        <v>0</v>
      </c>
      <c r="G143" s="21">
        <f>-(G$158*'Fixed Data'!$B$25*'Fixed Data'!G$47*'Fixed Data'!$B$24*'Fixed Data'!$B$23+G$158*'Fixed Data'!$B$26)*'Fixed Data'!N42/10^6</f>
        <v>0</v>
      </c>
      <c r="H143" s="21">
        <f>-(H$158*'Fixed Data'!$B$25*'Fixed Data'!H$47*'Fixed Data'!$B$24*'Fixed Data'!$B$23+H$158*'Fixed Data'!$B$26)*'Fixed Data'!O42/10^6</f>
        <v>0</v>
      </c>
      <c r="I143" s="21">
        <f>-(I$158*'Fixed Data'!$B$25*'Fixed Data'!I$47*'Fixed Data'!$B$24*'Fixed Data'!$B$23+I$158*'Fixed Data'!$B$26)*'Fixed Data'!P42/10^6</f>
        <v>0</v>
      </c>
      <c r="J143" s="21">
        <f>-(J$158*'Fixed Data'!$B$25*'Fixed Data'!J$47*'Fixed Data'!$B$24*'Fixed Data'!$B$23+J$158*'Fixed Data'!$B$26)*'Fixed Data'!Q42/10^6</f>
        <v>0</v>
      </c>
      <c r="K143" s="21">
        <f>-(K$158*'Fixed Data'!$B$25*'Fixed Data'!K$47*'Fixed Data'!$B$24*'Fixed Data'!$B$23+K$158*'Fixed Data'!$B$26)*'Fixed Data'!R42/10^6</f>
        <v>0</v>
      </c>
      <c r="L143" s="21">
        <f>-(L$158*'Fixed Data'!$B$25*'Fixed Data'!L$47*'Fixed Data'!$B$24*'Fixed Data'!$B$23+L$158*'Fixed Data'!$B$26)*'Fixed Data'!S42/10^6</f>
        <v>0</v>
      </c>
      <c r="M143" s="21">
        <f>-(M$158*'Fixed Data'!$B$25*'Fixed Data'!M$47*'Fixed Data'!$B$24*'Fixed Data'!$B$23+M$158*'Fixed Data'!$B$26)*'Fixed Data'!T42/10^6</f>
        <v>0</v>
      </c>
      <c r="N143" s="21">
        <f>-(N$158*'Fixed Data'!$B$25*'Fixed Data'!N$47*'Fixed Data'!$B$24*'Fixed Data'!$B$23+N$158*'Fixed Data'!$B$26)*'Fixed Data'!U42/10^6</f>
        <v>0</v>
      </c>
      <c r="O143" s="21">
        <f>-(O$158*'Fixed Data'!$B$25*'Fixed Data'!O$47*'Fixed Data'!$B$24*'Fixed Data'!$B$23+O$158*'Fixed Data'!$B$26)*'Fixed Data'!V42/10^6</f>
        <v>0</v>
      </c>
      <c r="P143" s="21">
        <f>-(P$158*'Fixed Data'!$B$25*'Fixed Data'!P$47*'Fixed Data'!$B$24*'Fixed Data'!$B$23+P$158*'Fixed Data'!$B$26)*'Fixed Data'!W42/10^6</f>
        <v>0</v>
      </c>
      <c r="Q143" s="21">
        <f>-(Q$158*'Fixed Data'!$B$25*'Fixed Data'!Q$47*'Fixed Data'!$B$24*'Fixed Data'!$B$23+Q$158*'Fixed Data'!$B$26)*'Fixed Data'!X42/10^6</f>
        <v>0</v>
      </c>
      <c r="R143" s="21">
        <f>-(R$158*'Fixed Data'!$B$25*'Fixed Data'!R$47*'Fixed Data'!$B$24*'Fixed Data'!$B$23+R$158*'Fixed Data'!$B$26)*'Fixed Data'!Y42/10^6</f>
        <v>0</v>
      </c>
      <c r="S143" s="21">
        <f>-(S$158*'Fixed Data'!$B$25*'Fixed Data'!S$47*'Fixed Data'!$B$24*'Fixed Data'!$B$23+S$158*'Fixed Data'!$B$26)*'Fixed Data'!Z42/10^6</f>
        <v>0</v>
      </c>
      <c r="T143" s="21">
        <f>-(T$158*'Fixed Data'!$B$25*'Fixed Data'!T$47*'Fixed Data'!$B$24*'Fixed Data'!$B$23+T$158*'Fixed Data'!$B$26)*'Fixed Data'!AA42/10^6</f>
        <v>0</v>
      </c>
      <c r="U143" s="21">
        <f>-(U$158*'Fixed Data'!$B$25*'Fixed Data'!U$47*'Fixed Data'!$B$24*'Fixed Data'!$B$23+U$158*'Fixed Data'!$B$26)*'Fixed Data'!AB42/10^6</f>
        <v>0</v>
      </c>
      <c r="V143" s="21">
        <f>-(V$158*'Fixed Data'!$B$25*'Fixed Data'!V$47*'Fixed Data'!$B$24*'Fixed Data'!$B$23+V$158*'Fixed Data'!$B$26)*'Fixed Data'!AC42/10^6</f>
        <v>0</v>
      </c>
      <c r="W143" s="21">
        <f>-(W$158*'Fixed Data'!$B$25*'Fixed Data'!W$47*'Fixed Data'!$B$24*'Fixed Data'!$B$23+W$158*'Fixed Data'!$B$26)*'Fixed Data'!AD42/10^6</f>
        <v>0</v>
      </c>
      <c r="X143" s="21">
        <f>-(X$158*'Fixed Data'!$B$25*'Fixed Data'!X$47*'Fixed Data'!$B$24*'Fixed Data'!$B$23+X$158*'Fixed Data'!$B$26)*'Fixed Data'!AE42/10^6</f>
        <v>0</v>
      </c>
      <c r="Y143" s="21">
        <f>-(Y$158*'Fixed Data'!$B$25*'Fixed Data'!Y$47*'Fixed Data'!$B$24*'Fixed Data'!$B$23+Y$158*'Fixed Data'!$B$26)*'Fixed Data'!AF42/10^6</f>
        <v>0</v>
      </c>
      <c r="Z143" s="21">
        <f>-(Z$158*'Fixed Data'!$B$25*'Fixed Data'!Z$47*'Fixed Data'!$B$24*'Fixed Data'!$B$23+Z$158*'Fixed Data'!$B$26)*'Fixed Data'!AG42/10^6</f>
        <v>0</v>
      </c>
      <c r="AA143" s="21">
        <f>-(AA$158*'Fixed Data'!$B$25*'Fixed Data'!AA$47*'Fixed Data'!$B$24*'Fixed Data'!$B$23+AA$158*'Fixed Data'!$B$26)*'Fixed Data'!AH42/10^6</f>
        <v>0</v>
      </c>
      <c r="AB143" s="21">
        <f>-(AB$158*'Fixed Data'!$B$25*'Fixed Data'!AB$47*'Fixed Data'!$B$24*'Fixed Data'!$B$23+AB$158*'Fixed Data'!$B$26)*'Fixed Data'!AI42/10^6</f>
        <v>0</v>
      </c>
      <c r="AC143" s="21">
        <f>-(AC$158*'Fixed Data'!$B$25*'Fixed Data'!AC$47*'Fixed Data'!$B$24*'Fixed Data'!$B$23+AC$158*'Fixed Data'!$B$26)*'Fixed Data'!AJ42/10^6</f>
        <v>0</v>
      </c>
      <c r="AD143" s="21">
        <f>-(AD$158*'Fixed Data'!$B$25*'Fixed Data'!AD$47*'Fixed Data'!$B$24*'Fixed Data'!$B$23+AD$158*'Fixed Data'!$B$26)*'Fixed Data'!AK42/10^6</f>
        <v>0</v>
      </c>
      <c r="AE143" s="21">
        <f>-(AE$158*'Fixed Data'!$B$25*'Fixed Data'!AE$47*'Fixed Data'!$B$24*'Fixed Data'!$B$23+AE$158*'Fixed Data'!$B$26)*'Fixed Data'!AL42/10^6</f>
        <v>0</v>
      </c>
      <c r="AF143" s="21">
        <f>-(AF$158*'Fixed Data'!$B$25*'Fixed Data'!AF$47*'Fixed Data'!$B$24*'Fixed Data'!$B$23+AF$158*'Fixed Data'!$B$26)*'Fixed Data'!AM42/10^6</f>
        <v>0</v>
      </c>
      <c r="AG143" s="21">
        <f>-(AG$158*'Fixed Data'!$B$25*'Fixed Data'!AG$47*'Fixed Data'!$B$24*'Fixed Data'!$B$23+AG$158*'Fixed Data'!$B$26)*'Fixed Data'!AN42/10^6</f>
        <v>0</v>
      </c>
      <c r="AH143" s="21">
        <f>-(AH$158*'Fixed Data'!$B$25*'Fixed Data'!AH$47*'Fixed Data'!$B$24*'Fixed Data'!$B$23+AH$158*'Fixed Data'!$B$26)*'Fixed Data'!AO42/10^6</f>
        <v>0</v>
      </c>
      <c r="AI143" s="21">
        <f>-(AI$158*'Fixed Data'!$B$25*'Fixed Data'!AI$47*'Fixed Data'!$B$24*'Fixed Data'!$B$23+AI$158*'Fixed Data'!$B$26)*'Fixed Data'!AP42/10^6</f>
        <v>0</v>
      </c>
      <c r="AJ143" s="21">
        <f>-(AJ$158*'Fixed Data'!$B$25*'Fixed Data'!AJ$47*'Fixed Data'!$B$24*'Fixed Data'!$B$23+AJ$158*'Fixed Data'!$B$26)*'Fixed Data'!AQ42/10^6</f>
        <v>0</v>
      </c>
      <c r="AK143" s="21">
        <f>-(AK$158*'Fixed Data'!$B$25*'Fixed Data'!AK$47*'Fixed Data'!$B$24*'Fixed Data'!$B$23+AK$158*'Fixed Data'!$B$26)*'Fixed Data'!AR42/10^6</f>
        <v>0</v>
      </c>
      <c r="AL143" s="21">
        <f>-(AL$158*'Fixed Data'!$B$25*'Fixed Data'!AL$47*'Fixed Data'!$B$24*'Fixed Data'!$B$23+AL$158*'Fixed Data'!$B$26)*'Fixed Data'!AS42/10^6</f>
        <v>0</v>
      </c>
      <c r="AM143" s="21">
        <f>-(AM$158*'Fixed Data'!$B$25*'Fixed Data'!AM$47*'Fixed Data'!$B$24*'Fixed Data'!$B$23+AM$158*'Fixed Data'!$B$26)*'Fixed Data'!AT42/10^6</f>
        <v>0</v>
      </c>
      <c r="AN143" s="21">
        <f>-(AN$158*'Fixed Data'!$B$25*'Fixed Data'!AN$47*'Fixed Data'!$B$24*'Fixed Data'!$B$23+AN$158*'Fixed Data'!$B$26)*'Fixed Data'!AU42/10^6</f>
        <v>0</v>
      </c>
      <c r="AO143" s="21">
        <f>-(AO$158*'Fixed Data'!$B$25*'Fixed Data'!AO$47*'Fixed Data'!$B$24*'Fixed Data'!$B$23+AO$158*'Fixed Data'!$B$26)*'Fixed Data'!AV42/10^6</f>
        <v>0</v>
      </c>
      <c r="AP143" s="21">
        <f>-(AP$158*'Fixed Data'!$B$25*'Fixed Data'!AP$47*'Fixed Data'!$B$24*'Fixed Data'!$B$23+AP$158*'Fixed Data'!$B$26)*'Fixed Data'!AW42/10^6</f>
        <v>0</v>
      </c>
      <c r="AQ143" s="21">
        <f>-(AQ$158*'Fixed Data'!$B$25*'Fixed Data'!AQ$47*'Fixed Data'!$B$24*'Fixed Data'!$B$23+AQ$158*'Fixed Data'!$B$26)*'Fixed Data'!AX42/10^6</f>
        <v>0</v>
      </c>
      <c r="AR143" s="21">
        <f>-(AR$158*'Fixed Data'!$B$25*'Fixed Data'!AR$47*'Fixed Data'!$B$24*'Fixed Data'!$B$23+AR$158*'Fixed Data'!$B$26)*'Fixed Data'!AY42/10^6</f>
        <v>0</v>
      </c>
      <c r="AS143" s="21">
        <f>-(AS$158*'Fixed Data'!$B$25*'Fixed Data'!AS$47*'Fixed Data'!$B$24*'Fixed Data'!$B$23+AS$158*'Fixed Data'!$B$26)*'Fixed Data'!AZ42/10^6</f>
        <v>0</v>
      </c>
      <c r="AT143" s="21">
        <f>-(AT$158*'Fixed Data'!$B$25*'Fixed Data'!AT$47*'Fixed Data'!$B$24*'Fixed Data'!$B$23+AT$158*'Fixed Data'!$B$26)*'Fixed Data'!BA42/10^6</f>
        <v>0</v>
      </c>
      <c r="AU143" s="21">
        <f>-(AU$158*'Fixed Data'!$B$25*'Fixed Data'!AU$47*'Fixed Data'!$B$24*'Fixed Data'!$B$23+AU$158*'Fixed Data'!$B$26)*'Fixed Data'!BB42/10^6</f>
        <v>0</v>
      </c>
      <c r="AV143" s="21">
        <f>-(AV$158*'Fixed Data'!$B$25*'Fixed Data'!AV$47*'Fixed Data'!$B$24*'Fixed Data'!$B$23+AV$158*'Fixed Data'!$B$26)*'Fixed Data'!BC42/10^6</f>
        <v>0</v>
      </c>
      <c r="AW143" s="21">
        <f>-(AW$158*'Fixed Data'!$B$25*'Fixed Data'!AW$47*'Fixed Data'!$B$24*'Fixed Data'!$B$23+AW$158*'Fixed Data'!$B$26)*'Fixed Data'!BD42/10^6</f>
        <v>0</v>
      </c>
      <c r="AX143" s="21">
        <f>-(AX$158*'Fixed Data'!$B$25*'Fixed Data'!AX$47*'Fixed Data'!$B$24*'Fixed Data'!$B$23+AX$158*'Fixed Data'!$B$26)*'Fixed Data'!BE42/10^6</f>
        <v>0</v>
      </c>
      <c r="AY143" s="21">
        <f>-(AY$158*'Fixed Data'!$B$25*'Fixed Data'!AY$47*'Fixed Data'!$B$24*'Fixed Data'!$B$23+AY$158*'Fixed Data'!$B$26)*'Fixed Data'!BF42/10^6</f>
        <v>0</v>
      </c>
      <c r="AZ143" s="21">
        <f>-(AZ$158*'Fixed Data'!$B$25*'Fixed Data'!AZ$47*'Fixed Data'!$B$24*'Fixed Data'!$B$23+AZ$158*'Fixed Data'!$B$26)*'Fixed Data'!BG42/10^6</f>
        <v>0</v>
      </c>
      <c r="BA143" s="21">
        <f>-(BA$158*'Fixed Data'!$B$25*'Fixed Data'!BA$47*'Fixed Data'!$B$24*'Fixed Data'!$B$23+BA$158*'Fixed Data'!$B$26)*'Fixed Data'!BH42/10^6</f>
        <v>0</v>
      </c>
      <c r="BB143" s="21">
        <f>-(BB$158*'Fixed Data'!$B$25*'Fixed Data'!BB$47*'Fixed Data'!$B$24*'Fixed Data'!$B$23+BB$158*'Fixed Data'!$B$26)*'Fixed Data'!BI42/10^6</f>
        <v>0</v>
      </c>
    </row>
    <row r="144" spans="1:54" outlineLevel="2">
      <c r="A144" s="424"/>
      <c r="B144" s="135" t="s">
        <v>282</v>
      </c>
      <c r="C144" s="135"/>
      <c r="D144" s="135" t="s">
        <v>379</v>
      </c>
      <c r="E144" s="279"/>
      <c r="F144" s="279"/>
      <c r="G144" s="279"/>
      <c r="H144" s="279"/>
      <c r="I144" s="279"/>
      <c r="J144" s="279"/>
      <c r="K144" s="279"/>
      <c r="L144" s="279"/>
      <c r="M144" s="279"/>
      <c r="N144" s="279"/>
      <c r="O144" s="279"/>
      <c r="P144" s="279"/>
      <c r="Q144" s="279"/>
      <c r="R144" s="279"/>
      <c r="S144" s="279"/>
      <c r="T144" s="279"/>
      <c r="U144" s="279"/>
      <c r="V144" s="279"/>
      <c r="W144" s="279"/>
      <c r="X144" s="279"/>
      <c r="Y144" s="279"/>
      <c r="Z144" s="279"/>
      <c r="AA144" s="279"/>
      <c r="AB144" s="279"/>
      <c r="AC144" s="279"/>
      <c r="AD144" s="279"/>
      <c r="AE144" s="279"/>
      <c r="AF144" s="279"/>
      <c r="AG144" s="279"/>
      <c r="AH144" s="279"/>
      <c r="AI144" s="279"/>
      <c r="AJ144" s="279"/>
      <c r="AK144" s="279"/>
      <c r="AL144" s="279"/>
      <c r="AM144" s="279"/>
      <c r="AN144" s="279"/>
      <c r="AO144" s="279"/>
      <c r="AP144" s="279"/>
      <c r="AQ144" s="279"/>
      <c r="AR144" s="279"/>
      <c r="AS144" s="279"/>
      <c r="AT144" s="279"/>
      <c r="AU144" s="279"/>
      <c r="AV144" s="279"/>
      <c r="AW144" s="279"/>
      <c r="AX144" s="279"/>
      <c r="AY144" s="279"/>
      <c r="AZ144" s="279"/>
      <c r="BA144" s="279"/>
      <c r="BB144" s="279"/>
    </row>
    <row r="145" spans="1:54" outlineLevel="2">
      <c r="A145" s="424"/>
      <c r="B145" s="135" t="s">
        <v>282</v>
      </c>
      <c r="C145" s="135"/>
      <c r="D145" s="135" t="s">
        <v>379</v>
      </c>
      <c r="E145" s="279"/>
      <c r="F145" s="279"/>
      <c r="G145" s="279"/>
      <c r="H145" s="279"/>
      <c r="I145" s="279"/>
      <c r="J145" s="279"/>
      <c r="K145" s="279"/>
      <c r="L145" s="279"/>
      <c r="M145" s="279"/>
      <c r="N145" s="279"/>
      <c r="O145" s="279"/>
      <c r="P145" s="279"/>
      <c r="Q145" s="279"/>
      <c r="R145" s="279"/>
      <c r="S145" s="279"/>
      <c r="T145" s="279"/>
      <c r="U145" s="279"/>
      <c r="V145" s="279"/>
      <c r="W145" s="279"/>
      <c r="X145" s="279"/>
      <c r="Y145" s="279"/>
      <c r="Z145" s="279"/>
      <c r="AA145" s="279"/>
      <c r="AB145" s="279"/>
      <c r="AC145" s="279"/>
      <c r="AD145" s="279"/>
      <c r="AE145" s="279"/>
      <c r="AF145" s="279"/>
      <c r="AG145" s="279"/>
      <c r="AH145" s="279"/>
      <c r="AI145" s="279"/>
      <c r="AJ145" s="279"/>
      <c r="AK145" s="279"/>
      <c r="AL145" s="279"/>
      <c r="AM145" s="279"/>
      <c r="AN145" s="279"/>
      <c r="AO145" s="279"/>
      <c r="AP145" s="279"/>
      <c r="AQ145" s="279"/>
      <c r="AR145" s="279"/>
      <c r="AS145" s="279"/>
      <c r="AT145" s="279"/>
      <c r="AU145" s="279"/>
      <c r="AV145" s="279"/>
      <c r="AW145" s="279"/>
      <c r="AX145" s="279"/>
      <c r="AY145" s="279"/>
      <c r="AZ145" s="279"/>
      <c r="BA145" s="279"/>
      <c r="BB145" s="279"/>
    </row>
    <row r="146" spans="1:54" outlineLevel="2">
      <c r="A146" s="424"/>
      <c r="B146" s="135" t="s">
        <v>285</v>
      </c>
      <c r="C146" s="135" t="s">
        <v>461</v>
      </c>
      <c r="D146" s="135" t="s">
        <v>379</v>
      </c>
      <c r="E146" s="21">
        <f>-E$161*'Fixed Data'!$B$20*'Fixed Data'!$B$22</f>
        <v>0</v>
      </c>
      <c r="F146" s="21">
        <f>-F$161*'Fixed Data'!$B$20*'Fixed Data'!$B$22</f>
        <v>0</v>
      </c>
      <c r="G146" s="21">
        <f>-G$161*'Fixed Data'!$B$20*'Fixed Data'!$B$22</f>
        <v>0</v>
      </c>
      <c r="H146" s="21">
        <f>-H$161*'Fixed Data'!$B$20*'Fixed Data'!$B$22</f>
        <v>0</v>
      </c>
      <c r="I146" s="21">
        <f>-I$161*'Fixed Data'!$B$20*'Fixed Data'!$B$22</f>
        <v>0</v>
      </c>
      <c r="J146" s="21">
        <f>-J$161*'Fixed Data'!$B$20*'Fixed Data'!$B$22</f>
        <v>0</v>
      </c>
      <c r="K146" s="21">
        <f>-K$161*'Fixed Data'!$B$20*'Fixed Data'!$B$22</f>
        <v>0</v>
      </c>
      <c r="L146" s="21">
        <f>-L$161*'Fixed Data'!$B$20*'Fixed Data'!$B$22</f>
        <v>0</v>
      </c>
      <c r="M146" s="21">
        <f>-M$161*'Fixed Data'!$B$20*'Fixed Data'!$B$22</f>
        <v>0</v>
      </c>
      <c r="N146" s="21">
        <f>-N$161*'Fixed Data'!$B$20*'Fixed Data'!$B$22</f>
        <v>0</v>
      </c>
      <c r="O146" s="21">
        <f>-O$161*'Fixed Data'!$B$20*'Fixed Data'!$B$22</f>
        <v>0</v>
      </c>
      <c r="P146" s="21">
        <f>-P$161*'Fixed Data'!$B$20*'Fixed Data'!$B$22</f>
        <v>0</v>
      </c>
      <c r="Q146" s="21">
        <f>-Q$161*'Fixed Data'!$B$20*'Fixed Data'!$B$22</f>
        <v>0</v>
      </c>
      <c r="R146" s="21">
        <f>-R$161*'Fixed Data'!$B$20*'Fixed Data'!$B$22</f>
        <v>0</v>
      </c>
      <c r="S146" s="21">
        <f>-S$161*'Fixed Data'!$B$20*'Fixed Data'!$B$22</f>
        <v>0</v>
      </c>
      <c r="T146" s="21">
        <f>-T$161*'Fixed Data'!$B$20*'Fixed Data'!$B$22</f>
        <v>0</v>
      </c>
      <c r="U146" s="21">
        <f>-U$161*'Fixed Data'!$B$20*'Fixed Data'!$B$22</f>
        <v>0</v>
      </c>
      <c r="V146" s="21">
        <f>-V$161*'Fixed Data'!$B$20*'Fixed Data'!$B$22</f>
        <v>0</v>
      </c>
      <c r="W146" s="21">
        <f>-W$161*'Fixed Data'!$B$20*'Fixed Data'!$B$22</f>
        <v>0</v>
      </c>
      <c r="X146" s="21">
        <f>-X$161*'Fixed Data'!$B$20*'Fixed Data'!$B$22</f>
        <v>0</v>
      </c>
      <c r="Y146" s="21">
        <f>-Y$161*'Fixed Data'!$B$20*'Fixed Data'!$B$22</f>
        <v>0</v>
      </c>
      <c r="Z146" s="21">
        <f>-Z$161*'Fixed Data'!$B$20*'Fixed Data'!$B$22</f>
        <v>0</v>
      </c>
      <c r="AA146" s="21">
        <f>-AA$161*'Fixed Data'!$B$20*'Fixed Data'!$B$22</f>
        <v>0</v>
      </c>
      <c r="AB146" s="21">
        <f>-AB$161*'Fixed Data'!$B$20*'Fixed Data'!$B$22</f>
        <v>0</v>
      </c>
      <c r="AC146" s="21">
        <f>-AC$161*'Fixed Data'!$B$20*'Fixed Data'!$B$22</f>
        <v>0</v>
      </c>
      <c r="AD146" s="21">
        <f>-AD$161*'Fixed Data'!$B$20*'Fixed Data'!$B$22</f>
        <v>0</v>
      </c>
      <c r="AE146" s="21">
        <f>-AE$161*'Fixed Data'!$B$20*'Fixed Data'!$B$22</f>
        <v>0</v>
      </c>
      <c r="AF146" s="21">
        <f>-AF$161*'Fixed Data'!$B$20*'Fixed Data'!$B$22</f>
        <v>0</v>
      </c>
      <c r="AG146" s="21">
        <f>-AG$161*'Fixed Data'!$B$20*'Fixed Data'!$B$22</f>
        <v>0</v>
      </c>
      <c r="AH146" s="21">
        <f>-AH$161*'Fixed Data'!$B$20*'Fixed Data'!$B$22</f>
        <v>0</v>
      </c>
      <c r="AI146" s="21">
        <f>-AI$161*'Fixed Data'!$B$20*'Fixed Data'!$B$22</f>
        <v>0</v>
      </c>
      <c r="AJ146" s="21">
        <f>-AJ$161*'Fixed Data'!$B$20*'Fixed Data'!$B$22</f>
        <v>0</v>
      </c>
      <c r="AK146" s="21">
        <f>-AK$161*'Fixed Data'!$B$20*'Fixed Data'!$B$22</f>
        <v>0</v>
      </c>
      <c r="AL146" s="21">
        <f>-AL$161*'Fixed Data'!$B$20*'Fixed Data'!$B$22</f>
        <v>0</v>
      </c>
      <c r="AM146" s="21">
        <f>-AM$161*'Fixed Data'!$B$20*'Fixed Data'!$B$22</f>
        <v>0</v>
      </c>
      <c r="AN146" s="21">
        <f>-AN$161*'Fixed Data'!$B$20*'Fixed Data'!$B$22</f>
        <v>0</v>
      </c>
      <c r="AO146" s="21">
        <f>-AO$161*'Fixed Data'!$B$20*'Fixed Data'!$B$22</f>
        <v>0</v>
      </c>
      <c r="AP146" s="21">
        <f>-AP$161*'Fixed Data'!$B$20*'Fixed Data'!$B$22</f>
        <v>0</v>
      </c>
      <c r="AQ146" s="21">
        <f>-AQ$161*'Fixed Data'!$B$20*'Fixed Data'!$B$22</f>
        <v>0</v>
      </c>
      <c r="AR146" s="21">
        <f>-AR$161*'Fixed Data'!$B$20*'Fixed Data'!$B$22</f>
        <v>0</v>
      </c>
      <c r="AS146" s="21">
        <f>-AS$161*'Fixed Data'!$B$20*'Fixed Data'!$B$22</f>
        <v>0</v>
      </c>
      <c r="AT146" s="21">
        <f>-AT$161*'Fixed Data'!$B$20*'Fixed Data'!$B$22</f>
        <v>0</v>
      </c>
      <c r="AU146" s="21">
        <f>-AU$161*'Fixed Data'!$B$20*'Fixed Data'!$B$22</f>
        <v>0</v>
      </c>
      <c r="AV146" s="21">
        <f>-AV$161*'Fixed Data'!$B$20*'Fixed Data'!$B$22</f>
        <v>0</v>
      </c>
      <c r="AW146" s="21">
        <f>-AW$161*'Fixed Data'!$B$20*'Fixed Data'!$B$22</f>
        <v>0</v>
      </c>
      <c r="AX146" s="21">
        <f>-AX$161*'Fixed Data'!$B$20*'Fixed Data'!$B$22</f>
        <v>0</v>
      </c>
      <c r="AY146" s="21">
        <f>-AY$161*'Fixed Data'!$B$20*'Fixed Data'!$B$22</f>
        <v>0</v>
      </c>
      <c r="AZ146" s="21">
        <f>-AZ$161*'Fixed Data'!$B$20*'Fixed Data'!$B$22</f>
        <v>0</v>
      </c>
      <c r="BA146" s="21">
        <f>-BA$161*'Fixed Data'!$B$20*'Fixed Data'!$B$22</f>
        <v>0</v>
      </c>
      <c r="BB146" s="21">
        <f>-BB$161*'Fixed Data'!$B$20*'Fixed Data'!$B$22</f>
        <v>0</v>
      </c>
    </row>
    <row r="147" spans="1:54" outlineLevel="2">
      <c r="A147" s="424"/>
      <c r="B147" s="135" t="s">
        <v>285</v>
      </c>
      <c r="C147" s="135" t="s">
        <v>462</v>
      </c>
      <c r="D147" s="135" t="s">
        <v>379</v>
      </c>
      <c r="E147" s="21">
        <f>-E$162*'Fixed Data'!$B$21*'Fixed Data'!$B$22</f>
        <v>0</v>
      </c>
      <c r="F147" s="21">
        <f>-F$162*'Fixed Data'!$B$21*'Fixed Data'!$B$22</f>
        <v>0</v>
      </c>
      <c r="G147" s="21">
        <f>-G$162*'Fixed Data'!$B$21*'Fixed Data'!$B$22</f>
        <v>0</v>
      </c>
      <c r="H147" s="21">
        <f>-H$162*'Fixed Data'!$B$21*'Fixed Data'!$B$22</f>
        <v>0</v>
      </c>
      <c r="I147" s="21">
        <f>-I$162*'Fixed Data'!$B$21*'Fixed Data'!$B$22</f>
        <v>0</v>
      </c>
      <c r="J147" s="21">
        <f>-J$162*'Fixed Data'!$B$21*'Fixed Data'!$B$22</f>
        <v>0</v>
      </c>
      <c r="K147" s="21">
        <f>-K$162*'Fixed Data'!$B$21*'Fixed Data'!$B$22</f>
        <v>0</v>
      </c>
      <c r="L147" s="21">
        <f>-L$162*'Fixed Data'!$B$21*'Fixed Data'!$B$22</f>
        <v>0</v>
      </c>
      <c r="M147" s="21">
        <f>-M$162*'Fixed Data'!$B$21*'Fixed Data'!$B$22</f>
        <v>0</v>
      </c>
      <c r="N147" s="21">
        <f>-N$162*'Fixed Data'!$B$21*'Fixed Data'!$B$22</f>
        <v>0</v>
      </c>
      <c r="O147" s="21">
        <f>-O$162*'Fixed Data'!$B$21*'Fixed Data'!$B$22</f>
        <v>0</v>
      </c>
      <c r="P147" s="21">
        <f>-P$162*'Fixed Data'!$B$21*'Fixed Data'!$B$22</f>
        <v>0</v>
      </c>
      <c r="Q147" s="21">
        <f>-Q$162*'Fixed Data'!$B$21*'Fixed Data'!$B$22</f>
        <v>0</v>
      </c>
      <c r="R147" s="21">
        <f>-R$162*'Fixed Data'!$B$21*'Fixed Data'!$B$22</f>
        <v>0</v>
      </c>
      <c r="S147" s="21">
        <f>-S$162*'Fixed Data'!$B$21*'Fixed Data'!$B$22</f>
        <v>0</v>
      </c>
      <c r="T147" s="21">
        <f>-T$162*'Fixed Data'!$B$21*'Fixed Data'!$B$22</f>
        <v>0</v>
      </c>
      <c r="U147" s="21">
        <f>-U$162*'Fixed Data'!$B$21*'Fixed Data'!$B$22</f>
        <v>0</v>
      </c>
      <c r="V147" s="21">
        <f>-V$162*'Fixed Data'!$B$21*'Fixed Data'!$B$22</f>
        <v>0</v>
      </c>
      <c r="W147" s="21">
        <f>-W$162*'Fixed Data'!$B$21*'Fixed Data'!$B$22</f>
        <v>0</v>
      </c>
      <c r="X147" s="21">
        <f>-X$162*'Fixed Data'!$B$21*'Fixed Data'!$B$22</f>
        <v>0</v>
      </c>
      <c r="Y147" s="21">
        <f>-Y$162*'Fixed Data'!$B$21*'Fixed Data'!$B$22</f>
        <v>0</v>
      </c>
      <c r="Z147" s="21">
        <f>-Z$162*'Fixed Data'!$B$21*'Fixed Data'!$B$22</f>
        <v>0</v>
      </c>
      <c r="AA147" s="21">
        <f>-AA$162*'Fixed Data'!$B$21*'Fixed Data'!$B$22</f>
        <v>0</v>
      </c>
      <c r="AB147" s="21">
        <f>-AB$162*'Fixed Data'!$B$21*'Fixed Data'!$B$22</f>
        <v>0</v>
      </c>
      <c r="AC147" s="21">
        <f>-AC$162*'Fixed Data'!$B$21*'Fixed Data'!$B$22</f>
        <v>0</v>
      </c>
      <c r="AD147" s="21">
        <f>-AD$162*'Fixed Data'!$B$21*'Fixed Data'!$B$22</f>
        <v>0</v>
      </c>
      <c r="AE147" s="21">
        <f>-AE$162*'Fixed Data'!$B$21*'Fixed Data'!$B$22</f>
        <v>0</v>
      </c>
      <c r="AF147" s="21">
        <f>-AF$162*'Fixed Data'!$B$21*'Fixed Data'!$B$22</f>
        <v>0</v>
      </c>
      <c r="AG147" s="21">
        <f>-AG$162*'Fixed Data'!$B$21*'Fixed Data'!$B$22</f>
        <v>0</v>
      </c>
      <c r="AH147" s="21">
        <f>-AH$162*'Fixed Data'!$B$21*'Fixed Data'!$B$22</f>
        <v>0</v>
      </c>
      <c r="AI147" s="21">
        <f>-AI$162*'Fixed Data'!$B$21*'Fixed Data'!$B$22</f>
        <v>0</v>
      </c>
      <c r="AJ147" s="21">
        <f>-AJ$162*'Fixed Data'!$B$21*'Fixed Data'!$B$22</f>
        <v>0</v>
      </c>
      <c r="AK147" s="21">
        <f>-AK$162*'Fixed Data'!$B$21*'Fixed Data'!$B$22</f>
        <v>0</v>
      </c>
      <c r="AL147" s="21">
        <f>-AL$162*'Fixed Data'!$B$21*'Fixed Data'!$B$22</f>
        <v>0</v>
      </c>
      <c r="AM147" s="21">
        <f>-AM$162*'Fixed Data'!$B$21*'Fixed Data'!$B$22</f>
        <v>0</v>
      </c>
      <c r="AN147" s="21">
        <f>-AN$162*'Fixed Data'!$B$21*'Fixed Data'!$B$22</f>
        <v>0</v>
      </c>
      <c r="AO147" s="21">
        <f>-AO$162*'Fixed Data'!$B$21*'Fixed Data'!$B$22</f>
        <v>0</v>
      </c>
      <c r="AP147" s="21">
        <f>-AP$162*'Fixed Data'!$B$21*'Fixed Data'!$B$22</f>
        <v>0</v>
      </c>
      <c r="AQ147" s="21">
        <f>-AQ$162*'Fixed Data'!$B$21*'Fixed Data'!$B$22</f>
        <v>0</v>
      </c>
      <c r="AR147" s="21">
        <f>-AR$162*'Fixed Data'!$B$21*'Fixed Data'!$B$22</f>
        <v>0</v>
      </c>
      <c r="AS147" s="21">
        <f>-AS$162*'Fixed Data'!$B$21*'Fixed Data'!$B$22</f>
        <v>0</v>
      </c>
      <c r="AT147" s="21">
        <f>-AT$162*'Fixed Data'!$B$21*'Fixed Data'!$B$22</f>
        <v>0</v>
      </c>
      <c r="AU147" s="21">
        <f>-AU$162*'Fixed Data'!$B$21*'Fixed Data'!$B$22</f>
        <v>0</v>
      </c>
      <c r="AV147" s="21">
        <f>-AV$162*'Fixed Data'!$B$21*'Fixed Data'!$B$22</f>
        <v>0</v>
      </c>
      <c r="AW147" s="21">
        <f>-AW$162*'Fixed Data'!$B$21*'Fixed Data'!$B$22</f>
        <v>0</v>
      </c>
      <c r="AX147" s="21">
        <f>-AX$162*'Fixed Data'!$B$21*'Fixed Data'!$B$22</f>
        <v>0</v>
      </c>
      <c r="AY147" s="21">
        <f>-AY$162*'Fixed Data'!$B$21*'Fixed Data'!$B$22</f>
        <v>0</v>
      </c>
      <c r="AZ147" s="21">
        <f>-AZ$162*'Fixed Data'!$B$21*'Fixed Data'!$B$22</f>
        <v>0</v>
      </c>
      <c r="BA147" s="21">
        <f>-BA$162*'Fixed Data'!$B$21*'Fixed Data'!$B$22</f>
        <v>0</v>
      </c>
      <c r="BB147" s="21">
        <f>-BB$162*'Fixed Data'!$B$21*'Fixed Data'!$B$22</f>
        <v>0</v>
      </c>
    </row>
    <row r="148" spans="1:54" outlineLevel="2">
      <c r="A148" s="424"/>
      <c r="B148" s="135" t="s">
        <v>285</v>
      </c>
      <c r="C148" s="135"/>
      <c r="D148" s="135" t="s">
        <v>379</v>
      </c>
      <c r="E148" s="279"/>
      <c r="F148" s="279"/>
      <c r="G148" s="279"/>
      <c r="H148" s="279"/>
      <c r="I148" s="279"/>
      <c r="J148" s="279"/>
      <c r="K148" s="279"/>
      <c r="L148" s="279"/>
      <c r="M148" s="279"/>
      <c r="N148" s="279"/>
      <c r="O148" s="279"/>
      <c r="P148" s="279"/>
      <c r="Q148" s="279"/>
      <c r="R148" s="279"/>
      <c r="S148" s="279"/>
      <c r="T148" s="279"/>
      <c r="U148" s="279"/>
      <c r="V148" s="279"/>
      <c r="W148" s="279"/>
      <c r="X148" s="279"/>
      <c r="Y148" s="279"/>
      <c r="Z148" s="279"/>
      <c r="AA148" s="279"/>
      <c r="AB148" s="279"/>
      <c r="AC148" s="279"/>
      <c r="AD148" s="279"/>
      <c r="AE148" s="279"/>
      <c r="AF148" s="279"/>
      <c r="AG148" s="279"/>
      <c r="AH148" s="279"/>
      <c r="AI148" s="279"/>
      <c r="AJ148" s="279"/>
      <c r="AK148" s="279"/>
      <c r="AL148" s="279"/>
      <c r="AM148" s="279"/>
      <c r="AN148" s="279"/>
      <c r="AO148" s="279"/>
      <c r="AP148" s="279"/>
      <c r="AQ148" s="279"/>
      <c r="AR148" s="279"/>
      <c r="AS148" s="279"/>
      <c r="AT148" s="279"/>
      <c r="AU148" s="279"/>
      <c r="AV148" s="279"/>
      <c r="AW148" s="279"/>
      <c r="AX148" s="279"/>
      <c r="AY148" s="279"/>
      <c r="AZ148" s="279"/>
      <c r="BA148" s="279"/>
      <c r="BB148" s="279"/>
    </row>
    <row r="149" spans="1:54" outlineLevel="2">
      <c r="A149" s="424"/>
      <c r="B149" s="135" t="s">
        <v>285</v>
      </c>
      <c r="C149" s="135"/>
      <c r="D149" s="135" t="s">
        <v>379</v>
      </c>
      <c r="E149" s="279"/>
      <c r="F149" s="279"/>
      <c r="G149" s="279"/>
      <c r="H149" s="279"/>
      <c r="I149" s="279"/>
      <c r="J149" s="279"/>
      <c r="K149" s="279"/>
      <c r="L149" s="279"/>
      <c r="M149" s="279"/>
      <c r="N149" s="279"/>
      <c r="O149" s="279"/>
      <c r="P149" s="279"/>
      <c r="Q149" s="279"/>
      <c r="R149" s="279"/>
      <c r="S149" s="279"/>
      <c r="T149" s="279"/>
      <c r="U149" s="279"/>
      <c r="V149" s="279"/>
      <c r="W149" s="279"/>
      <c r="X149" s="279"/>
      <c r="Y149" s="279"/>
      <c r="Z149" s="279"/>
      <c r="AA149" s="279"/>
      <c r="AB149" s="279"/>
      <c r="AC149" s="279"/>
      <c r="AD149" s="279"/>
      <c r="AE149" s="279"/>
      <c r="AF149" s="279"/>
      <c r="AG149" s="279"/>
      <c r="AH149" s="279"/>
      <c r="AI149" s="279"/>
      <c r="AJ149" s="279"/>
      <c r="AK149" s="279"/>
      <c r="AL149" s="279"/>
      <c r="AM149" s="279"/>
      <c r="AN149" s="279"/>
      <c r="AO149" s="279"/>
      <c r="AP149" s="279"/>
      <c r="AQ149" s="279"/>
      <c r="AR149" s="279"/>
      <c r="AS149" s="279"/>
      <c r="AT149" s="279"/>
      <c r="AU149" s="279"/>
      <c r="AV149" s="279"/>
      <c r="AW149" s="279"/>
      <c r="AX149" s="279"/>
      <c r="AY149" s="279"/>
      <c r="AZ149" s="279"/>
      <c r="BA149" s="279"/>
      <c r="BB149" s="279"/>
    </row>
    <row r="150" spans="1:54" outlineLevel="2">
      <c r="A150" s="424"/>
      <c r="B150" s="135" t="s">
        <v>288</v>
      </c>
      <c r="C150" s="315" t="s">
        <v>463</v>
      </c>
      <c r="D150" s="135" t="s">
        <v>379</v>
      </c>
      <c r="E150" s="279"/>
      <c r="F150" s="279"/>
      <c r="G150" s="279"/>
      <c r="H150" s="279"/>
      <c r="I150" s="279"/>
      <c r="J150" s="279"/>
      <c r="K150" s="279"/>
      <c r="L150" s="279"/>
      <c r="M150" s="279"/>
      <c r="N150" s="279"/>
      <c r="O150" s="279"/>
      <c r="P150" s="279"/>
      <c r="Q150" s="279"/>
      <c r="R150" s="279"/>
      <c r="S150" s="279"/>
      <c r="T150" s="279"/>
      <c r="U150" s="279"/>
      <c r="V150" s="279"/>
      <c r="W150" s="279"/>
      <c r="X150" s="279"/>
      <c r="Y150" s="279"/>
      <c r="Z150" s="279"/>
      <c r="AA150" s="279"/>
      <c r="AB150" s="279"/>
      <c r="AC150" s="279"/>
      <c r="AD150" s="279"/>
      <c r="AE150" s="279"/>
      <c r="AF150" s="279"/>
      <c r="AG150" s="279"/>
      <c r="AH150" s="279"/>
      <c r="AI150" s="279"/>
      <c r="AJ150" s="279"/>
      <c r="AK150" s="279"/>
      <c r="AL150" s="279"/>
      <c r="AM150" s="279"/>
      <c r="AN150" s="279"/>
      <c r="AO150" s="279"/>
      <c r="AP150" s="279"/>
      <c r="AQ150" s="279"/>
      <c r="AR150" s="279"/>
      <c r="AS150" s="279"/>
      <c r="AT150" s="279"/>
      <c r="AU150" s="279"/>
      <c r="AV150" s="279"/>
      <c r="AW150" s="279"/>
      <c r="AX150" s="279"/>
      <c r="AY150" s="279"/>
      <c r="AZ150" s="279"/>
      <c r="BA150" s="279"/>
      <c r="BB150" s="279"/>
    </row>
    <row r="151" spans="1:54" outlineLevel="2">
      <c r="A151" s="424"/>
      <c r="B151" s="135" t="s">
        <v>288</v>
      </c>
      <c r="C151" s="315" t="s">
        <v>464</v>
      </c>
      <c r="D151" s="135" t="s">
        <v>379</v>
      </c>
      <c r="E151" s="279"/>
      <c r="F151" s="279"/>
      <c r="G151" s="279"/>
      <c r="H151" s="279"/>
      <c r="I151" s="279"/>
      <c r="J151" s="279"/>
      <c r="K151" s="279"/>
      <c r="L151" s="279"/>
      <c r="M151" s="279"/>
      <c r="N151" s="279"/>
      <c r="O151" s="279"/>
      <c r="P151" s="279"/>
      <c r="Q151" s="279"/>
      <c r="R151" s="279"/>
      <c r="S151" s="279"/>
      <c r="T151" s="279"/>
      <c r="U151" s="279"/>
      <c r="V151" s="279"/>
      <c r="W151" s="279"/>
      <c r="X151" s="279"/>
      <c r="Y151" s="279"/>
      <c r="Z151" s="279"/>
      <c r="AA151" s="279"/>
      <c r="AB151" s="279"/>
      <c r="AC151" s="279"/>
      <c r="AD151" s="279"/>
      <c r="AE151" s="279"/>
      <c r="AF151" s="279"/>
      <c r="AG151" s="279"/>
      <c r="AH151" s="279"/>
      <c r="AI151" s="279"/>
      <c r="AJ151" s="279"/>
      <c r="AK151" s="279"/>
      <c r="AL151" s="279"/>
      <c r="AM151" s="279"/>
      <c r="AN151" s="279"/>
      <c r="AO151" s="279"/>
      <c r="AP151" s="279"/>
      <c r="AQ151" s="279"/>
      <c r="AR151" s="279"/>
      <c r="AS151" s="279"/>
      <c r="AT151" s="279"/>
      <c r="AU151" s="279"/>
      <c r="AV151" s="279"/>
      <c r="AW151" s="279"/>
      <c r="AX151" s="279"/>
      <c r="AY151" s="279"/>
      <c r="AZ151" s="279"/>
      <c r="BA151" s="279"/>
      <c r="BB151" s="279"/>
    </row>
    <row r="152" spans="1:54" outlineLevel="2">
      <c r="A152" s="424"/>
      <c r="B152" s="135" t="s">
        <v>288</v>
      </c>
      <c r="C152" s="315" t="s">
        <v>465</v>
      </c>
      <c r="D152" s="135" t="s">
        <v>379</v>
      </c>
      <c r="E152" s="279"/>
      <c r="F152" s="279"/>
      <c r="G152" s="279"/>
      <c r="H152" s="279"/>
      <c r="I152" s="279"/>
      <c r="J152" s="279"/>
      <c r="K152" s="279"/>
      <c r="L152" s="279"/>
      <c r="M152" s="279"/>
      <c r="N152" s="279"/>
      <c r="O152" s="279"/>
      <c r="P152" s="279"/>
      <c r="Q152" s="279"/>
      <c r="R152" s="279"/>
      <c r="S152" s="279"/>
      <c r="T152" s="279"/>
      <c r="U152" s="279"/>
      <c r="V152" s="279"/>
      <c r="W152" s="279"/>
      <c r="X152" s="279"/>
      <c r="Y152" s="279"/>
      <c r="Z152" s="279"/>
      <c r="AA152" s="279"/>
      <c r="AB152" s="279"/>
      <c r="AC152" s="279"/>
      <c r="AD152" s="279"/>
      <c r="AE152" s="279"/>
      <c r="AF152" s="279"/>
      <c r="AG152" s="279"/>
      <c r="AH152" s="279"/>
      <c r="AI152" s="279"/>
      <c r="AJ152" s="279"/>
      <c r="AK152" s="279"/>
      <c r="AL152" s="279"/>
      <c r="AM152" s="279"/>
      <c r="AN152" s="279"/>
      <c r="AO152" s="279"/>
      <c r="AP152" s="279"/>
      <c r="AQ152" s="279"/>
      <c r="AR152" s="279"/>
      <c r="AS152" s="279"/>
      <c r="AT152" s="279"/>
      <c r="AU152" s="279"/>
      <c r="AV152" s="279"/>
      <c r="AW152" s="279"/>
      <c r="AX152" s="279"/>
      <c r="AY152" s="279"/>
      <c r="AZ152" s="279"/>
      <c r="BA152" s="279"/>
      <c r="BB152" s="279"/>
    </row>
    <row r="153" spans="1:54" outlineLevel="2">
      <c r="A153" s="424"/>
      <c r="B153" s="135" t="s">
        <v>466</v>
      </c>
      <c r="C153" s="135"/>
      <c r="D153" s="135" t="s">
        <v>379</v>
      </c>
      <c r="E153" s="279"/>
      <c r="F153" s="279"/>
      <c r="G153" s="279"/>
      <c r="H153" s="279"/>
      <c r="I153" s="279"/>
      <c r="J153" s="279"/>
      <c r="K153" s="279"/>
      <c r="L153" s="279"/>
      <c r="M153" s="279"/>
      <c r="N153" s="279"/>
      <c r="O153" s="279"/>
      <c r="P153" s="279"/>
      <c r="Q153" s="279"/>
      <c r="R153" s="279"/>
      <c r="S153" s="279"/>
      <c r="T153" s="279"/>
      <c r="U153" s="279"/>
      <c r="V153" s="279"/>
      <c r="W153" s="279"/>
      <c r="X153" s="279"/>
      <c r="Y153" s="279"/>
      <c r="Z153" s="279"/>
      <c r="AA153" s="279"/>
      <c r="AB153" s="279"/>
      <c r="AC153" s="279"/>
      <c r="AD153" s="279"/>
      <c r="AE153" s="279"/>
      <c r="AF153" s="279"/>
      <c r="AG153" s="279"/>
      <c r="AH153" s="279"/>
      <c r="AI153" s="279"/>
      <c r="AJ153" s="279"/>
      <c r="AK153" s="279"/>
      <c r="AL153" s="279"/>
      <c r="AM153" s="279"/>
      <c r="AN153" s="279"/>
      <c r="AO153" s="279"/>
      <c r="AP153" s="279"/>
      <c r="AQ153" s="279"/>
      <c r="AR153" s="279"/>
      <c r="AS153" s="279"/>
      <c r="AT153" s="279"/>
      <c r="AU153" s="279"/>
      <c r="AV153" s="279"/>
      <c r="AW153" s="279"/>
      <c r="AX153" s="279"/>
      <c r="AY153" s="279"/>
      <c r="AZ153" s="279"/>
      <c r="BA153" s="279"/>
      <c r="BB153" s="279"/>
    </row>
    <row r="154" spans="1:54" outlineLevel="2">
      <c r="A154" s="425"/>
      <c r="B154" s="135" t="s">
        <v>466</v>
      </c>
      <c r="C154" s="135"/>
      <c r="D154" s="135" t="s">
        <v>379</v>
      </c>
      <c r="E154" s="279"/>
      <c r="F154" s="279"/>
      <c r="G154" s="279"/>
      <c r="H154" s="279"/>
      <c r="I154" s="279"/>
      <c r="J154" s="279"/>
      <c r="K154" s="279"/>
      <c r="L154" s="279"/>
      <c r="M154" s="279"/>
      <c r="N154" s="279"/>
      <c r="O154" s="279"/>
      <c r="P154" s="279"/>
      <c r="Q154" s="279"/>
      <c r="R154" s="279"/>
      <c r="S154" s="279"/>
      <c r="T154" s="279"/>
      <c r="U154" s="279"/>
      <c r="V154" s="279"/>
      <c r="W154" s="279"/>
      <c r="X154" s="279"/>
      <c r="Y154" s="279"/>
      <c r="Z154" s="279"/>
      <c r="AA154" s="279"/>
      <c r="AB154" s="279"/>
      <c r="AC154" s="279"/>
      <c r="AD154" s="279"/>
      <c r="AE154" s="279"/>
      <c r="AF154" s="279"/>
      <c r="AG154" s="279"/>
      <c r="AH154" s="279"/>
      <c r="AI154" s="279"/>
      <c r="AJ154" s="279"/>
      <c r="AK154" s="279"/>
      <c r="AL154" s="279"/>
      <c r="AM154" s="279"/>
      <c r="AN154" s="279"/>
      <c r="AO154" s="279"/>
      <c r="AP154" s="279"/>
      <c r="AQ154" s="279"/>
      <c r="AR154" s="279"/>
      <c r="AS154" s="279"/>
      <c r="AT154" s="279"/>
      <c r="AU154" s="279"/>
      <c r="AV154" s="279"/>
      <c r="AW154" s="279"/>
      <c r="AX154" s="279"/>
      <c r="AY154" s="279"/>
      <c r="AZ154" s="279"/>
      <c r="BA154" s="279"/>
      <c r="BB154" s="279"/>
    </row>
    <row r="155" spans="1:54" outlineLevel="1">
      <c r="A155" s="133"/>
      <c r="B155" s="134"/>
      <c r="C155" s="135"/>
      <c r="D155" s="135"/>
      <c r="E155" s="136"/>
      <c r="F155" s="137"/>
      <c r="G155" s="137"/>
      <c r="H155" s="137"/>
      <c r="I155" s="137"/>
      <c r="J155" s="137"/>
      <c r="K155" s="137"/>
      <c r="L155" s="137"/>
      <c r="M155" s="137"/>
      <c r="N155" s="137"/>
      <c r="O155" s="137"/>
      <c r="P155" s="137"/>
      <c r="Q155" s="137"/>
      <c r="R155" s="137"/>
      <c r="S155" s="137"/>
      <c r="T155" s="137"/>
      <c r="U155" s="137"/>
      <c r="V155" s="137"/>
      <c r="W155" s="137"/>
      <c r="X155" s="137"/>
      <c r="Y155" s="137"/>
      <c r="Z155" s="137"/>
      <c r="AA155" s="137"/>
      <c r="AB155" s="137"/>
      <c r="AC155" s="137"/>
      <c r="AD155" s="137"/>
      <c r="AE155" s="137"/>
      <c r="AF155" s="137"/>
      <c r="AG155" s="137"/>
      <c r="AH155" s="137"/>
      <c r="AI155" s="137"/>
      <c r="AJ155" s="137"/>
      <c r="AK155" s="137"/>
      <c r="AL155" s="137"/>
      <c r="AM155" s="137"/>
      <c r="AN155" s="137"/>
      <c r="AO155" s="137"/>
      <c r="AP155" s="137"/>
      <c r="AQ155" s="137"/>
      <c r="AR155" s="137"/>
      <c r="AS155" s="137"/>
      <c r="AT155" s="137"/>
      <c r="AU155" s="137"/>
      <c r="AV155" s="137"/>
      <c r="AW155" s="137"/>
      <c r="AX155" s="137"/>
      <c r="AY155" s="137"/>
      <c r="AZ155" s="137"/>
      <c r="BA155" s="137"/>
      <c r="BB155" s="137"/>
    </row>
    <row r="156" spans="1:54" outlineLevel="1">
      <c r="A156" s="134" t="s">
        <v>370</v>
      </c>
      <c r="B156" s="134"/>
      <c r="C156" s="135"/>
      <c r="D156" s="135"/>
      <c r="E156" s="136"/>
      <c r="F156" s="137"/>
      <c r="G156" s="137"/>
      <c r="H156" s="137"/>
      <c r="I156" s="137"/>
      <c r="J156" s="137"/>
      <c r="K156" s="137"/>
      <c r="L156" s="137"/>
      <c r="M156" s="137"/>
      <c r="N156" s="137"/>
      <c r="O156" s="137"/>
      <c r="P156" s="137"/>
      <c r="Q156" s="137"/>
      <c r="R156" s="137"/>
      <c r="S156" s="137"/>
      <c r="T156" s="137"/>
      <c r="U156" s="137"/>
      <c r="V156" s="137"/>
      <c r="W156" s="137"/>
      <c r="X156" s="137"/>
      <c r="Y156" s="137"/>
      <c r="Z156" s="137"/>
      <c r="AA156" s="137"/>
      <c r="AB156" s="137"/>
      <c r="AC156" s="137"/>
      <c r="AD156" s="137"/>
      <c r="AE156" s="137"/>
      <c r="AF156" s="137"/>
      <c r="AG156" s="137"/>
      <c r="AH156" s="137"/>
      <c r="AI156" s="137"/>
      <c r="AJ156" s="137"/>
      <c r="AK156" s="137"/>
      <c r="AL156" s="137"/>
      <c r="AM156" s="137"/>
      <c r="AN156" s="137"/>
      <c r="AO156" s="137"/>
      <c r="AP156" s="137"/>
      <c r="AQ156" s="137"/>
      <c r="AR156" s="137"/>
      <c r="AS156" s="137"/>
      <c r="AT156" s="137"/>
      <c r="AU156" s="137"/>
      <c r="AV156" s="137"/>
      <c r="AW156" s="137"/>
      <c r="AX156" s="137"/>
      <c r="AY156" s="137"/>
      <c r="AZ156" s="137"/>
      <c r="BA156" s="137"/>
      <c r="BB156" s="137"/>
    </row>
    <row r="157" spans="1:54" outlineLevel="2">
      <c r="A157" s="133"/>
      <c r="B157" s="134" t="s">
        <v>459</v>
      </c>
      <c r="C157" s="134" t="s">
        <v>158</v>
      </c>
      <c r="D157" s="135"/>
      <c r="E157" s="130">
        <v>2027</v>
      </c>
      <c r="F157" s="130">
        <v>2028</v>
      </c>
      <c r="G157" s="130">
        <v>2029</v>
      </c>
      <c r="H157" s="130">
        <v>2030</v>
      </c>
      <c r="I157" s="130">
        <v>2031</v>
      </c>
      <c r="J157" s="130">
        <v>2032</v>
      </c>
      <c r="K157" s="130">
        <v>2033</v>
      </c>
      <c r="L157" s="130">
        <v>2034</v>
      </c>
      <c r="M157" s="130">
        <v>2035</v>
      </c>
      <c r="N157" s="130">
        <v>2036</v>
      </c>
      <c r="O157" s="130">
        <v>2037</v>
      </c>
      <c r="P157" s="130">
        <v>2038</v>
      </c>
      <c r="Q157" s="130">
        <v>2039</v>
      </c>
      <c r="R157" s="130">
        <v>2040</v>
      </c>
      <c r="S157" s="130">
        <v>2041</v>
      </c>
      <c r="T157" s="130">
        <v>2042</v>
      </c>
      <c r="U157" s="130">
        <v>2043</v>
      </c>
      <c r="V157" s="130">
        <v>2044</v>
      </c>
      <c r="W157" s="130">
        <v>2045</v>
      </c>
      <c r="X157" s="130">
        <v>2046</v>
      </c>
      <c r="Y157" s="130">
        <v>2047</v>
      </c>
      <c r="Z157" s="130">
        <v>2048</v>
      </c>
      <c r="AA157" s="130">
        <v>2049</v>
      </c>
      <c r="AB157" s="130">
        <v>2050</v>
      </c>
      <c r="AC157" s="130">
        <v>2051</v>
      </c>
      <c r="AD157" s="130">
        <v>2052</v>
      </c>
      <c r="AE157" s="130">
        <v>2053</v>
      </c>
      <c r="AF157" s="130">
        <v>2054</v>
      </c>
      <c r="AG157" s="130">
        <v>2055</v>
      </c>
      <c r="AH157" s="130">
        <v>2056</v>
      </c>
      <c r="AI157" s="130">
        <v>2057</v>
      </c>
      <c r="AJ157" s="130">
        <v>2058</v>
      </c>
      <c r="AK157" s="130">
        <v>2059</v>
      </c>
      <c r="AL157" s="130">
        <v>2060</v>
      </c>
      <c r="AM157" s="130">
        <v>2061</v>
      </c>
      <c r="AN157" s="130">
        <v>2062</v>
      </c>
      <c r="AO157" s="130">
        <v>2063</v>
      </c>
      <c r="AP157" s="130">
        <v>2064</v>
      </c>
      <c r="AQ157" s="130">
        <v>2065</v>
      </c>
      <c r="AR157" s="130">
        <v>2066</v>
      </c>
      <c r="AS157" s="130">
        <v>2067</v>
      </c>
      <c r="AT157" s="130">
        <v>2068</v>
      </c>
      <c r="AU157" s="130">
        <v>2069</v>
      </c>
      <c r="AV157" s="130">
        <v>2070</v>
      </c>
      <c r="AW157" s="130">
        <v>2071</v>
      </c>
      <c r="AX157" s="130">
        <v>2072</v>
      </c>
      <c r="AY157" s="130">
        <v>2073</v>
      </c>
      <c r="AZ157" s="130">
        <v>2074</v>
      </c>
      <c r="BA157" s="130">
        <v>2075</v>
      </c>
      <c r="BB157" s="130">
        <v>2076</v>
      </c>
    </row>
    <row r="158" spans="1:54" ht="12.75" customHeight="1" outlineLevel="2">
      <c r="A158" s="423" t="s">
        <v>467</v>
      </c>
      <c r="B158" s="135" t="s">
        <v>282</v>
      </c>
      <c r="C158" s="315" t="s">
        <v>385</v>
      </c>
      <c r="D158" s="135" t="s">
        <v>468</v>
      </c>
      <c r="E158" s="238"/>
      <c r="F158" s="36"/>
      <c r="G158" s="36"/>
      <c r="H158" s="36"/>
      <c r="I158" s="36"/>
      <c r="J158" s="36"/>
      <c r="K158" s="36"/>
      <c r="L158" s="36"/>
      <c r="M158" s="36"/>
      <c r="N158" s="36"/>
      <c r="O158" s="36"/>
      <c r="P158" s="36"/>
      <c r="Q158" s="36"/>
      <c r="R158" s="36"/>
      <c r="S158" s="36"/>
      <c r="T158" s="36"/>
      <c r="U158" s="36"/>
      <c r="V158" s="36"/>
      <c r="W158" s="36"/>
      <c r="X158" s="36"/>
      <c r="Y158" s="36"/>
      <c r="Z158" s="36"/>
      <c r="AA158" s="36"/>
      <c r="AB158" s="36"/>
      <c r="AC158" s="36"/>
      <c r="AD158" s="36"/>
      <c r="AE158" s="36"/>
      <c r="AF158" s="36"/>
      <c r="AG158" s="36"/>
      <c r="AH158" s="36"/>
      <c r="AI158" s="36"/>
      <c r="AJ158" s="36"/>
      <c r="AK158" s="36"/>
      <c r="AL158" s="36"/>
      <c r="AM158" s="36"/>
      <c r="AN158" s="36"/>
      <c r="AO158" s="36"/>
      <c r="AP158" s="36"/>
      <c r="AQ158" s="36"/>
      <c r="AR158" s="36"/>
      <c r="AS158" s="36"/>
      <c r="AT158" s="36"/>
      <c r="AU158" s="36"/>
      <c r="AV158" s="36"/>
      <c r="AW158" s="36"/>
      <c r="AX158" s="36"/>
      <c r="AY158" s="36"/>
      <c r="AZ158" s="36"/>
      <c r="BA158" s="36"/>
      <c r="BB158" s="36"/>
    </row>
    <row r="159" spans="1:54" outlineLevel="2">
      <c r="A159" s="424"/>
      <c r="B159" s="135" t="s">
        <v>282</v>
      </c>
      <c r="C159" s="135"/>
      <c r="D159" s="135"/>
      <c r="E159" s="238"/>
      <c r="F159" s="36"/>
      <c r="G159" s="36"/>
      <c r="H159" s="36"/>
      <c r="I159" s="36"/>
      <c r="J159" s="36"/>
      <c r="K159" s="36"/>
      <c r="L159" s="36"/>
      <c r="M159" s="36"/>
      <c r="N159" s="36"/>
      <c r="O159" s="36"/>
      <c r="P159" s="36"/>
      <c r="Q159" s="36"/>
      <c r="R159" s="36"/>
      <c r="S159" s="36"/>
      <c r="T159" s="36"/>
      <c r="U159" s="36"/>
      <c r="V159" s="36"/>
      <c r="W159" s="36"/>
      <c r="X159" s="36"/>
      <c r="Y159" s="36"/>
      <c r="Z159" s="36"/>
      <c r="AA159" s="36"/>
      <c r="AB159" s="36"/>
      <c r="AC159" s="36"/>
      <c r="AD159" s="36"/>
      <c r="AE159" s="36"/>
      <c r="AF159" s="36"/>
      <c r="AG159" s="36"/>
      <c r="AH159" s="36"/>
      <c r="AI159" s="36"/>
      <c r="AJ159" s="36"/>
      <c r="AK159" s="36"/>
      <c r="AL159" s="36"/>
      <c r="AM159" s="36"/>
      <c r="AN159" s="36"/>
      <c r="AO159" s="36"/>
      <c r="AP159" s="36"/>
      <c r="AQ159" s="36"/>
      <c r="AR159" s="36"/>
      <c r="AS159" s="36"/>
      <c r="AT159" s="36"/>
      <c r="AU159" s="36"/>
      <c r="AV159" s="36"/>
      <c r="AW159" s="36"/>
      <c r="AX159" s="36"/>
      <c r="AY159" s="36"/>
      <c r="AZ159" s="36"/>
      <c r="BA159" s="36"/>
      <c r="BB159" s="36"/>
    </row>
    <row r="160" spans="1:54" outlineLevel="2">
      <c r="A160" s="424"/>
      <c r="B160" s="135" t="s">
        <v>282</v>
      </c>
      <c r="C160" s="135"/>
      <c r="D160" s="135"/>
      <c r="E160" s="238"/>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36"/>
      <c r="AQ160" s="36"/>
      <c r="AR160" s="36"/>
      <c r="AS160" s="36"/>
      <c r="AT160" s="36"/>
      <c r="AU160" s="36"/>
      <c r="AV160" s="36"/>
      <c r="AW160" s="36"/>
      <c r="AX160" s="36"/>
      <c r="AY160" s="36"/>
      <c r="AZ160" s="36"/>
      <c r="BA160" s="36"/>
      <c r="BB160" s="36"/>
    </row>
    <row r="161" spans="1:54" outlineLevel="2">
      <c r="A161" s="424"/>
      <c r="B161" s="135" t="s">
        <v>285</v>
      </c>
      <c r="C161" s="315" t="s">
        <v>461</v>
      </c>
      <c r="D161" s="135"/>
      <c r="E161" s="238"/>
      <c r="F161" s="36"/>
      <c r="G161" s="36"/>
      <c r="H161" s="36"/>
      <c r="I161" s="36"/>
      <c r="J161" s="36"/>
      <c r="K161" s="36"/>
      <c r="L161" s="36"/>
      <c r="M161" s="36"/>
      <c r="N161" s="36"/>
      <c r="O161" s="36"/>
      <c r="P161" s="36"/>
      <c r="Q161" s="36"/>
      <c r="R161" s="36"/>
      <c r="S161" s="36"/>
      <c r="T161" s="36"/>
      <c r="U161" s="36"/>
      <c r="V161" s="36"/>
      <c r="W161" s="36"/>
      <c r="X161" s="36"/>
      <c r="Y161" s="36"/>
      <c r="Z161" s="36"/>
      <c r="AA161" s="36"/>
      <c r="AB161" s="36"/>
      <c r="AC161" s="36"/>
      <c r="AD161" s="36"/>
      <c r="AE161" s="36"/>
      <c r="AF161" s="36"/>
      <c r="AG161" s="36"/>
      <c r="AH161" s="36"/>
      <c r="AI161" s="36"/>
      <c r="AJ161" s="36"/>
      <c r="AK161" s="36"/>
      <c r="AL161" s="36"/>
      <c r="AM161" s="36"/>
      <c r="AN161" s="36"/>
      <c r="AO161" s="36"/>
      <c r="AP161" s="36"/>
      <c r="AQ161" s="36"/>
      <c r="AR161" s="36"/>
      <c r="AS161" s="36"/>
      <c r="AT161" s="36"/>
      <c r="AU161" s="36"/>
      <c r="AV161" s="36"/>
      <c r="AW161" s="36"/>
      <c r="AX161" s="36"/>
      <c r="AY161" s="36"/>
      <c r="AZ161" s="36"/>
      <c r="BA161" s="36"/>
      <c r="BB161" s="36"/>
    </row>
    <row r="162" spans="1:54" outlineLevel="2">
      <c r="A162" s="424"/>
      <c r="B162" s="135" t="s">
        <v>285</v>
      </c>
      <c r="C162" s="315" t="s">
        <v>462</v>
      </c>
      <c r="D162" s="135"/>
      <c r="E162" s="238"/>
      <c r="F162" s="36"/>
      <c r="G162" s="36"/>
      <c r="H162" s="36"/>
      <c r="I162" s="36"/>
      <c r="J162" s="36"/>
      <c r="K162" s="36"/>
      <c r="L162" s="36"/>
      <c r="M162" s="36"/>
      <c r="N162" s="36"/>
      <c r="O162" s="36"/>
      <c r="P162" s="36"/>
      <c r="Q162" s="36"/>
      <c r="R162" s="36"/>
      <c r="S162" s="36"/>
      <c r="T162" s="36"/>
      <c r="U162" s="36"/>
      <c r="V162" s="36"/>
      <c r="W162" s="36"/>
      <c r="X162" s="36"/>
      <c r="Y162" s="36"/>
      <c r="Z162" s="36"/>
      <c r="AA162" s="36"/>
      <c r="AB162" s="36"/>
      <c r="AC162" s="36"/>
      <c r="AD162" s="36"/>
      <c r="AE162" s="36"/>
      <c r="AF162" s="36"/>
      <c r="AG162" s="36"/>
      <c r="AH162" s="36"/>
      <c r="AI162" s="36"/>
      <c r="AJ162" s="36"/>
      <c r="AK162" s="36"/>
      <c r="AL162" s="36"/>
      <c r="AM162" s="36"/>
      <c r="AN162" s="36"/>
      <c r="AO162" s="36"/>
      <c r="AP162" s="36"/>
      <c r="AQ162" s="36"/>
      <c r="AR162" s="36"/>
      <c r="AS162" s="36"/>
      <c r="AT162" s="36"/>
      <c r="AU162" s="36"/>
      <c r="AV162" s="36"/>
      <c r="AW162" s="36"/>
      <c r="AX162" s="36"/>
      <c r="AY162" s="36"/>
      <c r="AZ162" s="36"/>
      <c r="BA162" s="36"/>
      <c r="BB162" s="36"/>
    </row>
    <row r="163" spans="1:54" outlineLevel="2">
      <c r="A163" s="424"/>
      <c r="B163" s="135" t="s">
        <v>285</v>
      </c>
      <c r="C163" s="135"/>
      <c r="D163" s="135"/>
      <c r="E163" s="238"/>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row>
    <row r="164" spans="1:54" outlineLevel="2">
      <c r="A164" s="424"/>
      <c r="B164" s="135" t="s">
        <v>285</v>
      </c>
      <c r="C164" s="135"/>
      <c r="D164" s="135"/>
      <c r="E164" s="238"/>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row>
    <row r="165" spans="1:54" outlineLevel="2">
      <c r="A165" s="424"/>
      <c r="B165" s="135" t="s">
        <v>466</v>
      </c>
      <c r="C165" s="135"/>
      <c r="D165" s="135"/>
      <c r="E165" s="238"/>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row>
    <row r="166" spans="1:54" outlineLevel="2">
      <c r="A166" s="424"/>
      <c r="B166" s="135" t="s">
        <v>466</v>
      </c>
      <c r="C166" s="135"/>
      <c r="D166" s="135"/>
      <c r="E166" s="238"/>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row>
    <row r="167" spans="1:54" outlineLevel="2">
      <c r="A167" s="424"/>
      <c r="B167" s="135" t="s">
        <v>466</v>
      </c>
      <c r="C167" s="135"/>
      <c r="D167" s="135"/>
      <c r="E167" s="238"/>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row>
    <row r="168" spans="1:54" outlineLevel="2">
      <c r="A168" s="424"/>
      <c r="B168" s="135" t="s">
        <v>466</v>
      </c>
      <c r="C168" s="135"/>
      <c r="D168" s="135"/>
      <c r="E168" s="238"/>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row>
    <row r="169" spans="1:54" outlineLevel="2">
      <c r="A169" s="425"/>
      <c r="B169" s="135" t="s">
        <v>466</v>
      </c>
      <c r="C169" s="135"/>
      <c r="D169" s="135"/>
      <c r="E169" s="238"/>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row>
    <row r="170" spans="1:54" outlineLevel="1">
      <c r="B170" s="19"/>
      <c r="C170" s="19"/>
      <c r="D170" s="19"/>
      <c r="E170" s="15"/>
    </row>
    <row r="171" spans="1:54" outlineLevel="1">
      <c r="A171" s="4" t="s">
        <v>471</v>
      </c>
      <c r="B171" s="19"/>
      <c r="C171" s="19"/>
      <c r="D171" s="19"/>
      <c r="E171" s="130">
        <v>2027</v>
      </c>
      <c r="F171" s="130">
        <v>2028</v>
      </c>
      <c r="G171" s="130">
        <v>2029</v>
      </c>
      <c r="H171" s="130">
        <v>2030</v>
      </c>
      <c r="I171" s="130">
        <v>2031</v>
      </c>
      <c r="J171" s="130">
        <v>2032</v>
      </c>
      <c r="K171" s="130">
        <v>2033</v>
      </c>
      <c r="L171" s="130">
        <v>2034</v>
      </c>
      <c r="M171" s="130">
        <v>2035</v>
      </c>
      <c r="N171" s="130">
        <v>2036</v>
      </c>
      <c r="O171" s="130">
        <v>2037</v>
      </c>
      <c r="P171" s="130">
        <v>2038</v>
      </c>
      <c r="Q171" s="130">
        <v>2039</v>
      </c>
      <c r="R171" s="130">
        <v>2040</v>
      </c>
      <c r="S171" s="130">
        <v>2041</v>
      </c>
      <c r="T171" s="130">
        <v>2042</v>
      </c>
      <c r="U171" s="130">
        <v>2043</v>
      </c>
      <c r="V171" s="130">
        <v>2044</v>
      </c>
      <c r="W171" s="130">
        <v>2045</v>
      </c>
      <c r="X171" s="130">
        <v>2046</v>
      </c>
      <c r="Y171" s="130">
        <v>2047</v>
      </c>
      <c r="Z171" s="130">
        <v>2048</v>
      </c>
      <c r="AA171" s="130">
        <v>2049</v>
      </c>
      <c r="AB171" s="130">
        <v>2050</v>
      </c>
      <c r="AC171" s="130">
        <v>2051</v>
      </c>
      <c r="AD171" s="130">
        <v>2052</v>
      </c>
      <c r="AE171" s="130">
        <v>2053</v>
      </c>
      <c r="AF171" s="130">
        <v>2054</v>
      </c>
      <c r="AG171" s="130">
        <v>2055</v>
      </c>
      <c r="AH171" s="130">
        <v>2056</v>
      </c>
      <c r="AI171" s="130">
        <v>2057</v>
      </c>
      <c r="AJ171" s="130">
        <v>2058</v>
      </c>
      <c r="AK171" s="130">
        <v>2059</v>
      </c>
      <c r="AL171" s="130">
        <v>2060</v>
      </c>
      <c r="AM171" s="130">
        <v>2061</v>
      </c>
      <c r="AN171" s="130">
        <v>2062</v>
      </c>
      <c r="AO171" s="130">
        <v>2063</v>
      </c>
      <c r="AP171" s="130">
        <v>2064</v>
      </c>
      <c r="AQ171" s="130">
        <v>2065</v>
      </c>
      <c r="AR171" s="130">
        <v>2066</v>
      </c>
      <c r="AS171" s="130">
        <v>2067</v>
      </c>
      <c r="AT171" s="130">
        <v>2068</v>
      </c>
      <c r="AU171" s="130">
        <v>2069</v>
      </c>
      <c r="AV171" s="130">
        <v>2070</v>
      </c>
      <c r="AW171" s="130">
        <v>2071</v>
      </c>
      <c r="AX171" s="130">
        <v>2072</v>
      </c>
      <c r="AY171" s="130">
        <v>2073</v>
      </c>
      <c r="AZ171" s="130">
        <v>2074</v>
      </c>
      <c r="BA171" s="130">
        <v>2075</v>
      </c>
      <c r="BB171" s="130">
        <v>2076</v>
      </c>
    </row>
    <row r="172" spans="1:54" ht="12.75" customHeight="1" outlineLevel="2">
      <c r="A172" s="423" t="s">
        <v>472</v>
      </c>
      <c r="B172" s="135" t="s">
        <v>282</v>
      </c>
      <c r="C172" s="135" t="s">
        <v>385</v>
      </c>
      <c r="D172" s="135" t="s">
        <v>379</v>
      </c>
      <c r="E172" s="262">
        <f>-(E$158*'Fixed Data'!$B$25*'Fixed Data'!E$47*'Fixed Data'!$B$24*'Fixed Data'!$B$23+E$158*'Fixed Data'!$B$26)*'Fixed Data'!L44/10^6</f>
        <v>0</v>
      </c>
      <c r="F172" s="262">
        <f>-(F$158*'Fixed Data'!$B$25*'Fixed Data'!F$47*'Fixed Data'!$B$24*'Fixed Data'!$B$23+F$158*'Fixed Data'!$B$26)*'Fixed Data'!M44/10^6</f>
        <v>0</v>
      </c>
      <c r="G172" s="262">
        <f>-(G$158*'Fixed Data'!$B$25*'Fixed Data'!G$47*'Fixed Data'!$B$24*'Fixed Data'!$B$23+G$158*'Fixed Data'!$B$26)*'Fixed Data'!N44/10^6</f>
        <v>0</v>
      </c>
      <c r="H172" s="262">
        <f>-(H$158*'Fixed Data'!$B$25*'Fixed Data'!H$47*'Fixed Data'!$B$24*'Fixed Data'!$B$23+H$158*'Fixed Data'!$B$26)*'Fixed Data'!O44/10^6</f>
        <v>0</v>
      </c>
      <c r="I172" s="262">
        <f>-(I$158*'Fixed Data'!$B$25*'Fixed Data'!I$47*'Fixed Data'!$B$24*'Fixed Data'!$B$23+I$158*'Fixed Data'!$B$26)*'Fixed Data'!P44/10^6</f>
        <v>0</v>
      </c>
      <c r="J172" s="262">
        <f>-(J$158*'Fixed Data'!$B$25*'Fixed Data'!J$47*'Fixed Data'!$B$24*'Fixed Data'!$B$23+J$158*'Fixed Data'!$B$26)*'Fixed Data'!Q44/10^6</f>
        <v>0</v>
      </c>
      <c r="K172" s="262">
        <f>-(K$158*'Fixed Data'!$B$25*'Fixed Data'!K$47*'Fixed Data'!$B$24*'Fixed Data'!$B$23+K$158*'Fixed Data'!$B$26)*'Fixed Data'!R44/10^6</f>
        <v>0</v>
      </c>
      <c r="L172" s="262">
        <f>-(L$158*'Fixed Data'!$B$25*'Fixed Data'!L$47*'Fixed Data'!$B$24*'Fixed Data'!$B$23+L$158*'Fixed Data'!$B$26)*'Fixed Data'!S44/10^6</f>
        <v>0</v>
      </c>
      <c r="M172" s="262">
        <f>-(M$158*'Fixed Data'!$B$25*'Fixed Data'!M$47*'Fixed Data'!$B$24*'Fixed Data'!$B$23+M$158*'Fixed Data'!$B$26)*'Fixed Data'!T44/10^6</f>
        <v>0</v>
      </c>
      <c r="N172" s="262">
        <f>-(N$158*'Fixed Data'!$B$25*'Fixed Data'!N$47*'Fixed Data'!$B$24*'Fixed Data'!$B$23+N$158*'Fixed Data'!$B$26)*'Fixed Data'!U44/10^6</f>
        <v>0</v>
      </c>
      <c r="O172" s="262">
        <f>-(O$158*'Fixed Data'!$B$25*'Fixed Data'!O$47*'Fixed Data'!$B$24*'Fixed Data'!$B$23+O$158*'Fixed Data'!$B$26)*'Fixed Data'!V44/10^6</f>
        <v>0</v>
      </c>
      <c r="P172" s="262">
        <f>-(P$158*'Fixed Data'!$B$25*'Fixed Data'!P$47*'Fixed Data'!$B$24*'Fixed Data'!$B$23+P$158*'Fixed Data'!$B$26)*'Fixed Data'!W44/10^6</f>
        <v>0</v>
      </c>
      <c r="Q172" s="262">
        <f>-(Q$158*'Fixed Data'!$B$25*'Fixed Data'!Q$47*'Fixed Data'!$B$24*'Fixed Data'!$B$23+Q$158*'Fixed Data'!$B$26)*'Fixed Data'!X44/10^6</f>
        <v>0</v>
      </c>
      <c r="R172" s="262">
        <f>-(R$158*'Fixed Data'!$B$25*'Fixed Data'!R$47*'Fixed Data'!$B$24*'Fixed Data'!$B$23+R$158*'Fixed Data'!$B$26)*'Fixed Data'!Y44/10^6</f>
        <v>0</v>
      </c>
      <c r="S172" s="262">
        <f>-(S$158*'Fixed Data'!$B$25*'Fixed Data'!S$47*'Fixed Data'!$B$24*'Fixed Data'!$B$23+S$158*'Fixed Data'!$B$26)*'Fixed Data'!Z44/10^6</f>
        <v>0</v>
      </c>
      <c r="T172" s="262">
        <f>-(T$158*'Fixed Data'!$B$25*'Fixed Data'!T$47*'Fixed Data'!$B$24*'Fixed Data'!$B$23+T$158*'Fixed Data'!$B$26)*'Fixed Data'!AA44/10^6</f>
        <v>0</v>
      </c>
      <c r="U172" s="262">
        <f>-(U$158*'Fixed Data'!$B$25*'Fixed Data'!U$47*'Fixed Data'!$B$24*'Fixed Data'!$B$23+U$158*'Fixed Data'!$B$26)*'Fixed Data'!AB44/10^6</f>
        <v>0</v>
      </c>
      <c r="V172" s="262">
        <f>-(V$158*'Fixed Data'!$B$25*'Fixed Data'!V$47*'Fixed Data'!$B$24*'Fixed Data'!$B$23+V$158*'Fixed Data'!$B$26)*'Fixed Data'!AC44/10^6</f>
        <v>0</v>
      </c>
      <c r="W172" s="262">
        <f>-(W$158*'Fixed Data'!$B$25*'Fixed Data'!W$47*'Fixed Data'!$B$24*'Fixed Data'!$B$23+W$158*'Fixed Data'!$B$26)*'Fixed Data'!AD44/10^6</f>
        <v>0</v>
      </c>
      <c r="X172" s="262">
        <f>-(X$158*'Fixed Data'!$B$25*'Fixed Data'!X$47*'Fixed Data'!$B$24*'Fixed Data'!$B$23+X$158*'Fixed Data'!$B$26)*'Fixed Data'!AE44/10^6</f>
        <v>0</v>
      </c>
      <c r="Y172" s="262">
        <f>-(Y$158*'Fixed Data'!$B$25*'Fixed Data'!Y$47*'Fixed Data'!$B$24*'Fixed Data'!$B$23+Y$158*'Fixed Data'!$B$26)*'Fixed Data'!AF44/10^6</f>
        <v>0</v>
      </c>
      <c r="Z172" s="262">
        <f>-(Z$158*'Fixed Data'!$B$25*'Fixed Data'!Z$47*'Fixed Data'!$B$24*'Fixed Data'!$B$23+Z$158*'Fixed Data'!$B$26)*'Fixed Data'!AG44/10^6</f>
        <v>0</v>
      </c>
      <c r="AA172" s="262">
        <f>-(AA$158*'Fixed Data'!$B$25*'Fixed Data'!AA$47*'Fixed Data'!$B$24*'Fixed Data'!$B$23+AA$158*'Fixed Data'!$B$26)*'Fixed Data'!AH44/10^6</f>
        <v>0</v>
      </c>
      <c r="AB172" s="262">
        <f>-(AB$158*'Fixed Data'!$B$25*'Fixed Data'!AB$47*'Fixed Data'!$B$24*'Fixed Data'!$B$23+AB$158*'Fixed Data'!$B$26)*'Fixed Data'!AI44/10^6</f>
        <v>0</v>
      </c>
      <c r="AC172" s="262">
        <f>-(AC$158*'Fixed Data'!$B$25*'Fixed Data'!AC$47*'Fixed Data'!$B$24*'Fixed Data'!$B$23+AC$158*'Fixed Data'!$B$26)*'Fixed Data'!AJ44/10^6</f>
        <v>0</v>
      </c>
      <c r="AD172" s="262">
        <f>-(AD$158*'Fixed Data'!$B$25*'Fixed Data'!AD$47*'Fixed Data'!$B$24*'Fixed Data'!$B$23+AD$158*'Fixed Data'!$B$26)*'Fixed Data'!AK44/10^6</f>
        <v>0</v>
      </c>
      <c r="AE172" s="262">
        <f>-(AE$158*'Fixed Data'!$B$25*'Fixed Data'!AE$47*'Fixed Data'!$B$24*'Fixed Data'!$B$23+AE$158*'Fixed Data'!$B$26)*'Fixed Data'!AL44/10^6</f>
        <v>0</v>
      </c>
      <c r="AF172" s="262">
        <f>-(AF$158*'Fixed Data'!$B$25*'Fixed Data'!AF$47*'Fixed Data'!$B$24*'Fixed Data'!$B$23+AF$158*'Fixed Data'!$B$26)*'Fixed Data'!AM44/10^6</f>
        <v>0</v>
      </c>
      <c r="AG172" s="262">
        <f>-(AG$158*'Fixed Data'!$B$25*'Fixed Data'!AG$47*'Fixed Data'!$B$24*'Fixed Data'!$B$23+AG$158*'Fixed Data'!$B$26)*'Fixed Data'!AN44/10^6</f>
        <v>0</v>
      </c>
      <c r="AH172" s="262">
        <f>-(AH$158*'Fixed Data'!$B$25*'Fixed Data'!AH$47*'Fixed Data'!$B$24*'Fixed Data'!$B$23+AH$158*'Fixed Data'!$B$26)*'Fixed Data'!AO44/10^6</f>
        <v>0</v>
      </c>
      <c r="AI172" s="262">
        <f>-(AI$158*'Fixed Data'!$B$25*'Fixed Data'!AI$47*'Fixed Data'!$B$24*'Fixed Data'!$B$23+AI$158*'Fixed Data'!$B$26)*'Fixed Data'!AP44/10^6</f>
        <v>0</v>
      </c>
      <c r="AJ172" s="262">
        <f>-(AJ$158*'Fixed Data'!$B$25*'Fixed Data'!AJ$47*'Fixed Data'!$B$24*'Fixed Data'!$B$23+AJ$158*'Fixed Data'!$B$26)*'Fixed Data'!AQ44/10^6</f>
        <v>0</v>
      </c>
      <c r="AK172" s="262">
        <f>-(AK$158*'Fixed Data'!$B$25*'Fixed Data'!AK$47*'Fixed Data'!$B$24*'Fixed Data'!$B$23+AK$158*'Fixed Data'!$B$26)*'Fixed Data'!AR44/10^6</f>
        <v>0</v>
      </c>
      <c r="AL172" s="262">
        <f>-(AL$158*'Fixed Data'!$B$25*'Fixed Data'!AL$47*'Fixed Data'!$B$24*'Fixed Data'!$B$23+AL$158*'Fixed Data'!$B$26)*'Fixed Data'!AS44/10^6</f>
        <v>0</v>
      </c>
      <c r="AM172" s="262">
        <f>-(AM$158*'Fixed Data'!$B$25*'Fixed Data'!AM$47*'Fixed Data'!$B$24*'Fixed Data'!$B$23+AM$158*'Fixed Data'!$B$26)*'Fixed Data'!AT44/10^6</f>
        <v>0</v>
      </c>
      <c r="AN172" s="262">
        <f>-(AN$158*'Fixed Data'!$B$25*'Fixed Data'!AN$47*'Fixed Data'!$B$24*'Fixed Data'!$B$23+AN$158*'Fixed Data'!$B$26)*'Fixed Data'!AU44/10^6</f>
        <v>0</v>
      </c>
      <c r="AO172" s="262">
        <f>-(AO$158*'Fixed Data'!$B$25*'Fixed Data'!AO$47*'Fixed Data'!$B$24*'Fixed Data'!$B$23+AO$158*'Fixed Data'!$B$26)*'Fixed Data'!AV44/10^6</f>
        <v>0</v>
      </c>
      <c r="AP172" s="262">
        <f>-(AP$158*'Fixed Data'!$B$25*'Fixed Data'!AP$47*'Fixed Data'!$B$24*'Fixed Data'!$B$23+AP$158*'Fixed Data'!$B$26)*'Fixed Data'!AW44/10^6</f>
        <v>0</v>
      </c>
      <c r="AQ172" s="262">
        <f>-(AQ$158*'Fixed Data'!$B$25*'Fixed Data'!AQ$47*'Fixed Data'!$B$24*'Fixed Data'!$B$23+AQ$158*'Fixed Data'!$B$26)*'Fixed Data'!AX44/10^6</f>
        <v>0</v>
      </c>
      <c r="AR172" s="262">
        <f>-(AR$158*'Fixed Data'!$B$25*'Fixed Data'!AR$47*'Fixed Data'!$B$24*'Fixed Data'!$B$23+AR$158*'Fixed Data'!$B$26)*'Fixed Data'!AY44/10^6</f>
        <v>0</v>
      </c>
      <c r="AS172" s="262">
        <f>-(AS$158*'Fixed Data'!$B$25*'Fixed Data'!AS$47*'Fixed Data'!$B$24*'Fixed Data'!$B$23+AS$158*'Fixed Data'!$B$26)*'Fixed Data'!AZ44/10^6</f>
        <v>0</v>
      </c>
      <c r="AT172" s="262">
        <f>-(AT$158*'Fixed Data'!$B$25*'Fixed Data'!AT$47*'Fixed Data'!$B$24*'Fixed Data'!$B$23+AT$158*'Fixed Data'!$B$26)*'Fixed Data'!BA44/10^6</f>
        <v>0</v>
      </c>
      <c r="AU172" s="262">
        <f>-(AU$158*'Fixed Data'!$B$25*'Fixed Data'!AU$47*'Fixed Data'!$B$24*'Fixed Data'!$B$23+AU$158*'Fixed Data'!$B$26)*'Fixed Data'!BB44/10^6</f>
        <v>0</v>
      </c>
      <c r="AV172" s="262">
        <f>-(AV$158*'Fixed Data'!$B$25*'Fixed Data'!AV$47*'Fixed Data'!$B$24*'Fixed Data'!$B$23+AV$158*'Fixed Data'!$B$26)*'Fixed Data'!BC44/10^6</f>
        <v>0</v>
      </c>
      <c r="AW172" s="262">
        <f>-(AW$158*'Fixed Data'!$B$25*'Fixed Data'!AW$47*'Fixed Data'!$B$24*'Fixed Data'!$B$23+AW$158*'Fixed Data'!$B$26)*'Fixed Data'!BD44/10^6</f>
        <v>0</v>
      </c>
      <c r="AX172" s="262">
        <f>-(AX$158*'Fixed Data'!$B$25*'Fixed Data'!AX$47*'Fixed Data'!$B$24*'Fixed Data'!$B$23+AX$158*'Fixed Data'!$B$26)*'Fixed Data'!BE44/10^6</f>
        <v>0</v>
      </c>
      <c r="AY172" s="262">
        <f>-(AY$158*'Fixed Data'!$B$25*'Fixed Data'!AY$47*'Fixed Data'!$B$24*'Fixed Data'!$B$23+AY$158*'Fixed Data'!$B$26)*'Fixed Data'!BF44/10^6</f>
        <v>0</v>
      </c>
      <c r="AZ172" s="262">
        <f>-(AZ$158*'Fixed Data'!$B$25*'Fixed Data'!AZ$47*'Fixed Data'!$B$24*'Fixed Data'!$B$23+AZ$158*'Fixed Data'!$B$26)*'Fixed Data'!BG44/10^6</f>
        <v>0</v>
      </c>
      <c r="BA172" s="262">
        <f>-(BA$158*'Fixed Data'!$B$25*'Fixed Data'!BA$47*'Fixed Data'!$B$24*'Fixed Data'!$B$23+BA$158*'Fixed Data'!$B$26)*'Fixed Data'!BH44/10^6</f>
        <v>0</v>
      </c>
      <c r="BB172" s="262">
        <f>-(BB$158*'Fixed Data'!$B$25*'Fixed Data'!BB$47*'Fixed Data'!$B$24*'Fixed Data'!$B$23+BB$158*'Fixed Data'!$B$26)*'Fixed Data'!BI44/10^6</f>
        <v>0</v>
      </c>
    </row>
    <row r="173" spans="1:54" outlineLevel="2">
      <c r="A173" s="424"/>
      <c r="B173" s="135" t="s">
        <v>282</v>
      </c>
      <c r="C173" s="135"/>
      <c r="D173" s="135" t="s">
        <v>379</v>
      </c>
      <c r="E173" s="282"/>
      <c r="F173" s="279"/>
      <c r="G173" s="279"/>
      <c r="H173" s="279"/>
      <c r="I173" s="279"/>
      <c r="J173" s="279"/>
      <c r="K173" s="279"/>
      <c r="L173" s="279"/>
      <c r="M173" s="279"/>
      <c r="N173" s="279"/>
      <c r="O173" s="279"/>
      <c r="P173" s="279"/>
      <c r="Q173" s="279"/>
      <c r="R173" s="279"/>
      <c r="S173" s="279"/>
      <c r="T173" s="279"/>
      <c r="U173" s="279"/>
      <c r="V173" s="279"/>
      <c r="W173" s="279"/>
      <c r="X173" s="279"/>
      <c r="Y173" s="279"/>
      <c r="Z173" s="279"/>
      <c r="AA173" s="279"/>
      <c r="AB173" s="279"/>
      <c r="AC173" s="279"/>
      <c r="AD173" s="279"/>
      <c r="AE173" s="279"/>
      <c r="AF173" s="279"/>
      <c r="AG173" s="279"/>
      <c r="AH173" s="279"/>
      <c r="AI173" s="279"/>
      <c r="AJ173" s="279"/>
      <c r="AK173" s="279"/>
      <c r="AL173" s="279"/>
      <c r="AM173" s="279"/>
      <c r="AN173" s="279"/>
      <c r="AO173" s="279"/>
      <c r="AP173" s="279"/>
      <c r="AQ173" s="279"/>
      <c r="AR173" s="279"/>
      <c r="AS173" s="279"/>
      <c r="AT173" s="279"/>
      <c r="AU173" s="279"/>
      <c r="AV173" s="279"/>
      <c r="AW173" s="279"/>
      <c r="AX173" s="279"/>
      <c r="AY173" s="279"/>
      <c r="AZ173" s="279"/>
      <c r="BA173" s="279"/>
      <c r="BB173" s="279"/>
    </row>
    <row r="174" spans="1:54" outlineLevel="2">
      <c r="A174" s="425"/>
      <c r="B174" s="135" t="s">
        <v>282</v>
      </c>
      <c r="C174" s="135"/>
      <c r="D174" s="135" t="s">
        <v>379</v>
      </c>
      <c r="E174" s="282"/>
      <c r="F174" s="279"/>
      <c r="G174" s="279"/>
      <c r="H174" s="279"/>
      <c r="I174" s="279"/>
      <c r="J174" s="279"/>
      <c r="K174" s="279"/>
      <c r="L174" s="279"/>
      <c r="M174" s="279"/>
      <c r="N174" s="279"/>
      <c r="O174" s="279"/>
      <c r="P174" s="279"/>
      <c r="Q174" s="279"/>
      <c r="R174" s="279"/>
      <c r="S174" s="279"/>
      <c r="T174" s="279"/>
      <c r="U174" s="279"/>
      <c r="V174" s="279"/>
      <c r="W174" s="279"/>
      <c r="X174" s="279"/>
      <c r="Y174" s="279"/>
      <c r="Z174" s="279"/>
      <c r="AA174" s="279"/>
      <c r="AB174" s="279"/>
      <c r="AC174" s="279"/>
      <c r="AD174" s="279"/>
      <c r="AE174" s="279"/>
      <c r="AF174" s="279"/>
      <c r="AG174" s="279"/>
      <c r="AH174" s="279"/>
      <c r="AI174" s="279"/>
      <c r="AJ174" s="279"/>
      <c r="AK174" s="279"/>
      <c r="AL174" s="279"/>
      <c r="AM174" s="279"/>
      <c r="AN174" s="279"/>
      <c r="AO174" s="279"/>
      <c r="AP174" s="279"/>
      <c r="AQ174" s="279"/>
      <c r="AR174" s="279"/>
      <c r="AS174" s="279"/>
      <c r="AT174" s="279"/>
      <c r="AU174" s="279"/>
      <c r="AV174" s="279"/>
      <c r="AW174" s="279"/>
      <c r="AX174" s="279"/>
      <c r="AY174" s="279"/>
      <c r="AZ174" s="279"/>
      <c r="BA174" s="279"/>
      <c r="BB174" s="279"/>
    </row>
    <row r="175" spans="1:54" outlineLevel="2">
      <c r="B175" s="135"/>
      <c r="C175" s="135"/>
      <c r="D175" s="135"/>
      <c r="E175" s="263"/>
      <c r="F175" s="137"/>
      <c r="G175" s="137"/>
      <c r="H175" s="137"/>
      <c r="I175" s="137"/>
      <c r="J175" s="137"/>
      <c r="K175" s="137"/>
      <c r="L175" s="137"/>
      <c r="M175" s="137"/>
      <c r="N175" s="137"/>
      <c r="O175" s="137"/>
      <c r="P175" s="137"/>
      <c r="Q175" s="137"/>
      <c r="R175" s="137"/>
      <c r="S175" s="137"/>
      <c r="T175" s="137"/>
      <c r="U175" s="137"/>
      <c r="V175" s="137"/>
      <c r="W175" s="137"/>
      <c r="X175" s="137"/>
      <c r="Y175" s="137"/>
      <c r="Z175" s="137"/>
      <c r="AA175" s="137"/>
      <c r="AB175" s="137"/>
      <c r="AC175" s="137"/>
      <c r="AD175" s="137"/>
      <c r="AE175" s="137"/>
      <c r="AF175" s="137"/>
      <c r="AG175" s="137"/>
      <c r="AH175" s="137"/>
      <c r="AI175" s="137"/>
      <c r="AJ175" s="137"/>
      <c r="AK175" s="137"/>
      <c r="AL175" s="137"/>
      <c r="AM175" s="137"/>
      <c r="AN175" s="137"/>
      <c r="AO175" s="137"/>
      <c r="AP175" s="137"/>
      <c r="AQ175" s="137"/>
      <c r="AR175" s="137"/>
      <c r="AS175" s="137"/>
      <c r="AT175" s="137"/>
      <c r="AU175" s="137"/>
      <c r="AV175" s="137"/>
      <c r="AW175" s="137"/>
      <c r="AX175" s="137"/>
      <c r="AY175" s="137"/>
      <c r="AZ175" s="137"/>
      <c r="BA175" s="137"/>
      <c r="BB175" s="137"/>
    </row>
    <row r="176" spans="1:54" ht="12.75" customHeight="1" outlineLevel="2">
      <c r="A176" s="423" t="s">
        <v>473</v>
      </c>
      <c r="B176" s="135" t="s">
        <v>282</v>
      </c>
      <c r="C176" s="135" t="s">
        <v>385</v>
      </c>
      <c r="D176" s="135" t="s">
        <v>379</v>
      </c>
      <c r="E176" s="262">
        <f>-(E$158*'Fixed Data'!$B$25*'Fixed Data'!E$47*'Fixed Data'!$B$24*'Fixed Data'!$B$23+E$158*'Fixed Data'!$B$26)*'Fixed Data'!L46/10^6</f>
        <v>0</v>
      </c>
      <c r="F176" s="262">
        <f>-(F$158*'Fixed Data'!$B$25*'Fixed Data'!F$47*'Fixed Data'!$B$24*'Fixed Data'!$B$23+F$158*'Fixed Data'!$B$26)*'Fixed Data'!M46/10^6</f>
        <v>0</v>
      </c>
      <c r="G176" s="262">
        <f>-(G$158*'Fixed Data'!$B$25*'Fixed Data'!G$47*'Fixed Data'!$B$24*'Fixed Data'!$B$23+G$158*'Fixed Data'!$B$26)*'Fixed Data'!N46/10^6</f>
        <v>0</v>
      </c>
      <c r="H176" s="262">
        <f>-(H$158*'Fixed Data'!$B$25*'Fixed Data'!H$47*'Fixed Data'!$B$24*'Fixed Data'!$B$23+H$158*'Fixed Data'!$B$26)*'Fixed Data'!O46/10^6</f>
        <v>0</v>
      </c>
      <c r="I176" s="262">
        <f>-(I$158*'Fixed Data'!$B$25*'Fixed Data'!I$47*'Fixed Data'!$B$24*'Fixed Data'!$B$23+I$158*'Fixed Data'!$B$26)*'Fixed Data'!P46/10^6</f>
        <v>0</v>
      </c>
      <c r="J176" s="262">
        <f>-(J$158*'Fixed Data'!$B$25*'Fixed Data'!J$47*'Fixed Data'!$B$24*'Fixed Data'!$B$23+J$158*'Fixed Data'!$B$26)*'Fixed Data'!Q46/10^6</f>
        <v>0</v>
      </c>
      <c r="K176" s="262">
        <f>-(K$158*'Fixed Data'!$B$25*'Fixed Data'!K$47*'Fixed Data'!$B$24*'Fixed Data'!$B$23+K$158*'Fixed Data'!$B$26)*'Fixed Data'!R46/10^6</f>
        <v>0</v>
      </c>
      <c r="L176" s="262">
        <f>-(L$158*'Fixed Data'!$B$25*'Fixed Data'!L$47*'Fixed Data'!$B$24*'Fixed Data'!$B$23+L$158*'Fixed Data'!$B$26)*'Fixed Data'!S46/10^6</f>
        <v>0</v>
      </c>
      <c r="M176" s="262">
        <f>-(M$158*'Fixed Data'!$B$25*'Fixed Data'!M$47*'Fixed Data'!$B$24*'Fixed Data'!$B$23+M$158*'Fixed Data'!$B$26)*'Fixed Data'!T46/10^6</f>
        <v>0</v>
      </c>
      <c r="N176" s="262">
        <f>-(N$158*'Fixed Data'!$B$25*'Fixed Data'!N$47*'Fixed Data'!$B$24*'Fixed Data'!$B$23+N$158*'Fixed Data'!$B$26)*'Fixed Data'!U46/10^6</f>
        <v>0</v>
      </c>
      <c r="O176" s="262">
        <f>-(O$158*'Fixed Data'!$B$25*'Fixed Data'!O$47*'Fixed Data'!$B$24*'Fixed Data'!$B$23+O$158*'Fixed Data'!$B$26)*'Fixed Data'!V46/10^6</f>
        <v>0</v>
      </c>
      <c r="P176" s="262">
        <f>-(P$158*'Fixed Data'!$B$25*'Fixed Data'!P$47*'Fixed Data'!$B$24*'Fixed Data'!$B$23+P$158*'Fixed Data'!$B$26)*'Fixed Data'!W46/10^6</f>
        <v>0</v>
      </c>
      <c r="Q176" s="262">
        <f>-(Q$158*'Fixed Data'!$B$25*'Fixed Data'!Q$47*'Fixed Data'!$B$24*'Fixed Data'!$B$23+Q$158*'Fixed Data'!$B$26)*'Fixed Data'!X46/10^6</f>
        <v>0</v>
      </c>
      <c r="R176" s="262">
        <f>-(R$158*'Fixed Data'!$B$25*'Fixed Data'!R$47*'Fixed Data'!$B$24*'Fixed Data'!$B$23+R$158*'Fixed Data'!$B$26)*'Fixed Data'!Y46/10^6</f>
        <v>0</v>
      </c>
      <c r="S176" s="262">
        <f>-(S$158*'Fixed Data'!$B$25*'Fixed Data'!S$47*'Fixed Data'!$B$24*'Fixed Data'!$B$23+S$158*'Fixed Data'!$B$26)*'Fixed Data'!Z46/10^6</f>
        <v>0</v>
      </c>
      <c r="T176" s="262">
        <f>-(T$158*'Fixed Data'!$B$25*'Fixed Data'!T$47*'Fixed Data'!$B$24*'Fixed Data'!$B$23+T$158*'Fixed Data'!$B$26)*'Fixed Data'!AA46/10^6</f>
        <v>0</v>
      </c>
      <c r="U176" s="262">
        <f>-(U$158*'Fixed Data'!$B$25*'Fixed Data'!U$47*'Fixed Data'!$B$24*'Fixed Data'!$B$23+U$158*'Fixed Data'!$B$26)*'Fixed Data'!AB46/10^6</f>
        <v>0</v>
      </c>
      <c r="V176" s="262">
        <f>-(V$158*'Fixed Data'!$B$25*'Fixed Data'!V$47*'Fixed Data'!$B$24*'Fixed Data'!$B$23+V$158*'Fixed Data'!$B$26)*'Fixed Data'!AC46/10^6</f>
        <v>0</v>
      </c>
      <c r="W176" s="262">
        <f>-(W$158*'Fixed Data'!$B$25*'Fixed Data'!W$47*'Fixed Data'!$B$24*'Fixed Data'!$B$23+W$158*'Fixed Data'!$B$26)*'Fixed Data'!AD46/10^6</f>
        <v>0</v>
      </c>
      <c r="X176" s="262">
        <f>-(X$158*'Fixed Data'!$B$25*'Fixed Data'!X$47*'Fixed Data'!$B$24*'Fixed Data'!$B$23+X$158*'Fixed Data'!$B$26)*'Fixed Data'!AE46/10^6</f>
        <v>0</v>
      </c>
      <c r="Y176" s="262">
        <f>-(Y$158*'Fixed Data'!$B$25*'Fixed Data'!Y$47*'Fixed Data'!$B$24*'Fixed Data'!$B$23+Y$158*'Fixed Data'!$B$26)*'Fixed Data'!AF46/10^6</f>
        <v>0</v>
      </c>
      <c r="Z176" s="262">
        <f>-(Z$158*'Fixed Data'!$B$25*'Fixed Data'!Z$47*'Fixed Data'!$B$24*'Fixed Data'!$B$23+Z$158*'Fixed Data'!$B$26)*'Fixed Data'!AG46/10^6</f>
        <v>0</v>
      </c>
      <c r="AA176" s="262">
        <f>-(AA$158*'Fixed Data'!$B$25*'Fixed Data'!AA$47*'Fixed Data'!$B$24*'Fixed Data'!$B$23+AA$158*'Fixed Data'!$B$26)*'Fixed Data'!AH46/10^6</f>
        <v>0</v>
      </c>
      <c r="AB176" s="262">
        <f>-(AB$158*'Fixed Data'!$B$25*'Fixed Data'!AB$47*'Fixed Data'!$B$24*'Fixed Data'!$B$23+AB$158*'Fixed Data'!$B$26)*'Fixed Data'!AI46/10^6</f>
        <v>0</v>
      </c>
      <c r="AC176" s="262">
        <f>-(AC$158*'Fixed Data'!$B$25*'Fixed Data'!AC$47*'Fixed Data'!$B$24*'Fixed Data'!$B$23+AC$158*'Fixed Data'!$B$26)*'Fixed Data'!AJ46/10^6</f>
        <v>0</v>
      </c>
      <c r="AD176" s="262">
        <f>-(AD$158*'Fixed Data'!$B$25*'Fixed Data'!AD$47*'Fixed Data'!$B$24*'Fixed Data'!$B$23+AD$158*'Fixed Data'!$B$26)*'Fixed Data'!AK46/10^6</f>
        <v>0</v>
      </c>
      <c r="AE176" s="262">
        <f>-(AE$158*'Fixed Data'!$B$25*'Fixed Data'!AE$47*'Fixed Data'!$B$24*'Fixed Data'!$B$23+AE$158*'Fixed Data'!$B$26)*'Fixed Data'!AL46/10^6</f>
        <v>0</v>
      </c>
      <c r="AF176" s="262">
        <f>-(AF$158*'Fixed Data'!$B$25*'Fixed Data'!AF$47*'Fixed Data'!$B$24*'Fixed Data'!$B$23+AF$158*'Fixed Data'!$B$26)*'Fixed Data'!AM46/10^6</f>
        <v>0</v>
      </c>
      <c r="AG176" s="262">
        <f>-(AG$158*'Fixed Data'!$B$25*'Fixed Data'!AG$47*'Fixed Data'!$B$24*'Fixed Data'!$B$23+AG$158*'Fixed Data'!$B$26)*'Fixed Data'!AN46/10^6</f>
        <v>0</v>
      </c>
      <c r="AH176" s="262">
        <f>-(AH$158*'Fixed Data'!$B$25*'Fixed Data'!AH$47*'Fixed Data'!$B$24*'Fixed Data'!$B$23+AH$158*'Fixed Data'!$B$26)*'Fixed Data'!AO46/10^6</f>
        <v>0</v>
      </c>
      <c r="AI176" s="262">
        <f>-(AI$158*'Fixed Data'!$B$25*'Fixed Data'!AI$47*'Fixed Data'!$B$24*'Fixed Data'!$B$23+AI$158*'Fixed Data'!$B$26)*'Fixed Data'!AP46/10^6</f>
        <v>0</v>
      </c>
      <c r="AJ176" s="262">
        <f>-(AJ$158*'Fixed Data'!$B$25*'Fixed Data'!AJ$47*'Fixed Data'!$B$24*'Fixed Data'!$B$23+AJ$158*'Fixed Data'!$B$26)*'Fixed Data'!AQ46/10^6</f>
        <v>0</v>
      </c>
      <c r="AK176" s="262">
        <f>-(AK$158*'Fixed Data'!$B$25*'Fixed Data'!AK$47*'Fixed Data'!$B$24*'Fixed Data'!$B$23+AK$158*'Fixed Data'!$B$26)*'Fixed Data'!AR46/10^6</f>
        <v>0</v>
      </c>
      <c r="AL176" s="262">
        <f>-(AL$158*'Fixed Data'!$B$25*'Fixed Data'!AL$47*'Fixed Data'!$B$24*'Fixed Data'!$B$23+AL$158*'Fixed Data'!$B$26)*'Fixed Data'!AS46/10^6</f>
        <v>0</v>
      </c>
      <c r="AM176" s="262">
        <f>-(AM$158*'Fixed Data'!$B$25*'Fixed Data'!AM$47*'Fixed Data'!$B$24*'Fixed Data'!$B$23+AM$158*'Fixed Data'!$B$26)*'Fixed Data'!AT46/10^6</f>
        <v>0</v>
      </c>
      <c r="AN176" s="262">
        <f>-(AN$158*'Fixed Data'!$B$25*'Fixed Data'!AN$47*'Fixed Data'!$B$24*'Fixed Data'!$B$23+AN$158*'Fixed Data'!$B$26)*'Fixed Data'!AU46/10^6</f>
        <v>0</v>
      </c>
      <c r="AO176" s="262">
        <f>-(AO$158*'Fixed Data'!$B$25*'Fixed Data'!AO$47*'Fixed Data'!$B$24*'Fixed Data'!$B$23+AO$158*'Fixed Data'!$B$26)*'Fixed Data'!AV46/10^6</f>
        <v>0</v>
      </c>
      <c r="AP176" s="262">
        <f>-(AP$158*'Fixed Data'!$B$25*'Fixed Data'!AP$47*'Fixed Data'!$B$24*'Fixed Data'!$B$23+AP$158*'Fixed Data'!$B$26)*'Fixed Data'!AW46/10^6</f>
        <v>0</v>
      </c>
      <c r="AQ176" s="262">
        <f>-(AQ$158*'Fixed Data'!$B$25*'Fixed Data'!AQ$47*'Fixed Data'!$B$24*'Fixed Data'!$B$23+AQ$158*'Fixed Data'!$B$26)*'Fixed Data'!AX46/10^6</f>
        <v>0</v>
      </c>
      <c r="AR176" s="262">
        <f>-(AR$158*'Fixed Data'!$B$25*'Fixed Data'!AR$47*'Fixed Data'!$B$24*'Fixed Data'!$B$23+AR$158*'Fixed Data'!$B$26)*'Fixed Data'!AY46/10^6</f>
        <v>0</v>
      </c>
      <c r="AS176" s="262">
        <f>-(AS$158*'Fixed Data'!$B$25*'Fixed Data'!AS$47*'Fixed Data'!$B$24*'Fixed Data'!$B$23+AS$158*'Fixed Data'!$B$26)*'Fixed Data'!AZ46/10^6</f>
        <v>0</v>
      </c>
      <c r="AT176" s="262">
        <f>-(AT$158*'Fixed Data'!$B$25*'Fixed Data'!AT$47*'Fixed Data'!$B$24*'Fixed Data'!$B$23+AT$158*'Fixed Data'!$B$26)*'Fixed Data'!BA46/10^6</f>
        <v>0</v>
      </c>
      <c r="AU176" s="262">
        <f>-(AU$158*'Fixed Data'!$B$25*'Fixed Data'!AU$47*'Fixed Data'!$B$24*'Fixed Data'!$B$23+AU$158*'Fixed Data'!$B$26)*'Fixed Data'!BB46/10^6</f>
        <v>0</v>
      </c>
      <c r="AV176" s="262">
        <f>-(AV$158*'Fixed Data'!$B$25*'Fixed Data'!AV$47*'Fixed Data'!$B$24*'Fixed Data'!$B$23+AV$158*'Fixed Data'!$B$26)*'Fixed Data'!BC46/10^6</f>
        <v>0</v>
      </c>
      <c r="AW176" s="262">
        <f>-(AW$158*'Fixed Data'!$B$25*'Fixed Data'!AW$47*'Fixed Data'!$B$24*'Fixed Data'!$B$23+AW$158*'Fixed Data'!$B$26)*'Fixed Data'!BD46/10^6</f>
        <v>0</v>
      </c>
      <c r="AX176" s="262">
        <f>-(AX$158*'Fixed Data'!$B$25*'Fixed Data'!AX$47*'Fixed Data'!$B$24*'Fixed Data'!$B$23+AX$158*'Fixed Data'!$B$26)*'Fixed Data'!BE46/10^6</f>
        <v>0</v>
      </c>
      <c r="AY176" s="262">
        <f>-(AY$158*'Fixed Data'!$B$25*'Fixed Data'!AY$47*'Fixed Data'!$B$24*'Fixed Data'!$B$23+AY$158*'Fixed Data'!$B$26)*'Fixed Data'!BF46/10^6</f>
        <v>0</v>
      </c>
      <c r="AZ176" s="262">
        <f>-(AZ$158*'Fixed Data'!$B$25*'Fixed Data'!AZ$47*'Fixed Data'!$B$24*'Fixed Data'!$B$23+AZ$158*'Fixed Data'!$B$26)*'Fixed Data'!BG46/10^6</f>
        <v>0</v>
      </c>
      <c r="BA176" s="262">
        <f>-(BA$158*'Fixed Data'!$B$25*'Fixed Data'!BA$47*'Fixed Data'!$B$24*'Fixed Data'!$B$23+BA$158*'Fixed Data'!$B$26)*'Fixed Data'!BH46/10^6</f>
        <v>0</v>
      </c>
      <c r="BB176" s="262">
        <f>-(BB$158*'Fixed Data'!$B$25*'Fixed Data'!BB$47*'Fixed Data'!$B$24*'Fixed Data'!$B$23+BB$158*'Fixed Data'!$B$26)*'Fixed Data'!BI46/10^6</f>
        <v>0</v>
      </c>
    </row>
    <row r="177" spans="1:54" outlineLevel="2">
      <c r="A177" s="424"/>
      <c r="B177" s="135" t="s">
        <v>282</v>
      </c>
      <c r="C177" s="135"/>
      <c r="D177" s="135" t="s">
        <v>379</v>
      </c>
      <c r="E177" s="282"/>
      <c r="F177" s="279"/>
      <c r="G177" s="279"/>
      <c r="H177" s="279"/>
      <c r="I177" s="279"/>
      <c r="J177" s="279"/>
      <c r="K177" s="279"/>
      <c r="L177" s="279"/>
      <c r="M177" s="279"/>
      <c r="N177" s="279"/>
      <c r="O177" s="279"/>
      <c r="P177" s="279"/>
      <c r="Q177" s="279"/>
      <c r="R177" s="279"/>
      <c r="S177" s="279"/>
      <c r="T177" s="279"/>
      <c r="U177" s="279"/>
      <c r="V177" s="279"/>
      <c r="W177" s="279"/>
      <c r="X177" s="279"/>
      <c r="Y177" s="279"/>
      <c r="Z177" s="279"/>
      <c r="AA177" s="279"/>
      <c r="AB177" s="279"/>
      <c r="AC177" s="279"/>
      <c r="AD177" s="279"/>
      <c r="AE177" s="279"/>
      <c r="AF177" s="279"/>
      <c r="AG177" s="279"/>
      <c r="AH177" s="279"/>
      <c r="AI177" s="279"/>
      <c r="AJ177" s="279"/>
      <c r="AK177" s="279"/>
      <c r="AL177" s="279"/>
      <c r="AM177" s="279"/>
      <c r="AN177" s="279"/>
      <c r="AO177" s="279"/>
      <c r="AP177" s="279"/>
      <c r="AQ177" s="279"/>
      <c r="AR177" s="279"/>
      <c r="AS177" s="279"/>
      <c r="AT177" s="279"/>
      <c r="AU177" s="279"/>
      <c r="AV177" s="279"/>
      <c r="AW177" s="279"/>
      <c r="AX177" s="279"/>
      <c r="AY177" s="279"/>
      <c r="AZ177" s="279"/>
      <c r="BA177" s="279"/>
      <c r="BB177" s="279"/>
    </row>
    <row r="178" spans="1:54" outlineLevel="2">
      <c r="A178" s="425"/>
      <c r="B178" s="135" t="s">
        <v>282</v>
      </c>
      <c r="C178" s="135"/>
      <c r="D178" s="135" t="s">
        <v>379</v>
      </c>
      <c r="E178" s="282"/>
      <c r="F178" s="279"/>
      <c r="G178" s="279"/>
      <c r="H178" s="279"/>
      <c r="I178" s="279"/>
      <c r="J178" s="279"/>
      <c r="K178" s="279"/>
      <c r="L178" s="279"/>
      <c r="M178" s="279"/>
      <c r="N178" s="279"/>
      <c r="O178" s="279"/>
      <c r="P178" s="279"/>
      <c r="Q178" s="279"/>
      <c r="R178" s="279"/>
      <c r="S178" s="279"/>
      <c r="T178" s="279"/>
      <c r="U178" s="279"/>
      <c r="V178" s="279"/>
      <c r="W178" s="279"/>
      <c r="X178" s="279"/>
      <c r="Y178" s="279"/>
      <c r="Z178" s="279"/>
      <c r="AA178" s="279"/>
      <c r="AB178" s="279"/>
      <c r="AC178" s="279"/>
      <c r="AD178" s="279"/>
      <c r="AE178" s="279"/>
      <c r="AF178" s="279"/>
      <c r="AG178" s="279"/>
      <c r="AH178" s="279"/>
      <c r="AI178" s="279"/>
      <c r="AJ178" s="279"/>
      <c r="AK178" s="279"/>
      <c r="AL178" s="279"/>
      <c r="AM178" s="279"/>
      <c r="AN178" s="279"/>
      <c r="AO178" s="279"/>
      <c r="AP178" s="279"/>
      <c r="AQ178" s="279"/>
      <c r="AR178" s="279"/>
      <c r="AS178" s="279"/>
      <c r="AT178" s="279"/>
      <c r="AU178" s="279"/>
      <c r="AV178" s="279"/>
      <c r="AW178" s="279"/>
      <c r="AX178" s="279"/>
      <c r="AY178" s="279"/>
      <c r="AZ178" s="279"/>
      <c r="BA178" s="279"/>
      <c r="BB178" s="279"/>
    </row>
    <row r="179" spans="1:54" outlineLevel="1">
      <c r="B179" s="19"/>
      <c r="C179" s="19"/>
      <c r="D179" s="19"/>
      <c r="E179" s="15"/>
    </row>
    <row r="180" spans="1:54" outlineLevel="1">
      <c r="B180" s="19"/>
      <c r="C180" s="19"/>
      <c r="D180" s="19"/>
      <c r="E180" s="15"/>
    </row>
    <row r="181" spans="1:54">
      <c r="B181" s="19"/>
      <c r="C181" s="19"/>
      <c r="D181" s="19"/>
      <c r="E181" s="15"/>
    </row>
    <row r="182" spans="1:54" ht="15">
      <c r="A182" s="12" t="s">
        <v>474</v>
      </c>
      <c r="B182" s="19"/>
      <c r="C182" s="19"/>
      <c r="D182" s="19"/>
      <c r="E182" s="15"/>
    </row>
    <row r="183" spans="1:54" ht="15" outlineLevel="1">
      <c r="A183" s="12"/>
      <c r="B183" s="19"/>
      <c r="C183" s="19"/>
      <c r="D183" s="19"/>
      <c r="E183" s="15"/>
    </row>
    <row r="184" spans="1:54" s="4" customFormat="1" outlineLevel="1">
      <c r="A184" s="4" t="s">
        <v>475</v>
      </c>
      <c r="B184" s="151"/>
      <c r="C184" s="151"/>
      <c r="D184" s="151"/>
      <c r="E184" s="152"/>
    </row>
    <row r="185" spans="1:54" s="4" customFormat="1" outlineLevel="2">
      <c r="B185" s="151"/>
      <c r="C185" s="151"/>
      <c r="D185" s="151"/>
      <c r="E185" s="130">
        <v>2027</v>
      </c>
      <c r="F185" s="130">
        <v>2028</v>
      </c>
      <c r="G185" s="130">
        <v>2029</v>
      </c>
      <c r="H185" s="130">
        <v>2030</v>
      </c>
      <c r="I185" s="130">
        <v>2031</v>
      </c>
      <c r="J185" s="130">
        <v>2032</v>
      </c>
      <c r="K185" s="130">
        <v>2033</v>
      </c>
      <c r="L185" s="130">
        <v>2034</v>
      </c>
      <c r="M185" s="130">
        <v>2035</v>
      </c>
      <c r="N185" s="130">
        <v>2036</v>
      </c>
      <c r="O185" s="130">
        <v>2037</v>
      </c>
      <c r="P185" s="130">
        <v>2038</v>
      </c>
      <c r="Q185" s="130">
        <v>2039</v>
      </c>
      <c r="R185" s="130">
        <v>2040</v>
      </c>
      <c r="S185" s="130">
        <v>2041</v>
      </c>
      <c r="T185" s="130">
        <v>2042</v>
      </c>
      <c r="U185" s="130">
        <v>2043</v>
      </c>
      <c r="V185" s="130">
        <v>2044</v>
      </c>
      <c r="W185" s="130">
        <v>2045</v>
      </c>
      <c r="X185" s="130">
        <v>2046</v>
      </c>
      <c r="Y185" s="130">
        <v>2047</v>
      </c>
      <c r="Z185" s="130">
        <v>2048</v>
      </c>
      <c r="AA185" s="130">
        <v>2049</v>
      </c>
      <c r="AB185" s="130">
        <v>2050</v>
      </c>
      <c r="AC185" s="130">
        <v>2051</v>
      </c>
      <c r="AD185" s="130">
        <v>2052</v>
      </c>
      <c r="AE185" s="130">
        <v>2053</v>
      </c>
      <c r="AF185" s="130">
        <v>2054</v>
      </c>
      <c r="AG185" s="130">
        <v>2055</v>
      </c>
      <c r="AH185" s="130">
        <v>2056</v>
      </c>
      <c r="AI185" s="130">
        <v>2057</v>
      </c>
      <c r="AJ185" s="130">
        <v>2058</v>
      </c>
      <c r="AK185" s="130">
        <v>2059</v>
      </c>
      <c r="AL185" s="130">
        <v>2060</v>
      </c>
      <c r="AM185" s="130">
        <v>2061</v>
      </c>
      <c r="AN185" s="130">
        <v>2062</v>
      </c>
      <c r="AO185" s="130">
        <v>2063</v>
      </c>
      <c r="AP185" s="130">
        <v>2064</v>
      </c>
      <c r="AQ185" s="130">
        <v>2065</v>
      </c>
      <c r="AR185" s="130">
        <v>2066</v>
      </c>
      <c r="AS185" s="130">
        <v>2067</v>
      </c>
      <c r="AT185" s="130">
        <v>2068</v>
      </c>
      <c r="AU185" s="130">
        <v>2069</v>
      </c>
      <c r="AV185" s="130">
        <v>2070</v>
      </c>
      <c r="AW185" s="130">
        <v>2071</v>
      </c>
      <c r="AX185" s="130">
        <v>2072</v>
      </c>
      <c r="AY185" s="130">
        <v>2073</v>
      </c>
      <c r="AZ185" s="130">
        <v>2074</v>
      </c>
      <c r="BA185" s="130">
        <v>2075</v>
      </c>
      <c r="BB185" s="130">
        <v>2076</v>
      </c>
    </row>
    <row r="186" spans="1:54" outlineLevel="2">
      <c r="A186" s="430" t="s">
        <v>476</v>
      </c>
      <c r="B186" s="150" t="s">
        <v>477</v>
      </c>
      <c r="C186" s="6" t="s">
        <v>478</v>
      </c>
      <c r="D186" s="10" t="s">
        <v>390</v>
      </c>
      <c r="E186" s="129">
        <f>IF(E52&lt;($E$52),1,IF((E52-1)&gt;30,(D$186/(1+'Fixed Data'!$B$14)),(1/(1+'Fixed Data'!$B$13)^(E$52-$E$52))))</f>
        <v>1</v>
      </c>
      <c r="F186" s="129">
        <f>IF(F52&lt;($E$52),1,IF((F52-1)&gt;30,(E$186/(1+'Fixed Data'!$B$14)),(1/(1+'Fixed Data'!$B$13)^(F$52-$E$52))))</f>
        <v>0.96618357487922713</v>
      </c>
      <c r="G186" s="129">
        <f>IF(G52&lt;($E$52),1,IF((G52-1)&gt;30,(F$186/(1+'Fixed Data'!$B$14)),(1/(1+'Fixed Data'!$B$13)^(G$52-$E$52))))</f>
        <v>0.93351070036640305</v>
      </c>
      <c r="H186" s="129">
        <f>IF(H52&lt;($E$52),1,IF((H52-1)&gt;30,(G$186/(1+'Fixed Data'!$B$14)),(1/(1+'Fixed Data'!$B$13)^(H$52-$E$52))))</f>
        <v>0.90194270566802237</v>
      </c>
      <c r="I186" s="129">
        <f>IF(I52&lt;($E$52),1,IF((I52-1)&gt;30,(H$186/(1+'Fixed Data'!$B$14)),(1/(1+'Fixed Data'!$B$13)^(I$52-$E$52))))</f>
        <v>0.87144222769857238</v>
      </c>
      <c r="J186" s="129">
        <f>IF(J52&lt;($E$52),1,IF((J52-1)&gt;30,(I$186/(1+'Fixed Data'!$B$14)),(1/(1+'Fixed Data'!$B$13)^(J$52-$E$52))))</f>
        <v>0.84197316685852419</v>
      </c>
      <c r="K186" s="129">
        <f>IF(K52&lt;($E$52),1,IF((K52-1)&gt;30,(J$186/(1+'Fixed Data'!$B$14)),(1/(1+'Fixed Data'!$B$13)^(K$52-$E$52))))</f>
        <v>0.81350064430775282</v>
      </c>
      <c r="L186" s="129">
        <f>IF(L52&lt;($E$52),1,IF((L52-1)&gt;30,(K$186/(1+'Fixed Data'!$B$14)),(1/(1+'Fixed Data'!$B$13)^(L$52-$E$52))))</f>
        <v>0.78599096068381913</v>
      </c>
      <c r="M186" s="129">
        <f>IF(M52&lt;($E$52),1,IF((M52-1)&gt;30,(L$186/(1+'Fixed Data'!$B$14)),(1/(1+'Fixed Data'!$B$13)^(M$52-$E$52))))</f>
        <v>0.75941155621625056</v>
      </c>
      <c r="N186" s="129">
        <f>IF(N52&lt;($E$52),1,IF((N52-1)&gt;30,(M$186/(1+'Fixed Data'!$B$14)),(1/(1+'Fixed Data'!$B$13)^(N$52-$E$52))))</f>
        <v>0.73373097218961414</v>
      </c>
      <c r="O186" s="129">
        <f>IF(O52&lt;($E$52),1,IF((O52-1)&gt;30,(N$186/(1+'Fixed Data'!$B$14)),(1/(1+'Fixed Data'!$B$13)^(O$52-$E$52))))</f>
        <v>0.70891881370977217</v>
      </c>
      <c r="P186" s="129">
        <f>IF(P52&lt;($E$52),1,IF((P52-1)&gt;30,(O$186/(1+'Fixed Data'!$B$14)),(1/(1+'Fixed Data'!$B$13)^(P$52-$E$52))))</f>
        <v>0.68494571372924851</v>
      </c>
      <c r="Q186" s="129">
        <f>IF(Q52&lt;($E$52),1,IF((Q52-1)&gt;30,(P$186/(1+'Fixed Data'!$B$14)),(1/(1+'Fixed Data'!$B$13)^(Q$52-$E$52))))</f>
        <v>0.66178329828912896</v>
      </c>
      <c r="R186" s="129">
        <f>IF(R52&lt;($E$52),1,IF((R52-1)&gt;30,(Q$186/(1+'Fixed Data'!$B$14)),(1/(1+'Fixed Data'!$B$13)^(R$52-$E$52))))</f>
        <v>0.63940415293635666</v>
      </c>
      <c r="S186" s="129">
        <f>IF(S52&lt;($E$52),1,IF((S52-1)&gt;30,(R$186/(1+'Fixed Data'!$B$14)),(1/(1+'Fixed Data'!$B$13)^(S$52-$E$52))))</f>
        <v>0.61778179027667302</v>
      </c>
      <c r="T186" s="129">
        <f>IF(T52&lt;($E$52),1,IF((T52-1)&gt;30,(S$186/(1+'Fixed Data'!$B$14)),(1/(1+'Fixed Data'!$B$13)^(T$52-$E$52))))</f>
        <v>0.59689061862480497</v>
      </c>
      <c r="U186" s="129">
        <f>IF(U52&lt;($E$52),1,IF((U52-1)&gt;30,(T$186/(1+'Fixed Data'!$B$14)),(1/(1+'Fixed Data'!$B$13)^(U$52-$E$52))))</f>
        <v>0.57670591171478747</v>
      </c>
      <c r="V186" s="129">
        <f>IF(V52&lt;($E$52),1,IF((V52-1)&gt;30,(U$186/(1+'Fixed Data'!$B$14)),(1/(1+'Fixed Data'!$B$13)^(V$52-$E$52))))</f>
        <v>0.55720377943457733</v>
      </c>
      <c r="W186" s="129">
        <f>IF(W52&lt;($E$52),1,IF((W52-1)&gt;30,(V$186/(1+'Fixed Data'!$B$14)),(1/(1+'Fixed Data'!$B$13)^(W$52-$E$52))))</f>
        <v>0.53836113955031628</v>
      </c>
      <c r="X186" s="129">
        <f>IF(X52&lt;($E$52),1,IF((X52-1)&gt;30,(W$186/(1+'Fixed Data'!$B$14)),(1/(1+'Fixed Data'!$B$13)^(X$52-$E$52))))</f>
        <v>0.52015569038677911</v>
      </c>
      <c r="Y186" s="129">
        <f>IF(Y52&lt;($E$52),1,IF((Y52-1)&gt;30,(X$186/(1+'Fixed Data'!$B$14)),(1/(1+'Fixed Data'!$B$13)^(Y$52-$E$52))))</f>
        <v>0.50256588443167061</v>
      </c>
      <c r="Z186" s="129">
        <f>IF(Z52&lt;($E$52),1,IF((Z52-1)&gt;30,(Y$186/(1+'Fixed Data'!$B$14)),(1/(1+'Fixed Data'!$B$13)^(Z$52-$E$52))))</f>
        <v>0.48557090283253213</v>
      </c>
      <c r="AA186" s="129">
        <f>IF(AA52&lt;($E$52),1,IF((AA52-1)&gt;30,(Z$186/(1+'Fixed Data'!$B$14)),(1/(1+'Fixed Data'!$B$13)^(AA$52-$E$52))))</f>
        <v>0.46915063075606966</v>
      </c>
      <c r="AB186" s="129">
        <f>IF(AB52&lt;($E$52),1,IF((AB52-1)&gt;30,(AA$186/(1+'Fixed Data'!$B$14)),(1/(1+'Fixed Data'!$B$13)^(AB$52-$E$52))))</f>
        <v>0.45328563358074364</v>
      </c>
      <c r="AC186" s="129">
        <f>IF(AC52&lt;($E$52),1,IF((AC52-1)&gt;30,(AB$186/(1+'Fixed Data'!$B$14)),(1/(1+'Fixed Data'!$B$13)^(AC$52-$E$52))))</f>
        <v>0.43795713389443841</v>
      </c>
      <c r="AD186" s="129">
        <f>IF(AD52&lt;($E$52),1,IF((AD52-1)&gt;30,(AC$186/(1+'Fixed Data'!$B$14)),(1/(1+'Fixed Data'!$B$13)^(AD$52-$E$52))))</f>
        <v>0.42314698926998884</v>
      </c>
      <c r="AE186" s="129">
        <f>IF(AE52&lt;($E$52),1,IF((AE52-1)&gt;30,(AD$186/(1+'Fixed Data'!$B$14)),(1/(1+'Fixed Data'!$B$13)^(AE$52-$E$52))))</f>
        <v>0.40883767079225974</v>
      </c>
      <c r="AF186" s="129">
        <f>IF(AF52&lt;($E$52),1,IF((AF52-1)&gt;30,(AE$186/(1+'Fixed Data'!$B$14)),(1/(1+'Fixed Data'!$B$13)^(AF$52-$E$52))))</f>
        <v>0.39501224231136206</v>
      </c>
      <c r="AG186" s="129">
        <f>IF(AG52&lt;($E$52),1,IF((AG52-1)&gt;30,(AF$186/(1+'Fixed Data'!$B$14)),(1/(1+'Fixed Data'!$B$13)^(AG$52-$E$52))))</f>
        <v>0.38165434039745127</v>
      </c>
      <c r="AH186" s="129">
        <f>IF(AH52&lt;($E$52),1,IF((AH52-1)&gt;30,(AG$186/(1+'Fixed Data'!$B$14)),(1/(1+'Fixed Data'!$B$13)^(AH$52-$E$52))))</f>
        <v>0.36874815497338298</v>
      </c>
      <c r="AI186" s="129">
        <f>IF(AI52&lt;($E$52),1,IF((AI52-1)&gt;30,(AH$186/(1+'Fixed Data'!$B$14)),(1/(1+'Fixed Data'!$B$13)^(AI$52-$E$52))))</f>
        <v>0.35627841060230236</v>
      </c>
      <c r="AJ186" s="129">
        <f>IF(AJ52&lt;($E$52),1,IF((AJ52-1)&gt;30,(AI$186/(1+'Fixed Data'!$B$14)),(1/(1+'Fixed Data'!$B$13)^(AJ$52-$E$52))))</f>
        <v>0.3459013695167984</v>
      </c>
      <c r="AK186" s="129">
        <f>IF(AK52&lt;($E$52),1,IF((AK52-1)&gt;30,(AJ$186/(1+'Fixed Data'!$B$14)),(1/(1+'Fixed Data'!$B$13)^(AK$52-$E$52))))</f>
        <v>0.33582657234640623</v>
      </c>
      <c r="AL186" s="129">
        <f>IF(AL52&lt;($E$52),1,IF((AL52-1)&gt;30,(AK$186/(1+'Fixed Data'!$B$14)),(1/(1+'Fixed Data'!$B$13)^(AL$52-$E$52))))</f>
        <v>0.32604521587029728</v>
      </c>
      <c r="AM186" s="129">
        <f>IF(AM52&lt;($E$52),1,IF((AM52-1)&gt;30,(AL$186/(1+'Fixed Data'!$B$14)),(1/(1+'Fixed Data'!$B$13)^(AM$52-$E$52))))</f>
        <v>0.31654875327213328</v>
      </c>
      <c r="AN186" s="129">
        <f>IF(AN52&lt;($E$52),1,IF((AN52-1)&gt;30,(AM$186/(1+'Fixed Data'!$B$14)),(1/(1+'Fixed Data'!$B$13)^(AN$52-$E$52))))</f>
        <v>0.30732888667197406</v>
      </c>
      <c r="AO186" s="129">
        <f>IF(AO52&lt;($E$52),1,IF((AO52-1)&gt;30,(AN$186/(1+'Fixed Data'!$B$14)),(1/(1+'Fixed Data'!$B$13)^(AO$52-$E$52))))</f>
        <v>0.29837755987570297</v>
      </c>
      <c r="AP186" s="129">
        <f>IF(AP52&lt;($E$52),1,IF((AP52-1)&gt;30,(AO$186/(1+'Fixed Data'!$B$14)),(1/(1+'Fixed Data'!$B$13)^(AP$52-$E$52))))</f>
        <v>0.28968695133563394</v>
      </c>
      <c r="AQ186" s="129">
        <f>IF(AQ52&lt;($E$52),1,IF((AQ52-1)&gt;30,(AP$186/(1+'Fixed Data'!$B$14)),(1/(1+'Fixed Data'!$B$13)^(AQ$52-$E$52))))</f>
        <v>0.28124946731614947</v>
      </c>
      <c r="AR186" s="129">
        <f>IF(AR52&lt;($E$52),1,IF((AR52-1)&gt;30,(AQ$186/(1+'Fixed Data'!$B$14)),(1/(1+'Fixed Data'!$B$13)^(AR$52-$E$52))))</f>
        <v>0.27305773525839755</v>
      </c>
      <c r="AS186" s="129">
        <f>IF(AS52&lt;($E$52),1,IF((AS52-1)&gt;30,(AR$186/(1+'Fixed Data'!$B$14)),(1/(1+'Fixed Data'!$B$13)^(AS$52-$E$52))))</f>
        <v>0.26510459733825004</v>
      </c>
      <c r="AT186" s="129">
        <f>IF(AT52&lt;($E$52),1,IF((AT52-1)&gt;30,(AS$186/(1+'Fixed Data'!$B$14)),(1/(1+'Fixed Data'!$B$13)^(AT$52-$E$52))))</f>
        <v>0.25738310421189325</v>
      </c>
      <c r="AU186" s="129">
        <f>IF(AU52&lt;($E$52),1,IF((AU52-1)&gt;30,(AT$186/(1+'Fixed Data'!$B$14)),(1/(1+'Fixed Data'!$B$13)^(AU$52-$E$52))))</f>
        <v>0.24988650894358569</v>
      </c>
      <c r="AV186" s="129">
        <f>IF(AV52&lt;($E$52),1,IF((AV52-1)&gt;30,(AU$186/(1+'Fixed Data'!$B$14)),(1/(1+'Fixed Data'!$B$13)^(AV$52-$E$52))))</f>
        <v>0.24260826111027736</v>
      </c>
      <c r="AW186" s="129">
        <f>IF(AW52&lt;($E$52),1,IF((AW52-1)&gt;30,(AV$186/(1+'Fixed Data'!$B$14)),(1/(1+'Fixed Data'!$B$13)^(AW$52-$E$52))))</f>
        <v>0.23554200107793918</v>
      </c>
      <c r="AX186" s="129">
        <f>IF(AX52&lt;($E$52),1,IF((AX52-1)&gt;30,(AW$186/(1+'Fixed Data'!$B$14)),(1/(1+'Fixed Data'!$B$13)^(AX$52-$E$52))))</f>
        <v>0.22868155444460114</v>
      </c>
      <c r="AY186" s="129">
        <f>IF(AY52&lt;($E$52),1,IF((AY52-1)&gt;30,(AX$186/(1+'Fixed Data'!$B$14)),(1/(1+'Fixed Data'!$B$13)^(AY$52-$E$52))))</f>
        <v>0.22202092664524381</v>
      </c>
      <c r="AZ186" s="129">
        <f>IF(AZ52&lt;($E$52),1,IF((AZ52-1)&gt;30,(AY$186/(1+'Fixed Data'!$B$14)),(1/(1+'Fixed Data'!$B$13)^(AZ$52-$E$52))))</f>
        <v>0.21555429771382895</v>
      </c>
      <c r="BA186" s="129">
        <f>IF(BA52&lt;($E$52),1,IF((BA52-1)&gt;30,(AZ$186/(1+'Fixed Data'!$B$14)),(1/(1+'Fixed Data'!$B$13)^(BA$52-$E$52))))</f>
        <v>0.20927601719789218</v>
      </c>
      <c r="BB186" s="129">
        <f>IF(BB52&lt;($E$52),1,IF((BB52-1)&gt;30,(BA$186/(1+'Fixed Data'!$B$14)),(1/(1+'Fixed Data'!$B$13)^(BB$52-$E$52))))</f>
        <v>0.20318059922125453</v>
      </c>
    </row>
    <row r="187" spans="1:54" outlineLevel="2">
      <c r="A187" s="431"/>
      <c r="B187" s="150" t="s">
        <v>479</v>
      </c>
      <c r="C187" s="6" t="s">
        <v>480</v>
      </c>
      <c r="D187" s="10" t="s">
        <v>390</v>
      </c>
      <c r="E187" s="33">
        <f>IF(E52&lt;($E$52),1,IF((E52-1)&gt;30,(D$187/(1+'Fixed Data'!$B$16)),(1/(1+'Fixed Data'!$B$15)^(E$52-$E$52))))</f>
        <v>1</v>
      </c>
      <c r="F187" s="33">
        <f>IF(F52&lt;($E$52),1,IF((F52-1)&gt;30,(E$187/(1+'Fixed Data'!$B$16)),(1/(1+'Fixed Data'!$B$15)^(F$52-$E$52))))</f>
        <v>0.98522167487684742</v>
      </c>
      <c r="G187" s="33">
        <f>IF(G52&lt;($E$52),1,IF((G52-1)&gt;30,(F$187/(1+'Fixed Data'!$B$16)),(1/(1+'Fixed Data'!$B$15)^(G$52-$E$52))))</f>
        <v>0.9706617486471405</v>
      </c>
      <c r="H187" s="33">
        <f>IF(H52&lt;($E$52),1,IF((H52-1)&gt;30,(G$187/(1+'Fixed Data'!$B$16)),(1/(1+'Fixed Data'!$B$15)^(H$52-$E$52))))</f>
        <v>0.95631699374102519</v>
      </c>
      <c r="I187" s="33">
        <f>IF(I52&lt;($E$52),1,IF((I52-1)&gt;30,(H$187/(1+'Fixed Data'!$B$16)),(1/(1+'Fixed Data'!$B$15)^(I$52-$E$52))))</f>
        <v>0.94218423028672449</v>
      </c>
      <c r="J187" s="33">
        <f>IF(J52&lt;($E$52),1,IF((J52-1)&gt;30,(I$187/(1+'Fixed Data'!$B$16)),(1/(1+'Fixed Data'!$B$15)^(J$52-$E$52))))</f>
        <v>0.92826032540563996</v>
      </c>
      <c r="K187" s="33">
        <f>IF(K52&lt;($E$52),1,IF((K52-1)&gt;30,(J$187/(1+'Fixed Data'!$B$16)),(1/(1+'Fixed Data'!$B$15)^(K$52-$E$52))))</f>
        <v>0.91454219251787205</v>
      </c>
      <c r="L187" s="33">
        <f>IF(L52&lt;($E$52),1,IF((L52-1)&gt;30,(K$187/(1+'Fixed Data'!$B$16)),(1/(1+'Fixed Data'!$B$15)^(L$52-$E$52))))</f>
        <v>0.90102679065800217</v>
      </c>
      <c r="M187" s="33">
        <f>IF(M52&lt;($E$52),1,IF((M52-1)&gt;30,(L$187/(1+'Fixed Data'!$B$16)),(1/(1+'Fixed Data'!$B$15)^(M$52-$E$52))))</f>
        <v>0.88771112380098749</v>
      </c>
      <c r="N187" s="33">
        <f>IF(N52&lt;($E$52),1,IF((N52-1)&gt;30,(M$187/(1+'Fixed Data'!$B$16)),(1/(1+'Fixed Data'!$B$15)^(N$52-$E$52))))</f>
        <v>0.87459224019801729</v>
      </c>
      <c r="O187" s="33">
        <f>IF(O52&lt;($E$52),1,IF((O52-1)&gt;30,(N$187/(1+'Fixed Data'!$B$16)),(1/(1+'Fixed Data'!$B$15)^(O$52-$E$52))))</f>
        <v>0.86166723172218462</v>
      </c>
      <c r="P187" s="33">
        <f>IF(P52&lt;($E$52),1,IF((P52-1)&gt;30,(O$187/(1+'Fixed Data'!$B$16)),(1/(1+'Fixed Data'!$B$15)^(P$52-$E$52))))</f>
        <v>0.8489332332238273</v>
      </c>
      <c r="Q187" s="33">
        <f>IF(Q52&lt;($E$52),1,IF((Q52-1)&gt;30,(P$187/(1+'Fixed Data'!$B$16)),(1/(1+'Fixed Data'!$B$15)^(Q$52-$E$52))))</f>
        <v>0.83638742189539661</v>
      </c>
      <c r="R187" s="33">
        <f>IF(R52&lt;($E$52),1,IF((R52-1)&gt;30,(Q$187/(1+'Fixed Data'!$B$16)),(1/(1+'Fixed Data'!$B$15)^(R$52-$E$52))))</f>
        <v>0.82402701664571099</v>
      </c>
      <c r="S187" s="33">
        <f>IF(S52&lt;($E$52),1,IF((S52-1)&gt;30,(R$187/(1+'Fixed Data'!$B$16)),(1/(1+'Fixed Data'!$B$15)^(S$52-$E$52))))</f>
        <v>0.81184927748345925</v>
      </c>
      <c r="T187" s="33">
        <f>IF(T52&lt;($E$52),1,IF((T52-1)&gt;30,(S$187/(1+'Fixed Data'!$B$16)),(1/(1+'Fixed Data'!$B$15)^(T$52-$E$52))))</f>
        <v>0.79985150490981216</v>
      </c>
      <c r="U187" s="33">
        <f>IF(U52&lt;($E$52),1,IF((U52-1)&gt;30,(T$187/(1+'Fixed Data'!$B$16)),(1/(1+'Fixed Data'!$B$15)^(U$52-$E$52))))</f>
        <v>0.78803103932001206</v>
      </c>
      <c r="V187" s="33">
        <f>IF(V52&lt;($E$52),1,IF((V52-1)&gt;30,(U$187/(1+'Fixed Data'!$B$16)),(1/(1+'Fixed Data'!$B$15)^(V$52-$E$52))))</f>
        <v>0.77638526041380518</v>
      </c>
      <c r="W187" s="33">
        <f>IF(W52&lt;($E$52),1,IF((W52-1)&gt;30,(V$187/(1+'Fixed Data'!$B$16)),(1/(1+'Fixed Data'!$B$15)^(W$52-$E$52))))</f>
        <v>0.76491158661458636</v>
      </c>
      <c r="X187" s="33">
        <f>IF(X52&lt;($E$52),1,IF((X52-1)&gt;30,(W$187/(1+'Fixed Data'!$B$16)),(1/(1+'Fixed Data'!$B$15)^(X$52-$E$52))))</f>
        <v>0.7536074744971295</v>
      </c>
      <c r="Y187" s="33">
        <f>IF(Y52&lt;($E$52),1,IF((Y52-1)&gt;30,(X$187/(1+'Fixed Data'!$B$16)),(1/(1+'Fixed Data'!$B$15)^(Y$52-$E$52))))</f>
        <v>0.74247041822377313</v>
      </c>
      <c r="Z187" s="33">
        <f>IF(Z52&lt;($E$52),1,IF((Z52-1)&gt;30,(Y$187/(1+'Fixed Data'!$B$16)),(1/(1+'Fixed Data'!$B$15)^(Z$52-$E$52))))</f>
        <v>0.73149794898893916</v>
      </c>
      <c r="AA187" s="33">
        <f>IF(AA52&lt;($E$52),1,IF((AA52-1)&gt;30,(Z$187/(1+'Fixed Data'!$B$16)),(1/(1+'Fixed Data'!$B$15)^(AA$52-$E$52))))</f>
        <v>0.72068763447186135</v>
      </c>
      <c r="AB187" s="33">
        <f>IF(AB52&lt;($E$52),1,IF((AB52-1)&gt;30,(AA$187/(1+'Fixed Data'!$B$16)),(1/(1+'Fixed Data'!$B$15)^(AB$52-$E$52))))</f>
        <v>0.71003707829740037</v>
      </c>
      <c r="AC187" s="33">
        <f>IF(AC52&lt;($E$52),1,IF((AC52-1)&gt;30,(AB$187/(1+'Fixed Data'!$B$16)),(1/(1+'Fixed Data'!$B$15)^(AC$52-$E$52))))</f>
        <v>0.69954391950482808</v>
      </c>
      <c r="AD187" s="33">
        <f>IF(AD52&lt;($E$52),1,IF((AD52-1)&gt;30,(AC$187/(1+'Fixed Data'!$B$16)),(1/(1+'Fixed Data'!$B$15)^(AD$52-$E$52))))</f>
        <v>0.68920583202446117</v>
      </c>
      <c r="AE187" s="33">
        <f>IF(AE52&lt;($E$52),1,IF((AE52-1)&gt;30,(AD$187/(1+'Fixed Data'!$B$16)),(1/(1+'Fixed Data'!$B$15)^(AE$52-$E$52))))</f>
        <v>0.67902052416203085</v>
      </c>
      <c r="AF187" s="33">
        <f>IF(AF52&lt;($E$52),1,IF((AF52-1)&gt;30,(AE$187/(1+'Fixed Data'!$B$16)),(1/(1+'Fixed Data'!$B$15)^(AF$52-$E$52))))</f>
        <v>0.66898573809067086</v>
      </c>
      <c r="AG187" s="33">
        <f>IF(AG52&lt;($E$52),1,IF((AG52-1)&gt;30,(AF$187/(1+'Fixed Data'!$B$16)),(1/(1+'Fixed Data'!$B$15)^(AG$52-$E$52))))</f>
        <v>0.65909924935041486</v>
      </c>
      <c r="AH187" s="33">
        <f>IF(AH52&lt;($E$52),1,IF((AH52-1)&gt;30,(AG$187/(1+'Fixed Data'!$B$16)),(1/(1+'Fixed Data'!$B$15)^(AH$52-$E$52))))</f>
        <v>0.64935886635508844</v>
      </c>
      <c r="AI187" s="33">
        <f>IF(AI52&lt;($E$52),1,IF((AI52-1)&gt;30,(AH$187/(1+'Fixed Data'!$B$16)),(1/(1+'Fixed Data'!$B$15)^(AI$52-$E$52))))</f>
        <v>0.63976242990649135</v>
      </c>
      <c r="AJ187" s="33">
        <f>IF(AJ52&lt;($E$52),1,IF((AJ52-1)&gt;30,(AI$187/(1+'Fixed Data'!$B$16)),(1/(1+'Fixed Data'!$B$15)^(AJ$52-$E$52))))</f>
        <v>0.63163954535324851</v>
      </c>
      <c r="AK187" s="33">
        <f>IF(AK52&lt;($E$52),1,IF((AK52-1)&gt;30,(AJ$187/(1+'Fixed Data'!$B$16)),(1/(1+'Fixed Data'!$B$15)^(AK$52-$E$52))))</f>
        <v>0.62361979479222052</v>
      </c>
      <c r="AL187" s="33">
        <f>IF(AL52&lt;($E$52),1,IF((AL52-1)&gt;30,(AK$187/(1+'Fixed Data'!$B$16)),(1/(1+'Fixed Data'!$B$15)^(AL$52-$E$52))))</f>
        <v>0.61570186875996724</v>
      </c>
      <c r="AM187" s="33">
        <f>IF(AM52&lt;($E$52),1,IF((AM52-1)&gt;30,(AL$187/(1+'Fixed Data'!$B$16)),(1/(1+'Fixed Data'!$B$15)^(AM$52-$E$52))))</f>
        <v>0.60788447441893967</v>
      </c>
      <c r="AN187" s="33">
        <f>IF(AN52&lt;($E$52),1,IF((AN52-1)&gt;30,(AM$187/(1+'Fixed Data'!$B$16)),(1/(1+'Fixed Data'!$B$15)^(AN$52-$E$52))))</f>
        <v>0.60016633534638508</v>
      </c>
      <c r="AO187" s="33">
        <f>IF(AO52&lt;($E$52),1,IF((AO52-1)&gt;30,(AN$187/(1+'Fixed Data'!$B$16)),(1/(1+'Fixed Data'!$B$15)^(AO$52-$E$52))))</f>
        <v>0.59254619132593356</v>
      </c>
      <c r="AP187" s="33">
        <f>IF(AP52&lt;($E$52),1,IF((AP52-1)&gt;30,(AO$187/(1+'Fixed Data'!$B$16)),(1/(1+'Fixed Data'!$B$15)^(AP$52-$E$52))))</f>
        <v>0.58502279814182956</v>
      </c>
      <c r="AQ187" s="33">
        <f>IF(AQ52&lt;($E$52),1,IF((AQ52-1)&gt;30,(AP$187/(1+'Fixed Data'!$B$16)),(1/(1+'Fixed Data'!$B$15)^(AQ$52-$E$52))))</f>
        <v>0.577594927375777</v>
      </c>
      <c r="AR187" s="33">
        <f>IF(AR52&lt;($E$52),1,IF((AR52-1)&gt;30,(AQ$187/(1+'Fixed Data'!$B$16)),(1/(1+'Fixed Data'!$B$15)^(AR$52-$E$52))))</f>
        <v>0.57026136620636314</v>
      </c>
      <c r="AS187" s="33">
        <f>IF(AS52&lt;($E$52),1,IF((AS52-1)&gt;30,(AR$187/(1+'Fixed Data'!$B$16)),(1/(1+'Fixed Data'!$B$15)^(AS$52-$E$52))))</f>
        <v>0.5630209172110292</v>
      </c>
      <c r="AT187" s="33">
        <f>IF(AT52&lt;($E$52),1,IF((AT52-1)&gt;30,(AS$187/(1+'Fixed Data'!$B$16)),(1/(1+'Fixed Data'!$B$15)^(AT$52-$E$52))))</f>
        <v>0.55587239817055578</v>
      </c>
      <c r="AU187" s="33">
        <f>IF(AU52&lt;($E$52),1,IF((AU52-1)&gt;30,(AT$187/(1+'Fixed Data'!$B$16)),(1/(1+'Fixed Data'!$B$15)^(AU$52-$E$52))))</f>
        <v>0.54881464187603002</v>
      </c>
      <c r="AV187" s="33">
        <f>IF(AV52&lt;($E$52),1,IF((AV52-1)&gt;30,(AU$187/(1+'Fixed Data'!$B$16)),(1/(1+'Fixed Data'!$B$15)^(AV$52-$E$52))))</f>
        <v>0.54184649593826384</v>
      </c>
      <c r="AW187" s="33">
        <f>IF(AW52&lt;($E$52),1,IF((AW52-1)&gt;30,(AV$187/(1+'Fixed Data'!$B$16)),(1/(1+'Fixed Data'!$B$15)^(AW$52-$E$52))))</f>
        <v>0.53496682259963246</v>
      </c>
      <c r="AX187" s="33">
        <f>IF(AX52&lt;($E$52),1,IF((AX52-1)&gt;30,(AW$187/(1+'Fixed Data'!$B$16)),(1/(1+'Fixed Data'!$B$15)^(AX$52-$E$52))))</f>
        <v>0.52817449854830123</v>
      </c>
      <c r="AY187" s="33">
        <f>IF(AY52&lt;($E$52),1,IF((AY52-1)&gt;30,(AX$187/(1+'Fixed Data'!$B$16)),(1/(1+'Fixed Data'!$B$15)^(AY$52-$E$52))))</f>
        <v>0.52146841473481154</v>
      </c>
      <c r="AZ187" s="33">
        <f>IF(AZ52&lt;($E$52),1,IF((AZ52-1)&gt;30,(AY$187/(1+'Fixed Data'!$B$16)),(1/(1+'Fixed Data'!$B$15)^(AZ$52-$E$52))))</f>
        <v>0.51484747619099525</v>
      </c>
      <c r="BA187" s="33">
        <f>IF(BA52&lt;($E$52),1,IF((BA52-1)&gt;30,(AZ$187/(1+'Fixed Data'!$B$16)),(1/(1+'Fixed Data'!$B$15)^(BA$52-$E$52))))</f>
        <v>0.50831060185118893</v>
      </c>
      <c r="BB187" s="33">
        <f>IF(BB52&lt;($E$52),1,IF((BB52-1)&gt;30,(BA$187/(1+'Fixed Data'!$B$16)),(1/(1+'Fixed Data'!$B$15)^(BB$52-$E$52))))</f>
        <v>0.50185672437571716</v>
      </c>
    </row>
    <row r="188" spans="1:54" outlineLevel="2">
      <c r="B188" s="19"/>
      <c r="C188" s="19"/>
      <c r="D188" s="19"/>
      <c r="E188" s="15"/>
    </row>
    <row r="189" spans="1:54" outlineLevel="2">
      <c r="A189" s="10"/>
      <c r="B189" s="19"/>
      <c r="C189" s="19"/>
      <c r="D189" s="19"/>
      <c r="E189" s="15"/>
    </row>
    <row r="190" spans="1:54" ht="12.75" customHeight="1" outlineLevel="2">
      <c r="A190" s="423" t="s">
        <v>481</v>
      </c>
      <c r="B190" s="150" t="s">
        <v>340</v>
      </c>
      <c r="C190" s="19"/>
      <c r="D190" s="135" t="s">
        <v>379</v>
      </c>
      <c r="E190" s="21">
        <f>(E133+E83)*E186</f>
        <v>0</v>
      </c>
      <c r="F190" s="21">
        <f t="shared" ref="F190:BB190" si="17">(F133+F83)*F186</f>
        <v>0</v>
      </c>
      <c r="G190" s="21">
        <f t="shared" si="17"/>
        <v>0</v>
      </c>
      <c r="H190" s="21">
        <f t="shared" si="17"/>
        <v>0</v>
      </c>
      <c r="I190" s="21">
        <f t="shared" si="17"/>
        <v>0</v>
      </c>
      <c r="J190" s="21">
        <f t="shared" si="17"/>
        <v>0</v>
      </c>
      <c r="K190" s="21">
        <f t="shared" si="17"/>
        <v>0</v>
      </c>
      <c r="L190" s="21">
        <f t="shared" si="17"/>
        <v>0</v>
      </c>
      <c r="M190" s="21">
        <f t="shared" si="17"/>
        <v>0</v>
      </c>
      <c r="N190" s="21">
        <f t="shared" si="17"/>
        <v>0</v>
      </c>
      <c r="O190" s="21">
        <f t="shared" si="17"/>
        <v>0</v>
      </c>
      <c r="P190" s="21">
        <f t="shared" si="17"/>
        <v>0</v>
      </c>
      <c r="Q190" s="21">
        <f t="shared" si="17"/>
        <v>0</v>
      </c>
      <c r="R190" s="21">
        <f t="shared" si="17"/>
        <v>0</v>
      </c>
      <c r="S190" s="21">
        <f t="shared" si="17"/>
        <v>0</v>
      </c>
      <c r="T190" s="21">
        <f t="shared" si="17"/>
        <v>0</v>
      </c>
      <c r="U190" s="21">
        <f t="shared" si="17"/>
        <v>0</v>
      </c>
      <c r="V190" s="21">
        <f t="shared" si="17"/>
        <v>0</v>
      </c>
      <c r="W190" s="21">
        <f t="shared" si="17"/>
        <v>0</v>
      </c>
      <c r="X190" s="21">
        <f t="shared" si="17"/>
        <v>0</v>
      </c>
      <c r="Y190" s="21">
        <f t="shared" si="17"/>
        <v>0</v>
      </c>
      <c r="Z190" s="21">
        <f t="shared" si="17"/>
        <v>0</v>
      </c>
      <c r="AA190" s="21">
        <f t="shared" si="17"/>
        <v>0</v>
      </c>
      <c r="AB190" s="21">
        <f t="shared" si="17"/>
        <v>0</v>
      </c>
      <c r="AC190" s="21">
        <f t="shared" si="17"/>
        <v>0</v>
      </c>
      <c r="AD190" s="21">
        <f t="shared" si="17"/>
        <v>0</v>
      </c>
      <c r="AE190" s="21">
        <f t="shared" si="17"/>
        <v>0</v>
      </c>
      <c r="AF190" s="21">
        <f t="shared" si="17"/>
        <v>0</v>
      </c>
      <c r="AG190" s="21">
        <f t="shared" si="17"/>
        <v>0</v>
      </c>
      <c r="AH190" s="21">
        <f t="shared" si="17"/>
        <v>0</v>
      </c>
      <c r="AI190" s="21">
        <f t="shared" si="17"/>
        <v>0</v>
      </c>
      <c r="AJ190" s="21">
        <f t="shared" si="17"/>
        <v>0</v>
      </c>
      <c r="AK190" s="21">
        <f t="shared" si="17"/>
        <v>0</v>
      </c>
      <c r="AL190" s="21">
        <f t="shared" si="17"/>
        <v>0</v>
      </c>
      <c r="AM190" s="21">
        <f t="shared" si="17"/>
        <v>0</v>
      </c>
      <c r="AN190" s="21">
        <f t="shared" si="17"/>
        <v>0</v>
      </c>
      <c r="AO190" s="21">
        <f t="shared" si="17"/>
        <v>0</v>
      </c>
      <c r="AP190" s="21">
        <f t="shared" si="17"/>
        <v>0</v>
      </c>
      <c r="AQ190" s="21">
        <f t="shared" si="17"/>
        <v>0</v>
      </c>
      <c r="AR190" s="21">
        <f t="shared" si="17"/>
        <v>0</v>
      </c>
      <c r="AS190" s="21">
        <f t="shared" si="17"/>
        <v>0</v>
      </c>
      <c r="AT190" s="21">
        <f t="shared" si="17"/>
        <v>0</v>
      </c>
      <c r="AU190" s="21">
        <f t="shared" si="17"/>
        <v>0</v>
      </c>
      <c r="AV190" s="21">
        <f t="shared" si="17"/>
        <v>0</v>
      </c>
      <c r="AW190" s="21">
        <f t="shared" si="17"/>
        <v>0</v>
      </c>
      <c r="AX190" s="21">
        <f t="shared" si="17"/>
        <v>0</v>
      </c>
      <c r="AY190" s="21">
        <f t="shared" si="17"/>
        <v>0</v>
      </c>
      <c r="AZ190" s="21">
        <f t="shared" si="17"/>
        <v>0</v>
      </c>
      <c r="BA190" s="21">
        <f t="shared" si="17"/>
        <v>0</v>
      </c>
      <c r="BB190" s="21">
        <f t="shared" si="17"/>
        <v>0</v>
      </c>
    </row>
    <row r="191" spans="1:54" outlineLevel="2">
      <c r="A191" s="424"/>
      <c r="B191" s="150" t="s">
        <v>482</v>
      </c>
      <c r="C191" s="19"/>
      <c r="D191" s="135" t="s">
        <v>379</v>
      </c>
      <c r="E191" s="21">
        <f>E71*E186</f>
        <v>0</v>
      </c>
      <c r="F191" s="21">
        <f t="shared" ref="F191:BB191" si="18">F71*F186</f>
        <v>0</v>
      </c>
      <c r="G191" s="21">
        <f t="shared" si="18"/>
        <v>0</v>
      </c>
      <c r="H191" s="21">
        <f t="shared" si="18"/>
        <v>0</v>
      </c>
      <c r="I191" s="21">
        <f t="shared" si="18"/>
        <v>0</v>
      </c>
      <c r="J191" s="21">
        <f t="shared" si="18"/>
        <v>0</v>
      </c>
      <c r="K191" s="21">
        <f t="shared" si="18"/>
        <v>0</v>
      </c>
      <c r="L191" s="21">
        <f t="shared" si="18"/>
        <v>0</v>
      </c>
      <c r="M191" s="21">
        <f t="shared" si="18"/>
        <v>0</v>
      </c>
      <c r="N191" s="21">
        <f t="shared" si="18"/>
        <v>0</v>
      </c>
      <c r="O191" s="21">
        <f t="shared" si="18"/>
        <v>0</v>
      </c>
      <c r="P191" s="21">
        <f t="shared" si="18"/>
        <v>0</v>
      </c>
      <c r="Q191" s="21">
        <f t="shared" si="18"/>
        <v>0</v>
      </c>
      <c r="R191" s="21">
        <f t="shared" si="18"/>
        <v>0</v>
      </c>
      <c r="S191" s="21">
        <f t="shared" si="18"/>
        <v>0</v>
      </c>
      <c r="T191" s="21">
        <f t="shared" si="18"/>
        <v>0</v>
      </c>
      <c r="U191" s="21">
        <f t="shared" si="18"/>
        <v>0</v>
      </c>
      <c r="V191" s="21">
        <f t="shared" si="18"/>
        <v>0</v>
      </c>
      <c r="W191" s="21">
        <f t="shared" si="18"/>
        <v>0</v>
      </c>
      <c r="X191" s="21">
        <f t="shared" si="18"/>
        <v>0</v>
      </c>
      <c r="Y191" s="21">
        <f t="shared" si="18"/>
        <v>0</v>
      </c>
      <c r="Z191" s="21">
        <f t="shared" si="18"/>
        <v>0</v>
      </c>
      <c r="AA191" s="21">
        <f t="shared" si="18"/>
        <v>0</v>
      </c>
      <c r="AB191" s="21">
        <f t="shared" si="18"/>
        <v>0</v>
      </c>
      <c r="AC191" s="21">
        <f t="shared" si="18"/>
        <v>0</v>
      </c>
      <c r="AD191" s="21">
        <f t="shared" si="18"/>
        <v>0</v>
      </c>
      <c r="AE191" s="21">
        <f t="shared" si="18"/>
        <v>0</v>
      </c>
      <c r="AF191" s="21">
        <f t="shared" si="18"/>
        <v>0</v>
      </c>
      <c r="AG191" s="21">
        <f t="shared" si="18"/>
        <v>0</v>
      </c>
      <c r="AH191" s="21">
        <f t="shared" si="18"/>
        <v>0</v>
      </c>
      <c r="AI191" s="21">
        <f t="shared" si="18"/>
        <v>0</v>
      </c>
      <c r="AJ191" s="21">
        <f t="shared" si="18"/>
        <v>0</v>
      </c>
      <c r="AK191" s="21">
        <f t="shared" si="18"/>
        <v>0</v>
      </c>
      <c r="AL191" s="21">
        <f t="shared" si="18"/>
        <v>0</v>
      </c>
      <c r="AM191" s="21">
        <f t="shared" si="18"/>
        <v>0</v>
      </c>
      <c r="AN191" s="21">
        <f t="shared" si="18"/>
        <v>0</v>
      </c>
      <c r="AO191" s="21">
        <f t="shared" si="18"/>
        <v>0</v>
      </c>
      <c r="AP191" s="21">
        <f t="shared" si="18"/>
        <v>0</v>
      </c>
      <c r="AQ191" s="21">
        <f t="shared" si="18"/>
        <v>0</v>
      </c>
      <c r="AR191" s="21">
        <f t="shared" si="18"/>
        <v>0</v>
      </c>
      <c r="AS191" s="21">
        <f t="shared" si="18"/>
        <v>0</v>
      </c>
      <c r="AT191" s="21">
        <f t="shared" si="18"/>
        <v>0</v>
      </c>
      <c r="AU191" s="21">
        <f t="shared" si="18"/>
        <v>0</v>
      </c>
      <c r="AV191" s="21">
        <f t="shared" si="18"/>
        <v>0</v>
      </c>
      <c r="AW191" s="21">
        <f t="shared" si="18"/>
        <v>0</v>
      </c>
      <c r="AX191" s="21">
        <f t="shared" si="18"/>
        <v>0</v>
      </c>
      <c r="AY191" s="21">
        <f t="shared" si="18"/>
        <v>0</v>
      </c>
      <c r="AZ191" s="21">
        <f t="shared" si="18"/>
        <v>0</v>
      </c>
      <c r="BA191" s="21">
        <f t="shared" si="18"/>
        <v>0</v>
      </c>
      <c r="BB191" s="21">
        <f t="shared" si="18"/>
        <v>0</v>
      </c>
    </row>
    <row r="192" spans="1:54" outlineLevel="2">
      <c r="A192" s="424"/>
      <c r="B192" s="150" t="s">
        <v>557</v>
      </c>
      <c r="C192" s="19"/>
      <c r="D192" s="135" t="s">
        <v>379</v>
      </c>
      <c r="E192" s="21">
        <f>E77*E186</f>
        <v>0</v>
      </c>
      <c r="F192" s="21">
        <f t="shared" ref="F192:BB192" si="19">F77*F186</f>
        <v>0</v>
      </c>
      <c r="G192" s="21">
        <f t="shared" si="19"/>
        <v>0</v>
      </c>
      <c r="H192" s="21">
        <f t="shared" si="19"/>
        <v>0</v>
      </c>
      <c r="I192" s="21">
        <f t="shared" si="19"/>
        <v>0</v>
      </c>
      <c r="J192" s="21">
        <f t="shared" si="19"/>
        <v>0</v>
      </c>
      <c r="K192" s="21">
        <f t="shared" si="19"/>
        <v>0</v>
      </c>
      <c r="L192" s="21">
        <f t="shared" si="19"/>
        <v>0</v>
      </c>
      <c r="M192" s="21">
        <f t="shared" si="19"/>
        <v>0</v>
      </c>
      <c r="N192" s="21">
        <f t="shared" si="19"/>
        <v>0</v>
      </c>
      <c r="O192" s="21">
        <f t="shared" si="19"/>
        <v>0</v>
      </c>
      <c r="P192" s="21">
        <f t="shared" si="19"/>
        <v>0</v>
      </c>
      <c r="Q192" s="21">
        <f t="shared" si="19"/>
        <v>0</v>
      </c>
      <c r="R192" s="21">
        <f t="shared" si="19"/>
        <v>0</v>
      </c>
      <c r="S192" s="21">
        <f t="shared" si="19"/>
        <v>0</v>
      </c>
      <c r="T192" s="21">
        <f t="shared" si="19"/>
        <v>0</v>
      </c>
      <c r="U192" s="21">
        <f t="shared" si="19"/>
        <v>0</v>
      </c>
      <c r="V192" s="21">
        <f t="shared" si="19"/>
        <v>0</v>
      </c>
      <c r="W192" s="21">
        <f t="shared" si="19"/>
        <v>0</v>
      </c>
      <c r="X192" s="21">
        <f t="shared" si="19"/>
        <v>0</v>
      </c>
      <c r="Y192" s="21">
        <f t="shared" si="19"/>
        <v>0</v>
      </c>
      <c r="Z192" s="21">
        <f t="shared" si="19"/>
        <v>0</v>
      </c>
      <c r="AA192" s="21">
        <f t="shared" si="19"/>
        <v>0</v>
      </c>
      <c r="AB192" s="21">
        <f t="shared" si="19"/>
        <v>0</v>
      </c>
      <c r="AC192" s="21">
        <f t="shared" si="19"/>
        <v>0</v>
      </c>
      <c r="AD192" s="21">
        <f t="shared" si="19"/>
        <v>0</v>
      </c>
      <c r="AE192" s="21">
        <f t="shared" si="19"/>
        <v>0</v>
      </c>
      <c r="AF192" s="21">
        <f t="shared" si="19"/>
        <v>0</v>
      </c>
      <c r="AG192" s="21">
        <f t="shared" si="19"/>
        <v>0</v>
      </c>
      <c r="AH192" s="21">
        <f t="shared" si="19"/>
        <v>0</v>
      </c>
      <c r="AI192" s="21">
        <f t="shared" si="19"/>
        <v>0</v>
      </c>
      <c r="AJ192" s="21">
        <f t="shared" si="19"/>
        <v>0</v>
      </c>
      <c r="AK192" s="21">
        <f t="shared" si="19"/>
        <v>0</v>
      </c>
      <c r="AL192" s="21">
        <f t="shared" si="19"/>
        <v>0</v>
      </c>
      <c r="AM192" s="21">
        <f t="shared" si="19"/>
        <v>0</v>
      </c>
      <c r="AN192" s="21">
        <f t="shared" si="19"/>
        <v>0</v>
      </c>
      <c r="AO192" s="21">
        <f t="shared" si="19"/>
        <v>0</v>
      </c>
      <c r="AP192" s="21">
        <f t="shared" si="19"/>
        <v>0</v>
      </c>
      <c r="AQ192" s="21">
        <f t="shared" si="19"/>
        <v>0</v>
      </c>
      <c r="AR192" s="21">
        <f t="shared" si="19"/>
        <v>0</v>
      </c>
      <c r="AS192" s="21">
        <f t="shared" si="19"/>
        <v>0</v>
      </c>
      <c r="AT192" s="21">
        <f t="shared" si="19"/>
        <v>0</v>
      </c>
      <c r="AU192" s="21">
        <f t="shared" si="19"/>
        <v>0</v>
      </c>
      <c r="AV192" s="21">
        <f t="shared" si="19"/>
        <v>0</v>
      </c>
      <c r="AW192" s="21">
        <f t="shared" si="19"/>
        <v>0</v>
      </c>
      <c r="AX192" s="21">
        <f t="shared" si="19"/>
        <v>0</v>
      </c>
      <c r="AY192" s="21">
        <f t="shared" si="19"/>
        <v>0</v>
      </c>
      <c r="AZ192" s="21">
        <f t="shared" si="19"/>
        <v>0</v>
      </c>
      <c r="BA192" s="21">
        <f t="shared" si="19"/>
        <v>0</v>
      </c>
      <c r="BB192" s="21">
        <f t="shared" si="19"/>
        <v>0</v>
      </c>
    </row>
    <row r="193" spans="1:54" outlineLevel="2">
      <c r="A193" s="424"/>
      <c r="B193" s="150" t="s">
        <v>483</v>
      </c>
      <c r="C193" s="19"/>
      <c r="D193" s="135" t="s">
        <v>379</v>
      </c>
      <c r="E193" s="21">
        <f t="shared" ref="E193:BB193" si="20">SUMIF($B$143:$B$154,"Environmental",E$143:E$154)*E186</f>
        <v>0</v>
      </c>
      <c r="F193" s="21">
        <f t="shared" si="20"/>
        <v>0</v>
      </c>
      <c r="G193" s="21">
        <f t="shared" si="20"/>
        <v>0</v>
      </c>
      <c r="H193" s="21">
        <f t="shared" si="20"/>
        <v>0</v>
      </c>
      <c r="I193" s="21">
        <f t="shared" si="20"/>
        <v>0</v>
      </c>
      <c r="J193" s="21">
        <f t="shared" si="20"/>
        <v>0</v>
      </c>
      <c r="K193" s="21">
        <f t="shared" si="20"/>
        <v>0</v>
      </c>
      <c r="L193" s="21">
        <f t="shared" si="20"/>
        <v>0</v>
      </c>
      <c r="M193" s="21">
        <f t="shared" si="20"/>
        <v>0</v>
      </c>
      <c r="N193" s="21">
        <f t="shared" si="20"/>
        <v>0</v>
      </c>
      <c r="O193" s="21">
        <f t="shared" si="20"/>
        <v>0</v>
      </c>
      <c r="P193" s="21">
        <f t="shared" si="20"/>
        <v>0</v>
      </c>
      <c r="Q193" s="21">
        <f t="shared" si="20"/>
        <v>0</v>
      </c>
      <c r="R193" s="21">
        <f t="shared" si="20"/>
        <v>0</v>
      </c>
      <c r="S193" s="21">
        <f t="shared" si="20"/>
        <v>0</v>
      </c>
      <c r="T193" s="21">
        <f t="shared" si="20"/>
        <v>0</v>
      </c>
      <c r="U193" s="21">
        <f t="shared" si="20"/>
        <v>0</v>
      </c>
      <c r="V193" s="21">
        <f t="shared" si="20"/>
        <v>0</v>
      </c>
      <c r="W193" s="21">
        <f t="shared" si="20"/>
        <v>0</v>
      </c>
      <c r="X193" s="21">
        <f t="shared" si="20"/>
        <v>0</v>
      </c>
      <c r="Y193" s="21">
        <f t="shared" si="20"/>
        <v>0</v>
      </c>
      <c r="Z193" s="21">
        <f t="shared" si="20"/>
        <v>0</v>
      </c>
      <c r="AA193" s="21">
        <f t="shared" si="20"/>
        <v>0</v>
      </c>
      <c r="AB193" s="21">
        <f t="shared" si="20"/>
        <v>0</v>
      </c>
      <c r="AC193" s="21">
        <f t="shared" si="20"/>
        <v>0</v>
      </c>
      <c r="AD193" s="21">
        <f t="shared" si="20"/>
        <v>0</v>
      </c>
      <c r="AE193" s="21">
        <f t="shared" si="20"/>
        <v>0</v>
      </c>
      <c r="AF193" s="21">
        <f t="shared" si="20"/>
        <v>0</v>
      </c>
      <c r="AG193" s="21">
        <f t="shared" si="20"/>
        <v>0</v>
      </c>
      <c r="AH193" s="21">
        <f t="shared" si="20"/>
        <v>0</v>
      </c>
      <c r="AI193" s="21">
        <f t="shared" si="20"/>
        <v>0</v>
      </c>
      <c r="AJ193" s="21">
        <f t="shared" si="20"/>
        <v>0</v>
      </c>
      <c r="AK193" s="21">
        <f t="shared" si="20"/>
        <v>0</v>
      </c>
      <c r="AL193" s="21">
        <f t="shared" si="20"/>
        <v>0</v>
      </c>
      <c r="AM193" s="21">
        <f t="shared" si="20"/>
        <v>0</v>
      </c>
      <c r="AN193" s="21">
        <f t="shared" si="20"/>
        <v>0</v>
      </c>
      <c r="AO193" s="21">
        <f t="shared" si="20"/>
        <v>0</v>
      </c>
      <c r="AP193" s="21">
        <f t="shared" si="20"/>
        <v>0</v>
      </c>
      <c r="AQ193" s="21">
        <f t="shared" si="20"/>
        <v>0</v>
      </c>
      <c r="AR193" s="21">
        <f t="shared" si="20"/>
        <v>0</v>
      </c>
      <c r="AS193" s="21">
        <f t="shared" si="20"/>
        <v>0</v>
      </c>
      <c r="AT193" s="21">
        <f t="shared" si="20"/>
        <v>0</v>
      </c>
      <c r="AU193" s="21">
        <f t="shared" si="20"/>
        <v>0</v>
      </c>
      <c r="AV193" s="21">
        <f t="shared" si="20"/>
        <v>0</v>
      </c>
      <c r="AW193" s="21">
        <f t="shared" si="20"/>
        <v>0</v>
      </c>
      <c r="AX193" s="21">
        <f t="shared" si="20"/>
        <v>0</v>
      </c>
      <c r="AY193" s="21">
        <f t="shared" si="20"/>
        <v>0</v>
      </c>
      <c r="AZ193" s="21">
        <f t="shared" si="20"/>
        <v>0</v>
      </c>
      <c r="BA193" s="21">
        <f t="shared" si="20"/>
        <v>0</v>
      </c>
      <c r="BB193" s="21">
        <f t="shared" si="20"/>
        <v>0</v>
      </c>
    </row>
    <row r="194" spans="1:54" outlineLevel="2">
      <c r="A194" s="424"/>
      <c r="B194" s="150" t="s">
        <v>484</v>
      </c>
      <c r="C194" s="19"/>
      <c r="D194" s="135" t="s">
        <v>379</v>
      </c>
      <c r="E194" s="21">
        <f t="shared" ref="E194:BB194" si="21">SUM(E172:E174)*E186</f>
        <v>0</v>
      </c>
      <c r="F194" s="21">
        <f t="shared" si="21"/>
        <v>0</v>
      </c>
      <c r="G194" s="21">
        <f t="shared" si="21"/>
        <v>0</v>
      </c>
      <c r="H194" s="21">
        <f t="shared" si="21"/>
        <v>0</v>
      </c>
      <c r="I194" s="21">
        <f t="shared" si="21"/>
        <v>0</v>
      </c>
      <c r="J194" s="21">
        <f t="shared" si="21"/>
        <v>0</v>
      </c>
      <c r="K194" s="21">
        <f t="shared" si="21"/>
        <v>0</v>
      </c>
      <c r="L194" s="21">
        <f t="shared" si="21"/>
        <v>0</v>
      </c>
      <c r="M194" s="21">
        <f t="shared" si="21"/>
        <v>0</v>
      </c>
      <c r="N194" s="21">
        <f t="shared" si="21"/>
        <v>0</v>
      </c>
      <c r="O194" s="21">
        <f t="shared" si="21"/>
        <v>0</v>
      </c>
      <c r="P194" s="21">
        <f t="shared" si="21"/>
        <v>0</v>
      </c>
      <c r="Q194" s="21">
        <f t="shared" si="21"/>
        <v>0</v>
      </c>
      <c r="R194" s="21">
        <f t="shared" si="21"/>
        <v>0</v>
      </c>
      <c r="S194" s="21">
        <f t="shared" si="21"/>
        <v>0</v>
      </c>
      <c r="T194" s="21">
        <f t="shared" si="21"/>
        <v>0</v>
      </c>
      <c r="U194" s="21">
        <f t="shared" si="21"/>
        <v>0</v>
      </c>
      <c r="V194" s="21">
        <f t="shared" si="21"/>
        <v>0</v>
      </c>
      <c r="W194" s="21">
        <f t="shared" si="21"/>
        <v>0</v>
      </c>
      <c r="X194" s="21">
        <f t="shared" si="21"/>
        <v>0</v>
      </c>
      <c r="Y194" s="21">
        <f t="shared" si="21"/>
        <v>0</v>
      </c>
      <c r="Z194" s="21">
        <f t="shared" si="21"/>
        <v>0</v>
      </c>
      <c r="AA194" s="21">
        <f t="shared" si="21"/>
        <v>0</v>
      </c>
      <c r="AB194" s="21">
        <f t="shared" si="21"/>
        <v>0</v>
      </c>
      <c r="AC194" s="21">
        <f t="shared" si="21"/>
        <v>0</v>
      </c>
      <c r="AD194" s="21">
        <f t="shared" si="21"/>
        <v>0</v>
      </c>
      <c r="AE194" s="21">
        <f t="shared" si="21"/>
        <v>0</v>
      </c>
      <c r="AF194" s="21">
        <f t="shared" si="21"/>
        <v>0</v>
      </c>
      <c r="AG194" s="21">
        <f t="shared" si="21"/>
        <v>0</v>
      </c>
      <c r="AH194" s="21">
        <f t="shared" si="21"/>
        <v>0</v>
      </c>
      <c r="AI194" s="21">
        <f t="shared" si="21"/>
        <v>0</v>
      </c>
      <c r="AJ194" s="21">
        <f t="shared" si="21"/>
        <v>0</v>
      </c>
      <c r="AK194" s="21">
        <f t="shared" si="21"/>
        <v>0</v>
      </c>
      <c r="AL194" s="21">
        <f t="shared" si="21"/>
        <v>0</v>
      </c>
      <c r="AM194" s="21">
        <f t="shared" si="21"/>
        <v>0</v>
      </c>
      <c r="AN194" s="21">
        <f t="shared" si="21"/>
        <v>0</v>
      </c>
      <c r="AO194" s="21">
        <f t="shared" si="21"/>
        <v>0</v>
      </c>
      <c r="AP194" s="21">
        <f t="shared" si="21"/>
        <v>0</v>
      </c>
      <c r="AQ194" s="21">
        <f t="shared" si="21"/>
        <v>0</v>
      </c>
      <c r="AR194" s="21">
        <f t="shared" si="21"/>
        <v>0</v>
      </c>
      <c r="AS194" s="21">
        <f t="shared" si="21"/>
        <v>0</v>
      </c>
      <c r="AT194" s="21">
        <f t="shared" si="21"/>
        <v>0</v>
      </c>
      <c r="AU194" s="21">
        <f t="shared" si="21"/>
        <v>0</v>
      </c>
      <c r="AV194" s="21">
        <f t="shared" si="21"/>
        <v>0</v>
      </c>
      <c r="AW194" s="21">
        <f t="shared" si="21"/>
        <v>0</v>
      </c>
      <c r="AX194" s="21">
        <f t="shared" si="21"/>
        <v>0</v>
      </c>
      <c r="AY194" s="21">
        <f t="shared" si="21"/>
        <v>0</v>
      </c>
      <c r="AZ194" s="21">
        <f t="shared" si="21"/>
        <v>0</v>
      </c>
      <c r="BA194" s="21">
        <f t="shared" si="21"/>
        <v>0</v>
      </c>
      <c r="BB194" s="21">
        <f t="shared" si="21"/>
        <v>0</v>
      </c>
    </row>
    <row r="195" spans="1:54" outlineLevel="2">
      <c r="A195" s="424"/>
      <c r="B195" s="150" t="s">
        <v>485</v>
      </c>
      <c r="C195" s="19"/>
      <c r="D195" s="135" t="s">
        <v>379</v>
      </c>
      <c r="E195" s="21">
        <f>SUM(E176:E178)*E186</f>
        <v>0</v>
      </c>
      <c r="F195" s="21">
        <f t="shared" ref="F195:BB195" si="22">SUM(F176:F178)*F186</f>
        <v>0</v>
      </c>
      <c r="G195" s="21">
        <f t="shared" si="22"/>
        <v>0</v>
      </c>
      <c r="H195" s="21">
        <f t="shared" si="22"/>
        <v>0</v>
      </c>
      <c r="I195" s="21">
        <f t="shared" si="22"/>
        <v>0</v>
      </c>
      <c r="J195" s="21">
        <f t="shared" si="22"/>
        <v>0</v>
      </c>
      <c r="K195" s="21">
        <f t="shared" si="22"/>
        <v>0</v>
      </c>
      <c r="L195" s="21">
        <f t="shared" si="22"/>
        <v>0</v>
      </c>
      <c r="M195" s="21">
        <f t="shared" si="22"/>
        <v>0</v>
      </c>
      <c r="N195" s="21">
        <f t="shared" si="22"/>
        <v>0</v>
      </c>
      <c r="O195" s="21">
        <f t="shared" si="22"/>
        <v>0</v>
      </c>
      <c r="P195" s="21">
        <f t="shared" si="22"/>
        <v>0</v>
      </c>
      <c r="Q195" s="21">
        <f t="shared" si="22"/>
        <v>0</v>
      </c>
      <c r="R195" s="21">
        <f t="shared" si="22"/>
        <v>0</v>
      </c>
      <c r="S195" s="21">
        <f t="shared" si="22"/>
        <v>0</v>
      </c>
      <c r="T195" s="21">
        <f t="shared" si="22"/>
        <v>0</v>
      </c>
      <c r="U195" s="21">
        <f t="shared" si="22"/>
        <v>0</v>
      </c>
      <c r="V195" s="21">
        <f t="shared" si="22"/>
        <v>0</v>
      </c>
      <c r="W195" s="21">
        <f t="shared" si="22"/>
        <v>0</v>
      </c>
      <c r="X195" s="21">
        <f t="shared" si="22"/>
        <v>0</v>
      </c>
      <c r="Y195" s="21">
        <f t="shared" si="22"/>
        <v>0</v>
      </c>
      <c r="Z195" s="21">
        <f t="shared" si="22"/>
        <v>0</v>
      </c>
      <c r="AA195" s="21">
        <f t="shared" si="22"/>
        <v>0</v>
      </c>
      <c r="AB195" s="21">
        <f t="shared" si="22"/>
        <v>0</v>
      </c>
      <c r="AC195" s="21">
        <f t="shared" si="22"/>
        <v>0</v>
      </c>
      <c r="AD195" s="21">
        <f t="shared" si="22"/>
        <v>0</v>
      </c>
      <c r="AE195" s="21">
        <f t="shared" si="22"/>
        <v>0</v>
      </c>
      <c r="AF195" s="21">
        <f t="shared" si="22"/>
        <v>0</v>
      </c>
      <c r="AG195" s="21">
        <f t="shared" si="22"/>
        <v>0</v>
      </c>
      <c r="AH195" s="21">
        <f t="shared" si="22"/>
        <v>0</v>
      </c>
      <c r="AI195" s="21">
        <f t="shared" si="22"/>
        <v>0</v>
      </c>
      <c r="AJ195" s="21">
        <f t="shared" si="22"/>
        <v>0</v>
      </c>
      <c r="AK195" s="21">
        <f t="shared" si="22"/>
        <v>0</v>
      </c>
      <c r="AL195" s="21">
        <f t="shared" si="22"/>
        <v>0</v>
      </c>
      <c r="AM195" s="21">
        <f t="shared" si="22"/>
        <v>0</v>
      </c>
      <c r="AN195" s="21">
        <f t="shared" si="22"/>
        <v>0</v>
      </c>
      <c r="AO195" s="21">
        <f t="shared" si="22"/>
        <v>0</v>
      </c>
      <c r="AP195" s="21">
        <f t="shared" si="22"/>
        <v>0</v>
      </c>
      <c r="AQ195" s="21">
        <f t="shared" si="22"/>
        <v>0</v>
      </c>
      <c r="AR195" s="21">
        <f t="shared" si="22"/>
        <v>0</v>
      </c>
      <c r="AS195" s="21">
        <f t="shared" si="22"/>
        <v>0</v>
      </c>
      <c r="AT195" s="21">
        <f t="shared" si="22"/>
        <v>0</v>
      </c>
      <c r="AU195" s="21">
        <f t="shared" si="22"/>
        <v>0</v>
      </c>
      <c r="AV195" s="21">
        <f t="shared" si="22"/>
        <v>0</v>
      </c>
      <c r="AW195" s="21">
        <f t="shared" si="22"/>
        <v>0</v>
      </c>
      <c r="AX195" s="21">
        <f t="shared" si="22"/>
        <v>0</v>
      </c>
      <c r="AY195" s="21">
        <f t="shared" si="22"/>
        <v>0</v>
      </c>
      <c r="AZ195" s="21">
        <f t="shared" si="22"/>
        <v>0</v>
      </c>
      <c r="BA195" s="21">
        <f t="shared" si="22"/>
        <v>0</v>
      </c>
      <c r="BB195" s="21">
        <f t="shared" si="22"/>
        <v>0</v>
      </c>
    </row>
    <row r="196" spans="1:54" outlineLevel="2">
      <c r="A196" s="424"/>
      <c r="B196" s="150" t="s">
        <v>285</v>
      </c>
      <c r="C196" s="19"/>
      <c r="D196" s="135" t="s">
        <v>379</v>
      </c>
      <c r="E196" s="21">
        <f t="shared" ref="E196:BB196" si="23">SUMIF($B$143:$B$154,"Safety",E$143:E$154)*E187</f>
        <v>0</v>
      </c>
      <c r="F196" s="21">
        <f t="shared" si="23"/>
        <v>0</v>
      </c>
      <c r="G196" s="21">
        <f t="shared" si="23"/>
        <v>0</v>
      </c>
      <c r="H196" s="21">
        <f t="shared" si="23"/>
        <v>0</v>
      </c>
      <c r="I196" s="21">
        <f t="shared" si="23"/>
        <v>0</v>
      </c>
      <c r="J196" s="21">
        <f t="shared" si="23"/>
        <v>0</v>
      </c>
      <c r="K196" s="21">
        <f t="shared" si="23"/>
        <v>0</v>
      </c>
      <c r="L196" s="21">
        <f t="shared" si="23"/>
        <v>0</v>
      </c>
      <c r="M196" s="21">
        <f t="shared" si="23"/>
        <v>0</v>
      </c>
      <c r="N196" s="21">
        <f t="shared" si="23"/>
        <v>0</v>
      </c>
      <c r="O196" s="21">
        <f t="shared" si="23"/>
        <v>0</v>
      </c>
      <c r="P196" s="21">
        <f t="shared" si="23"/>
        <v>0</v>
      </c>
      <c r="Q196" s="21">
        <f t="shared" si="23"/>
        <v>0</v>
      </c>
      <c r="R196" s="21">
        <f t="shared" si="23"/>
        <v>0</v>
      </c>
      <c r="S196" s="21">
        <f t="shared" si="23"/>
        <v>0</v>
      </c>
      <c r="T196" s="21">
        <f t="shared" si="23"/>
        <v>0</v>
      </c>
      <c r="U196" s="21">
        <f t="shared" si="23"/>
        <v>0</v>
      </c>
      <c r="V196" s="21">
        <f t="shared" si="23"/>
        <v>0</v>
      </c>
      <c r="W196" s="21">
        <f t="shared" si="23"/>
        <v>0</v>
      </c>
      <c r="X196" s="21">
        <f t="shared" si="23"/>
        <v>0</v>
      </c>
      <c r="Y196" s="21">
        <f t="shared" si="23"/>
        <v>0</v>
      </c>
      <c r="Z196" s="21">
        <f t="shared" si="23"/>
        <v>0</v>
      </c>
      <c r="AA196" s="21">
        <f t="shared" si="23"/>
        <v>0</v>
      </c>
      <c r="AB196" s="21">
        <f t="shared" si="23"/>
        <v>0</v>
      </c>
      <c r="AC196" s="21">
        <f t="shared" si="23"/>
        <v>0</v>
      </c>
      <c r="AD196" s="21">
        <f t="shared" si="23"/>
        <v>0</v>
      </c>
      <c r="AE196" s="21">
        <f t="shared" si="23"/>
        <v>0</v>
      </c>
      <c r="AF196" s="21">
        <f t="shared" si="23"/>
        <v>0</v>
      </c>
      <c r="AG196" s="21">
        <f t="shared" si="23"/>
        <v>0</v>
      </c>
      <c r="AH196" s="21">
        <f t="shared" si="23"/>
        <v>0</v>
      </c>
      <c r="AI196" s="21">
        <f t="shared" si="23"/>
        <v>0</v>
      </c>
      <c r="AJ196" s="21">
        <f t="shared" si="23"/>
        <v>0</v>
      </c>
      <c r="AK196" s="21">
        <f t="shared" si="23"/>
        <v>0</v>
      </c>
      <c r="AL196" s="21">
        <f t="shared" si="23"/>
        <v>0</v>
      </c>
      <c r="AM196" s="21">
        <f t="shared" si="23"/>
        <v>0</v>
      </c>
      <c r="AN196" s="21">
        <f t="shared" si="23"/>
        <v>0</v>
      </c>
      <c r="AO196" s="21">
        <f t="shared" si="23"/>
        <v>0</v>
      </c>
      <c r="AP196" s="21">
        <f t="shared" si="23"/>
        <v>0</v>
      </c>
      <c r="AQ196" s="21">
        <f t="shared" si="23"/>
        <v>0</v>
      </c>
      <c r="AR196" s="21">
        <f t="shared" si="23"/>
        <v>0</v>
      </c>
      <c r="AS196" s="21">
        <f t="shared" si="23"/>
        <v>0</v>
      </c>
      <c r="AT196" s="21">
        <f t="shared" si="23"/>
        <v>0</v>
      </c>
      <c r="AU196" s="21">
        <f t="shared" si="23"/>
        <v>0</v>
      </c>
      <c r="AV196" s="21">
        <f t="shared" si="23"/>
        <v>0</v>
      </c>
      <c r="AW196" s="21">
        <f t="shared" si="23"/>
        <v>0</v>
      </c>
      <c r="AX196" s="21">
        <f t="shared" si="23"/>
        <v>0</v>
      </c>
      <c r="AY196" s="21">
        <f t="shared" si="23"/>
        <v>0</v>
      </c>
      <c r="AZ196" s="21">
        <f t="shared" si="23"/>
        <v>0</v>
      </c>
      <c r="BA196" s="21">
        <f t="shared" si="23"/>
        <v>0</v>
      </c>
      <c r="BB196" s="21">
        <f t="shared" si="23"/>
        <v>0</v>
      </c>
    </row>
    <row r="197" spans="1:54" outlineLevel="2">
      <c r="A197" s="424"/>
      <c r="B197" s="150" t="s">
        <v>288</v>
      </c>
      <c r="C197" s="19"/>
      <c r="D197" s="135" t="s">
        <v>379</v>
      </c>
      <c r="E197" s="21">
        <f>SUMIF($B$143:$B$154,"Financial",E$143:E$154)*E186</f>
        <v>0</v>
      </c>
      <c r="F197" s="21">
        <f t="shared" ref="F197:BB197" si="24">SUMIF($B$143:$B$154,"Financial",F$143:F$154)*F186</f>
        <v>0</v>
      </c>
      <c r="G197" s="21">
        <f t="shared" si="24"/>
        <v>0</v>
      </c>
      <c r="H197" s="21">
        <f t="shared" si="24"/>
        <v>0</v>
      </c>
      <c r="I197" s="21">
        <f t="shared" si="24"/>
        <v>0</v>
      </c>
      <c r="J197" s="21">
        <f t="shared" si="24"/>
        <v>0</v>
      </c>
      <c r="K197" s="21">
        <f t="shared" si="24"/>
        <v>0</v>
      </c>
      <c r="L197" s="21">
        <f t="shared" si="24"/>
        <v>0</v>
      </c>
      <c r="M197" s="21">
        <f t="shared" si="24"/>
        <v>0</v>
      </c>
      <c r="N197" s="21">
        <f t="shared" si="24"/>
        <v>0</v>
      </c>
      <c r="O197" s="21">
        <f t="shared" si="24"/>
        <v>0</v>
      </c>
      <c r="P197" s="21">
        <f t="shared" si="24"/>
        <v>0</v>
      </c>
      <c r="Q197" s="21">
        <f t="shared" si="24"/>
        <v>0</v>
      </c>
      <c r="R197" s="21">
        <f t="shared" si="24"/>
        <v>0</v>
      </c>
      <c r="S197" s="21">
        <f t="shared" si="24"/>
        <v>0</v>
      </c>
      <c r="T197" s="21">
        <f t="shared" si="24"/>
        <v>0</v>
      </c>
      <c r="U197" s="21">
        <f t="shared" si="24"/>
        <v>0</v>
      </c>
      <c r="V197" s="21">
        <f t="shared" si="24"/>
        <v>0</v>
      </c>
      <c r="W197" s="21">
        <f t="shared" si="24"/>
        <v>0</v>
      </c>
      <c r="X197" s="21">
        <f t="shared" si="24"/>
        <v>0</v>
      </c>
      <c r="Y197" s="21">
        <f t="shared" si="24"/>
        <v>0</v>
      </c>
      <c r="Z197" s="21">
        <f t="shared" si="24"/>
        <v>0</v>
      </c>
      <c r="AA197" s="21">
        <f t="shared" si="24"/>
        <v>0</v>
      </c>
      <c r="AB197" s="21">
        <f t="shared" si="24"/>
        <v>0</v>
      </c>
      <c r="AC197" s="21">
        <f t="shared" si="24"/>
        <v>0</v>
      </c>
      <c r="AD197" s="21">
        <f t="shared" si="24"/>
        <v>0</v>
      </c>
      <c r="AE197" s="21">
        <f t="shared" si="24"/>
        <v>0</v>
      </c>
      <c r="AF197" s="21">
        <f t="shared" si="24"/>
        <v>0</v>
      </c>
      <c r="AG197" s="21">
        <f t="shared" si="24"/>
        <v>0</v>
      </c>
      <c r="AH197" s="21">
        <f t="shared" si="24"/>
        <v>0</v>
      </c>
      <c r="AI197" s="21">
        <f t="shared" si="24"/>
        <v>0</v>
      </c>
      <c r="AJ197" s="21">
        <f t="shared" si="24"/>
        <v>0</v>
      </c>
      <c r="AK197" s="21">
        <f t="shared" si="24"/>
        <v>0</v>
      </c>
      <c r="AL197" s="21">
        <f t="shared" si="24"/>
        <v>0</v>
      </c>
      <c r="AM197" s="21">
        <f t="shared" si="24"/>
        <v>0</v>
      </c>
      <c r="AN197" s="21">
        <f t="shared" si="24"/>
        <v>0</v>
      </c>
      <c r="AO197" s="21">
        <f t="shared" si="24"/>
        <v>0</v>
      </c>
      <c r="AP197" s="21">
        <f t="shared" si="24"/>
        <v>0</v>
      </c>
      <c r="AQ197" s="21">
        <f t="shared" si="24"/>
        <v>0</v>
      </c>
      <c r="AR197" s="21">
        <f t="shared" si="24"/>
        <v>0</v>
      </c>
      <c r="AS197" s="21">
        <f t="shared" si="24"/>
        <v>0</v>
      </c>
      <c r="AT197" s="21">
        <f t="shared" si="24"/>
        <v>0</v>
      </c>
      <c r="AU197" s="21">
        <f t="shared" si="24"/>
        <v>0</v>
      </c>
      <c r="AV197" s="21">
        <f t="shared" si="24"/>
        <v>0</v>
      </c>
      <c r="AW197" s="21">
        <f t="shared" si="24"/>
        <v>0</v>
      </c>
      <c r="AX197" s="21">
        <f t="shared" si="24"/>
        <v>0</v>
      </c>
      <c r="AY197" s="21">
        <f t="shared" si="24"/>
        <v>0</v>
      </c>
      <c r="AZ197" s="21">
        <f t="shared" si="24"/>
        <v>0</v>
      </c>
      <c r="BA197" s="21">
        <f t="shared" si="24"/>
        <v>0</v>
      </c>
      <c r="BB197" s="21">
        <f t="shared" si="24"/>
        <v>0</v>
      </c>
    </row>
    <row r="198" spans="1:54" outlineLevel="2">
      <c r="A198" s="425"/>
      <c r="B198" s="150" t="s">
        <v>466</v>
      </c>
      <c r="C198" s="19"/>
      <c r="D198" s="135" t="s">
        <v>379</v>
      </c>
      <c r="E198" s="21">
        <f>SUMIF($B$143:$B$154,"Other",E$143:E$154)*E186</f>
        <v>0</v>
      </c>
      <c r="F198" s="21">
        <f t="shared" ref="F198:BB198" si="25">SUMIF($B$143:$B$154,"Other",F$143:F$154)*F186</f>
        <v>0</v>
      </c>
      <c r="G198" s="21">
        <f t="shared" si="25"/>
        <v>0</v>
      </c>
      <c r="H198" s="21">
        <f t="shared" si="25"/>
        <v>0</v>
      </c>
      <c r="I198" s="21">
        <f t="shared" si="25"/>
        <v>0</v>
      </c>
      <c r="J198" s="21">
        <f t="shared" si="25"/>
        <v>0</v>
      </c>
      <c r="K198" s="21">
        <f t="shared" si="25"/>
        <v>0</v>
      </c>
      <c r="L198" s="21">
        <f t="shared" si="25"/>
        <v>0</v>
      </c>
      <c r="M198" s="21">
        <f t="shared" si="25"/>
        <v>0</v>
      </c>
      <c r="N198" s="21">
        <f t="shared" si="25"/>
        <v>0</v>
      </c>
      <c r="O198" s="21">
        <f t="shared" si="25"/>
        <v>0</v>
      </c>
      <c r="P198" s="21">
        <f t="shared" si="25"/>
        <v>0</v>
      </c>
      <c r="Q198" s="21">
        <f t="shared" si="25"/>
        <v>0</v>
      </c>
      <c r="R198" s="21">
        <f t="shared" si="25"/>
        <v>0</v>
      </c>
      <c r="S198" s="21">
        <f t="shared" si="25"/>
        <v>0</v>
      </c>
      <c r="T198" s="21">
        <f t="shared" si="25"/>
        <v>0</v>
      </c>
      <c r="U198" s="21">
        <f t="shared" si="25"/>
        <v>0</v>
      </c>
      <c r="V198" s="21">
        <f t="shared" si="25"/>
        <v>0</v>
      </c>
      <c r="W198" s="21">
        <f t="shared" si="25"/>
        <v>0</v>
      </c>
      <c r="X198" s="21">
        <f t="shared" si="25"/>
        <v>0</v>
      </c>
      <c r="Y198" s="21">
        <f t="shared" si="25"/>
        <v>0</v>
      </c>
      <c r="Z198" s="21">
        <f t="shared" si="25"/>
        <v>0</v>
      </c>
      <c r="AA198" s="21">
        <f t="shared" si="25"/>
        <v>0</v>
      </c>
      <c r="AB198" s="21">
        <f t="shared" si="25"/>
        <v>0</v>
      </c>
      <c r="AC198" s="21">
        <f t="shared" si="25"/>
        <v>0</v>
      </c>
      <c r="AD198" s="21">
        <f t="shared" si="25"/>
        <v>0</v>
      </c>
      <c r="AE198" s="21">
        <f t="shared" si="25"/>
        <v>0</v>
      </c>
      <c r="AF198" s="21">
        <f t="shared" si="25"/>
        <v>0</v>
      </c>
      <c r="AG198" s="21">
        <f t="shared" si="25"/>
        <v>0</v>
      </c>
      <c r="AH198" s="21">
        <f t="shared" si="25"/>
        <v>0</v>
      </c>
      <c r="AI198" s="21">
        <f t="shared" si="25"/>
        <v>0</v>
      </c>
      <c r="AJ198" s="21">
        <f t="shared" si="25"/>
        <v>0</v>
      </c>
      <c r="AK198" s="21">
        <f t="shared" si="25"/>
        <v>0</v>
      </c>
      <c r="AL198" s="21">
        <f t="shared" si="25"/>
        <v>0</v>
      </c>
      <c r="AM198" s="21">
        <f t="shared" si="25"/>
        <v>0</v>
      </c>
      <c r="AN198" s="21">
        <f t="shared" si="25"/>
        <v>0</v>
      </c>
      <c r="AO198" s="21">
        <f t="shared" si="25"/>
        <v>0</v>
      </c>
      <c r="AP198" s="21">
        <f t="shared" si="25"/>
        <v>0</v>
      </c>
      <c r="AQ198" s="21">
        <f t="shared" si="25"/>
        <v>0</v>
      </c>
      <c r="AR198" s="21">
        <f t="shared" si="25"/>
        <v>0</v>
      </c>
      <c r="AS198" s="21">
        <f t="shared" si="25"/>
        <v>0</v>
      </c>
      <c r="AT198" s="21">
        <f t="shared" si="25"/>
        <v>0</v>
      </c>
      <c r="AU198" s="21">
        <f t="shared" si="25"/>
        <v>0</v>
      </c>
      <c r="AV198" s="21">
        <f t="shared" si="25"/>
        <v>0</v>
      </c>
      <c r="AW198" s="21">
        <f t="shared" si="25"/>
        <v>0</v>
      </c>
      <c r="AX198" s="21">
        <f t="shared" si="25"/>
        <v>0</v>
      </c>
      <c r="AY198" s="21">
        <f t="shared" si="25"/>
        <v>0</v>
      </c>
      <c r="AZ198" s="21">
        <f t="shared" si="25"/>
        <v>0</v>
      </c>
      <c r="BA198" s="21">
        <f t="shared" si="25"/>
        <v>0</v>
      </c>
      <c r="BB198" s="21">
        <f t="shared" si="25"/>
        <v>0</v>
      </c>
    </row>
    <row r="199" spans="1:54" outlineLevel="2">
      <c r="A199" s="230"/>
      <c r="B199" s="150"/>
      <c r="C199" s="19"/>
      <c r="D199" s="19"/>
      <c r="E199" s="231"/>
      <c r="F199" s="231"/>
      <c r="G199" s="231"/>
      <c r="H199" s="231"/>
      <c r="I199" s="231"/>
      <c r="J199" s="231"/>
      <c r="K199" s="231"/>
      <c r="L199" s="231"/>
      <c r="M199" s="231"/>
      <c r="N199" s="231"/>
      <c r="O199" s="231"/>
      <c r="P199" s="231"/>
      <c r="Q199" s="231"/>
      <c r="R199" s="231"/>
      <c r="S199" s="231"/>
      <c r="T199" s="231"/>
      <c r="U199" s="231"/>
      <c r="V199" s="231"/>
      <c r="W199" s="231"/>
      <c r="X199" s="231"/>
      <c r="Y199" s="231"/>
      <c r="Z199" s="231"/>
      <c r="AA199" s="231"/>
      <c r="AB199" s="231"/>
      <c r="AC199" s="231"/>
      <c r="AD199" s="231"/>
      <c r="AE199" s="231"/>
      <c r="AF199" s="231"/>
      <c r="AG199" s="231"/>
      <c r="AH199" s="231"/>
      <c r="AI199" s="231"/>
      <c r="AJ199" s="231"/>
      <c r="AK199" s="231"/>
      <c r="AL199" s="231"/>
      <c r="AM199" s="231"/>
      <c r="AN199" s="231"/>
      <c r="AO199" s="231"/>
      <c r="AP199" s="231"/>
      <c r="AQ199" s="231"/>
      <c r="AR199" s="231"/>
      <c r="AS199" s="231"/>
      <c r="AT199" s="231"/>
      <c r="AU199" s="231"/>
      <c r="AV199" s="231"/>
      <c r="AW199" s="231"/>
      <c r="AX199" s="231"/>
      <c r="AY199" s="231"/>
      <c r="AZ199" s="231"/>
      <c r="BA199" s="231"/>
      <c r="BB199" s="231"/>
    </row>
    <row r="200" spans="1:54" outlineLevel="2">
      <c r="A200" s="423" t="s">
        <v>486</v>
      </c>
      <c r="B200" s="150" t="s">
        <v>487</v>
      </c>
      <c r="C200" s="19"/>
      <c r="D200" s="135" t="s">
        <v>379</v>
      </c>
      <c r="E200" s="21">
        <f>SUM(E190:E193,E196:E198)</f>
        <v>0</v>
      </c>
      <c r="F200" s="21">
        <f t="shared" ref="F200:BB200" si="26">SUM(F190:F193,F196:F198)</f>
        <v>0</v>
      </c>
      <c r="G200" s="21">
        <f t="shared" si="26"/>
        <v>0</v>
      </c>
      <c r="H200" s="21">
        <f t="shared" si="26"/>
        <v>0</v>
      </c>
      <c r="I200" s="21">
        <f t="shared" si="26"/>
        <v>0</v>
      </c>
      <c r="J200" s="21">
        <f t="shared" si="26"/>
        <v>0</v>
      </c>
      <c r="K200" s="21">
        <f t="shared" si="26"/>
        <v>0</v>
      </c>
      <c r="L200" s="21">
        <f t="shared" si="26"/>
        <v>0</v>
      </c>
      <c r="M200" s="21">
        <f t="shared" si="26"/>
        <v>0</v>
      </c>
      <c r="N200" s="21">
        <f t="shared" si="26"/>
        <v>0</v>
      </c>
      <c r="O200" s="21">
        <f t="shared" si="26"/>
        <v>0</v>
      </c>
      <c r="P200" s="21">
        <f t="shared" si="26"/>
        <v>0</v>
      </c>
      <c r="Q200" s="21">
        <f t="shared" si="26"/>
        <v>0</v>
      </c>
      <c r="R200" s="21">
        <f t="shared" si="26"/>
        <v>0</v>
      </c>
      <c r="S200" s="21">
        <f t="shared" si="26"/>
        <v>0</v>
      </c>
      <c r="T200" s="21">
        <f t="shared" si="26"/>
        <v>0</v>
      </c>
      <c r="U200" s="21">
        <f t="shared" si="26"/>
        <v>0</v>
      </c>
      <c r="V200" s="21">
        <f t="shared" si="26"/>
        <v>0</v>
      </c>
      <c r="W200" s="21">
        <f t="shared" si="26"/>
        <v>0</v>
      </c>
      <c r="X200" s="21">
        <f t="shared" si="26"/>
        <v>0</v>
      </c>
      <c r="Y200" s="21">
        <f t="shared" si="26"/>
        <v>0</v>
      </c>
      <c r="Z200" s="21">
        <f t="shared" si="26"/>
        <v>0</v>
      </c>
      <c r="AA200" s="21">
        <f t="shared" si="26"/>
        <v>0</v>
      </c>
      <c r="AB200" s="21">
        <f t="shared" si="26"/>
        <v>0</v>
      </c>
      <c r="AC200" s="21">
        <f t="shared" si="26"/>
        <v>0</v>
      </c>
      <c r="AD200" s="21">
        <f t="shared" si="26"/>
        <v>0</v>
      </c>
      <c r="AE200" s="21">
        <f t="shared" si="26"/>
        <v>0</v>
      </c>
      <c r="AF200" s="21">
        <f t="shared" si="26"/>
        <v>0</v>
      </c>
      <c r="AG200" s="21">
        <f t="shared" si="26"/>
        <v>0</v>
      </c>
      <c r="AH200" s="21">
        <f t="shared" si="26"/>
        <v>0</v>
      </c>
      <c r="AI200" s="21">
        <f t="shared" si="26"/>
        <v>0</v>
      </c>
      <c r="AJ200" s="21">
        <f t="shared" si="26"/>
        <v>0</v>
      </c>
      <c r="AK200" s="21">
        <f t="shared" si="26"/>
        <v>0</v>
      </c>
      <c r="AL200" s="21">
        <f t="shared" si="26"/>
        <v>0</v>
      </c>
      <c r="AM200" s="21">
        <f t="shared" si="26"/>
        <v>0</v>
      </c>
      <c r="AN200" s="21">
        <f t="shared" si="26"/>
        <v>0</v>
      </c>
      <c r="AO200" s="21">
        <f t="shared" si="26"/>
        <v>0</v>
      </c>
      <c r="AP200" s="21">
        <f t="shared" si="26"/>
        <v>0</v>
      </c>
      <c r="AQ200" s="21">
        <f t="shared" si="26"/>
        <v>0</v>
      </c>
      <c r="AR200" s="21">
        <f t="shared" si="26"/>
        <v>0</v>
      </c>
      <c r="AS200" s="21">
        <f t="shared" si="26"/>
        <v>0</v>
      </c>
      <c r="AT200" s="21">
        <f t="shared" si="26"/>
        <v>0</v>
      </c>
      <c r="AU200" s="21">
        <f t="shared" si="26"/>
        <v>0</v>
      </c>
      <c r="AV200" s="21">
        <f t="shared" si="26"/>
        <v>0</v>
      </c>
      <c r="AW200" s="21">
        <f t="shared" si="26"/>
        <v>0</v>
      </c>
      <c r="AX200" s="21">
        <f t="shared" si="26"/>
        <v>0</v>
      </c>
      <c r="AY200" s="21">
        <f t="shared" si="26"/>
        <v>0</v>
      </c>
      <c r="AZ200" s="21">
        <f t="shared" si="26"/>
        <v>0</v>
      </c>
      <c r="BA200" s="21">
        <f t="shared" si="26"/>
        <v>0</v>
      </c>
      <c r="BB200" s="21">
        <f t="shared" si="26"/>
        <v>0</v>
      </c>
    </row>
    <row r="201" spans="1:54" outlineLevel="2">
      <c r="A201" s="424"/>
      <c r="B201" s="150" t="s">
        <v>488</v>
      </c>
      <c r="C201" s="19"/>
      <c r="D201" s="135" t="s">
        <v>379</v>
      </c>
      <c r="E201" s="21">
        <f>SUM(E190:E192,E194,E196:E198)</f>
        <v>0</v>
      </c>
      <c r="F201" s="21">
        <f t="shared" ref="F201:BB201" si="27">SUM(F190:F192,F194,F196:F198)</f>
        <v>0</v>
      </c>
      <c r="G201" s="21">
        <f t="shared" si="27"/>
        <v>0</v>
      </c>
      <c r="H201" s="21">
        <f t="shared" si="27"/>
        <v>0</v>
      </c>
      <c r="I201" s="21">
        <f t="shared" si="27"/>
        <v>0</v>
      </c>
      <c r="J201" s="21">
        <f t="shared" si="27"/>
        <v>0</v>
      </c>
      <c r="K201" s="21">
        <f t="shared" si="27"/>
        <v>0</v>
      </c>
      <c r="L201" s="21">
        <f t="shared" si="27"/>
        <v>0</v>
      </c>
      <c r="M201" s="21">
        <f t="shared" si="27"/>
        <v>0</v>
      </c>
      <c r="N201" s="21">
        <f t="shared" si="27"/>
        <v>0</v>
      </c>
      <c r="O201" s="21">
        <f t="shared" si="27"/>
        <v>0</v>
      </c>
      <c r="P201" s="21">
        <f t="shared" si="27"/>
        <v>0</v>
      </c>
      <c r="Q201" s="21">
        <f t="shared" si="27"/>
        <v>0</v>
      </c>
      <c r="R201" s="21">
        <f t="shared" si="27"/>
        <v>0</v>
      </c>
      <c r="S201" s="21">
        <f t="shared" si="27"/>
        <v>0</v>
      </c>
      <c r="T201" s="21">
        <f t="shared" si="27"/>
        <v>0</v>
      </c>
      <c r="U201" s="21">
        <f t="shared" si="27"/>
        <v>0</v>
      </c>
      <c r="V201" s="21">
        <f t="shared" si="27"/>
        <v>0</v>
      </c>
      <c r="W201" s="21">
        <f t="shared" si="27"/>
        <v>0</v>
      </c>
      <c r="X201" s="21">
        <f t="shared" si="27"/>
        <v>0</v>
      </c>
      <c r="Y201" s="21">
        <f t="shared" si="27"/>
        <v>0</v>
      </c>
      <c r="Z201" s="21">
        <f t="shared" si="27"/>
        <v>0</v>
      </c>
      <c r="AA201" s="21">
        <f t="shared" si="27"/>
        <v>0</v>
      </c>
      <c r="AB201" s="21">
        <f t="shared" si="27"/>
        <v>0</v>
      </c>
      <c r="AC201" s="21">
        <f t="shared" si="27"/>
        <v>0</v>
      </c>
      <c r="AD201" s="21">
        <f t="shared" si="27"/>
        <v>0</v>
      </c>
      <c r="AE201" s="21">
        <f t="shared" si="27"/>
        <v>0</v>
      </c>
      <c r="AF201" s="21">
        <f t="shared" si="27"/>
        <v>0</v>
      </c>
      <c r="AG201" s="21">
        <f t="shared" si="27"/>
        <v>0</v>
      </c>
      <c r="AH201" s="21">
        <f t="shared" si="27"/>
        <v>0</v>
      </c>
      <c r="AI201" s="21">
        <f t="shared" si="27"/>
        <v>0</v>
      </c>
      <c r="AJ201" s="21">
        <f t="shared" si="27"/>
        <v>0</v>
      </c>
      <c r="AK201" s="21">
        <f t="shared" si="27"/>
        <v>0</v>
      </c>
      <c r="AL201" s="21">
        <f t="shared" si="27"/>
        <v>0</v>
      </c>
      <c r="AM201" s="21">
        <f t="shared" si="27"/>
        <v>0</v>
      </c>
      <c r="AN201" s="21">
        <f t="shared" si="27"/>
        <v>0</v>
      </c>
      <c r="AO201" s="21">
        <f t="shared" si="27"/>
        <v>0</v>
      </c>
      <c r="AP201" s="21">
        <f t="shared" si="27"/>
        <v>0</v>
      </c>
      <c r="AQ201" s="21">
        <f t="shared" si="27"/>
        <v>0</v>
      </c>
      <c r="AR201" s="21">
        <f t="shared" si="27"/>
        <v>0</v>
      </c>
      <c r="AS201" s="21">
        <f t="shared" si="27"/>
        <v>0</v>
      </c>
      <c r="AT201" s="21">
        <f t="shared" si="27"/>
        <v>0</v>
      </c>
      <c r="AU201" s="21">
        <f t="shared" si="27"/>
        <v>0</v>
      </c>
      <c r="AV201" s="21">
        <f t="shared" si="27"/>
        <v>0</v>
      </c>
      <c r="AW201" s="21">
        <f t="shared" si="27"/>
        <v>0</v>
      </c>
      <c r="AX201" s="21">
        <f t="shared" si="27"/>
        <v>0</v>
      </c>
      <c r="AY201" s="21">
        <f t="shared" si="27"/>
        <v>0</v>
      </c>
      <c r="AZ201" s="21">
        <f t="shared" si="27"/>
        <v>0</v>
      </c>
      <c r="BA201" s="21">
        <f t="shared" si="27"/>
        <v>0</v>
      </c>
      <c r="BB201" s="21">
        <f t="shared" si="27"/>
        <v>0</v>
      </c>
    </row>
    <row r="202" spans="1:54" outlineLevel="2">
      <c r="A202" s="425"/>
      <c r="B202" s="150" t="s">
        <v>489</v>
      </c>
      <c r="C202" s="19"/>
      <c r="D202" s="135" t="s">
        <v>379</v>
      </c>
      <c r="E202" s="21">
        <f>SUM(E190:E192,E195:E198)</f>
        <v>0</v>
      </c>
      <c r="F202" s="21">
        <f t="shared" ref="F202:BB202" si="28">SUM(F190:F192,F195:F198)</f>
        <v>0</v>
      </c>
      <c r="G202" s="21">
        <f t="shared" si="28"/>
        <v>0</v>
      </c>
      <c r="H202" s="21">
        <f t="shared" si="28"/>
        <v>0</v>
      </c>
      <c r="I202" s="21">
        <f t="shared" si="28"/>
        <v>0</v>
      </c>
      <c r="J202" s="21">
        <f t="shared" si="28"/>
        <v>0</v>
      </c>
      <c r="K202" s="21">
        <f t="shared" si="28"/>
        <v>0</v>
      </c>
      <c r="L202" s="21">
        <f t="shared" si="28"/>
        <v>0</v>
      </c>
      <c r="M202" s="21">
        <f t="shared" si="28"/>
        <v>0</v>
      </c>
      <c r="N202" s="21">
        <f t="shared" si="28"/>
        <v>0</v>
      </c>
      <c r="O202" s="21">
        <f t="shared" si="28"/>
        <v>0</v>
      </c>
      <c r="P202" s="21">
        <f t="shared" si="28"/>
        <v>0</v>
      </c>
      <c r="Q202" s="21">
        <f t="shared" si="28"/>
        <v>0</v>
      </c>
      <c r="R202" s="21">
        <f t="shared" si="28"/>
        <v>0</v>
      </c>
      <c r="S202" s="21">
        <f t="shared" si="28"/>
        <v>0</v>
      </c>
      <c r="T202" s="21">
        <f t="shared" si="28"/>
        <v>0</v>
      </c>
      <c r="U202" s="21">
        <f t="shared" si="28"/>
        <v>0</v>
      </c>
      <c r="V202" s="21">
        <f t="shared" si="28"/>
        <v>0</v>
      </c>
      <c r="W202" s="21">
        <f t="shared" si="28"/>
        <v>0</v>
      </c>
      <c r="X202" s="21">
        <f t="shared" si="28"/>
        <v>0</v>
      </c>
      <c r="Y202" s="21">
        <f t="shared" si="28"/>
        <v>0</v>
      </c>
      <c r="Z202" s="21">
        <f t="shared" si="28"/>
        <v>0</v>
      </c>
      <c r="AA202" s="21">
        <f t="shared" si="28"/>
        <v>0</v>
      </c>
      <c r="AB202" s="21">
        <f t="shared" si="28"/>
        <v>0</v>
      </c>
      <c r="AC202" s="21">
        <f t="shared" si="28"/>
        <v>0</v>
      </c>
      <c r="AD202" s="21">
        <f t="shared" si="28"/>
        <v>0</v>
      </c>
      <c r="AE202" s="21">
        <f t="shared" si="28"/>
        <v>0</v>
      </c>
      <c r="AF202" s="21">
        <f t="shared" si="28"/>
        <v>0</v>
      </c>
      <c r="AG202" s="21">
        <f t="shared" si="28"/>
        <v>0</v>
      </c>
      <c r="AH202" s="21">
        <f t="shared" si="28"/>
        <v>0</v>
      </c>
      <c r="AI202" s="21">
        <f t="shared" si="28"/>
        <v>0</v>
      </c>
      <c r="AJ202" s="21">
        <f t="shared" si="28"/>
        <v>0</v>
      </c>
      <c r="AK202" s="21">
        <f t="shared" si="28"/>
        <v>0</v>
      </c>
      <c r="AL202" s="21">
        <f t="shared" si="28"/>
        <v>0</v>
      </c>
      <c r="AM202" s="21">
        <f t="shared" si="28"/>
        <v>0</v>
      </c>
      <c r="AN202" s="21">
        <f t="shared" si="28"/>
        <v>0</v>
      </c>
      <c r="AO202" s="21">
        <f t="shared" si="28"/>
        <v>0</v>
      </c>
      <c r="AP202" s="21">
        <f t="shared" si="28"/>
        <v>0</v>
      </c>
      <c r="AQ202" s="21">
        <f t="shared" si="28"/>
        <v>0</v>
      </c>
      <c r="AR202" s="21">
        <f t="shared" si="28"/>
        <v>0</v>
      </c>
      <c r="AS202" s="21">
        <f t="shared" si="28"/>
        <v>0</v>
      </c>
      <c r="AT202" s="21">
        <f t="shared" si="28"/>
        <v>0</v>
      </c>
      <c r="AU202" s="21">
        <f t="shared" si="28"/>
        <v>0</v>
      </c>
      <c r="AV202" s="21">
        <f t="shared" si="28"/>
        <v>0</v>
      </c>
      <c r="AW202" s="21">
        <f t="shared" si="28"/>
        <v>0</v>
      </c>
      <c r="AX202" s="21">
        <f t="shared" si="28"/>
        <v>0</v>
      </c>
      <c r="AY202" s="21">
        <f t="shared" si="28"/>
        <v>0</v>
      </c>
      <c r="AZ202" s="21">
        <f t="shared" si="28"/>
        <v>0</v>
      </c>
      <c r="BA202" s="21">
        <f t="shared" si="28"/>
        <v>0</v>
      </c>
      <c r="BB202" s="21">
        <f t="shared" si="28"/>
        <v>0</v>
      </c>
    </row>
    <row r="203" spans="1:54" outlineLevel="2">
      <c r="B203" s="150"/>
      <c r="C203" s="19"/>
      <c r="D203" s="19"/>
      <c r="E203" s="233"/>
      <c r="F203" s="234"/>
      <c r="G203" s="234"/>
      <c r="H203" s="234"/>
      <c r="I203" s="234"/>
      <c r="J203" s="234"/>
      <c r="K203" s="234"/>
      <c r="L203" s="234"/>
      <c r="M203" s="234"/>
      <c r="N203" s="234"/>
      <c r="O203" s="234"/>
      <c r="P203" s="234"/>
      <c r="Q203" s="234"/>
      <c r="R203" s="234"/>
      <c r="S203" s="234"/>
      <c r="T203" s="234"/>
      <c r="U203" s="234"/>
      <c r="V203" s="234"/>
      <c r="W203" s="234"/>
      <c r="X203" s="234"/>
      <c r="Y203" s="234"/>
      <c r="Z203" s="234"/>
      <c r="AA203" s="234"/>
      <c r="AB203" s="234"/>
      <c r="AC203" s="234"/>
      <c r="AD203" s="234"/>
      <c r="AE203" s="234"/>
      <c r="AF203" s="234"/>
      <c r="AG203" s="234"/>
      <c r="AH203" s="234"/>
      <c r="AI203" s="234"/>
      <c r="AJ203" s="234"/>
      <c r="AK203" s="234"/>
      <c r="AL203" s="234"/>
      <c r="AM203" s="234"/>
      <c r="AN203" s="234"/>
      <c r="AO203" s="234"/>
      <c r="AP203" s="234"/>
      <c r="AQ203" s="234"/>
      <c r="AR203" s="234"/>
      <c r="AS203" s="234"/>
      <c r="AT203" s="234"/>
      <c r="AU203" s="234"/>
      <c r="AV203" s="234"/>
      <c r="AW203" s="234"/>
      <c r="AX203" s="234"/>
      <c r="AY203" s="234"/>
      <c r="AZ203" s="234"/>
      <c r="BA203" s="234"/>
      <c r="BB203" s="234"/>
    </row>
    <row r="204" spans="1:54" outlineLevel="2">
      <c r="A204" s="423" t="s">
        <v>490</v>
      </c>
      <c r="B204" s="150" t="s">
        <v>491</v>
      </c>
      <c r="C204" s="19"/>
      <c r="D204" s="135" t="s">
        <v>379</v>
      </c>
      <c r="E204" s="21">
        <f>E200</f>
        <v>0</v>
      </c>
      <c r="F204" s="21">
        <f>F200+E204</f>
        <v>0</v>
      </c>
      <c r="G204" s="21">
        <f t="shared" ref="G204:BB206" si="29">G200+F204</f>
        <v>0</v>
      </c>
      <c r="H204" s="21">
        <f t="shared" si="29"/>
        <v>0</v>
      </c>
      <c r="I204" s="21">
        <f t="shared" si="29"/>
        <v>0</v>
      </c>
      <c r="J204" s="21">
        <f t="shared" si="29"/>
        <v>0</v>
      </c>
      <c r="K204" s="21">
        <f t="shared" si="29"/>
        <v>0</v>
      </c>
      <c r="L204" s="21">
        <f t="shared" si="29"/>
        <v>0</v>
      </c>
      <c r="M204" s="21">
        <f t="shared" si="29"/>
        <v>0</v>
      </c>
      <c r="N204" s="21">
        <f t="shared" si="29"/>
        <v>0</v>
      </c>
      <c r="O204" s="21">
        <f t="shared" si="29"/>
        <v>0</v>
      </c>
      <c r="P204" s="21">
        <f t="shared" si="29"/>
        <v>0</v>
      </c>
      <c r="Q204" s="21">
        <f t="shared" si="29"/>
        <v>0</v>
      </c>
      <c r="R204" s="21">
        <f t="shared" si="29"/>
        <v>0</v>
      </c>
      <c r="S204" s="21">
        <f t="shared" si="29"/>
        <v>0</v>
      </c>
      <c r="T204" s="21">
        <f t="shared" si="29"/>
        <v>0</v>
      </c>
      <c r="U204" s="21">
        <f t="shared" si="29"/>
        <v>0</v>
      </c>
      <c r="V204" s="21">
        <f t="shared" si="29"/>
        <v>0</v>
      </c>
      <c r="W204" s="21">
        <f t="shared" si="29"/>
        <v>0</v>
      </c>
      <c r="X204" s="21">
        <f t="shared" si="29"/>
        <v>0</v>
      </c>
      <c r="Y204" s="21">
        <f t="shared" si="29"/>
        <v>0</v>
      </c>
      <c r="Z204" s="21">
        <f t="shared" si="29"/>
        <v>0</v>
      </c>
      <c r="AA204" s="21">
        <f t="shared" si="29"/>
        <v>0</v>
      </c>
      <c r="AB204" s="21">
        <f t="shared" si="29"/>
        <v>0</v>
      </c>
      <c r="AC204" s="21">
        <f t="shared" si="29"/>
        <v>0</v>
      </c>
      <c r="AD204" s="21">
        <f t="shared" si="29"/>
        <v>0</v>
      </c>
      <c r="AE204" s="21">
        <f t="shared" si="29"/>
        <v>0</v>
      </c>
      <c r="AF204" s="21">
        <f t="shared" si="29"/>
        <v>0</v>
      </c>
      <c r="AG204" s="21">
        <f t="shared" si="29"/>
        <v>0</v>
      </c>
      <c r="AH204" s="21">
        <f t="shared" si="29"/>
        <v>0</v>
      </c>
      <c r="AI204" s="21">
        <f t="shared" si="29"/>
        <v>0</v>
      </c>
      <c r="AJ204" s="21">
        <f t="shared" si="29"/>
        <v>0</v>
      </c>
      <c r="AK204" s="21">
        <f t="shared" si="29"/>
        <v>0</v>
      </c>
      <c r="AL204" s="21">
        <f t="shared" si="29"/>
        <v>0</v>
      </c>
      <c r="AM204" s="21">
        <f t="shared" si="29"/>
        <v>0</v>
      </c>
      <c r="AN204" s="21">
        <f t="shared" si="29"/>
        <v>0</v>
      </c>
      <c r="AO204" s="21">
        <f t="shared" si="29"/>
        <v>0</v>
      </c>
      <c r="AP204" s="21">
        <f t="shared" si="29"/>
        <v>0</v>
      </c>
      <c r="AQ204" s="21">
        <f t="shared" si="29"/>
        <v>0</v>
      </c>
      <c r="AR204" s="21">
        <f t="shared" si="29"/>
        <v>0</v>
      </c>
      <c r="AS204" s="21">
        <f t="shared" si="29"/>
        <v>0</v>
      </c>
      <c r="AT204" s="21">
        <f t="shared" si="29"/>
        <v>0</v>
      </c>
      <c r="AU204" s="21">
        <f t="shared" si="29"/>
        <v>0</v>
      </c>
      <c r="AV204" s="21">
        <f t="shared" si="29"/>
        <v>0</v>
      </c>
      <c r="AW204" s="21">
        <f t="shared" si="29"/>
        <v>0</v>
      </c>
      <c r="AX204" s="21">
        <f t="shared" si="29"/>
        <v>0</v>
      </c>
      <c r="AY204" s="21">
        <f t="shared" si="29"/>
        <v>0</v>
      </c>
      <c r="AZ204" s="21">
        <f t="shared" si="29"/>
        <v>0</v>
      </c>
      <c r="BA204" s="21">
        <f t="shared" si="29"/>
        <v>0</v>
      </c>
      <c r="BB204" s="21">
        <f t="shared" si="29"/>
        <v>0</v>
      </c>
    </row>
    <row r="205" spans="1:54" outlineLevel="2">
      <c r="A205" s="424"/>
      <c r="B205" s="150" t="s">
        <v>492</v>
      </c>
      <c r="C205" s="19"/>
      <c r="D205" s="135" t="s">
        <v>379</v>
      </c>
      <c r="E205" s="21">
        <f>E201</f>
        <v>0</v>
      </c>
      <c r="F205" s="21">
        <f t="shared" ref="F205:U206" si="30">F201+E205</f>
        <v>0</v>
      </c>
      <c r="G205" s="21">
        <f t="shared" si="30"/>
        <v>0</v>
      </c>
      <c r="H205" s="21">
        <f t="shared" si="30"/>
        <v>0</v>
      </c>
      <c r="I205" s="21">
        <f t="shared" si="30"/>
        <v>0</v>
      </c>
      <c r="J205" s="21">
        <f t="shared" si="30"/>
        <v>0</v>
      </c>
      <c r="K205" s="21">
        <f t="shared" si="30"/>
        <v>0</v>
      </c>
      <c r="L205" s="21">
        <f t="shared" si="30"/>
        <v>0</v>
      </c>
      <c r="M205" s="21">
        <f t="shared" si="30"/>
        <v>0</v>
      </c>
      <c r="N205" s="21">
        <f t="shared" si="30"/>
        <v>0</v>
      </c>
      <c r="O205" s="21">
        <f t="shared" si="30"/>
        <v>0</v>
      </c>
      <c r="P205" s="21">
        <f t="shared" si="30"/>
        <v>0</v>
      </c>
      <c r="Q205" s="21">
        <f t="shared" si="30"/>
        <v>0</v>
      </c>
      <c r="R205" s="21">
        <f t="shared" si="30"/>
        <v>0</v>
      </c>
      <c r="S205" s="21">
        <f t="shared" si="30"/>
        <v>0</v>
      </c>
      <c r="T205" s="21">
        <f t="shared" si="30"/>
        <v>0</v>
      </c>
      <c r="U205" s="21">
        <f t="shared" si="30"/>
        <v>0</v>
      </c>
      <c r="V205" s="21">
        <f t="shared" si="29"/>
        <v>0</v>
      </c>
      <c r="W205" s="21">
        <f t="shared" si="29"/>
        <v>0</v>
      </c>
      <c r="X205" s="21">
        <f t="shared" si="29"/>
        <v>0</v>
      </c>
      <c r="Y205" s="21">
        <f t="shared" si="29"/>
        <v>0</v>
      </c>
      <c r="Z205" s="21">
        <f t="shared" si="29"/>
        <v>0</v>
      </c>
      <c r="AA205" s="21">
        <f t="shared" si="29"/>
        <v>0</v>
      </c>
      <c r="AB205" s="21">
        <f t="shared" si="29"/>
        <v>0</v>
      </c>
      <c r="AC205" s="21">
        <f t="shared" si="29"/>
        <v>0</v>
      </c>
      <c r="AD205" s="21">
        <f t="shared" si="29"/>
        <v>0</v>
      </c>
      <c r="AE205" s="21">
        <f t="shared" si="29"/>
        <v>0</v>
      </c>
      <c r="AF205" s="21">
        <f t="shared" si="29"/>
        <v>0</v>
      </c>
      <c r="AG205" s="21">
        <f t="shared" si="29"/>
        <v>0</v>
      </c>
      <c r="AH205" s="21">
        <f t="shared" si="29"/>
        <v>0</v>
      </c>
      <c r="AI205" s="21">
        <f t="shared" si="29"/>
        <v>0</v>
      </c>
      <c r="AJ205" s="21">
        <f t="shared" si="29"/>
        <v>0</v>
      </c>
      <c r="AK205" s="21">
        <f t="shared" si="29"/>
        <v>0</v>
      </c>
      <c r="AL205" s="21">
        <f t="shared" si="29"/>
        <v>0</v>
      </c>
      <c r="AM205" s="21">
        <f t="shared" si="29"/>
        <v>0</v>
      </c>
      <c r="AN205" s="21">
        <f t="shared" si="29"/>
        <v>0</v>
      </c>
      <c r="AO205" s="21">
        <f t="shared" si="29"/>
        <v>0</v>
      </c>
      <c r="AP205" s="21">
        <f t="shared" si="29"/>
        <v>0</v>
      </c>
      <c r="AQ205" s="21">
        <f t="shared" si="29"/>
        <v>0</v>
      </c>
      <c r="AR205" s="21">
        <f t="shared" si="29"/>
        <v>0</v>
      </c>
      <c r="AS205" s="21">
        <f t="shared" si="29"/>
        <v>0</v>
      </c>
      <c r="AT205" s="21">
        <f t="shared" si="29"/>
        <v>0</v>
      </c>
      <c r="AU205" s="21">
        <f t="shared" si="29"/>
        <v>0</v>
      </c>
      <c r="AV205" s="21">
        <f t="shared" si="29"/>
        <v>0</v>
      </c>
      <c r="AW205" s="21">
        <f t="shared" si="29"/>
        <v>0</v>
      </c>
      <c r="AX205" s="21">
        <f t="shared" si="29"/>
        <v>0</v>
      </c>
      <c r="AY205" s="21">
        <f t="shared" si="29"/>
        <v>0</v>
      </c>
      <c r="AZ205" s="21">
        <f t="shared" si="29"/>
        <v>0</v>
      </c>
      <c r="BA205" s="21">
        <f t="shared" si="29"/>
        <v>0</v>
      </c>
      <c r="BB205" s="21">
        <f t="shared" si="29"/>
        <v>0</v>
      </c>
    </row>
    <row r="206" spans="1:54" outlineLevel="2">
      <c r="A206" s="425"/>
      <c r="B206" s="150" t="s">
        <v>493</v>
      </c>
      <c r="C206" s="19"/>
      <c r="D206" s="135" t="s">
        <v>379</v>
      </c>
      <c r="E206" s="21">
        <f>E202</f>
        <v>0</v>
      </c>
      <c r="F206" s="21">
        <f t="shared" si="30"/>
        <v>0</v>
      </c>
      <c r="G206" s="21">
        <f t="shared" si="29"/>
        <v>0</v>
      </c>
      <c r="H206" s="21">
        <f t="shared" si="29"/>
        <v>0</v>
      </c>
      <c r="I206" s="21">
        <f t="shared" si="29"/>
        <v>0</v>
      </c>
      <c r="J206" s="21">
        <f t="shared" si="29"/>
        <v>0</v>
      </c>
      <c r="K206" s="21">
        <f t="shared" si="29"/>
        <v>0</v>
      </c>
      <c r="L206" s="21">
        <f t="shared" si="29"/>
        <v>0</v>
      </c>
      <c r="M206" s="21">
        <f t="shared" si="29"/>
        <v>0</v>
      </c>
      <c r="N206" s="21">
        <f t="shared" si="29"/>
        <v>0</v>
      </c>
      <c r="O206" s="21">
        <f t="shared" si="29"/>
        <v>0</v>
      </c>
      <c r="P206" s="21">
        <f t="shared" si="29"/>
        <v>0</v>
      </c>
      <c r="Q206" s="21">
        <f t="shared" si="29"/>
        <v>0</v>
      </c>
      <c r="R206" s="21">
        <f t="shared" si="29"/>
        <v>0</v>
      </c>
      <c r="S206" s="21">
        <f t="shared" si="29"/>
        <v>0</v>
      </c>
      <c r="T206" s="21">
        <f t="shared" si="29"/>
        <v>0</v>
      </c>
      <c r="U206" s="21">
        <f t="shared" si="29"/>
        <v>0</v>
      </c>
      <c r="V206" s="21">
        <f t="shared" si="29"/>
        <v>0</v>
      </c>
      <c r="W206" s="21">
        <f t="shared" si="29"/>
        <v>0</v>
      </c>
      <c r="X206" s="21">
        <f t="shared" si="29"/>
        <v>0</v>
      </c>
      <c r="Y206" s="21">
        <f t="shared" si="29"/>
        <v>0</v>
      </c>
      <c r="Z206" s="21">
        <f t="shared" si="29"/>
        <v>0</v>
      </c>
      <c r="AA206" s="21">
        <f t="shared" si="29"/>
        <v>0</v>
      </c>
      <c r="AB206" s="21">
        <f t="shared" si="29"/>
        <v>0</v>
      </c>
      <c r="AC206" s="21">
        <f t="shared" si="29"/>
        <v>0</v>
      </c>
      <c r="AD206" s="21">
        <f t="shared" si="29"/>
        <v>0</v>
      </c>
      <c r="AE206" s="21">
        <f t="shared" si="29"/>
        <v>0</v>
      </c>
      <c r="AF206" s="21">
        <f t="shared" si="29"/>
        <v>0</v>
      </c>
      <c r="AG206" s="21">
        <f t="shared" si="29"/>
        <v>0</v>
      </c>
      <c r="AH206" s="21">
        <f t="shared" si="29"/>
        <v>0</v>
      </c>
      <c r="AI206" s="21">
        <f t="shared" si="29"/>
        <v>0</v>
      </c>
      <c r="AJ206" s="21">
        <f t="shared" si="29"/>
        <v>0</v>
      </c>
      <c r="AK206" s="21">
        <f t="shared" si="29"/>
        <v>0</v>
      </c>
      <c r="AL206" s="21">
        <f t="shared" si="29"/>
        <v>0</v>
      </c>
      <c r="AM206" s="21">
        <f t="shared" si="29"/>
        <v>0</v>
      </c>
      <c r="AN206" s="21">
        <f t="shared" si="29"/>
        <v>0</v>
      </c>
      <c r="AO206" s="21">
        <f t="shared" si="29"/>
        <v>0</v>
      </c>
      <c r="AP206" s="21">
        <f t="shared" si="29"/>
        <v>0</v>
      </c>
      <c r="AQ206" s="21">
        <f t="shared" si="29"/>
        <v>0</v>
      </c>
      <c r="AR206" s="21">
        <f t="shared" si="29"/>
        <v>0</v>
      </c>
      <c r="AS206" s="21">
        <f t="shared" si="29"/>
        <v>0</v>
      </c>
      <c r="AT206" s="21">
        <f t="shared" si="29"/>
        <v>0</v>
      </c>
      <c r="AU206" s="21">
        <f t="shared" si="29"/>
        <v>0</v>
      </c>
      <c r="AV206" s="21">
        <f t="shared" si="29"/>
        <v>0</v>
      </c>
      <c r="AW206" s="21">
        <f t="shared" si="29"/>
        <v>0</v>
      </c>
      <c r="AX206" s="21">
        <f t="shared" si="29"/>
        <v>0</v>
      </c>
      <c r="AY206" s="21">
        <f t="shared" si="29"/>
        <v>0</v>
      </c>
      <c r="AZ206" s="21">
        <f t="shared" si="29"/>
        <v>0</v>
      </c>
      <c r="BA206" s="21">
        <f t="shared" si="29"/>
        <v>0</v>
      </c>
      <c r="BB206" s="21">
        <f t="shared" si="29"/>
        <v>0</v>
      </c>
    </row>
    <row r="207" spans="1:54" outlineLevel="1">
      <c r="B207" s="150"/>
      <c r="C207" s="19"/>
      <c r="D207" s="19"/>
      <c r="E207" s="15"/>
    </row>
    <row r="208" spans="1:54" outlineLevel="1">
      <c r="A208" s="4" t="s">
        <v>558</v>
      </c>
      <c r="B208" s="150"/>
      <c r="C208" s="19"/>
      <c r="D208" s="19"/>
      <c r="E208" s="235"/>
      <c r="F208" s="236"/>
      <c r="G208" s="236"/>
      <c r="H208" s="236"/>
      <c r="I208" s="236"/>
      <c r="J208" s="236"/>
      <c r="K208" s="236"/>
      <c r="L208" s="236"/>
      <c r="M208" s="236"/>
      <c r="N208" s="236"/>
      <c r="O208" s="236"/>
      <c r="P208" s="236"/>
      <c r="Q208" s="236"/>
      <c r="R208" s="236"/>
      <c r="S208" s="236"/>
      <c r="T208" s="236"/>
      <c r="U208" s="236"/>
      <c r="V208" s="236"/>
      <c r="W208" s="236"/>
      <c r="X208" s="236"/>
      <c r="Y208" s="236"/>
      <c r="Z208" s="236"/>
      <c r="AA208" s="236"/>
      <c r="AB208" s="236"/>
      <c r="AC208" s="236"/>
      <c r="AD208" s="236"/>
      <c r="AE208" s="236"/>
      <c r="AF208" s="236"/>
      <c r="AG208" s="236"/>
      <c r="AH208" s="236"/>
      <c r="AI208" s="236"/>
      <c r="AJ208" s="236"/>
      <c r="AK208" s="236"/>
      <c r="AL208" s="236"/>
      <c r="AM208" s="236"/>
      <c r="AN208" s="236"/>
      <c r="AO208" s="236"/>
      <c r="AP208" s="236"/>
      <c r="AQ208" s="236"/>
      <c r="AR208" s="236"/>
      <c r="AS208" s="236"/>
      <c r="AT208" s="236"/>
      <c r="AU208" s="236"/>
      <c r="AV208" s="236"/>
      <c r="AW208" s="236"/>
      <c r="AX208" s="236"/>
      <c r="AY208" s="236"/>
      <c r="AZ208" s="236"/>
      <c r="BA208" s="236"/>
      <c r="BB208" s="236"/>
    </row>
    <row r="209" spans="1:54" outlineLevel="2">
      <c r="A209" s="4"/>
      <c r="B209" s="150"/>
      <c r="C209" s="19"/>
      <c r="D209" s="19"/>
      <c r="E209" s="130">
        <v>2027</v>
      </c>
      <c r="F209" s="130">
        <v>2028</v>
      </c>
      <c r="G209" s="130">
        <v>2029</v>
      </c>
      <c r="H209" s="130">
        <v>2030</v>
      </c>
      <c r="I209" s="130">
        <v>2031</v>
      </c>
      <c r="J209" s="130">
        <v>2032</v>
      </c>
      <c r="K209" s="130">
        <v>2033</v>
      </c>
      <c r="L209" s="130">
        <v>2034</v>
      </c>
      <c r="M209" s="130">
        <v>2035</v>
      </c>
      <c r="N209" s="130">
        <v>2036</v>
      </c>
      <c r="O209" s="130">
        <v>2037</v>
      </c>
      <c r="P209" s="130">
        <v>2038</v>
      </c>
      <c r="Q209" s="130">
        <v>2039</v>
      </c>
      <c r="R209" s="130">
        <v>2040</v>
      </c>
      <c r="S209" s="130">
        <v>2041</v>
      </c>
      <c r="T209" s="130">
        <v>2042</v>
      </c>
      <c r="U209" s="130">
        <v>2043</v>
      </c>
      <c r="V209" s="130">
        <v>2044</v>
      </c>
      <c r="W209" s="130">
        <v>2045</v>
      </c>
      <c r="X209" s="130">
        <v>2046</v>
      </c>
      <c r="Y209" s="130">
        <v>2047</v>
      </c>
      <c r="Z209" s="130">
        <v>2048</v>
      </c>
      <c r="AA209" s="130">
        <v>2049</v>
      </c>
      <c r="AB209" s="130">
        <v>2050</v>
      </c>
      <c r="AC209" s="130">
        <v>2051</v>
      </c>
      <c r="AD209" s="130">
        <v>2052</v>
      </c>
      <c r="AE209" s="130">
        <v>2053</v>
      </c>
      <c r="AF209" s="130">
        <v>2054</v>
      </c>
      <c r="AG209" s="130">
        <v>2055</v>
      </c>
      <c r="AH209" s="130">
        <v>2056</v>
      </c>
      <c r="AI209" s="130">
        <v>2057</v>
      </c>
      <c r="AJ209" s="130">
        <v>2058</v>
      </c>
      <c r="AK209" s="130">
        <v>2059</v>
      </c>
      <c r="AL209" s="130">
        <v>2060</v>
      </c>
      <c r="AM209" s="130">
        <v>2061</v>
      </c>
      <c r="AN209" s="130">
        <v>2062</v>
      </c>
      <c r="AO209" s="130">
        <v>2063</v>
      </c>
      <c r="AP209" s="130">
        <v>2064</v>
      </c>
      <c r="AQ209" s="130">
        <v>2065</v>
      </c>
      <c r="AR209" s="130">
        <v>2066</v>
      </c>
      <c r="AS209" s="130">
        <v>2067</v>
      </c>
      <c r="AT209" s="130">
        <v>2068</v>
      </c>
      <c r="AU209" s="130">
        <v>2069</v>
      </c>
      <c r="AV209" s="130">
        <v>2070</v>
      </c>
      <c r="AW209" s="130">
        <v>2071</v>
      </c>
      <c r="AX209" s="130">
        <v>2072</v>
      </c>
      <c r="AY209" s="130">
        <v>2073</v>
      </c>
      <c r="AZ209" s="130">
        <v>2074</v>
      </c>
      <c r="BA209" s="130">
        <v>2075</v>
      </c>
      <c r="BB209" s="130">
        <v>2076</v>
      </c>
    </row>
    <row r="210" spans="1:54" outlineLevel="2">
      <c r="A210" s="473" t="s">
        <v>481</v>
      </c>
      <c r="B210" s="150" t="s">
        <v>559</v>
      </c>
      <c r="C210" s="19"/>
      <c r="D210" s="135" t="s">
        <v>379</v>
      </c>
      <c r="E210" s="21">
        <f>E190-Baseline!E190</f>
        <v>0</v>
      </c>
      <c r="F210" s="21">
        <f>F190-Baseline!F190</f>
        <v>0</v>
      </c>
      <c r="G210" s="21">
        <f>G190-Baseline!G190</f>
        <v>0</v>
      </c>
      <c r="H210" s="21">
        <f>H190-Baseline!H190</f>
        <v>0</v>
      </c>
      <c r="I210" s="21">
        <f>I190-Baseline!I190</f>
        <v>0</v>
      </c>
      <c r="J210" s="21">
        <f>J190-Baseline!J190</f>
        <v>0</v>
      </c>
      <c r="K210" s="21">
        <f>K190-Baseline!K190</f>
        <v>0</v>
      </c>
      <c r="L210" s="21">
        <f>L190-Baseline!L190</f>
        <v>0</v>
      </c>
      <c r="M210" s="21">
        <f>M190-Baseline!M190</f>
        <v>0</v>
      </c>
      <c r="N210" s="21">
        <f>N190-Baseline!N190</f>
        <v>0</v>
      </c>
      <c r="O210" s="21">
        <f>O190-Baseline!O190</f>
        <v>0</v>
      </c>
      <c r="P210" s="21">
        <f>P190-Baseline!P190</f>
        <v>0</v>
      </c>
      <c r="Q210" s="21">
        <f>Q190-Baseline!Q190</f>
        <v>0</v>
      </c>
      <c r="R210" s="21">
        <f>R190-Baseline!R190</f>
        <v>0</v>
      </c>
      <c r="S210" s="21">
        <f>S190-Baseline!S190</f>
        <v>0</v>
      </c>
      <c r="T210" s="21">
        <f>T190-Baseline!T190</f>
        <v>0</v>
      </c>
      <c r="U210" s="21">
        <f>U190-Baseline!U190</f>
        <v>0</v>
      </c>
      <c r="V210" s="21">
        <f>V190-Baseline!V190</f>
        <v>0</v>
      </c>
      <c r="W210" s="21">
        <f>W190-Baseline!W190</f>
        <v>0</v>
      </c>
      <c r="X210" s="21">
        <f>X190-Baseline!X190</f>
        <v>0</v>
      </c>
      <c r="Y210" s="21">
        <f>Y190-Baseline!Y190</f>
        <v>0</v>
      </c>
      <c r="Z210" s="21">
        <f>Z190-Baseline!Z190</f>
        <v>0</v>
      </c>
      <c r="AA210" s="21">
        <f>AA190-Baseline!AA190</f>
        <v>0</v>
      </c>
      <c r="AB210" s="21">
        <f>AB190-Baseline!AB190</f>
        <v>0</v>
      </c>
      <c r="AC210" s="21">
        <f>AC190-Baseline!AC190</f>
        <v>0</v>
      </c>
      <c r="AD210" s="21">
        <f>AD190-Baseline!AD190</f>
        <v>0</v>
      </c>
      <c r="AE210" s="21">
        <f>AE190-Baseline!AE190</f>
        <v>0</v>
      </c>
      <c r="AF210" s="21">
        <f>AF190-Baseline!AF190</f>
        <v>0</v>
      </c>
      <c r="AG210" s="21">
        <f>AG190-Baseline!AG190</f>
        <v>0</v>
      </c>
      <c r="AH210" s="21">
        <f>AH190-Baseline!AH190</f>
        <v>0</v>
      </c>
      <c r="AI210" s="21">
        <f>AI190-Baseline!AI190</f>
        <v>0</v>
      </c>
      <c r="AJ210" s="21">
        <f>AJ190-Baseline!AJ190</f>
        <v>0</v>
      </c>
      <c r="AK210" s="21">
        <f>AK190-Baseline!AK190</f>
        <v>0</v>
      </c>
      <c r="AL210" s="21">
        <f>AL190-Baseline!AL190</f>
        <v>0</v>
      </c>
      <c r="AM210" s="21">
        <f>AM190-Baseline!AM190</f>
        <v>0</v>
      </c>
      <c r="AN210" s="21">
        <f>AN190-Baseline!AN190</f>
        <v>0</v>
      </c>
      <c r="AO210" s="21">
        <f>AO190-Baseline!AO190</f>
        <v>0</v>
      </c>
      <c r="AP210" s="21">
        <f>AP190-Baseline!AP190</f>
        <v>0</v>
      </c>
      <c r="AQ210" s="21">
        <f>AQ190-Baseline!AQ190</f>
        <v>0</v>
      </c>
      <c r="AR210" s="21">
        <f>AR190-Baseline!AR190</f>
        <v>0</v>
      </c>
      <c r="AS210" s="21">
        <f>AS190-Baseline!AS190</f>
        <v>0</v>
      </c>
      <c r="AT210" s="21">
        <f>AT190-Baseline!AT190</f>
        <v>0</v>
      </c>
      <c r="AU210" s="21">
        <f>AU190-Baseline!AU190</f>
        <v>0</v>
      </c>
      <c r="AV210" s="21">
        <f>AV190-Baseline!AV190</f>
        <v>0</v>
      </c>
      <c r="AW210" s="21">
        <f>AW190-Baseline!AW190</f>
        <v>0</v>
      </c>
      <c r="AX210" s="21">
        <f>AX190-Baseline!AX190</f>
        <v>0</v>
      </c>
      <c r="AY210" s="21">
        <f>AY190-Baseline!AY190</f>
        <v>0</v>
      </c>
      <c r="AZ210" s="21">
        <f>AZ190-Baseline!AZ190</f>
        <v>0</v>
      </c>
      <c r="BA210" s="21">
        <f>BA190-Baseline!BA190</f>
        <v>0</v>
      </c>
      <c r="BB210" s="21">
        <f>BB190-Baseline!BB190</f>
        <v>0</v>
      </c>
    </row>
    <row r="211" spans="1:54" outlineLevel="2">
      <c r="A211" s="474"/>
      <c r="B211" s="150" t="s">
        <v>482</v>
      </c>
      <c r="C211" s="19"/>
      <c r="D211" s="135" t="s">
        <v>379</v>
      </c>
      <c r="E211" s="21">
        <f>E191-Baseline!E191</f>
        <v>0</v>
      </c>
      <c r="F211" s="21">
        <f>F191-Baseline!F191</f>
        <v>0</v>
      </c>
      <c r="G211" s="21">
        <f>G191-Baseline!G191</f>
        <v>0</v>
      </c>
      <c r="H211" s="21">
        <f>H191-Baseline!H191</f>
        <v>0</v>
      </c>
      <c r="I211" s="21">
        <f>I191-Baseline!I191</f>
        <v>0</v>
      </c>
      <c r="J211" s="21">
        <f>J191-Baseline!J191</f>
        <v>0</v>
      </c>
      <c r="K211" s="21">
        <f>K191-Baseline!K191</f>
        <v>0</v>
      </c>
      <c r="L211" s="21">
        <f>L191-Baseline!L191</f>
        <v>0</v>
      </c>
      <c r="M211" s="21">
        <f>M191-Baseline!M191</f>
        <v>0</v>
      </c>
      <c r="N211" s="21">
        <f>N191-Baseline!N191</f>
        <v>0</v>
      </c>
      <c r="O211" s="21">
        <f>O191-Baseline!O191</f>
        <v>0</v>
      </c>
      <c r="P211" s="21">
        <f>P191-Baseline!P191</f>
        <v>0</v>
      </c>
      <c r="Q211" s="21">
        <f>Q191-Baseline!Q191</f>
        <v>0</v>
      </c>
      <c r="R211" s="21">
        <f>R191-Baseline!R191</f>
        <v>0</v>
      </c>
      <c r="S211" s="21">
        <f>S191-Baseline!S191</f>
        <v>0</v>
      </c>
      <c r="T211" s="21">
        <f>T191-Baseline!T191</f>
        <v>0</v>
      </c>
      <c r="U211" s="21">
        <f>U191-Baseline!U191</f>
        <v>0</v>
      </c>
      <c r="V211" s="21">
        <f>V191-Baseline!V191</f>
        <v>0</v>
      </c>
      <c r="W211" s="21">
        <f>W191-Baseline!W191</f>
        <v>0</v>
      </c>
      <c r="X211" s="21">
        <f>X191-Baseline!X191</f>
        <v>0</v>
      </c>
      <c r="Y211" s="21">
        <f>Y191-Baseline!Y191</f>
        <v>0</v>
      </c>
      <c r="Z211" s="21">
        <f>Z191-Baseline!Z191</f>
        <v>0</v>
      </c>
      <c r="AA211" s="21">
        <f>AA191-Baseline!AA191</f>
        <v>0</v>
      </c>
      <c r="AB211" s="21">
        <f>AB191-Baseline!AB191</f>
        <v>0</v>
      </c>
      <c r="AC211" s="21">
        <f>AC191-Baseline!AC191</f>
        <v>0</v>
      </c>
      <c r="AD211" s="21">
        <f>AD191-Baseline!AD191</f>
        <v>0</v>
      </c>
      <c r="AE211" s="21">
        <f>AE191-Baseline!AE191</f>
        <v>0</v>
      </c>
      <c r="AF211" s="21">
        <f>AF191-Baseline!AF191</f>
        <v>0</v>
      </c>
      <c r="AG211" s="21">
        <f>AG191-Baseline!AG191</f>
        <v>0</v>
      </c>
      <c r="AH211" s="21">
        <f>AH191-Baseline!AH191</f>
        <v>0</v>
      </c>
      <c r="AI211" s="21">
        <f>AI191-Baseline!AI191</f>
        <v>0</v>
      </c>
      <c r="AJ211" s="21">
        <f>AJ191-Baseline!AJ191</f>
        <v>0</v>
      </c>
      <c r="AK211" s="21">
        <f>AK191-Baseline!AK191</f>
        <v>0</v>
      </c>
      <c r="AL211" s="21">
        <f>AL191-Baseline!AL191</f>
        <v>0</v>
      </c>
      <c r="AM211" s="21">
        <f>AM191-Baseline!AM191</f>
        <v>0</v>
      </c>
      <c r="AN211" s="21">
        <f>AN191-Baseline!AN191</f>
        <v>0</v>
      </c>
      <c r="AO211" s="21">
        <f>AO191-Baseline!AO191</f>
        <v>0</v>
      </c>
      <c r="AP211" s="21">
        <f>AP191-Baseline!AP191</f>
        <v>0</v>
      </c>
      <c r="AQ211" s="21">
        <f>AQ191-Baseline!AQ191</f>
        <v>0</v>
      </c>
      <c r="AR211" s="21">
        <f>AR191-Baseline!AR191</f>
        <v>0</v>
      </c>
      <c r="AS211" s="21">
        <f>AS191-Baseline!AS191</f>
        <v>0</v>
      </c>
      <c r="AT211" s="21">
        <f>AT191-Baseline!AT191</f>
        <v>0</v>
      </c>
      <c r="AU211" s="21">
        <f>AU191-Baseline!AU191</f>
        <v>0</v>
      </c>
      <c r="AV211" s="21">
        <f>AV191-Baseline!AV191</f>
        <v>0</v>
      </c>
      <c r="AW211" s="21">
        <f>AW191-Baseline!AW191</f>
        <v>0</v>
      </c>
      <c r="AX211" s="21">
        <f>AX191-Baseline!AX191</f>
        <v>0</v>
      </c>
      <c r="AY211" s="21">
        <f>AY191-Baseline!AY191</f>
        <v>0</v>
      </c>
      <c r="AZ211" s="21">
        <f>AZ191-Baseline!AZ191</f>
        <v>0</v>
      </c>
      <c r="BA211" s="21">
        <f>BA191-Baseline!BA191</f>
        <v>0</v>
      </c>
      <c r="BB211" s="21">
        <f>BB191-Baseline!BB191</f>
        <v>0</v>
      </c>
    </row>
    <row r="212" spans="1:54" outlineLevel="2">
      <c r="A212" s="474"/>
      <c r="B212" s="150" t="s">
        <v>557</v>
      </c>
      <c r="C212" s="19"/>
      <c r="D212" s="135" t="s">
        <v>379</v>
      </c>
      <c r="E212" s="21">
        <f>E192-Baseline!E192</f>
        <v>2.0618493184465522E-4</v>
      </c>
      <c r="F212" s="21">
        <f>F77*F186-Baseline!F77*Baseline!F186</f>
        <v>2.0835695918819446E-4</v>
      </c>
      <c r="G212" s="21">
        <f>G77*G186-Baseline!G77*Baseline!G186</f>
        <v>2.1061016314465251E-4</v>
      </c>
      <c r="H212" s="21">
        <f>H77*H186-Baseline!H77*Baseline!H186</f>
        <v>2.1294441324770199E-4</v>
      </c>
      <c r="I212" s="21">
        <f>I77*I186-Baseline!I77*Baseline!I186</f>
        <v>2.153596276546842E-4</v>
      </c>
      <c r="J212" s="21">
        <f>J77*J186-Baseline!J77*Baseline!J186</f>
        <v>2.1785577224992206E-4</v>
      </c>
      <c r="K212" s="21">
        <f>K77*K186-Baseline!K77*Baseline!K186</f>
        <v>2.2045023886760388E-4</v>
      </c>
      <c r="L212" s="21">
        <f>L77*L186-Baseline!L77*Baseline!L186</f>
        <v>2.231254134203439E-4</v>
      </c>
      <c r="M212" s="21">
        <f>M77*M186-Baseline!M77*Baseline!M186</f>
        <v>2.2588141492216774E-4</v>
      </c>
      <c r="N212" s="21">
        <f>N77*N186-Baseline!N77*Baseline!N186</f>
        <v>2.2871840652478613E-4</v>
      </c>
      <c r="O212" s="21">
        <f>O77*O186-Baseline!O77*Baseline!O186</f>
        <v>2.3163659483940971E-4</v>
      </c>
      <c r="P212" s="21">
        <f>P77*P186-Baseline!P77*Baseline!P186</f>
        <v>2.3463622929526751E-4</v>
      </c>
      <c r="Q212" s="21">
        <f>Q77*Q186-Baseline!Q77*Baseline!Q186</f>
        <v>2.3771760153382126E-4</v>
      </c>
      <c r="R212" s="21">
        <f>R77*R186-Baseline!R77*Baseline!R186</f>
        <v>2.408810448377072E-4</v>
      </c>
      <c r="S212" s="21">
        <f>S77*S186-Baseline!S77*Baseline!S186</f>
        <v>2.4412693359346862E-4</v>
      </c>
      <c r="T212" s="21">
        <f>T77*T186-Baseline!T77*Baseline!T186</f>
        <v>2.4745568278718432E-4</v>
      </c>
      <c r="U212" s="21">
        <f>U77*U186-Baseline!U77*Baseline!U186</f>
        <v>2.5086774753212734E-4</v>
      </c>
      <c r="V212" s="21">
        <f>V77*V186-Baseline!V77*Baseline!V186</f>
        <v>2.5436362262762607E-4</v>
      </c>
      <c r="W212" s="21">
        <f>W77*W186-Baseline!W77*Baseline!W186</f>
        <v>2.5794384214832775E-4</v>
      </c>
      <c r="X212" s="21">
        <f>X77*X186-Baseline!X77*Baseline!X186</f>
        <v>2.6160897906310005E-4</v>
      </c>
      <c r="Y212" s="21">
        <f>Y77*Y186-Baseline!Y77*Baseline!Y186</f>
        <v>2.6535964488283366E-4</v>
      </c>
      <c r="Z212" s="21">
        <f>Z77*Z186-Baseline!Z77*Baseline!Z186</f>
        <v>2.6919648933644092E-4</v>
      </c>
      <c r="AA212" s="21">
        <f>AA77*AA186-Baseline!AA77*Baseline!AA186</f>
        <v>2.7312020007436909E-4</v>
      </c>
      <c r="AB212" s="21">
        <f>AB77*AB186-Baseline!AB77*Baseline!AB186</f>
        <v>2.7713150239898208E-4</v>
      </c>
      <c r="AC212" s="21">
        <f>AC77*AC186-Baseline!AC77*Baseline!AC186</f>
        <v>3.0548956959800769E-4</v>
      </c>
      <c r="AD212" s="21">
        <f>AD77*AD186-Baseline!AD77*Baseline!AD186</f>
        <v>3.1008857400187227E-4</v>
      </c>
      <c r="AE212" s="21">
        <f>AE77*AE186-Baseline!AE77*Baseline!AE186</f>
        <v>3.1478450560544681E-4</v>
      </c>
      <c r="AF212" s="21">
        <f>AF77*AF186-Baseline!AF77*Baseline!AF186</f>
        <v>3.1957835542344561E-4</v>
      </c>
      <c r="AG212" s="21">
        <f>AG77*AG186-Baseline!AG77*Baseline!AG186</f>
        <v>3.2447115313966464E-4</v>
      </c>
      <c r="AH212" s="21">
        <f>AH77*AH186-Baseline!AH77*Baseline!AH186</f>
        <v>3.2946396701987493E-4</v>
      </c>
      <c r="AI212" s="21">
        <f>AI77*AI186-Baseline!AI77*Baseline!AI186</f>
        <v>3.3455790384830038E-4</v>
      </c>
      <c r="AJ212" s="21">
        <f>AJ77*AJ186-Baseline!AJ77*Baseline!AJ186</f>
        <v>3.4140340067794644E-4</v>
      </c>
      <c r="AK212" s="21">
        <f>AK77*AK186-Baseline!AK77*Baseline!AK186</f>
        <v>3.48411933577793E-4</v>
      </c>
      <c r="AL212" s="21">
        <f>AL77*AL186-Baseline!AL77*Baseline!AL186</f>
        <v>3.5558667126331042E-4</v>
      </c>
      <c r="AM212" s="21">
        <f>AM77*AM186-Baseline!AM77*Baseline!AM186</f>
        <v>3.6293086311779005E-4</v>
      </c>
      <c r="AN212" s="21">
        <f>AN77*AN186-Baseline!AN77*Baseline!AN186</f>
        <v>3.7044784062125423E-4</v>
      </c>
      <c r="AO212" s="21">
        <f>AO77*AO186-Baseline!AO77*Baseline!AO186</f>
        <v>3.7814101882029143E-4</v>
      </c>
      <c r="AP212" s="21">
        <f>AP77*AP186-Baseline!AP77*Baseline!AP186</f>
        <v>3.8601389783942682E-4</v>
      </c>
      <c r="AQ212" s="21">
        <f>AQ77*AQ186-Baseline!AQ77*Baseline!AQ186</f>
        <v>3.9407006443466247E-4</v>
      </c>
      <c r="AR212" s="21">
        <f>AR77*AR186-Baseline!AR77*Baseline!AR186</f>
        <v>4.0231319358983937E-4</v>
      </c>
      <c r="AS212" s="21">
        <f>AS77*AS186-Baseline!AS77*Baseline!AS186</f>
        <v>4.1074705015650063E-4</v>
      </c>
      <c r="AT212" s="21">
        <f>AT77*AT186-Baseline!AT77*Baseline!AT186</f>
        <v>4.1937549053795481E-4</v>
      </c>
      <c r="AU212" s="21">
        <f>AU77*AU186-Baseline!AU77*Baseline!AU186</f>
        <v>4.2820246441825844E-4</v>
      </c>
      <c r="AV212" s="21">
        <f>AV77*AV186-Baseline!AV77*Baseline!AV186</f>
        <v>4.3723201653686315E-4</v>
      </c>
      <c r="AW212" s="21">
        <f>AW77*AW186-Baseline!AW77*Baseline!AW186</f>
        <v>4.4646828850969855E-4</v>
      </c>
      <c r="AX212" s="21">
        <f>AX77*AX186-Baseline!AX77*Baseline!AX186</f>
        <v>4.5591552069747655E-4</v>
      </c>
      <c r="AY212" s="21">
        <f>AY77*AY186-Baseline!AY77*Baseline!AY186</f>
        <v>4.6557805412203641E-4</v>
      </c>
      <c r="AZ212" s="21">
        <f>AZ77*AZ186-Baseline!AZ77*Baseline!AZ186</f>
        <v>4.7546033243156722E-4</v>
      </c>
      <c r="BA212" s="21">
        <f>BA77*BA186-Baseline!BA77*Baseline!BA186</f>
        <v>4.8556690391557037E-4</v>
      </c>
      <c r="BB212" s="21">
        <f>BB77*BB186-Baseline!BB77*Baseline!BB186</f>
        <v>4.9588830465070971E-4</v>
      </c>
    </row>
    <row r="213" spans="1:54" outlineLevel="2">
      <c r="A213" s="474"/>
      <c r="B213" s="150" t="s">
        <v>483</v>
      </c>
      <c r="C213" s="19"/>
      <c r="D213" s="135" t="s">
        <v>379</v>
      </c>
      <c r="E213" s="21">
        <f>E193-Baseline!E193</f>
        <v>1.2293976841244911E-3</v>
      </c>
      <c r="F213" s="21">
        <f>F193-Baseline!F193</f>
        <v>1.2644544552625901E-3</v>
      </c>
      <c r="G213" s="21">
        <f>G193-Baseline!G193</f>
        <v>1.2960043812246609E-3</v>
      </c>
      <c r="H213" s="21">
        <f>H193-Baseline!H193</f>
        <v>1.3284423988700086E-3</v>
      </c>
      <c r="I213" s="21">
        <f>I193-Baseline!I193</f>
        <v>1.3663583879954069E-3</v>
      </c>
      <c r="J213" s="21">
        <f>J193-Baseline!J193</f>
        <v>1.4053089178827679E-3</v>
      </c>
      <c r="K213" s="21">
        <f>K193-Baseline!K193</f>
        <v>1.4407560020674262E-3</v>
      </c>
      <c r="L213" s="21">
        <f>L193-Baseline!L193</f>
        <v>1.4819123689652775E-3</v>
      </c>
      <c r="M213" s="21">
        <f>M193-Baseline!M193</f>
        <v>1.5241817833202029E-3</v>
      </c>
      <c r="N213" s="21">
        <f>N193-Baseline!N193</f>
        <v>1.5627378664107346E-3</v>
      </c>
      <c r="O213" s="21">
        <f>O193-Baseline!O193</f>
        <v>1.6072523591494099E-3</v>
      </c>
      <c r="P213" s="21">
        <f>P193-Baseline!P193</f>
        <v>1.6529598381810591E-3</v>
      </c>
      <c r="Q213" s="21">
        <f>Q193-Baseline!Q193</f>
        <v>1.6998883123344752E-3</v>
      </c>
      <c r="R213" s="21">
        <f>R193-Baseline!R193</f>
        <v>1.7531775211214636E-3</v>
      </c>
      <c r="S213" s="21">
        <f>S193-Baseline!S193</f>
        <v>1.8027026091505716E-3</v>
      </c>
      <c r="T213" s="21">
        <f>T193-Baseline!T193</f>
        <v>1.8535371052000962E-3</v>
      </c>
      <c r="U213" s="21">
        <f>U193-Baseline!U193</f>
        <v>1.905710840018763E-3</v>
      </c>
      <c r="V213" s="21">
        <f>V193-Baseline!V193</f>
        <v>1.9646515375166913E-3</v>
      </c>
      <c r="W213" s="21">
        <f>W193-Baseline!W193</f>
        <v>2.0196712246941285E-3</v>
      </c>
      <c r="X213" s="21">
        <f>X193-Baseline!X193</f>
        <v>2.0816756441375665E-3</v>
      </c>
      <c r="Y213" s="21">
        <f>Y193-Baseline!Y193</f>
        <v>2.1396740579143867E-3</v>
      </c>
      <c r="Z213" s="21">
        <f>Z193-Baseline!Z193</f>
        <v>2.2048844965032958E-3</v>
      </c>
      <c r="AA213" s="21">
        <f>AA193-Baseline!AA193</f>
        <v>2.2717944602416379E-3</v>
      </c>
      <c r="AB213" s="21">
        <f>AB193-Baseline!AB193</f>
        <v>2.3404432526909547E-3</v>
      </c>
      <c r="AC213" s="21">
        <f>AC193-Baseline!AC193</f>
        <v>2.6173458812251992E-3</v>
      </c>
      <c r="AD213" s="21">
        <f>AD193-Baseline!AD193</f>
        <v>2.6950729885477252E-3</v>
      </c>
      <c r="AE213" s="21">
        <f>AE193-Baseline!AE193</f>
        <v>2.7754471642946928E-3</v>
      </c>
      <c r="AF213" s="21">
        <f>AF193-Baseline!AF193</f>
        <v>2.8576561062042451E-3</v>
      </c>
      <c r="AG213" s="21">
        <f>AG193-Baseline!AG193</f>
        <v>2.9418171745329469E-3</v>
      </c>
      <c r="AH213" s="21">
        <f>AH193-Baseline!AH193</f>
        <v>3.028076316948253E-3</v>
      </c>
      <c r="AI213" s="21">
        <f>AI193-Baseline!AI193</f>
        <v>3.1166338955856249E-3</v>
      </c>
      <c r="AJ213" s="21">
        <f>AJ193-Baseline!AJ193</f>
        <v>3.223014020201297E-3</v>
      </c>
      <c r="AK213" s="21">
        <f>AK193-Baseline!AK193</f>
        <v>3.3326113743572684E-3</v>
      </c>
      <c r="AL213" s="21">
        <f>AL193-Baseline!AL193</f>
        <v>3.4455618671968354E-3</v>
      </c>
      <c r="AM213" s="21">
        <f>AM193-Baseline!AM193</f>
        <v>3.5619776293983807E-3</v>
      </c>
      <c r="AN213" s="21">
        <f>AN193-Baseline!AN193</f>
        <v>3.681951070409222E-3</v>
      </c>
      <c r="AO213" s="21">
        <f>AO193-Baseline!AO193</f>
        <v>3.8055657595470146E-3</v>
      </c>
      <c r="AP213" s="21">
        <f>AP193-Baseline!AP193</f>
        <v>3.9329254567047394E-3</v>
      </c>
      <c r="AQ213" s="21">
        <f>AQ193-Baseline!AQ193</f>
        <v>4.0641413769535962E-3</v>
      </c>
      <c r="AR213" s="21">
        <f>AR193-Baseline!AR193</f>
        <v>4.1993196099001451E-3</v>
      </c>
      <c r="AS213" s="21">
        <f>AS193-Baseline!AS193</f>
        <v>4.3385675271195431E-3</v>
      </c>
      <c r="AT213" s="21">
        <f>AT193-Baseline!AT193</f>
        <v>4.4819971644374399E-3</v>
      </c>
      <c r="AU213" s="21">
        <f>AU193-Baseline!AU193</f>
        <v>4.6297252389956717E-3</v>
      </c>
      <c r="AV213" s="21">
        <f>AV193-Baseline!AV193</f>
        <v>4.7818705710945056E-3</v>
      </c>
      <c r="AW213" s="21">
        <f>AW193-Baseline!AW193</f>
        <v>4.9385542351823401E-3</v>
      </c>
      <c r="AX213" s="21">
        <f>AX193-Baseline!AX193</f>
        <v>5.099900828022118E-3</v>
      </c>
      <c r="AY213" s="21">
        <f>AY193-Baseline!AY193</f>
        <v>5.2660385253633542E-3</v>
      </c>
      <c r="AZ213" s="21">
        <f>AZ193-Baseline!AZ193</f>
        <v>5.4370987967951954E-3</v>
      </c>
      <c r="BA213" s="21">
        <f>BA193-Baseline!BA193</f>
        <v>5.6132163541582746E-3</v>
      </c>
      <c r="BB213" s="21">
        <f>BB193-Baseline!BB193</f>
        <v>5.7943644543292051E-3</v>
      </c>
    </row>
    <row r="214" spans="1:54" outlineLevel="2">
      <c r="A214" s="474"/>
      <c r="B214" s="150" t="s">
        <v>484</v>
      </c>
      <c r="C214" s="19"/>
      <c r="D214" s="135" t="s">
        <v>379</v>
      </c>
      <c r="E214" s="21">
        <f>E194-Baseline!E194</f>
        <v>6.1567168632509683E-4</v>
      </c>
      <c r="F214" s="21">
        <f>F194-Baseline!F194</f>
        <v>6.3163187472512785E-4</v>
      </c>
      <c r="G214" s="21">
        <f>G194-Baseline!G194</f>
        <v>6.481852163731295E-4</v>
      </c>
      <c r="H214" s="21">
        <f>H194-Baseline!H194</f>
        <v>6.6534947267543403E-4</v>
      </c>
      <c r="I214" s="21">
        <f>I194-Baseline!I194</f>
        <v>6.8314300789224804E-4</v>
      </c>
      <c r="J214" s="21">
        <f>J194-Baseline!J194</f>
        <v>7.0158480898308278E-4</v>
      </c>
      <c r="K214" s="21">
        <f>K194-Baseline!K194</f>
        <v>7.2075132383496703E-4</v>
      </c>
      <c r="L214" s="21">
        <f>L194-Baseline!L194</f>
        <v>7.4060677842675707E-4</v>
      </c>
      <c r="M214" s="21">
        <f>M194-Baseline!M194</f>
        <v>7.6117219156950772E-4</v>
      </c>
      <c r="N214" s="21">
        <f>N194-Baseline!N194</f>
        <v>7.8246928751241312E-4</v>
      </c>
      <c r="O214" s="21">
        <f>O194-Baseline!O194</f>
        <v>8.0452051868421849E-4</v>
      </c>
      <c r="P214" s="21">
        <f>P194-Baseline!P194</f>
        <v>8.2734908918683848E-4</v>
      </c>
      <c r="Q214" s="21">
        <f>Q194-Baseline!Q194</f>
        <v>8.5097897805769913E-4</v>
      </c>
      <c r="R214" s="21">
        <f>R194-Baseline!R194</f>
        <v>8.7543496376625335E-4</v>
      </c>
      <c r="S214" s="21">
        <f>S194-Baseline!S194</f>
        <v>9.005399832435158E-4</v>
      </c>
      <c r="T214" s="21">
        <f>T194-Baseline!T194</f>
        <v>9.2651142237164361E-4</v>
      </c>
      <c r="U214" s="21">
        <f>U194-Baseline!U194</f>
        <v>9.5337600804337134E-4</v>
      </c>
      <c r="V214" s="21">
        <f>V194-Baseline!V194</f>
        <v>9.8116135001746784E-4</v>
      </c>
      <c r="W214" s="21">
        <f>W194-Baseline!W194</f>
        <v>1.0098959654871547E-3</v>
      </c>
      <c r="X214" s="21">
        <f>X194-Baseline!X194</f>
        <v>1.0396093120280225E-3</v>
      </c>
      <c r="Y214" s="21">
        <f>Y194-Baseline!Y194</f>
        <v>1.0703318145062831E-3</v>
      </c>
      <c r="Z214" s="21">
        <f>Z194-Baseline!Z194</f>
        <v>1.1020948966886902E-3</v>
      </c>
      <c r="AA214" s="21">
        <f>AA194-Baseline!AA194</f>
        <v>1.1349310127553021E-3</v>
      </c>
      <c r="AB214" s="21">
        <f>AB194-Baseline!AB194</f>
        <v>1.1688736815730007E-3</v>
      </c>
      <c r="AC214" s="21">
        <f>AC194-Baseline!AC194</f>
        <v>1.3069673777838231E-3</v>
      </c>
      <c r="AD214" s="21">
        <f>AD194-Baseline!AD194</f>
        <v>1.3455672112599874E-3</v>
      </c>
      <c r="AE214" s="21">
        <f>AE194-Baseline!AE194</f>
        <v>1.3852272892596129E-3</v>
      </c>
      <c r="AF214" s="21">
        <f>AF194-Baseline!AF194</f>
        <v>1.4259069872790511E-3</v>
      </c>
      <c r="AG214" s="21">
        <f>AG194-Baseline!AG194</f>
        <v>1.467590703964831E-3</v>
      </c>
      <c r="AH214" s="21">
        <f>AH194-Baseline!AH194</f>
        <v>1.5103015449603773E-3</v>
      </c>
      <c r="AI214" s="21">
        <f>AI194-Baseline!AI194</f>
        <v>1.554124658912869E-3</v>
      </c>
      <c r="AJ214" s="21">
        <f>AJ194-Baseline!AJ194</f>
        <v>1.6068171140613398E-3</v>
      </c>
      <c r="AK214" s="21">
        <f>AK194-Baseline!AK194</f>
        <v>1.6611181228697335E-3</v>
      </c>
      <c r="AL214" s="21">
        <f>AL194-Baseline!AL194</f>
        <v>1.7170754028134128E-3</v>
      </c>
      <c r="AM214" s="21">
        <f>AM194-Baseline!AM194</f>
        <v>1.7747408271944669E-3</v>
      </c>
      <c r="AN214" s="21">
        <f>AN194-Baseline!AN194</f>
        <v>1.8341634976851069E-3</v>
      </c>
      <c r="AO214" s="21">
        <f>AO194-Baseline!AO194</f>
        <v>1.8953877051157354E-3</v>
      </c>
      <c r="AP214" s="21">
        <f>AP194-Baseline!AP194</f>
        <v>1.9584639777679076E-3</v>
      </c>
      <c r="AQ214" s="21">
        <f>AQ194-Baseline!AQ194</f>
        <v>2.0234448613470836E-3</v>
      </c>
      <c r="AR214" s="21">
        <f>AR194-Baseline!AR194</f>
        <v>2.090383360346833E-3</v>
      </c>
      <c r="AS214" s="21">
        <f>AS194-Baseline!AS194</f>
        <v>2.1593331238669053E-3</v>
      </c>
      <c r="AT214" s="21">
        <f>AT194-Baseline!AT194</f>
        <v>2.2303493660532619E-3</v>
      </c>
      <c r="AU214" s="21">
        <f>AU194-Baseline!AU194</f>
        <v>2.3034893211024928E-3</v>
      </c>
      <c r="AV214" s="21">
        <f>AV194-Baseline!AV194</f>
        <v>2.3788115248727939E-3</v>
      </c>
      <c r="AW214" s="21">
        <f>AW194-Baseline!AW194</f>
        <v>2.4563758696882041E-3</v>
      </c>
      <c r="AX214" s="21">
        <f>AX194-Baseline!AX194</f>
        <v>2.5362438239581548E-3</v>
      </c>
      <c r="AY214" s="21">
        <f>AY194-Baseline!AY194</f>
        <v>2.6184785399403412E-3</v>
      </c>
      <c r="AZ214" s="21">
        <f>AZ194-Baseline!AZ194</f>
        <v>2.7031448308521308E-3</v>
      </c>
      <c r="BA214" s="21">
        <f>BA194-Baseline!BA194</f>
        <v>2.7903091533845294E-3</v>
      </c>
      <c r="BB214" s="21">
        <f>BB194-Baseline!BB194</f>
        <v>2.8799576947290779E-3</v>
      </c>
    </row>
    <row r="215" spans="1:54" outlineLevel="2">
      <c r="A215" s="474"/>
      <c r="B215" s="150" t="s">
        <v>485</v>
      </c>
      <c r="C215" s="19"/>
      <c r="D215" s="135" t="s">
        <v>379</v>
      </c>
      <c r="E215" s="21">
        <f>E195-Baseline!E195</f>
        <v>1.8470150585377827E-3</v>
      </c>
      <c r="F215" s="21">
        <f>F195-Baseline!F195</f>
        <v>1.8948956237332662E-3</v>
      </c>
      <c r="G215" s="21">
        <f>G195-Baseline!G195</f>
        <v>1.944555649119389E-3</v>
      </c>
      <c r="H215" s="21">
        <f>H195-Baseline!H195</f>
        <v>1.9960484180263022E-3</v>
      </c>
      <c r="I215" s="21">
        <f>I195-Baseline!I195</f>
        <v>2.0494290236767443E-3</v>
      </c>
      <c r="J215" s="21">
        <f>J195-Baseline!J195</f>
        <v>2.1047544264869754E-3</v>
      </c>
      <c r="K215" s="21">
        <f>K195-Baseline!K195</f>
        <v>2.1622539715049011E-3</v>
      </c>
      <c r="L215" s="21">
        <f>L195-Baseline!L195</f>
        <v>2.2218203352802712E-3</v>
      </c>
      <c r="M215" s="21">
        <f>M195-Baseline!M195</f>
        <v>2.2835165742292208E-3</v>
      </c>
      <c r="N215" s="21">
        <f>N195-Baseline!N195</f>
        <v>2.3474078620519165E-3</v>
      </c>
      <c r="O215" s="21">
        <f>O195-Baseline!O195</f>
        <v>2.4135615560526551E-3</v>
      </c>
      <c r="P215" s="21">
        <f>P195-Baseline!P195</f>
        <v>2.4820472680583947E-3</v>
      </c>
      <c r="Q215" s="21">
        <f>Q195-Baseline!Q195</f>
        <v>2.5529369341730974E-3</v>
      </c>
      <c r="R215" s="21">
        <f>R195-Baseline!R195</f>
        <v>2.6263048912987599E-3</v>
      </c>
      <c r="S215" s="21">
        <f>S195-Baseline!S195</f>
        <v>2.7016199492125299E-3</v>
      </c>
      <c r="T215" s="21">
        <f>T195-Baseline!T195</f>
        <v>2.7795342665898493E-3</v>
      </c>
      <c r="U215" s="21">
        <f>U195-Baseline!U195</f>
        <v>2.8601280246624348E-3</v>
      </c>
      <c r="V215" s="21">
        <f>V195-Baseline!V195</f>
        <v>2.9434840495126636E-3</v>
      </c>
      <c r="W215" s="21">
        <f>W195-Baseline!W195</f>
        <v>3.0296878964614646E-3</v>
      </c>
      <c r="X215" s="21">
        <f>X195-Baseline!X195</f>
        <v>3.1188279360840677E-3</v>
      </c>
      <c r="Y215" s="21">
        <f>Y195-Baseline!Y195</f>
        <v>3.2109954435188492E-3</v>
      </c>
      <c r="Z215" s="21">
        <f>Z195-Baseline!Z195</f>
        <v>3.3062846894948571E-3</v>
      </c>
      <c r="AA215" s="21">
        <f>AA195-Baseline!AA195</f>
        <v>3.4047930388454457E-3</v>
      </c>
      <c r="AB215" s="21">
        <f>AB195-Baseline!AB195</f>
        <v>3.5066210447190021E-3</v>
      </c>
      <c r="AC215" s="21">
        <f>AC195-Baseline!AC195</f>
        <v>3.9209021333885107E-3</v>
      </c>
      <c r="AD215" s="21">
        <f>AD195-Baseline!AD195</f>
        <v>4.0367016338605311E-3</v>
      </c>
      <c r="AE215" s="21">
        <f>AE195-Baseline!AE195</f>
        <v>4.1556818679137535E-3</v>
      </c>
      <c r="AF215" s="21">
        <f>AF195-Baseline!AF195</f>
        <v>4.2777209620406612E-3</v>
      </c>
      <c r="AG215" s="21">
        <f>AG195-Baseline!AG195</f>
        <v>4.4027721120454824E-3</v>
      </c>
      <c r="AH215" s="21">
        <f>AH195-Baseline!AH195</f>
        <v>4.5309046350724943E-3</v>
      </c>
      <c r="AI215" s="21">
        <f>AI195-Baseline!AI195</f>
        <v>4.6623739769627763E-3</v>
      </c>
      <c r="AJ215" s="21">
        <f>AJ195-Baseline!AJ195</f>
        <v>4.8204513424355659E-3</v>
      </c>
      <c r="AK215" s="21">
        <f>AK195-Baseline!AK195</f>
        <v>4.9833543688833932E-3</v>
      </c>
      <c r="AL215" s="21">
        <f>AL195-Baseline!AL195</f>
        <v>5.1512262087368837E-3</v>
      </c>
      <c r="AM215" s="21">
        <f>AM195-Baseline!AM195</f>
        <v>5.3242224819124049E-3</v>
      </c>
      <c r="AN215" s="21">
        <f>AN195-Baseline!AN195</f>
        <v>5.50249049341412E-3</v>
      </c>
      <c r="AO215" s="21">
        <f>AO195-Baseline!AO195</f>
        <v>5.6861631157355931E-3</v>
      </c>
      <c r="AP215" s="21">
        <f>AP195-Baseline!AP195</f>
        <v>5.8753919337230101E-3</v>
      </c>
      <c r="AQ215" s="21">
        <f>AQ195-Baseline!AQ195</f>
        <v>6.0703345844933462E-3</v>
      </c>
      <c r="AR215" s="21">
        <f>AR195-Baseline!AR195</f>
        <v>6.2711500815269099E-3</v>
      </c>
      <c r="AS215" s="21">
        <f>AS195-Baseline!AS195</f>
        <v>6.4779993721220588E-3</v>
      </c>
      <c r="AT215" s="21">
        <f>AT195-Baseline!AT195</f>
        <v>6.6910480987173674E-3</v>
      </c>
      <c r="AU215" s="21">
        <f>AU195-Baseline!AU195</f>
        <v>6.9104679639027744E-3</v>
      </c>
      <c r="AV215" s="21">
        <f>AV195-Baseline!AV195</f>
        <v>7.1364345752528008E-3</v>
      </c>
      <c r="AW215" s="21">
        <f>AW195-Baseline!AW195</f>
        <v>7.3691276097395094E-3</v>
      </c>
      <c r="AX215" s="21">
        <f>AX195-Baseline!AX195</f>
        <v>7.6087314725912427E-3</v>
      </c>
      <c r="AY215" s="21">
        <f>AY195-Baseline!AY195</f>
        <v>7.8554356205812158E-3</v>
      </c>
      <c r="AZ215" s="21">
        <f>AZ195-Baseline!AZ195</f>
        <v>8.1094344933615534E-3</v>
      </c>
      <c r="BA215" s="21">
        <f>BA195-Baseline!BA195</f>
        <v>8.3709274610053053E-3</v>
      </c>
      <c r="BB215" s="21">
        <f>BB195-Baseline!BB195</f>
        <v>8.639873085087112E-3</v>
      </c>
    </row>
    <row r="216" spans="1:54" outlineLevel="2">
      <c r="A216" s="474"/>
      <c r="B216" s="150" t="s">
        <v>285</v>
      </c>
      <c r="C216" s="19"/>
      <c r="D216" s="135" t="s">
        <v>379</v>
      </c>
      <c r="E216" s="21">
        <f>E196-Baseline!E196</f>
        <v>0.43055449587251515</v>
      </c>
      <c r="F216" s="21">
        <f>F196-Baseline!F196</f>
        <v>0.44568195427175811</v>
      </c>
      <c r="G216" s="21">
        <f>G196-Baseline!G196</f>
        <v>0.46137985978763724</v>
      </c>
      <c r="H216" s="21">
        <f>H196-Baseline!H196</f>
        <v>0.47766911837831255</v>
      </c>
      <c r="I216" s="21">
        <f>I196-Baseline!I196</f>
        <v>0.49457141093509066</v>
      </c>
      <c r="J216" s="21">
        <f>J196-Baseline!J196</f>
        <v>0.5121092431409191</v>
      </c>
      <c r="K216" s="21">
        <f>K196-Baseline!K196</f>
        <v>0.51403165944219198</v>
      </c>
      <c r="L216" s="21">
        <f>L196-Baseline!L196</f>
        <v>0.50943661189175071</v>
      </c>
      <c r="M216" s="21">
        <f>M196-Baseline!M196</f>
        <v>0.50502037099608987</v>
      </c>
      <c r="N216" s="21">
        <f>N196-Baseline!N196</f>
        <v>0.50078439184277257</v>
      </c>
      <c r="O216" s="21">
        <f>O196-Baseline!O196</f>
        <v>0.49673025941319709</v>
      </c>
      <c r="P216" s="21">
        <f>P196-Baseline!P196</f>
        <v>0.49285969225687104</v>
      </c>
      <c r="Q216" s="21">
        <f>Q196-Baseline!Q196</f>
        <v>0.48895061903094844</v>
      </c>
      <c r="R216" s="21">
        <f>R196-Baseline!R196</f>
        <v>0.48405775615987073</v>
      </c>
      <c r="S216" s="21">
        <f>S196-Baseline!S196</f>
        <v>0.47932340416806918</v>
      </c>
      <c r="T216" s="21">
        <f>T196-Baseline!T196</f>
        <v>0.47474840563886173</v>
      </c>
      <c r="U216" s="21">
        <f>U196-Baseline!U196</f>
        <v>0.47020392080512935</v>
      </c>
      <c r="V216" s="21">
        <f>V196-Baseline!V196</f>
        <v>0.46514196433932842</v>
      </c>
      <c r="W216" s="21">
        <f>W196-Baseline!W196</f>
        <v>0.46022453500472027</v>
      </c>
      <c r="X216" s="21">
        <f>X196-Baseline!X196</f>
        <v>0.45545207308591429</v>
      </c>
      <c r="Y216" s="21">
        <f>Y196-Baseline!Y196</f>
        <v>0.4508251075499175</v>
      </c>
      <c r="Z216" s="21">
        <f>Z196-Baseline!Z196</f>
        <v>0.44634425825280344</v>
      </c>
      <c r="AA216" s="21">
        <f>AA196-Baseline!AA196</f>
        <v>0.44201023824373192</v>
      </c>
      <c r="AB216" s="21">
        <f>AB196-Baseline!AB196</f>
        <v>0.43782385616968433</v>
      </c>
      <c r="AC216" s="21">
        <f>AC196-Baseline!AC196</f>
        <v>3.9034480416446566</v>
      </c>
      <c r="AD216" s="21">
        <f>AD196-Baseline!AD196</f>
        <v>3.8485149780729726</v>
      </c>
      <c r="AE216" s="21">
        <f>AE196-Baseline!AE196</f>
        <v>3.7944955388165229</v>
      </c>
      <c r="AF216" s="21">
        <f>AF196-Baseline!AF196</f>
        <v>3.7413799863276838</v>
      </c>
      <c r="AG216" s="21">
        <f>AG196-Baseline!AG196</f>
        <v>3.6891588661498251</v>
      </c>
      <c r="AH216" s="21">
        <f>AH196-Baseline!AH196</f>
        <v>3.6378230078802116</v>
      </c>
      <c r="AI216" s="21">
        <f>AI196-Baseline!AI196</f>
        <v>3.5873635263089665</v>
      </c>
      <c r="AJ216" s="21">
        <f>AJ196-Baseline!AJ196</f>
        <v>3.5452465297075815</v>
      </c>
      <c r="AK216" s="21">
        <f>AK196-Baseline!AK196</f>
        <v>3.5037986498954101</v>
      </c>
      <c r="AL216" s="21">
        <f>AL196-Baseline!AL196</f>
        <v>3.4630166540149783</v>
      </c>
      <c r="AM216" s="21">
        <f>AM196-Baseline!AM196</f>
        <v>3.4228975563779236</v>
      </c>
      <c r="AN216" s="21">
        <f>AN196-Baseline!AN196</f>
        <v>3.3834386233999036</v>
      </c>
      <c r="AO216" s="21">
        <f>AO196-Baseline!AO196</f>
        <v>3.3446373787889963</v>
      </c>
      <c r="AP216" s="21">
        <f>AP196-Baseline!AP196</f>
        <v>3.3064916089968555</v>
      </c>
      <c r="AQ216" s="21">
        <f>AQ196-Baseline!AQ196</f>
        <v>3.2689993689420755</v>
      </c>
      <c r="AR216" s="21">
        <f>AR196-Baseline!AR196</f>
        <v>3.2321589880157284</v>
      </c>
      <c r="AS216" s="21">
        <f>AS196-Baseline!AS196</f>
        <v>3.1959690763793787</v>
      </c>
      <c r="AT216" s="21">
        <f>AT196-Baseline!AT196</f>
        <v>3.1604285315662768</v>
      </c>
      <c r="AU216" s="21">
        <f>AU196-Baseline!AU196</f>
        <v>3.1255365453969461</v>
      </c>
      <c r="AV216" s="21">
        <f>AV196-Baseline!AV196</f>
        <v>3.0912926112207093</v>
      </c>
      <c r="AW216" s="21">
        <f>AW196-Baseline!AW196</f>
        <v>3.0576965314952518</v>
      </c>
      <c r="AX216" s="21">
        <f>AX196-Baseline!AX196</f>
        <v>3.0247484257167634</v>
      </c>
      <c r="AY216" s="21">
        <f>AY196-Baseline!AY196</f>
        <v>2.9924487387137124</v>
      </c>
      <c r="AZ216" s="21">
        <f>AZ196-Baseline!AZ196</f>
        <v>2.9607982493178411</v>
      </c>
      <c r="BA216" s="21">
        <f>BA196-Baseline!BA196</f>
        <v>2.9297980794263982</v>
      </c>
      <c r="BB216" s="21">
        <f>BB196-Baseline!BB196</f>
        <v>2.8991224877237998</v>
      </c>
    </row>
    <row r="217" spans="1:54" outlineLevel="2">
      <c r="A217" s="474"/>
      <c r="B217" s="150" t="s">
        <v>288</v>
      </c>
      <c r="C217" s="19"/>
      <c r="D217" s="135"/>
      <c r="E217" s="21">
        <f>E197-Baseline!E197</f>
        <v>5.8793748811468172</v>
      </c>
      <c r="F217" s="21">
        <f>F197-Baseline!F197</f>
        <v>5.9672156028892767</v>
      </c>
      <c r="G217" s="21">
        <f>G197-Baseline!G197</f>
        <v>6.0569335196048746</v>
      </c>
      <c r="H217" s="21">
        <f>H197-Baseline!H197</f>
        <v>6.1485471291295166</v>
      </c>
      <c r="I217" s="21">
        <f>I197-Baseline!I197</f>
        <v>6.2420731086366521</v>
      </c>
      <c r="J217" s="21">
        <f>J197-Baseline!J197</f>
        <v>6.3375164732356151</v>
      </c>
      <c r="K217" s="21">
        <f>K197-Baseline!K197</f>
        <v>6.3534142014234227</v>
      </c>
      <c r="L217" s="21">
        <f>L197-Baseline!L197</f>
        <v>6.3384537544235018</v>
      </c>
      <c r="M217" s="21">
        <f>M197-Baseline!M197</f>
        <v>6.3273796836614498</v>
      </c>
      <c r="N217" s="21">
        <f>N197-Baseline!N197</f>
        <v>6.3201177353646925</v>
      </c>
      <c r="O217" s="21">
        <f>O197-Baseline!O197</f>
        <v>6.3165971335971145</v>
      </c>
      <c r="P217" s="21">
        <f>P197-Baseline!P197</f>
        <v>6.3167504790020637</v>
      </c>
      <c r="Q217" s="21">
        <f>Q197-Baseline!Q197</f>
        <v>6.3191301988198649</v>
      </c>
      <c r="R217" s="21">
        <f>R197-Baseline!R197</f>
        <v>6.3180162214706126</v>
      </c>
      <c r="S217" s="21">
        <f>S197-Baseline!S197</f>
        <v>6.3205349636859331</v>
      </c>
      <c r="T217" s="21">
        <f>T197-Baseline!T197</f>
        <v>6.3266243787599228</v>
      </c>
      <c r="U217" s="21">
        <f>U197-Baseline!U197</f>
        <v>6.3359068124226194</v>
      </c>
      <c r="V217" s="21">
        <f>V197-Baseline!V197</f>
        <v>6.3470225725069209</v>
      </c>
      <c r="W217" s="21">
        <f>W197-Baseline!W197</f>
        <v>6.3615739129059277</v>
      </c>
      <c r="X217" s="21">
        <f>X197-Baseline!X197</f>
        <v>6.3795015636807673</v>
      </c>
      <c r="Y217" s="21">
        <f>Y197-Baseline!Y197</f>
        <v>6.4007455999823053</v>
      </c>
      <c r="Z217" s="21">
        <f>Z197-Baseline!Z197</f>
        <v>6.4252789343775181</v>
      </c>
      <c r="AA217" s="21">
        <f>AA197-Baseline!AA197</f>
        <v>6.4530581121682031</v>
      </c>
      <c r="AB217" s="21">
        <f>AB197-Baseline!AB197</f>
        <v>6.4840422943873675</v>
      </c>
      <c r="AC217" s="21">
        <f>AC197-Baseline!AC197</f>
        <v>63.064109961297824</v>
      </c>
      <c r="AD217" s="21">
        <f>AD197-Baseline!AD197</f>
        <v>63.428929936930174</v>
      </c>
      <c r="AE217" s="21">
        <f>AE197-Baseline!AE197</f>
        <v>63.823646523902539</v>
      </c>
      <c r="AF217" s="21">
        <f>AF197-Baseline!AF197</f>
        <v>64.247962931123098</v>
      </c>
      <c r="AG217" s="21">
        <f>AG197-Baseline!AG197</f>
        <v>64.70160448176577</v>
      </c>
      <c r="AH217" s="21">
        <f>AH197-Baseline!AH197</f>
        <v>65.184318069692594</v>
      </c>
      <c r="AI217" s="21">
        <f>AI197-Baseline!AI197</f>
        <v>65.695871637711804</v>
      </c>
      <c r="AJ217" s="21">
        <f>AJ197-Baseline!AJ197</f>
        <v>66.557587918142133</v>
      </c>
      <c r="AK217" s="21">
        <f>AK197-Baseline!AK197</f>
        <v>67.45483604805132</v>
      </c>
      <c r="AL217" s="21">
        <f>AL197-Baseline!AL197</f>
        <v>68.387905730833083</v>
      </c>
      <c r="AM217" s="21">
        <f>AM197-Baseline!AM197</f>
        <v>69.357107171165765</v>
      </c>
      <c r="AN217" s="21">
        <f>AN197-Baseline!AN197</f>
        <v>70.362762638523137</v>
      </c>
      <c r="AO217" s="21">
        <f>AO197-Baseline!AO197</f>
        <v>71.405230487296578</v>
      </c>
      <c r="AP217" s="21">
        <f>AP197-Baseline!AP197</f>
        <v>72.484884197249215</v>
      </c>
      <c r="AQ217" s="21">
        <f>AQ197-Baseline!AQ197</f>
        <v>73.602116450174293</v>
      </c>
      <c r="AR217" s="21">
        <f>AR197-Baseline!AR197</f>
        <v>74.757340732084941</v>
      </c>
      <c r="AS217" s="21">
        <f>AS197-Baseline!AS197</f>
        <v>75.950991431659006</v>
      </c>
      <c r="AT217" s="21">
        <f>AT197-Baseline!AT197</f>
        <v>77.183523951206325</v>
      </c>
      <c r="AU217" s="21">
        <f>AU197-Baseline!AU197</f>
        <v>78.455414830128149</v>
      </c>
      <c r="AV217" s="21">
        <f>AV197-Baseline!AV197</f>
        <v>79.767161880850821</v>
      </c>
      <c r="AW217" s="21">
        <f>AW197-Baseline!AW197</f>
        <v>81.119284337219241</v>
      </c>
      <c r="AX217" s="21">
        <f>AX197-Baseline!AX197</f>
        <v>82.512323015347491</v>
      </c>
      <c r="AY217" s="21">
        <f>AY197-Baseline!AY197</f>
        <v>83.946840486929645</v>
      </c>
      <c r="AZ217" s="21">
        <f>AZ197-Baseline!AZ197</f>
        <v>85.423421265022483</v>
      </c>
      <c r="BA217" s="21">
        <f>BA197-Baseline!BA197</f>
        <v>86.928854710754081</v>
      </c>
      <c r="BB217" s="21">
        <f>BB197-Baseline!BB197</f>
        <v>88.468091981465548</v>
      </c>
    </row>
    <row r="218" spans="1:54" outlineLevel="2">
      <c r="A218" s="475"/>
      <c r="B218" s="150" t="s">
        <v>466</v>
      </c>
      <c r="C218" s="19"/>
      <c r="D218" s="135" t="s">
        <v>379</v>
      </c>
      <c r="E218" s="21">
        <f>E198-Baseline!E198</f>
        <v>0</v>
      </c>
      <c r="F218" s="21">
        <f>F198-Baseline!F198</f>
        <v>0</v>
      </c>
      <c r="G218" s="21">
        <f>G198-Baseline!G198</f>
        <v>0</v>
      </c>
      <c r="H218" s="21">
        <f>H198-Baseline!H198</f>
        <v>0</v>
      </c>
      <c r="I218" s="21">
        <f>I198-Baseline!I198</f>
        <v>0</v>
      </c>
      <c r="J218" s="21">
        <f>J198-Baseline!J198</f>
        <v>0</v>
      </c>
      <c r="K218" s="21">
        <f>K198-Baseline!K198</f>
        <v>0</v>
      </c>
      <c r="L218" s="21">
        <f>L198-Baseline!L198</f>
        <v>0</v>
      </c>
      <c r="M218" s="21">
        <f>M198-Baseline!M198</f>
        <v>0</v>
      </c>
      <c r="N218" s="21">
        <f>N198-Baseline!N198</f>
        <v>0</v>
      </c>
      <c r="O218" s="21">
        <f>O198-Baseline!O198</f>
        <v>0</v>
      </c>
      <c r="P218" s="21">
        <f>P198-Baseline!P198</f>
        <v>0</v>
      </c>
      <c r="Q218" s="21">
        <f>Q198-Baseline!Q198</f>
        <v>0</v>
      </c>
      <c r="R218" s="21">
        <f>R198-Baseline!R198</f>
        <v>0</v>
      </c>
      <c r="S218" s="21">
        <f>S198-Baseline!S198</f>
        <v>0</v>
      </c>
      <c r="T218" s="21">
        <f>T198-Baseline!T198</f>
        <v>0</v>
      </c>
      <c r="U218" s="21">
        <f>U198-Baseline!U198</f>
        <v>0</v>
      </c>
      <c r="V218" s="21">
        <f>V198-Baseline!V198</f>
        <v>0</v>
      </c>
      <c r="W218" s="21">
        <f>W198-Baseline!W198</f>
        <v>0</v>
      </c>
      <c r="X218" s="21">
        <f>X198-Baseline!X198</f>
        <v>0</v>
      </c>
      <c r="Y218" s="21">
        <f>Y198-Baseline!Y198</f>
        <v>0</v>
      </c>
      <c r="Z218" s="21">
        <f>Z198-Baseline!Z198</f>
        <v>0</v>
      </c>
      <c r="AA218" s="21">
        <f>AA198-Baseline!AA198</f>
        <v>0</v>
      </c>
      <c r="AB218" s="21">
        <f>AB198-Baseline!AB198</f>
        <v>0</v>
      </c>
      <c r="AC218" s="21">
        <f>AC198-Baseline!AC198</f>
        <v>0</v>
      </c>
      <c r="AD218" s="21">
        <f>AD198-Baseline!AD198</f>
        <v>0</v>
      </c>
      <c r="AE218" s="21">
        <f>AE198-Baseline!AE198</f>
        <v>0</v>
      </c>
      <c r="AF218" s="21">
        <f>AF198-Baseline!AF198</f>
        <v>0</v>
      </c>
      <c r="AG218" s="21">
        <f>AG198-Baseline!AG198</f>
        <v>0</v>
      </c>
      <c r="AH218" s="21">
        <f>AH198-Baseline!AH198</f>
        <v>0</v>
      </c>
      <c r="AI218" s="21">
        <f>AI198-Baseline!AI198</f>
        <v>0</v>
      </c>
      <c r="AJ218" s="21">
        <f>AJ198-Baseline!AJ198</f>
        <v>0</v>
      </c>
      <c r="AK218" s="21">
        <f>AK198-Baseline!AK198</f>
        <v>0</v>
      </c>
      <c r="AL218" s="21">
        <f>AL198-Baseline!AL198</f>
        <v>0</v>
      </c>
      <c r="AM218" s="21">
        <f>AM198-Baseline!AM198</f>
        <v>0</v>
      </c>
      <c r="AN218" s="21">
        <f>AN198-Baseline!AN198</f>
        <v>0</v>
      </c>
      <c r="AO218" s="21">
        <f>AO198-Baseline!AO198</f>
        <v>0</v>
      </c>
      <c r="AP218" s="21">
        <f>AP198-Baseline!AP198</f>
        <v>0</v>
      </c>
      <c r="AQ218" s="21">
        <f>AQ198-Baseline!AQ198</f>
        <v>0</v>
      </c>
      <c r="AR218" s="21">
        <f>AR198-Baseline!AR198</f>
        <v>0</v>
      </c>
      <c r="AS218" s="21">
        <f>AS198-Baseline!AS198</f>
        <v>0</v>
      </c>
      <c r="AT218" s="21">
        <f>AT198-Baseline!AT198</f>
        <v>0</v>
      </c>
      <c r="AU218" s="21">
        <f>AU198-Baseline!AU198</f>
        <v>0</v>
      </c>
      <c r="AV218" s="21">
        <f>AV198-Baseline!AV198</f>
        <v>0</v>
      </c>
      <c r="AW218" s="21">
        <f>AW198-Baseline!AW198</f>
        <v>0</v>
      </c>
      <c r="AX218" s="21">
        <f>AX198-Baseline!AX198</f>
        <v>0</v>
      </c>
      <c r="AY218" s="21">
        <f>AY198-Baseline!AY198</f>
        <v>0</v>
      </c>
      <c r="AZ218" s="21">
        <f>AZ198-Baseline!AZ198</f>
        <v>0</v>
      </c>
      <c r="BA218" s="21">
        <f>BA198-Baseline!BA198</f>
        <v>0</v>
      </c>
      <c r="BB218" s="21">
        <f>BB198-Baseline!BB198</f>
        <v>0</v>
      </c>
    </row>
    <row r="219" spans="1:54" outlineLevel="2">
      <c r="B219" s="150"/>
      <c r="C219" s="19"/>
      <c r="D219" s="19"/>
      <c r="E219" s="232"/>
      <c r="F219" s="232"/>
      <c r="G219" s="232"/>
      <c r="H219" s="232"/>
      <c r="I219" s="232"/>
      <c r="J219" s="232"/>
      <c r="K219" s="232"/>
      <c r="L219" s="232"/>
      <c r="M219" s="232"/>
      <c r="N219" s="232"/>
      <c r="O219" s="232"/>
      <c r="P219" s="232"/>
      <c r="Q219" s="232"/>
      <c r="R219" s="232"/>
      <c r="S219" s="232"/>
      <c r="T219" s="232"/>
      <c r="U219" s="232"/>
      <c r="V219" s="232"/>
      <c r="W219" s="232"/>
      <c r="X219" s="232"/>
      <c r="Y219" s="232"/>
      <c r="Z219" s="232"/>
      <c r="AA219" s="232"/>
      <c r="AB219" s="232"/>
      <c r="AC219" s="232"/>
      <c r="AD219" s="232"/>
      <c r="AE219" s="232"/>
      <c r="AF219" s="232"/>
      <c r="AG219" s="232"/>
      <c r="AH219" s="232"/>
      <c r="AI219" s="232"/>
      <c r="AJ219" s="232"/>
      <c r="AK219" s="232"/>
      <c r="AL219" s="232"/>
      <c r="AM219" s="232"/>
      <c r="AN219" s="232"/>
      <c r="AO219" s="232"/>
      <c r="AP219" s="232"/>
      <c r="AQ219" s="232"/>
      <c r="AR219" s="232"/>
      <c r="AS219" s="232"/>
      <c r="AT219" s="232"/>
      <c r="AU219" s="232"/>
      <c r="AV219" s="232"/>
      <c r="AW219" s="232"/>
      <c r="AX219" s="232"/>
      <c r="AY219" s="232"/>
      <c r="AZ219" s="232"/>
      <c r="BA219" s="232"/>
      <c r="BB219" s="232"/>
    </row>
    <row r="220" spans="1:54" ht="12.75" customHeight="1" outlineLevel="2">
      <c r="A220" s="473" t="s">
        <v>486</v>
      </c>
      <c r="B220" s="150" t="s">
        <v>487</v>
      </c>
      <c r="C220" s="19"/>
      <c r="D220" s="135" t="s">
        <v>379</v>
      </c>
      <c r="E220" s="21">
        <f>E200-Baseline!E200</f>
        <v>6.3113649596353012</v>
      </c>
      <c r="F220" s="21">
        <f>F200-Baseline!F200</f>
        <v>6.4143703685754856</v>
      </c>
      <c r="G220" s="21">
        <f>G200-Baseline!G200</f>
        <v>6.5198199939368813</v>
      </c>
      <c r="H220" s="21">
        <f>H200-Baseline!H200</f>
        <v>6.6277576343199467</v>
      </c>
      <c r="I220" s="21">
        <f>I200-Baseline!I200</f>
        <v>6.7382262375873925</v>
      </c>
      <c r="J220" s="21">
        <f>J200-Baseline!J200</f>
        <v>6.8512488810666667</v>
      </c>
      <c r="K220" s="21">
        <f>K200-Baseline!K200</f>
        <v>6.8691070671065493</v>
      </c>
      <c r="L220" s="21">
        <f>L200-Baseline!L200</f>
        <v>6.8495954040976379</v>
      </c>
      <c r="M220" s="21">
        <f>M200-Baseline!M200</f>
        <v>6.8341501178557822</v>
      </c>
      <c r="N220" s="21">
        <f>N200-Baseline!N200</f>
        <v>6.822693583480401</v>
      </c>
      <c r="O220" s="21">
        <f>O200-Baseline!O200</f>
        <v>6.8151662819643004</v>
      </c>
      <c r="P220" s="21">
        <f>P200-Baseline!P200</f>
        <v>6.8114977673264114</v>
      </c>
      <c r="Q220" s="21">
        <f>Q200-Baseline!Q200</f>
        <v>6.8100184237646815</v>
      </c>
      <c r="R220" s="21">
        <f>R200-Baseline!R200</f>
        <v>6.8040680361964423</v>
      </c>
      <c r="S220" s="21">
        <f>S200-Baseline!S200</f>
        <v>6.8019051973967466</v>
      </c>
      <c r="T220" s="21">
        <f>T200-Baseline!T200</f>
        <v>6.8034737771867722</v>
      </c>
      <c r="U220" s="21">
        <f>U200-Baseline!U200</f>
        <v>6.8082673118152996</v>
      </c>
      <c r="V220" s="21">
        <f>V200-Baseline!V200</f>
        <v>6.8143835520063938</v>
      </c>
      <c r="W220" s="21">
        <f>W200-Baseline!W200</f>
        <v>6.8240760629774906</v>
      </c>
      <c r="X220" s="21">
        <f>X200-Baseline!X200</f>
        <v>6.837296921389882</v>
      </c>
      <c r="Y220" s="21">
        <f>Y200-Baseline!Y200</f>
        <v>6.8539757412350202</v>
      </c>
      <c r="Z220" s="21">
        <f>Z200-Baseline!Z200</f>
        <v>6.8740972736161616</v>
      </c>
      <c r="AA220" s="21">
        <f>AA200-Baseline!AA200</f>
        <v>6.897613265072251</v>
      </c>
      <c r="AB220" s="21">
        <f>AB200-Baseline!AB200</f>
        <v>6.9244837253121414</v>
      </c>
      <c r="AC220" s="21">
        <f>AC200-Baseline!AC200</f>
        <v>66.9704808383933</v>
      </c>
      <c r="AD220" s="21">
        <f>AD200-Baseline!AD200</f>
        <v>67.2804500765657</v>
      </c>
      <c r="AE220" s="21">
        <f>AE200-Baseline!AE200</f>
        <v>67.62123229438896</v>
      </c>
      <c r="AF220" s="21">
        <f>AF200-Baseline!AF200</f>
        <v>67.992520151912416</v>
      </c>
      <c r="AG220" s="21">
        <f>AG200-Baseline!AG200</f>
        <v>68.39402963624326</v>
      </c>
      <c r="AH220" s="21">
        <f>AH200-Baseline!AH200</f>
        <v>68.82549861785678</v>
      </c>
      <c r="AI220" s="21">
        <f>AI200-Baseline!AI200</f>
        <v>69.286686355820208</v>
      </c>
      <c r="AJ220" s="21">
        <f>AJ200-Baseline!AJ200</f>
        <v>70.106398865270592</v>
      </c>
      <c r="AK220" s="21">
        <f>AK200-Baseline!AK200</f>
        <v>70.962315721254669</v>
      </c>
      <c r="AL220" s="21">
        <f>AL200-Baseline!AL200</f>
        <v>71.854723533386519</v>
      </c>
      <c r="AM220" s="21">
        <f>AM200-Baseline!AM200</f>
        <v>72.783929636036206</v>
      </c>
      <c r="AN220" s="21">
        <f>AN200-Baseline!AN200</f>
        <v>73.750253660834076</v>
      </c>
      <c r="AO220" s="21">
        <f>AO200-Baseline!AO200</f>
        <v>74.754051572863943</v>
      </c>
      <c r="AP220" s="21">
        <f>AP200-Baseline!AP200</f>
        <v>75.795694745600613</v>
      </c>
      <c r="AQ220" s="21">
        <f>AQ200-Baseline!AQ200</f>
        <v>76.875574030557758</v>
      </c>
      <c r="AR220" s="21">
        <f>AR200-Baseline!AR200</f>
        <v>77.994101352904153</v>
      </c>
      <c r="AS220" s="21">
        <f>AS200-Baseline!AS200</f>
        <v>79.151709822615658</v>
      </c>
      <c r="AT220" s="21">
        <f>AT200-Baseline!AT200</f>
        <v>80.348853855427578</v>
      </c>
      <c r="AU220" s="21">
        <f>AU200-Baseline!AU200</f>
        <v>81.586009303228508</v>
      </c>
      <c r="AV220" s="21">
        <f>AV200-Baseline!AV200</f>
        <v>82.863673594659161</v>
      </c>
      <c r="AW220" s="21">
        <f>AW200-Baseline!AW200</f>
        <v>84.182365891238192</v>
      </c>
      <c r="AX220" s="21">
        <f>AX200-Baseline!AX200</f>
        <v>85.542627257412974</v>
      </c>
      <c r="AY220" s="21">
        <f>AY200-Baseline!AY200</f>
        <v>86.945020842222846</v>
      </c>
      <c r="AZ220" s="21">
        <f>AZ200-Baseline!AZ200</f>
        <v>88.390132073469545</v>
      </c>
      <c r="BA220" s="21">
        <f>BA200-Baseline!BA200</f>
        <v>89.864751573438554</v>
      </c>
      <c r="BB220" s="21">
        <f>BB200-Baseline!BB200</f>
        <v>91.373504721948322</v>
      </c>
    </row>
    <row r="221" spans="1:54" outlineLevel="2">
      <c r="A221" s="474"/>
      <c r="B221" s="150" t="s">
        <v>488</v>
      </c>
      <c r="C221" s="19"/>
      <c r="D221" s="135" t="s">
        <v>379</v>
      </c>
      <c r="E221" s="21">
        <f>E201-Baseline!E201</f>
        <v>6.310751233637502</v>
      </c>
      <c r="F221" s="21">
        <f>F201-Baseline!F201</f>
        <v>6.4137375459949482</v>
      </c>
      <c r="G221" s="21">
        <f>G201-Baseline!G201</f>
        <v>6.5191721747720299</v>
      </c>
      <c r="H221" s="21">
        <f>H201-Baseline!H201</f>
        <v>6.6270945413937525</v>
      </c>
      <c r="I221" s="21">
        <f>I201-Baseline!I201</f>
        <v>6.7375430222072898</v>
      </c>
      <c r="J221" s="21">
        <f>J201-Baseline!J201</f>
        <v>6.8505451569577671</v>
      </c>
      <c r="K221" s="21">
        <f>K201-Baseline!K201</f>
        <v>6.868387062428317</v>
      </c>
      <c r="L221" s="21">
        <f>L201-Baseline!L201</f>
        <v>6.8488540985070996</v>
      </c>
      <c r="M221" s="21">
        <f>M201-Baseline!M201</f>
        <v>6.8333871082640316</v>
      </c>
      <c r="N221" s="21">
        <f>N201-Baseline!N201</f>
        <v>6.8219133149015025</v>
      </c>
      <c r="O221" s="21">
        <f>O201-Baseline!O201</f>
        <v>6.8143635501238355</v>
      </c>
      <c r="P221" s="21">
        <f>P201-Baseline!P201</f>
        <v>6.8106721565774171</v>
      </c>
      <c r="Q221" s="21">
        <f>Q201-Baseline!Q201</f>
        <v>6.8091695144304047</v>
      </c>
      <c r="R221" s="21">
        <f>R201-Baseline!R201</f>
        <v>6.8031902936390871</v>
      </c>
      <c r="S221" s="21">
        <f>S201-Baseline!S201</f>
        <v>6.8010030347708392</v>
      </c>
      <c r="T221" s="21">
        <f>T201-Baseline!T201</f>
        <v>6.8025467515039431</v>
      </c>
      <c r="U221" s="21">
        <f>U201-Baseline!U201</f>
        <v>6.8073149769833243</v>
      </c>
      <c r="V221" s="21">
        <f>V201-Baseline!V201</f>
        <v>6.8134000618188946</v>
      </c>
      <c r="W221" s="21">
        <f>W201-Baseline!W201</f>
        <v>6.8230662877182837</v>
      </c>
      <c r="X221" s="21">
        <f>X201-Baseline!X201</f>
        <v>6.8362548550577724</v>
      </c>
      <c r="Y221" s="21">
        <f>Y201-Baseline!Y201</f>
        <v>6.8529063989916121</v>
      </c>
      <c r="Z221" s="21">
        <f>Z201-Baseline!Z201</f>
        <v>6.8729944840163464</v>
      </c>
      <c r="AA221" s="21">
        <f>AA201-Baseline!AA201</f>
        <v>6.8964764016247644</v>
      </c>
      <c r="AB221" s="21">
        <f>AB201-Baseline!AB201</f>
        <v>6.9233121557410238</v>
      </c>
      <c r="AC221" s="21">
        <f>AC201-Baseline!AC201</f>
        <v>66.969170459889867</v>
      </c>
      <c r="AD221" s="21">
        <f>AD201-Baseline!AD201</f>
        <v>67.279100570788415</v>
      </c>
      <c r="AE221" s="21">
        <f>AE201-Baseline!AE201</f>
        <v>67.619842074513926</v>
      </c>
      <c r="AF221" s="21">
        <f>AF201-Baseline!AF201</f>
        <v>67.99108840279348</v>
      </c>
      <c r="AG221" s="21">
        <f>AG201-Baseline!AG201</f>
        <v>68.392555409772697</v>
      </c>
      <c r="AH221" s="21">
        <f>AH201-Baseline!AH201</f>
        <v>68.823980843084783</v>
      </c>
      <c r="AI221" s="21">
        <f>AI201-Baseline!AI201</f>
        <v>69.285123846583531</v>
      </c>
      <c r="AJ221" s="21">
        <f>AJ201-Baseline!AJ201</f>
        <v>70.10478266836445</v>
      </c>
      <c r="AK221" s="21">
        <f>AK201-Baseline!AK201</f>
        <v>70.960644228003176</v>
      </c>
      <c r="AL221" s="21">
        <f>AL201-Baseline!AL201</f>
        <v>71.852995046922132</v>
      </c>
      <c r="AM221" s="21">
        <f>AM201-Baseline!AM201</f>
        <v>72.782142399234004</v>
      </c>
      <c r="AN221" s="21">
        <f>AN201-Baseline!AN201</f>
        <v>73.748405873261348</v>
      </c>
      <c r="AO221" s="21">
        <f>AO201-Baseline!AO201</f>
        <v>74.752141394809513</v>
      </c>
      <c r="AP221" s="21">
        <f>AP201-Baseline!AP201</f>
        <v>75.793720284121676</v>
      </c>
      <c r="AQ221" s="21">
        <f>AQ201-Baseline!AQ201</f>
        <v>76.87353333404215</v>
      </c>
      <c r="AR221" s="21">
        <f>AR201-Baseline!AR201</f>
        <v>77.991992416654611</v>
      </c>
      <c r="AS221" s="21">
        <f>AS201-Baseline!AS201</f>
        <v>79.149530588212414</v>
      </c>
      <c r="AT221" s="21">
        <f>AT201-Baseline!AT201</f>
        <v>80.346602207629189</v>
      </c>
      <c r="AU221" s="21">
        <f>AU201-Baseline!AU201</f>
        <v>81.583683067310616</v>
      </c>
      <c r="AV221" s="21">
        <f>AV201-Baseline!AV201</f>
        <v>82.861270535612945</v>
      </c>
      <c r="AW221" s="21">
        <f>AW201-Baseline!AW201</f>
        <v>84.179883712872694</v>
      </c>
      <c r="AX221" s="21">
        <f>AX201-Baseline!AX201</f>
        <v>85.540063600408914</v>
      </c>
      <c r="AY221" s="21">
        <f>AY201-Baseline!AY201</f>
        <v>86.942373282237426</v>
      </c>
      <c r="AZ221" s="21">
        <f>AZ201-Baseline!AZ201</f>
        <v>88.387398119503615</v>
      </c>
      <c r="BA221" s="21">
        <f>BA201-Baseline!BA201</f>
        <v>89.861928666237773</v>
      </c>
      <c r="BB221" s="21">
        <f>BB201-Baseline!BB201</f>
        <v>91.370590315188721</v>
      </c>
    </row>
    <row r="222" spans="1:54" outlineLevel="2">
      <c r="A222" s="475"/>
      <c r="B222" s="150" t="s">
        <v>489</v>
      </c>
      <c r="C222" s="19"/>
      <c r="D222" s="135" t="s">
        <v>379</v>
      </c>
      <c r="E222" s="21">
        <f>E202-Baseline!E202</f>
        <v>6.3119825770097151</v>
      </c>
      <c r="F222" s="21">
        <f>F202-Baseline!F202</f>
        <v>6.4150008097439564</v>
      </c>
      <c r="G222" s="21">
        <f>G202-Baseline!G202</f>
        <v>6.5204685452047757</v>
      </c>
      <c r="H222" s="21">
        <f>H202-Baseline!H202</f>
        <v>6.6284252403391033</v>
      </c>
      <c r="I222" s="21">
        <f>I202-Baseline!I202</f>
        <v>6.7389093082230742</v>
      </c>
      <c r="J222" s="21">
        <f>J202-Baseline!J202</f>
        <v>6.851948326575271</v>
      </c>
      <c r="K222" s="21">
        <f>K202-Baseline!K202</f>
        <v>6.8698285650759869</v>
      </c>
      <c r="L222" s="21">
        <f>L202-Baseline!L202</f>
        <v>6.8503353120639527</v>
      </c>
      <c r="M222" s="21">
        <f>M202-Baseline!M202</f>
        <v>6.8349094526466914</v>
      </c>
      <c r="N222" s="21">
        <f>N202-Baseline!N202</f>
        <v>6.8234782534760416</v>
      </c>
      <c r="O222" s="21">
        <f>O202-Baseline!O202</f>
        <v>6.8159725911612039</v>
      </c>
      <c r="P222" s="21">
        <f>P202-Baseline!P202</f>
        <v>6.8123268547562885</v>
      </c>
      <c r="Q222" s="21">
        <f>Q202-Baseline!Q202</f>
        <v>6.8108714723865207</v>
      </c>
      <c r="R222" s="21">
        <f>R202-Baseline!R202</f>
        <v>6.8049411635666202</v>
      </c>
      <c r="S222" s="21">
        <f>S202-Baseline!S202</f>
        <v>6.8028041147368086</v>
      </c>
      <c r="T222" s="21">
        <f>T202-Baseline!T202</f>
        <v>6.8043997743481617</v>
      </c>
      <c r="U222" s="21">
        <f>U202-Baseline!U202</f>
        <v>6.809221728999943</v>
      </c>
      <c r="V222" s="21">
        <f>V202-Baseline!V202</f>
        <v>6.8153623845183899</v>
      </c>
      <c r="W222" s="21">
        <f>W202-Baseline!W202</f>
        <v>6.8250860796492576</v>
      </c>
      <c r="X222" s="21">
        <f>X202-Baseline!X202</f>
        <v>6.8383340736818283</v>
      </c>
      <c r="Y222" s="21">
        <f>Y202-Baseline!Y202</f>
        <v>6.8550470626206241</v>
      </c>
      <c r="Z222" s="21">
        <f>Z202-Baseline!Z202</f>
        <v>6.8751986738091526</v>
      </c>
      <c r="AA222" s="21">
        <f>AA202-Baseline!AA202</f>
        <v>6.898746263650855</v>
      </c>
      <c r="AB222" s="21">
        <f>AB202-Baseline!AB202</f>
        <v>6.9256499031041701</v>
      </c>
      <c r="AC222" s="21">
        <f>AC202-Baseline!AC202</f>
        <v>66.971784394645468</v>
      </c>
      <c r="AD222" s="21">
        <f>AD202-Baseline!AD202</f>
        <v>67.281791705211006</v>
      </c>
      <c r="AE222" s="21">
        <f>AE202-Baseline!AE202</f>
        <v>67.622612529092578</v>
      </c>
      <c r="AF222" s="21">
        <f>AF202-Baseline!AF202</f>
        <v>67.993940216768252</v>
      </c>
      <c r="AG222" s="21">
        <f>AG202-Baseline!AG202</f>
        <v>68.395490591180774</v>
      </c>
      <c r="AH222" s="21">
        <f>AH202-Baseline!AH202</f>
        <v>68.827001446174904</v>
      </c>
      <c r="AI222" s="21">
        <f>AI202-Baseline!AI202</f>
        <v>69.288232095901577</v>
      </c>
      <c r="AJ222" s="21">
        <f>AJ202-Baseline!AJ202</f>
        <v>70.107996302592824</v>
      </c>
      <c r="AK222" s="21">
        <f>AK202-Baseline!AK202</f>
        <v>70.963966464249197</v>
      </c>
      <c r="AL222" s="21">
        <f>AL202-Baseline!AL202</f>
        <v>71.856429197728062</v>
      </c>
      <c r="AM222" s="21">
        <f>AM202-Baseline!AM202</f>
        <v>72.78569188088872</v>
      </c>
      <c r="AN222" s="21">
        <f>AN202-Baseline!AN202</f>
        <v>73.75207420025707</v>
      </c>
      <c r="AO222" s="21">
        <f>AO202-Baseline!AO202</f>
        <v>74.755932170220134</v>
      </c>
      <c r="AP222" s="21">
        <f>AP202-Baseline!AP202</f>
        <v>75.797637212077632</v>
      </c>
      <c r="AQ222" s="21">
        <f>AQ202-Baseline!AQ202</f>
        <v>76.877580223765293</v>
      </c>
      <c r="AR222" s="21">
        <f>AR202-Baseline!AR202</f>
        <v>77.996173183375788</v>
      </c>
      <c r="AS222" s="21">
        <f>AS202-Baseline!AS202</f>
        <v>79.153849254460667</v>
      </c>
      <c r="AT222" s="21">
        <f>AT202-Baseline!AT202</f>
        <v>80.351062906361861</v>
      </c>
      <c r="AU222" s="21">
        <f>AU202-Baseline!AU202</f>
        <v>81.588290045953414</v>
      </c>
      <c r="AV222" s="21">
        <f>AV202-Baseline!AV202</f>
        <v>82.866028158663326</v>
      </c>
      <c r="AW222" s="21">
        <f>AW202-Baseline!AW202</f>
        <v>84.184796464612745</v>
      </c>
      <c r="AX222" s="21">
        <f>AX202-Baseline!AX202</f>
        <v>85.545136088057546</v>
      </c>
      <c r="AY222" s="21">
        <f>AY202-Baseline!AY202</f>
        <v>86.947610239318067</v>
      </c>
      <c r="AZ222" s="21">
        <f>AZ202-Baseline!AZ202</f>
        <v>88.392804409166118</v>
      </c>
      <c r="BA222" s="21">
        <f>BA202-Baseline!BA202</f>
        <v>89.867509284545406</v>
      </c>
      <c r="BB222" s="21">
        <f>BB202-Baseline!BB202</f>
        <v>91.376350230579092</v>
      </c>
    </row>
    <row r="223" spans="1:54" outlineLevel="2">
      <c r="B223" s="19"/>
      <c r="C223" s="19"/>
      <c r="D223" s="19"/>
      <c r="E223" s="15"/>
    </row>
    <row r="224" spans="1:54" outlineLevel="2">
      <c r="A224" s="473" t="s">
        <v>490</v>
      </c>
      <c r="B224" s="150" t="s">
        <v>487</v>
      </c>
      <c r="C224" s="19"/>
      <c r="D224" s="135" t="s">
        <v>379</v>
      </c>
      <c r="E224" s="21">
        <f>E204-Baseline!E204</f>
        <v>6.3113649596353012</v>
      </c>
      <c r="F224" s="21">
        <f>F204-Baseline!F204</f>
        <v>12.725735328210787</v>
      </c>
      <c r="G224" s="21">
        <f>G204-Baseline!G204</f>
        <v>19.245555322147666</v>
      </c>
      <c r="H224" s="21">
        <f>H204-Baseline!H204</f>
        <v>25.873312956467615</v>
      </c>
      <c r="I224" s="21">
        <f>I204-Baseline!I204</f>
        <v>32.611539194055005</v>
      </c>
      <c r="J224" s="21">
        <f>J204-Baseline!J204</f>
        <v>39.462788075121672</v>
      </c>
      <c r="K224" s="21">
        <f>K204-Baseline!K204</f>
        <v>46.33189514222822</v>
      </c>
      <c r="L224" s="21">
        <f>L204-Baseline!L204</f>
        <v>53.181490546325861</v>
      </c>
      <c r="M224" s="21">
        <f>M204-Baseline!M204</f>
        <v>60.015640664181646</v>
      </c>
      <c r="N224" s="21">
        <f>N204-Baseline!N204</f>
        <v>66.838334247662047</v>
      </c>
      <c r="O224" s="21">
        <f>O204-Baseline!O204</f>
        <v>73.653500529626342</v>
      </c>
      <c r="P224" s="21">
        <f>P204-Baseline!P204</f>
        <v>80.464998296952757</v>
      </c>
      <c r="Q224" s="21">
        <f>Q204-Baseline!Q204</f>
        <v>87.275016720717446</v>
      </c>
      <c r="R224" s="21">
        <f>R204-Baseline!R204</f>
        <v>94.079084756913886</v>
      </c>
      <c r="S224" s="21">
        <f>S204-Baseline!S204</f>
        <v>100.88098995431064</v>
      </c>
      <c r="T224" s="21">
        <f>T204-Baseline!T204</f>
        <v>107.6844637314974</v>
      </c>
      <c r="U224" s="21">
        <f>U204-Baseline!U204</f>
        <v>114.4927310433127</v>
      </c>
      <c r="V224" s="21">
        <f>V204-Baseline!V204</f>
        <v>121.30711459531909</v>
      </c>
      <c r="W224" s="21">
        <f>W204-Baseline!W204</f>
        <v>128.13119065829659</v>
      </c>
      <c r="X224" s="21">
        <f>X204-Baseline!X204</f>
        <v>134.96848757968647</v>
      </c>
      <c r="Y224" s="21">
        <f>Y204-Baseline!Y204</f>
        <v>141.82246332092149</v>
      </c>
      <c r="Z224" s="21">
        <f>Z204-Baseline!Z204</f>
        <v>148.69656059453766</v>
      </c>
      <c r="AA224" s="21">
        <f>AA204-Baseline!AA204</f>
        <v>155.5941738596099</v>
      </c>
      <c r="AB224" s="21">
        <f>AB204-Baseline!AB204</f>
        <v>162.51865758492204</v>
      </c>
      <c r="AC224" s="21">
        <f>AC204-Baseline!AC204</f>
        <v>229.48913842331535</v>
      </c>
      <c r="AD224" s="21">
        <f>AD204-Baseline!AD204</f>
        <v>296.76958849988102</v>
      </c>
      <c r="AE224" s="21">
        <f>AE204-Baseline!AE204</f>
        <v>364.39082079426998</v>
      </c>
      <c r="AF224" s="21">
        <f>AF204-Baseline!AF204</f>
        <v>432.38334094618239</v>
      </c>
      <c r="AG224" s="21">
        <f>AG204-Baseline!AG204</f>
        <v>500.77737058242565</v>
      </c>
      <c r="AH224" s="21">
        <f>AH204-Baseline!AH204</f>
        <v>569.60286920028238</v>
      </c>
      <c r="AI224" s="21">
        <f>AI204-Baseline!AI204</f>
        <v>638.88955555610255</v>
      </c>
      <c r="AJ224" s="21">
        <f>AJ204-Baseline!AJ204</f>
        <v>708.9959544213732</v>
      </c>
      <c r="AK224" s="21">
        <f>AK204-Baseline!AK204</f>
        <v>779.95827014262784</v>
      </c>
      <c r="AL224" s="21">
        <f>AL204-Baseline!AL204</f>
        <v>851.81299367601434</v>
      </c>
      <c r="AM224" s="21">
        <f>AM204-Baseline!AM204</f>
        <v>924.59692331205054</v>
      </c>
      <c r="AN224" s="21">
        <f>AN204-Baseline!AN204</f>
        <v>998.34717697288465</v>
      </c>
      <c r="AO224" s="21">
        <f>AO204-Baseline!AO204</f>
        <v>1073.1012285457487</v>
      </c>
      <c r="AP224" s="21">
        <f>AP204-Baseline!AP204</f>
        <v>1148.8969232913494</v>
      </c>
      <c r="AQ224" s="21">
        <f>AQ204-Baseline!AQ204</f>
        <v>1225.7724973219072</v>
      </c>
      <c r="AR224" s="21">
        <f>AR204-Baseline!AR204</f>
        <v>1303.7665986748113</v>
      </c>
      <c r="AS224" s="21">
        <f>AS204-Baseline!AS204</f>
        <v>1382.918308497427</v>
      </c>
      <c r="AT224" s="21">
        <f>AT204-Baseline!AT204</f>
        <v>1463.2671623528545</v>
      </c>
      <c r="AU224" s="21">
        <f>AU204-Baseline!AU204</f>
        <v>1544.8531716560831</v>
      </c>
      <c r="AV224" s="21">
        <f>AV204-Baseline!AV204</f>
        <v>1627.7168452507422</v>
      </c>
      <c r="AW224" s="21">
        <f>AW204-Baseline!AW204</f>
        <v>1711.8992111419802</v>
      </c>
      <c r="AX224" s="21">
        <f>AX204-Baseline!AX204</f>
        <v>1797.4418383993932</v>
      </c>
      <c r="AY224" s="21">
        <f>AY204-Baseline!AY204</f>
        <v>1884.3868592416161</v>
      </c>
      <c r="AZ224" s="21">
        <f>AZ204-Baseline!AZ204</f>
        <v>1972.7769913150855</v>
      </c>
      <c r="BA224" s="21">
        <f>BA204-Baseline!BA204</f>
        <v>2062.6417428885243</v>
      </c>
      <c r="BB224" s="21">
        <f>BB204-Baseline!BB204</f>
        <v>2154.0152476104727</v>
      </c>
    </row>
    <row r="225" spans="1:54" outlineLevel="2">
      <c r="A225" s="474"/>
      <c r="B225" s="150" t="s">
        <v>488</v>
      </c>
      <c r="C225" s="19"/>
      <c r="D225" s="135" t="s">
        <v>379</v>
      </c>
      <c r="E225" s="21">
        <f>E205-Baseline!E205</f>
        <v>6.310751233637502</v>
      </c>
      <c r="F225" s="21">
        <f>F205-Baseline!F205</f>
        <v>12.72448877963245</v>
      </c>
      <c r="G225" s="21">
        <f>G205-Baseline!G205</f>
        <v>19.243660954404479</v>
      </c>
      <c r="H225" s="21">
        <f>H205-Baseline!H205</f>
        <v>25.870755495798232</v>
      </c>
      <c r="I225" s="21">
        <f>I205-Baseline!I205</f>
        <v>32.608298518005519</v>
      </c>
      <c r="J225" s="21">
        <f>J205-Baseline!J205</f>
        <v>39.458843674963283</v>
      </c>
      <c r="K225" s="21">
        <f>K205-Baseline!K205</f>
        <v>46.327230737391602</v>
      </c>
      <c r="L225" s="21">
        <f>L205-Baseline!L205</f>
        <v>53.176084835898699</v>
      </c>
      <c r="M225" s="21">
        <f>M205-Baseline!M205</f>
        <v>60.009471944162733</v>
      </c>
      <c r="N225" s="21">
        <f>N205-Baseline!N205</f>
        <v>66.831385259064234</v>
      </c>
      <c r="O225" s="21">
        <f>O205-Baseline!O205</f>
        <v>73.645748809188063</v>
      </c>
      <c r="P225" s="21">
        <f>P205-Baseline!P205</f>
        <v>80.456420965765474</v>
      </c>
      <c r="Q225" s="21">
        <f>Q205-Baseline!Q205</f>
        <v>87.265590480195883</v>
      </c>
      <c r="R225" s="21">
        <f>R205-Baseline!R205</f>
        <v>94.068780773834973</v>
      </c>
      <c r="S225" s="21">
        <f>S205-Baseline!S205</f>
        <v>100.86978380860582</v>
      </c>
      <c r="T225" s="21">
        <f>T205-Baseline!T205</f>
        <v>107.67233056010976</v>
      </c>
      <c r="U225" s="21">
        <f>U205-Baseline!U205</f>
        <v>114.47964553709308</v>
      </c>
      <c r="V225" s="21">
        <f>V205-Baseline!V205</f>
        <v>121.29304559891197</v>
      </c>
      <c r="W225" s="21">
        <f>W205-Baseline!W205</f>
        <v>128.11611188663025</v>
      </c>
      <c r="X225" s="21">
        <f>X205-Baseline!X205</f>
        <v>134.95236674168802</v>
      </c>
      <c r="Y225" s="21">
        <f>Y205-Baseline!Y205</f>
        <v>141.80527314067965</v>
      </c>
      <c r="Z225" s="21">
        <f>Z205-Baseline!Z205</f>
        <v>148.67826762469599</v>
      </c>
      <c r="AA225" s="21">
        <f>AA205-Baseline!AA205</f>
        <v>155.57474402632076</v>
      </c>
      <c r="AB225" s="21">
        <f>AB205-Baseline!AB205</f>
        <v>162.49805618206179</v>
      </c>
      <c r="AC225" s="21">
        <f>AC205-Baseline!AC205</f>
        <v>229.46722664195164</v>
      </c>
      <c r="AD225" s="21">
        <f>AD205-Baseline!AD205</f>
        <v>296.74632721274008</v>
      </c>
      <c r="AE225" s="21">
        <f>AE205-Baseline!AE205</f>
        <v>364.36616928725402</v>
      </c>
      <c r="AF225" s="21">
        <f>AF205-Baseline!AF205</f>
        <v>432.3572576900475</v>
      </c>
      <c r="AG225" s="21">
        <f>AG205-Baseline!AG205</f>
        <v>500.74981309982019</v>
      </c>
      <c r="AH225" s="21">
        <f>AH205-Baseline!AH205</f>
        <v>569.57379394290501</v>
      </c>
      <c r="AI225" s="21">
        <f>AI205-Baseline!AI205</f>
        <v>638.85891778948849</v>
      </c>
      <c r="AJ225" s="21">
        <f>AJ205-Baseline!AJ205</f>
        <v>708.96370045785295</v>
      </c>
      <c r="AK225" s="21">
        <f>AK205-Baseline!AK205</f>
        <v>779.92434468585611</v>
      </c>
      <c r="AL225" s="21">
        <f>AL205-Baseline!AL205</f>
        <v>851.77733973277827</v>
      </c>
      <c r="AM225" s="21">
        <f>AM205-Baseline!AM205</f>
        <v>924.55948213201225</v>
      </c>
      <c r="AN225" s="21">
        <f>AN205-Baseline!AN205</f>
        <v>998.30788800527364</v>
      </c>
      <c r="AO225" s="21">
        <f>AO205-Baseline!AO205</f>
        <v>1073.0600294000831</v>
      </c>
      <c r="AP225" s="21">
        <f>AP205-Baseline!AP205</f>
        <v>1148.8537496842048</v>
      </c>
      <c r="AQ225" s="21">
        <f>AQ205-Baseline!AQ205</f>
        <v>1225.7272830182469</v>
      </c>
      <c r="AR225" s="21">
        <f>AR205-Baseline!AR205</f>
        <v>1303.7192754349014</v>
      </c>
      <c r="AS225" s="21">
        <f>AS205-Baseline!AS205</f>
        <v>1382.8688060231138</v>
      </c>
      <c r="AT225" s="21">
        <f>AT205-Baseline!AT205</f>
        <v>1463.2154082307429</v>
      </c>
      <c r="AU225" s="21">
        <f>AU205-Baseline!AU205</f>
        <v>1544.7990912980536</v>
      </c>
      <c r="AV225" s="21">
        <f>AV205-Baseline!AV205</f>
        <v>1627.6603618336665</v>
      </c>
      <c r="AW225" s="21">
        <f>AW205-Baseline!AW205</f>
        <v>1711.8402455465391</v>
      </c>
      <c r="AX225" s="21">
        <f>AX205-Baseline!AX205</f>
        <v>1797.3803091469481</v>
      </c>
      <c r="AY225" s="21">
        <f>AY205-Baseline!AY205</f>
        <v>1884.3226824291855</v>
      </c>
      <c r="AZ225" s="21">
        <f>AZ205-Baseline!AZ205</f>
        <v>1972.7100805486891</v>
      </c>
      <c r="BA225" s="21">
        <f>BA205-Baseline!BA205</f>
        <v>2062.5720092149268</v>
      </c>
      <c r="BB225" s="21">
        <f>BB205-Baseline!BB205</f>
        <v>2153.9425995301153</v>
      </c>
    </row>
    <row r="226" spans="1:54" outlineLevel="2">
      <c r="A226" s="475"/>
      <c r="B226" s="150" t="s">
        <v>489</v>
      </c>
      <c r="C226" s="19"/>
      <c r="D226" s="135" t="s">
        <v>379</v>
      </c>
      <c r="E226" s="21">
        <f>E206-Baseline!E206</f>
        <v>6.3119825770097151</v>
      </c>
      <c r="F226" s="21">
        <f>F206-Baseline!F206</f>
        <v>12.726983386753671</v>
      </c>
      <c r="G226" s="21">
        <f>G206-Baseline!G206</f>
        <v>19.247451931958448</v>
      </c>
      <c r="H226" s="21">
        <f>H206-Baseline!H206</f>
        <v>25.87587717229755</v>
      </c>
      <c r="I226" s="21">
        <f>I206-Baseline!I206</f>
        <v>32.614786480520621</v>
      </c>
      <c r="J226" s="21">
        <f>J206-Baseline!J206</f>
        <v>39.466734807095889</v>
      </c>
      <c r="K226" s="21">
        <f>K206-Baseline!K206</f>
        <v>46.336563372171874</v>
      </c>
      <c r="L226" s="21">
        <f>L206-Baseline!L206</f>
        <v>53.186898684235828</v>
      </c>
      <c r="M226" s="21">
        <f>M206-Baseline!M206</f>
        <v>60.02180813688252</v>
      </c>
      <c r="N226" s="21">
        <f>N206-Baseline!N206</f>
        <v>66.845286390358567</v>
      </c>
      <c r="O226" s="21">
        <f>O206-Baseline!O206</f>
        <v>73.661258981519765</v>
      </c>
      <c r="P226" s="21">
        <f>P206-Baseline!P206</f>
        <v>80.473585836276058</v>
      </c>
      <c r="Q226" s="21">
        <f>Q206-Baseline!Q206</f>
        <v>87.284457308662581</v>
      </c>
      <c r="R226" s="21">
        <f>R206-Baseline!R206</f>
        <v>94.089398472229206</v>
      </c>
      <c r="S226" s="21">
        <f>S206-Baseline!S206</f>
        <v>100.89220258696602</v>
      </c>
      <c r="T226" s="21">
        <f>T206-Baseline!T206</f>
        <v>107.69660236131418</v>
      </c>
      <c r="U226" s="21">
        <f>U206-Baseline!U206</f>
        <v>114.50582409031412</v>
      </c>
      <c r="V226" s="21">
        <f>V206-Baseline!V206</f>
        <v>121.32118647483252</v>
      </c>
      <c r="W226" s="21">
        <f>W206-Baseline!W206</f>
        <v>128.14627255448178</v>
      </c>
      <c r="X226" s="21">
        <f>X206-Baseline!X206</f>
        <v>134.98460662816362</v>
      </c>
      <c r="Y226" s="21">
        <f>Y206-Baseline!Y206</f>
        <v>141.83965369078425</v>
      </c>
      <c r="Z226" s="21">
        <f>Z206-Baseline!Z206</f>
        <v>148.71485236459341</v>
      </c>
      <c r="AA226" s="21">
        <f>AA206-Baseline!AA206</f>
        <v>155.61359862824426</v>
      </c>
      <c r="AB226" s="21">
        <f>AB206-Baseline!AB206</f>
        <v>162.53924853134842</v>
      </c>
      <c r="AC226" s="21">
        <f>AC206-Baseline!AC206</f>
        <v>229.5110329259939</v>
      </c>
      <c r="AD226" s="21">
        <f>AD206-Baseline!AD206</f>
        <v>296.79282463120489</v>
      </c>
      <c r="AE226" s="21">
        <f>AE206-Baseline!AE206</f>
        <v>364.41543716029747</v>
      </c>
      <c r="AF226" s="21">
        <f>AF206-Baseline!AF206</f>
        <v>432.40937737706571</v>
      </c>
      <c r="AG226" s="21">
        <f>AG206-Baseline!AG206</f>
        <v>500.80486796824647</v>
      </c>
      <c r="AH226" s="21">
        <f>AH206-Baseline!AH206</f>
        <v>569.63186941442132</v>
      </c>
      <c r="AI226" s="21">
        <f>AI206-Baseline!AI206</f>
        <v>638.92010151032287</v>
      </c>
      <c r="AJ226" s="21">
        <f>AJ206-Baseline!AJ206</f>
        <v>709.02809781291569</v>
      </c>
      <c r="AK226" s="21">
        <f>AK206-Baseline!AK206</f>
        <v>779.9920642771649</v>
      </c>
      <c r="AL226" s="21">
        <f>AL206-Baseline!AL206</f>
        <v>851.84849347489296</v>
      </c>
      <c r="AM226" s="21">
        <f>AM206-Baseline!AM206</f>
        <v>924.63418535578171</v>
      </c>
      <c r="AN226" s="21">
        <f>AN206-Baseline!AN206</f>
        <v>998.38625955603879</v>
      </c>
      <c r="AO226" s="21">
        <f>AO206-Baseline!AO206</f>
        <v>1073.1421917262589</v>
      </c>
      <c r="AP226" s="21">
        <f>AP206-Baseline!AP206</f>
        <v>1148.9398289383366</v>
      </c>
      <c r="AQ226" s="21">
        <f>AQ206-Baseline!AQ206</f>
        <v>1225.817409162102</v>
      </c>
      <c r="AR226" s="21">
        <f>AR206-Baseline!AR206</f>
        <v>1303.8135823454777</v>
      </c>
      <c r="AS226" s="21">
        <f>AS206-Baseline!AS206</f>
        <v>1382.9674315999384</v>
      </c>
      <c r="AT226" s="21">
        <f>AT206-Baseline!AT206</f>
        <v>1463.3184945063003</v>
      </c>
      <c r="AU226" s="21">
        <f>AU206-Baseline!AU206</f>
        <v>1544.9067845522538</v>
      </c>
      <c r="AV226" s="21">
        <f>AV206-Baseline!AV206</f>
        <v>1627.7728127109172</v>
      </c>
      <c r="AW226" s="21">
        <f>AW206-Baseline!AW206</f>
        <v>1711.9576091755298</v>
      </c>
      <c r="AX226" s="21">
        <f>AX206-Baseline!AX206</f>
        <v>1797.5027452635873</v>
      </c>
      <c r="AY226" s="21">
        <f>AY206-Baseline!AY206</f>
        <v>1884.4503555029053</v>
      </c>
      <c r="AZ226" s="21">
        <f>AZ206-Baseline!AZ206</f>
        <v>1972.8431599120713</v>
      </c>
      <c r="BA226" s="21">
        <f>BA206-Baseline!BA206</f>
        <v>2062.7106691966169</v>
      </c>
      <c r="BB226" s="21">
        <f>BB206-Baseline!BB206</f>
        <v>2154.0870194271961</v>
      </c>
    </row>
    <row r="227" spans="1:54" outlineLevel="1">
      <c r="B227" s="19"/>
      <c r="C227" s="19"/>
      <c r="D227" s="19"/>
      <c r="E227" s="15"/>
    </row>
    <row r="228" spans="1:54" ht="14" outlineLevel="1" thickBot="1">
      <c r="B228" s="19"/>
      <c r="C228" s="19"/>
      <c r="D228" s="19"/>
      <c r="E228" s="130">
        <v>2027</v>
      </c>
      <c r="F228" s="130">
        <v>2028</v>
      </c>
      <c r="G228" s="130">
        <v>2029</v>
      </c>
      <c r="H228" s="130">
        <v>2030</v>
      </c>
      <c r="I228" s="130">
        <v>2031</v>
      </c>
      <c r="J228" s="130">
        <v>2032</v>
      </c>
      <c r="K228" s="130">
        <v>2033</v>
      </c>
      <c r="L228" s="130">
        <v>2034</v>
      </c>
      <c r="M228" s="130">
        <v>2035</v>
      </c>
      <c r="N228" s="130">
        <v>2036</v>
      </c>
      <c r="O228" s="130">
        <v>2037</v>
      </c>
      <c r="P228" s="130">
        <v>2038</v>
      </c>
      <c r="Q228" s="130">
        <v>2039</v>
      </c>
      <c r="R228" s="130">
        <v>2040</v>
      </c>
      <c r="S228" s="130">
        <v>2041</v>
      </c>
      <c r="T228" s="130">
        <v>2042</v>
      </c>
      <c r="U228" s="130">
        <v>2043</v>
      </c>
      <c r="V228" s="130">
        <v>2044</v>
      </c>
      <c r="W228" s="130">
        <v>2045</v>
      </c>
      <c r="X228" s="130">
        <v>2046</v>
      </c>
      <c r="Y228" s="130">
        <v>2047</v>
      </c>
      <c r="Z228" s="130">
        <v>2048</v>
      </c>
      <c r="AA228" s="130">
        <v>2049</v>
      </c>
      <c r="AB228" s="130">
        <v>2050</v>
      </c>
      <c r="AC228" s="130">
        <v>2051</v>
      </c>
      <c r="AD228" s="130">
        <v>2052</v>
      </c>
      <c r="AE228" s="130">
        <v>2053</v>
      </c>
      <c r="AF228" s="130">
        <v>2054</v>
      </c>
      <c r="AG228" s="130">
        <v>2055</v>
      </c>
      <c r="AH228" s="130">
        <v>2056</v>
      </c>
      <c r="AI228" s="130">
        <v>2057</v>
      </c>
      <c r="AJ228" s="130">
        <v>2058</v>
      </c>
      <c r="AK228" s="130">
        <v>2059</v>
      </c>
      <c r="AL228" s="130">
        <v>2060</v>
      </c>
      <c r="AM228" s="130">
        <v>2061</v>
      </c>
      <c r="AN228" s="130">
        <v>2062</v>
      </c>
      <c r="AO228" s="130">
        <v>2063</v>
      </c>
      <c r="AP228" s="130">
        <v>2064</v>
      </c>
      <c r="AQ228" s="130">
        <v>2065</v>
      </c>
      <c r="AR228" s="130">
        <v>2066</v>
      </c>
      <c r="AS228" s="130">
        <v>2067</v>
      </c>
      <c r="AT228" s="130">
        <v>2068</v>
      </c>
      <c r="AU228" s="130">
        <v>2069</v>
      </c>
      <c r="AV228" s="130">
        <v>2070</v>
      </c>
      <c r="AW228" s="130">
        <v>2071</v>
      </c>
      <c r="AX228" s="130">
        <v>2072</v>
      </c>
      <c r="AY228" s="130">
        <v>2073</v>
      </c>
      <c r="AZ228" s="130">
        <v>2074</v>
      </c>
      <c r="BA228" s="130">
        <v>2075</v>
      </c>
      <c r="BB228" s="130">
        <v>2076</v>
      </c>
    </row>
    <row r="229" spans="1:54" ht="14.5" outlineLevel="1" thickTop="1" thickBot="1">
      <c r="A229" s="57"/>
      <c r="B229" s="56" t="s">
        <v>494</v>
      </c>
      <c r="C229" s="57"/>
      <c r="D229" s="56" t="s">
        <v>379</v>
      </c>
      <c r="E229" s="92"/>
      <c r="F229" s="92"/>
      <c r="G229" s="92"/>
      <c r="H229" s="92"/>
      <c r="I229" s="92"/>
      <c r="J229" s="92"/>
      <c r="K229" s="92"/>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2"/>
      <c r="AM229" s="92"/>
      <c r="AN229" s="92"/>
      <c r="AO229" s="92"/>
      <c r="AP229" s="92"/>
      <c r="AQ229" s="92"/>
      <c r="AR229" s="92"/>
      <c r="AS229" s="92"/>
      <c r="AT229" s="92"/>
      <c r="AU229" s="92"/>
      <c r="AV229" s="92"/>
      <c r="AW229" s="92"/>
      <c r="AX229" s="92"/>
      <c r="AY229" s="92"/>
      <c r="AZ229" s="92"/>
      <c r="BA229" s="92"/>
      <c r="BB229" s="93"/>
    </row>
    <row r="230" spans="1:54" ht="14" outlineLevel="1" thickTop="1">
      <c r="B230" s="19"/>
      <c r="C230" s="19"/>
      <c r="D230" s="19"/>
      <c r="E230" s="15"/>
    </row>
    <row r="231" spans="1:54">
      <c r="B231" s="19"/>
      <c r="C231" s="19"/>
      <c r="D231" s="19"/>
      <c r="E231" s="15"/>
    </row>
    <row r="232" spans="1:54">
      <c r="B232" s="19"/>
      <c r="C232" s="19"/>
      <c r="D232" s="19"/>
      <c r="E232" s="15"/>
    </row>
    <row r="233" spans="1:54">
      <c r="B233" s="19"/>
      <c r="C233" s="19"/>
      <c r="D233" s="19"/>
      <c r="E233" s="15"/>
    </row>
    <row r="234" spans="1:54">
      <c r="B234" s="19"/>
      <c r="C234" s="19"/>
      <c r="D234" s="19"/>
      <c r="E234" s="15"/>
    </row>
    <row r="235" spans="1:54">
      <c r="B235" s="19"/>
      <c r="C235" s="19"/>
      <c r="D235" s="19"/>
      <c r="E235" s="15"/>
    </row>
    <row r="236" spans="1:54">
      <c r="B236" s="19"/>
      <c r="C236" s="19"/>
      <c r="D236" s="19"/>
      <c r="E236" s="15"/>
    </row>
    <row r="237" spans="1:54">
      <c r="B237" s="19"/>
      <c r="C237" s="19"/>
      <c r="D237" s="19"/>
      <c r="E237" s="15"/>
    </row>
    <row r="238" spans="1:54">
      <c r="B238" s="19"/>
      <c r="C238" s="19"/>
      <c r="D238" s="19"/>
      <c r="E238" s="15"/>
    </row>
    <row r="239" spans="1:54">
      <c r="B239" s="19"/>
      <c r="C239" s="19"/>
      <c r="D239" s="19"/>
      <c r="E239" s="15"/>
    </row>
    <row r="240" spans="1:54">
      <c r="B240" s="19"/>
      <c r="C240" s="19"/>
      <c r="D240" s="19"/>
      <c r="E240" s="15"/>
    </row>
    <row r="241" spans="2:5">
      <c r="B241" s="19"/>
      <c r="C241" s="19"/>
      <c r="D241" s="19"/>
      <c r="E241" s="15"/>
    </row>
    <row r="242" spans="2:5">
      <c r="B242" s="19"/>
      <c r="C242" s="19"/>
      <c r="D242" s="19"/>
      <c r="E242" s="15"/>
    </row>
    <row r="243" spans="2:5">
      <c r="B243" s="19"/>
      <c r="C243" s="19"/>
      <c r="D243" s="19"/>
      <c r="E243" s="15"/>
    </row>
    <row r="244" spans="2:5">
      <c r="B244" s="19"/>
      <c r="C244" s="19"/>
      <c r="D244" s="19"/>
      <c r="E244" s="15"/>
    </row>
    <row r="245" spans="2:5">
      <c r="B245" s="19"/>
      <c r="C245" s="19"/>
      <c r="D245" s="19"/>
      <c r="E245" s="15"/>
    </row>
    <row r="246" spans="2:5">
      <c r="B246" s="19"/>
      <c r="C246" s="19"/>
      <c r="D246" s="19"/>
      <c r="E246" s="15"/>
    </row>
    <row r="247" spans="2:5">
      <c r="B247" s="19"/>
      <c r="C247" s="19"/>
      <c r="D247" s="19"/>
      <c r="E247" s="15"/>
    </row>
    <row r="248" spans="2:5">
      <c r="B248" s="19"/>
      <c r="C248" s="19"/>
      <c r="D248" s="19"/>
      <c r="E248" s="15"/>
    </row>
    <row r="249" spans="2:5">
      <c r="B249" s="19"/>
      <c r="C249" s="19"/>
      <c r="D249" s="19"/>
      <c r="E249" s="15"/>
    </row>
    <row r="250" spans="2:5">
      <c r="B250" s="19"/>
      <c r="C250" s="19"/>
      <c r="D250" s="19"/>
      <c r="E250" s="15"/>
    </row>
    <row r="251" spans="2:5">
      <c r="B251" s="19"/>
      <c r="C251" s="19"/>
      <c r="D251" s="19"/>
      <c r="E251" s="15"/>
    </row>
    <row r="252" spans="2:5">
      <c r="B252" s="19"/>
      <c r="C252" s="19"/>
      <c r="D252" s="19"/>
      <c r="E252" s="15"/>
    </row>
    <row r="253" spans="2:5">
      <c r="B253" s="19"/>
      <c r="C253" s="19"/>
      <c r="D253" s="19"/>
      <c r="E253" s="15"/>
    </row>
    <row r="254" spans="2:5">
      <c r="B254" s="19"/>
      <c r="C254" s="19"/>
      <c r="D254" s="19"/>
      <c r="E254" s="15"/>
    </row>
    <row r="255" spans="2:5">
      <c r="B255" s="19"/>
      <c r="C255" s="19"/>
      <c r="D255" s="19"/>
      <c r="E255" s="15"/>
    </row>
    <row r="256" spans="2:5">
      <c r="B256" s="19"/>
      <c r="C256" s="19"/>
      <c r="D256" s="19"/>
      <c r="E256" s="15"/>
    </row>
    <row r="257" spans="2:5">
      <c r="B257" s="19"/>
      <c r="C257" s="19"/>
      <c r="D257" s="19"/>
      <c r="E257" s="15"/>
    </row>
    <row r="258" spans="2:5">
      <c r="B258" s="19"/>
      <c r="C258" s="19"/>
      <c r="D258" s="19"/>
      <c r="E258" s="15"/>
    </row>
    <row r="259" spans="2:5">
      <c r="B259" s="19"/>
      <c r="C259" s="19"/>
      <c r="D259" s="19"/>
      <c r="E259" s="15"/>
    </row>
    <row r="260" spans="2:5">
      <c r="B260" s="19"/>
      <c r="C260" s="19"/>
      <c r="D260" s="19"/>
      <c r="E260" s="15"/>
    </row>
    <row r="261" spans="2:5">
      <c r="B261" s="19"/>
      <c r="C261" s="19"/>
      <c r="D261" s="19"/>
      <c r="E261" s="15"/>
    </row>
    <row r="262" spans="2:5">
      <c r="B262" s="19"/>
      <c r="C262" s="19"/>
      <c r="D262" s="19"/>
      <c r="E262" s="15"/>
    </row>
    <row r="263" spans="2:5">
      <c r="B263" s="19"/>
      <c r="C263" s="19"/>
      <c r="D263" s="19"/>
      <c r="E263" s="15"/>
    </row>
    <row r="264" spans="2:5">
      <c r="B264" s="19"/>
      <c r="C264" s="19"/>
      <c r="D264" s="19"/>
      <c r="E264" s="15"/>
    </row>
    <row r="265" spans="2:5">
      <c r="B265" s="19"/>
      <c r="C265" s="19"/>
      <c r="D265" s="19"/>
      <c r="E265" s="15"/>
    </row>
    <row r="266" spans="2:5">
      <c r="B266" s="19"/>
      <c r="C266" s="19"/>
      <c r="D266" s="19"/>
      <c r="E266" s="15"/>
    </row>
    <row r="267" spans="2:5">
      <c r="B267" s="19"/>
      <c r="C267" s="19"/>
      <c r="D267" s="19"/>
      <c r="E267" s="15"/>
    </row>
    <row r="268" spans="2:5">
      <c r="B268" s="19"/>
      <c r="C268" s="19"/>
      <c r="D268" s="19"/>
      <c r="E268" s="15"/>
    </row>
    <row r="269" spans="2:5">
      <c r="B269" s="19"/>
      <c r="C269" s="19"/>
      <c r="D269" s="19"/>
      <c r="E269" s="15"/>
    </row>
    <row r="270" spans="2:5">
      <c r="B270" s="19"/>
      <c r="C270" s="19"/>
      <c r="D270" s="19"/>
      <c r="E270" s="15"/>
    </row>
    <row r="271" spans="2:5">
      <c r="B271" s="19"/>
      <c r="C271" s="19"/>
      <c r="D271" s="19"/>
      <c r="E271" s="15"/>
    </row>
    <row r="272" spans="2:5">
      <c r="B272" s="19"/>
      <c r="C272" s="19"/>
      <c r="D272" s="19"/>
      <c r="E272" s="15"/>
    </row>
    <row r="273" spans="2:5">
      <c r="B273" s="19"/>
      <c r="C273" s="19"/>
      <c r="D273" s="19"/>
      <c r="E273" s="15"/>
    </row>
    <row r="274" spans="2:5">
      <c r="B274" s="19"/>
      <c r="C274" s="19"/>
      <c r="D274" s="19"/>
      <c r="E274" s="15"/>
    </row>
    <row r="275" spans="2:5">
      <c r="B275" s="19"/>
      <c r="C275" s="19"/>
      <c r="D275" s="19"/>
      <c r="E275" s="15"/>
    </row>
    <row r="276" spans="2:5">
      <c r="B276" s="19"/>
      <c r="C276" s="19"/>
      <c r="D276" s="19"/>
      <c r="E276" s="15"/>
    </row>
    <row r="277" spans="2:5">
      <c r="B277" s="19"/>
      <c r="C277" s="19"/>
      <c r="D277" s="19"/>
      <c r="E277" s="15"/>
    </row>
    <row r="278" spans="2:5">
      <c r="B278" s="19"/>
      <c r="C278" s="19"/>
      <c r="D278" s="19"/>
      <c r="E278" s="15"/>
    </row>
    <row r="279" spans="2:5">
      <c r="B279" s="19"/>
      <c r="C279" s="19"/>
      <c r="D279" s="19"/>
      <c r="E279" s="15"/>
    </row>
    <row r="280" spans="2:5">
      <c r="B280" s="19"/>
      <c r="C280" s="19"/>
      <c r="D280" s="19"/>
      <c r="E280" s="15"/>
    </row>
    <row r="281" spans="2:5">
      <c r="B281" s="19"/>
      <c r="C281" s="19"/>
      <c r="D281" s="19"/>
      <c r="E281" s="15"/>
    </row>
    <row r="282" spans="2:5">
      <c r="B282" s="19"/>
      <c r="C282" s="19"/>
      <c r="D282" s="19"/>
      <c r="E282" s="15"/>
    </row>
    <row r="283" spans="2:5">
      <c r="B283" s="19"/>
      <c r="C283" s="19"/>
      <c r="D283" s="19"/>
      <c r="E283" s="15"/>
    </row>
    <row r="284" spans="2:5">
      <c r="B284" s="19"/>
      <c r="C284" s="19"/>
      <c r="D284" s="19"/>
      <c r="E284" s="15"/>
    </row>
    <row r="285" spans="2:5">
      <c r="B285" s="19"/>
      <c r="C285" s="19"/>
      <c r="D285" s="19"/>
      <c r="E285" s="15"/>
    </row>
    <row r="286" spans="2:5">
      <c r="B286" s="19"/>
      <c r="C286" s="19"/>
      <c r="D286" s="19"/>
      <c r="E286" s="15"/>
    </row>
    <row r="287" spans="2:5">
      <c r="B287" s="19"/>
      <c r="C287" s="19"/>
      <c r="D287" s="19"/>
      <c r="E287" s="15"/>
    </row>
    <row r="288" spans="2:5">
      <c r="B288" s="19"/>
      <c r="C288" s="19"/>
      <c r="D288" s="19"/>
      <c r="E288" s="15"/>
    </row>
    <row r="289" spans="2:5">
      <c r="B289" s="19"/>
      <c r="C289" s="19"/>
      <c r="D289" s="19"/>
      <c r="E289" s="15"/>
    </row>
    <row r="290" spans="2:5">
      <c r="B290" s="19"/>
      <c r="C290" s="19"/>
      <c r="D290" s="19"/>
      <c r="E290" s="15"/>
    </row>
    <row r="291" spans="2:5">
      <c r="B291" s="19"/>
      <c r="C291" s="19"/>
      <c r="D291" s="19"/>
      <c r="E291" s="15"/>
    </row>
    <row r="292" spans="2:5">
      <c r="B292" s="19"/>
      <c r="C292" s="19"/>
      <c r="D292" s="19"/>
      <c r="E292" s="15"/>
    </row>
    <row r="293" spans="2:5">
      <c r="B293" s="19"/>
      <c r="C293" s="19"/>
      <c r="D293" s="19"/>
      <c r="E293" s="15"/>
    </row>
    <row r="294" spans="2:5">
      <c r="B294" s="19"/>
      <c r="C294" s="19"/>
      <c r="D294" s="19"/>
      <c r="E294" s="15"/>
    </row>
    <row r="295" spans="2:5">
      <c r="B295" s="19"/>
      <c r="C295" s="19"/>
      <c r="D295" s="19"/>
      <c r="E295" s="15"/>
    </row>
    <row r="296" spans="2:5">
      <c r="B296" s="19"/>
      <c r="C296" s="19"/>
      <c r="D296" s="19"/>
      <c r="E296" s="15"/>
    </row>
    <row r="297" spans="2:5">
      <c r="B297" s="19"/>
      <c r="C297" s="19"/>
      <c r="D297" s="19"/>
      <c r="E297" s="15"/>
    </row>
    <row r="298" spans="2:5">
      <c r="B298" s="19"/>
      <c r="C298" s="19"/>
      <c r="D298" s="19"/>
      <c r="E298" s="15"/>
    </row>
    <row r="299" spans="2:5">
      <c r="B299" s="19"/>
      <c r="C299" s="19"/>
      <c r="D299" s="19"/>
      <c r="E299" s="15"/>
    </row>
    <row r="300" spans="2:5">
      <c r="B300" s="19"/>
      <c r="C300" s="19"/>
      <c r="D300" s="19"/>
      <c r="E300" s="15"/>
    </row>
    <row r="301" spans="2:5">
      <c r="B301" s="19"/>
      <c r="C301" s="19"/>
      <c r="D301" s="19"/>
      <c r="E301" s="15"/>
    </row>
    <row r="302" spans="2:5">
      <c r="B302" s="19"/>
      <c r="C302" s="19"/>
      <c r="D302" s="19"/>
      <c r="E302" s="15"/>
    </row>
    <row r="303" spans="2:5">
      <c r="B303" s="19"/>
      <c r="C303" s="19"/>
      <c r="D303" s="19"/>
      <c r="E303" s="15"/>
    </row>
    <row r="304" spans="2:5">
      <c r="B304" s="19"/>
      <c r="C304" s="19"/>
      <c r="D304" s="19"/>
      <c r="E304" s="15"/>
    </row>
    <row r="305" spans="2:5">
      <c r="B305" s="19"/>
      <c r="C305" s="19"/>
      <c r="D305" s="19"/>
      <c r="E305" s="15"/>
    </row>
    <row r="306" spans="2:5">
      <c r="B306" s="19"/>
      <c r="C306" s="19"/>
      <c r="D306" s="19"/>
      <c r="E306" s="15"/>
    </row>
    <row r="307" spans="2:5">
      <c r="B307" s="19"/>
      <c r="C307" s="19"/>
      <c r="D307" s="19"/>
      <c r="E307" s="15"/>
    </row>
    <row r="308" spans="2:5">
      <c r="B308" s="19"/>
      <c r="C308" s="19"/>
      <c r="D308" s="19"/>
      <c r="E308" s="15"/>
    </row>
    <row r="309" spans="2:5">
      <c r="B309" s="19"/>
      <c r="C309" s="19"/>
      <c r="D309" s="19"/>
      <c r="E309" s="15"/>
    </row>
    <row r="310" spans="2:5" ht="12.75" customHeight="1">
      <c r="B310" s="19"/>
      <c r="C310" s="19"/>
      <c r="D310" s="19"/>
      <c r="E310" s="15"/>
    </row>
    <row r="311" spans="2:5" ht="12.75" customHeight="1">
      <c r="B311" s="19"/>
      <c r="C311" s="19"/>
      <c r="D311" s="19"/>
      <c r="E311" s="15"/>
    </row>
    <row r="312" spans="2:5" ht="12.75" customHeight="1">
      <c r="B312" s="19"/>
      <c r="C312" s="19"/>
      <c r="D312" s="19"/>
      <c r="E312" s="15"/>
    </row>
    <row r="313" spans="2:5" ht="12.75" customHeight="1">
      <c r="B313" s="19"/>
      <c r="C313" s="19"/>
      <c r="D313" s="19"/>
      <c r="E313" s="15"/>
    </row>
    <row r="314" spans="2:5" ht="12.75" customHeight="1">
      <c r="B314" s="19"/>
      <c r="C314" s="19"/>
      <c r="D314" s="19"/>
      <c r="E314" s="15"/>
    </row>
    <row r="315" spans="2:5" ht="12.75" customHeight="1">
      <c r="B315" s="19"/>
      <c r="C315" s="19"/>
      <c r="D315" s="19"/>
      <c r="E315" s="15"/>
    </row>
    <row r="316" spans="2:5" ht="12.75" customHeight="1">
      <c r="B316" s="19"/>
      <c r="C316" s="19"/>
      <c r="D316" s="19"/>
      <c r="E316" s="15"/>
    </row>
    <row r="317" spans="2:5" ht="12.75" customHeight="1">
      <c r="B317" s="19"/>
      <c r="C317" s="19"/>
      <c r="D317" s="19"/>
      <c r="E317" s="15"/>
    </row>
    <row r="318" spans="2:5" ht="12.75" customHeight="1">
      <c r="B318" s="19"/>
      <c r="C318" s="19"/>
      <c r="D318" s="19"/>
      <c r="E318" s="15"/>
    </row>
    <row r="319" spans="2:5" ht="12.75" customHeight="1">
      <c r="B319" s="19"/>
      <c r="C319" s="19"/>
      <c r="D319" s="19"/>
      <c r="E319" s="15"/>
    </row>
    <row r="320" spans="2:5" ht="12.75" customHeight="1">
      <c r="B320" s="19"/>
      <c r="C320" s="19"/>
      <c r="D320" s="19"/>
      <c r="E320" s="15"/>
    </row>
    <row r="321" spans="2:5" ht="12.75" customHeight="1">
      <c r="B321" s="19"/>
      <c r="C321" s="19"/>
      <c r="D321" s="19"/>
      <c r="E321" s="15"/>
    </row>
    <row r="322" spans="2:5" ht="12.75" customHeight="1">
      <c r="B322" s="19"/>
      <c r="C322" s="19"/>
      <c r="D322" s="19"/>
      <c r="E322" s="15"/>
    </row>
    <row r="323" spans="2:5" ht="12.75" customHeight="1">
      <c r="B323" s="19"/>
      <c r="C323" s="19"/>
      <c r="D323" s="19"/>
      <c r="E323" s="15"/>
    </row>
    <row r="324" spans="2:5" ht="12.75" customHeight="1">
      <c r="B324" s="19"/>
      <c r="C324" s="19"/>
      <c r="D324" s="19"/>
      <c r="E324" s="15"/>
    </row>
    <row r="325" spans="2:5" ht="12.75" customHeight="1">
      <c r="B325" s="19"/>
      <c r="C325" s="19"/>
      <c r="D325" s="19"/>
      <c r="E325" s="15"/>
    </row>
    <row r="326" spans="2:5" ht="12.75" customHeight="1">
      <c r="B326" s="19"/>
      <c r="C326" s="19"/>
      <c r="D326" s="19"/>
      <c r="E326" s="15"/>
    </row>
    <row r="327" spans="2:5" ht="12.75" customHeight="1">
      <c r="B327" s="19"/>
      <c r="C327" s="19"/>
      <c r="D327" s="19"/>
      <c r="E327" s="15"/>
    </row>
    <row r="328" spans="2:5" ht="12.75" customHeight="1">
      <c r="B328" s="19"/>
      <c r="C328" s="19"/>
      <c r="D328" s="19"/>
      <c r="E328" s="15"/>
    </row>
    <row r="329" spans="2:5" ht="12.75" customHeight="1">
      <c r="B329" s="19"/>
      <c r="C329" s="19"/>
      <c r="D329" s="19"/>
      <c r="E329" s="15"/>
    </row>
    <row r="330" spans="2:5" ht="12.75" customHeight="1">
      <c r="B330" s="19"/>
      <c r="C330" s="19"/>
      <c r="D330" s="19"/>
      <c r="E330" s="15"/>
    </row>
    <row r="331" spans="2:5" ht="12.75" customHeight="1">
      <c r="B331" s="19"/>
      <c r="C331" s="19"/>
      <c r="D331" s="19"/>
      <c r="E331" s="15"/>
    </row>
    <row r="332" spans="2:5" ht="12.75" customHeight="1">
      <c r="B332" s="19"/>
      <c r="C332" s="19"/>
      <c r="D332" s="19"/>
      <c r="E332" s="15"/>
    </row>
    <row r="333" spans="2:5" ht="12.75" customHeight="1">
      <c r="B333" s="19"/>
      <c r="C333" s="19"/>
      <c r="D333" s="19"/>
      <c r="E333" s="15"/>
    </row>
    <row r="334" spans="2:5" ht="12.75" customHeight="1">
      <c r="B334" s="19"/>
      <c r="C334" s="19"/>
      <c r="D334" s="19"/>
      <c r="E334" s="15"/>
    </row>
    <row r="335" spans="2:5" ht="12.75" customHeight="1">
      <c r="B335" s="19"/>
      <c r="C335" s="19"/>
      <c r="D335" s="19"/>
      <c r="E335" s="15"/>
    </row>
    <row r="336" spans="2:5" ht="12.75" customHeight="1">
      <c r="B336" s="19"/>
      <c r="C336" s="19"/>
      <c r="D336" s="19"/>
      <c r="E336" s="15"/>
    </row>
    <row r="337" spans="1:5" ht="12.75" customHeight="1">
      <c r="B337" s="19"/>
      <c r="C337" s="19"/>
      <c r="D337" s="19"/>
      <c r="E337" s="15"/>
    </row>
    <row r="338" spans="1:5" ht="12.75" customHeight="1">
      <c r="B338" s="19"/>
      <c r="C338" s="19"/>
      <c r="D338" s="19"/>
      <c r="E338" s="15"/>
    </row>
    <row r="339" spans="1:5" ht="12.75" customHeight="1">
      <c r="B339" s="19"/>
      <c r="C339" s="19"/>
      <c r="D339" s="19"/>
      <c r="E339" s="15"/>
    </row>
    <row r="340" spans="1:5" ht="12.75" customHeight="1">
      <c r="B340" s="19"/>
      <c r="C340" s="19"/>
      <c r="D340" s="19"/>
      <c r="E340" s="15"/>
    </row>
    <row r="341" spans="1:5" ht="12.75" customHeight="1">
      <c r="B341" s="19"/>
      <c r="C341" s="19"/>
      <c r="D341" s="19"/>
      <c r="E341" s="15"/>
    </row>
    <row r="342" spans="1:5" ht="12.75" customHeight="1">
      <c r="B342" s="19"/>
      <c r="C342" s="19"/>
      <c r="D342" s="19"/>
      <c r="E342" s="15"/>
    </row>
    <row r="343" spans="1:5" ht="12.75" customHeight="1">
      <c r="B343" s="19"/>
      <c r="C343" s="19"/>
      <c r="D343" s="19"/>
      <c r="E343" s="15"/>
    </row>
    <row r="344" spans="1:5" ht="12.75" customHeight="1">
      <c r="B344" s="19"/>
      <c r="C344" s="19"/>
      <c r="D344" s="19"/>
      <c r="E344" s="15"/>
    </row>
    <row r="345" spans="1:5" ht="12.75" customHeight="1">
      <c r="B345" s="19"/>
      <c r="C345" s="19"/>
      <c r="D345" s="19"/>
      <c r="E345" s="15"/>
    </row>
    <row r="346" spans="1:5" ht="12.75" customHeight="1">
      <c r="B346" s="19"/>
      <c r="C346" s="19"/>
      <c r="D346" s="19"/>
      <c r="E346" s="15"/>
    </row>
    <row r="347" spans="1:5" ht="12.75" customHeight="1">
      <c r="B347" s="19"/>
      <c r="C347" s="19"/>
      <c r="D347" s="19"/>
      <c r="E347" s="15"/>
    </row>
    <row r="348" spans="1:5" ht="12.75" customHeight="1">
      <c r="B348" s="19"/>
      <c r="C348" s="19"/>
      <c r="D348" s="19"/>
      <c r="E348" s="15"/>
    </row>
    <row r="349" spans="1:5" ht="12.75" customHeight="1">
      <c r="B349" s="19"/>
      <c r="C349" s="19"/>
      <c r="D349" s="19"/>
      <c r="E349" s="15"/>
    </row>
    <row r="350" spans="1:5" ht="12.75" customHeight="1">
      <c r="A350" s="20"/>
      <c r="B350" s="19"/>
      <c r="C350" s="19"/>
      <c r="D350" s="19"/>
      <c r="E350" s="15"/>
    </row>
    <row r="351" spans="1:5" ht="12.75" customHeight="1">
      <c r="B351" s="19"/>
      <c r="C351" s="19"/>
      <c r="D351" s="19"/>
      <c r="E351" s="15"/>
    </row>
    <row r="352" spans="1:5" ht="12.75" customHeight="1">
      <c r="B352" s="19"/>
      <c r="C352" s="19"/>
      <c r="D352" s="19"/>
      <c r="E352" s="15"/>
    </row>
    <row r="353" spans="1:5" ht="12.75" customHeight="1">
      <c r="B353" s="19"/>
      <c r="C353" s="19"/>
      <c r="D353" s="19"/>
      <c r="E353" s="15"/>
    </row>
    <row r="354" spans="1:5" ht="13.5" customHeight="1" thickBot="1">
      <c r="A354" s="29"/>
      <c r="B354" s="19"/>
      <c r="C354" s="19"/>
      <c r="D354" s="19"/>
      <c r="E354" s="15"/>
    </row>
    <row r="355" spans="1:5" ht="12.75" customHeight="1">
      <c r="B355" s="19"/>
      <c r="C355" s="19"/>
      <c r="D355" s="19"/>
      <c r="E355" s="15"/>
    </row>
    <row r="356" spans="1:5" ht="12.75" customHeight="1">
      <c r="B356" s="19"/>
      <c r="C356" s="19"/>
      <c r="D356" s="19"/>
      <c r="E356" s="15"/>
    </row>
    <row r="357" spans="1:5" ht="12.75" customHeight="1">
      <c r="B357" s="19"/>
      <c r="C357" s="19"/>
      <c r="D357" s="19"/>
      <c r="E357" s="15"/>
    </row>
    <row r="358" spans="1:5" ht="12.75" customHeight="1">
      <c r="B358" s="19"/>
      <c r="C358" s="19"/>
      <c r="D358" s="19"/>
      <c r="E358" s="15"/>
    </row>
  </sheetData>
  <sheetProtection formatCells="0"/>
  <mergeCells count="47">
    <mergeCell ref="A66:A71"/>
    <mergeCell ref="A75:A77"/>
    <mergeCell ref="I2:U2"/>
    <mergeCell ref="I3:N4"/>
    <mergeCell ref="P3:U4"/>
    <mergeCell ref="I5:N18"/>
    <mergeCell ref="P5:U18"/>
    <mergeCell ref="A19:B19"/>
    <mergeCell ref="I20:N20"/>
    <mergeCell ref="P20:U20"/>
    <mergeCell ref="I21:N45"/>
    <mergeCell ref="P21:U45"/>
    <mergeCell ref="B23:G23"/>
    <mergeCell ref="D30:G30"/>
    <mergeCell ref="A31:A40"/>
    <mergeCell ref="D31:G31"/>
    <mergeCell ref="AI51:AM51"/>
    <mergeCell ref="AN51:AR51"/>
    <mergeCell ref="AS51:AW51"/>
    <mergeCell ref="AX51:BB51"/>
    <mergeCell ref="A54:A64"/>
    <mergeCell ref="J51:N51"/>
    <mergeCell ref="O51:S51"/>
    <mergeCell ref="T51:X51"/>
    <mergeCell ref="Y51:AC51"/>
    <mergeCell ref="AD51:AH51"/>
    <mergeCell ref="E51:I51"/>
    <mergeCell ref="A143:A154"/>
    <mergeCell ref="A158:A169"/>
    <mergeCell ref="A172:A174"/>
    <mergeCell ref="A176:A178"/>
    <mergeCell ref="A186:A187"/>
    <mergeCell ref="A204:A206"/>
    <mergeCell ref="A210:A218"/>
    <mergeCell ref="A220:A222"/>
    <mergeCell ref="A224:A226"/>
    <mergeCell ref="A190:A198"/>
    <mergeCell ref="A200:A202"/>
    <mergeCell ref="D37:G37"/>
    <mergeCell ref="D38:G38"/>
    <mergeCell ref="D39:G39"/>
    <mergeCell ref="D40:G40"/>
    <mergeCell ref="D32:G32"/>
    <mergeCell ref="D33:G33"/>
    <mergeCell ref="D34:G34"/>
    <mergeCell ref="D35:G35"/>
    <mergeCell ref="D36:G36"/>
  </mergeCells>
  <dataValidations count="1">
    <dataValidation type="list" allowBlank="1" showInputMessage="1" showErrorMessage="1" sqref="B7" xr:uid="{DAD54CFF-7C7E-49E4-AABF-957E00EFB1F7}">
      <formula1>"Y,N"</formula1>
    </dataValidation>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E2655C41-EFCF-4A60-B128-D14F88255E9C}">
          <x14:formula1>
            <xm:f>'Fixed Data'!$E$55:$E$58</xm:f>
          </x14:formula1>
          <xm:sqref>B158:B169 B143:B154</xm:sqref>
        </x14:dataValidation>
        <x14:dataValidation type="list" allowBlank="1" showInputMessage="1" showErrorMessage="1" xr:uid="{D8B9431C-028B-42EF-8822-5E0694FE78DB}">
          <x14:formula1>
            <xm:f>'Fixed Data'!$C$64:$C$65</xm:f>
          </x14:formula1>
          <xm:sqref>B66:B70</xm:sqref>
        </x14:dataValidation>
        <x14:dataValidation type="list" allowBlank="1" showInputMessage="1" showErrorMessage="1" xr:uid="{8FCD02A0-0A02-40F6-BF4A-13BBD0EEC49A}">
          <x14:formula1>
            <xm:f>'Fixed Data'!$C$55:$C$61</xm:f>
          </x14:formula1>
          <xm:sqref>C54:C63</xm:sqref>
        </x14:dataValidation>
        <x14:dataValidation type="list" allowBlank="1" showInputMessage="1" showErrorMessage="1" xr:uid="{63539941-62CE-42C8-A1D3-08985733B5F9}">
          <x14:formula1>
            <xm:f>'Fixed Data'!$A$55:$A$78</xm:f>
          </x14:formula1>
          <xm:sqref>B54:B63</xm:sqref>
        </x14:dataValidation>
      </x14:dataValidations>
    </ext>
  </extLs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2B068F-6E42-45D7-85D2-815E54B618A6}">
  <sheetPr>
    <tabColor theme="9" tint="0.59999389629810485"/>
  </sheetPr>
  <dimension ref="A1:S32"/>
  <sheetViews>
    <sheetView workbookViewId="0">
      <selection sqref="A1:XFD1048576"/>
    </sheetView>
  </sheetViews>
  <sheetFormatPr defaultRowHeight="13.5"/>
  <cols>
    <col min="1" max="1" width="22" customWidth="1"/>
  </cols>
  <sheetData>
    <row r="1" spans="1:19">
      <c r="A1" s="4" t="s">
        <v>495</v>
      </c>
    </row>
    <row r="2" spans="1:19">
      <c r="A2" s="471" t="s">
        <v>496</v>
      </c>
      <c r="B2" s="471"/>
      <c r="C2" s="471"/>
      <c r="D2" s="471"/>
      <c r="E2" s="471"/>
      <c r="F2" s="471"/>
      <c r="G2" s="471"/>
      <c r="H2" s="471"/>
      <c r="I2" s="471"/>
      <c r="J2" s="471"/>
      <c r="K2" s="471"/>
      <c r="L2" s="471"/>
      <c r="M2" s="471"/>
      <c r="N2" s="471"/>
      <c r="O2" s="471"/>
      <c r="P2" s="471"/>
      <c r="Q2" s="471"/>
      <c r="R2" s="471"/>
      <c r="S2" s="471"/>
    </row>
    <row r="3" spans="1:19">
      <c r="A3" s="471"/>
      <c r="B3" s="471"/>
      <c r="C3" s="471"/>
      <c r="D3" s="471"/>
      <c r="E3" s="471"/>
      <c r="F3" s="471"/>
      <c r="G3" s="471"/>
      <c r="H3" s="471"/>
      <c r="I3" s="471"/>
      <c r="J3" s="471"/>
      <c r="K3" s="471"/>
      <c r="L3" s="471"/>
      <c r="M3" s="471"/>
      <c r="N3" s="471"/>
      <c r="O3" s="471"/>
      <c r="P3" s="471"/>
      <c r="Q3" s="471"/>
      <c r="R3" s="471"/>
      <c r="S3" s="471"/>
    </row>
    <row r="4" spans="1:19">
      <c r="A4" s="471"/>
      <c r="B4" s="471"/>
      <c r="C4" s="471"/>
      <c r="D4" s="471"/>
      <c r="E4" s="471"/>
      <c r="F4" s="471"/>
      <c r="G4" s="471"/>
      <c r="H4" s="471"/>
      <c r="I4" s="471"/>
      <c r="J4" s="471"/>
      <c r="K4" s="471"/>
      <c r="L4" s="471"/>
      <c r="M4" s="471"/>
      <c r="N4" s="471"/>
      <c r="O4" s="471"/>
      <c r="P4" s="471"/>
      <c r="Q4" s="471"/>
      <c r="R4" s="471"/>
      <c r="S4" s="471"/>
    </row>
    <row r="19" spans="1:19">
      <c r="A19" s="4" t="s">
        <v>498</v>
      </c>
    </row>
    <row r="20" spans="1:19">
      <c r="A20" s="471" t="s">
        <v>499</v>
      </c>
      <c r="B20" s="471"/>
      <c r="C20" s="471"/>
      <c r="D20" s="471"/>
      <c r="E20" s="471"/>
      <c r="F20" s="471"/>
      <c r="G20" s="471"/>
      <c r="H20" s="471"/>
      <c r="I20" s="471"/>
      <c r="J20" s="471"/>
      <c r="K20" s="471"/>
      <c r="L20" s="471"/>
      <c r="M20" s="471"/>
      <c r="N20" s="471"/>
      <c r="O20" s="471"/>
      <c r="P20" s="471"/>
      <c r="Q20" s="471"/>
      <c r="R20" s="471"/>
      <c r="S20" s="471"/>
    </row>
    <row r="21" spans="1:19" ht="25.5" customHeight="1">
      <c r="A21" s="471"/>
      <c r="B21" s="471"/>
      <c r="C21" s="471"/>
      <c r="D21" s="471"/>
      <c r="E21" s="471"/>
      <c r="F21" s="471"/>
      <c r="G21" s="471"/>
      <c r="H21" s="471"/>
      <c r="I21" s="471"/>
      <c r="J21" s="471"/>
      <c r="K21" s="471"/>
      <c r="L21" s="471"/>
      <c r="M21" s="471"/>
      <c r="N21" s="471"/>
      <c r="O21" s="471"/>
      <c r="P21" s="471"/>
      <c r="Q21" s="471"/>
      <c r="R21" s="471"/>
      <c r="S21" s="471"/>
    </row>
    <row r="23" spans="1:19">
      <c r="A23" s="158" t="s">
        <v>340</v>
      </c>
      <c r="B23" s="405"/>
      <c r="C23" s="405"/>
      <c r="D23" s="405"/>
      <c r="E23" s="405"/>
      <c r="F23" s="405"/>
      <c r="G23" s="405"/>
      <c r="H23" s="405"/>
      <c r="I23" s="405"/>
      <c r="J23" s="405"/>
      <c r="K23" s="405"/>
      <c r="L23" s="405"/>
      <c r="M23" s="405"/>
      <c r="N23" s="405"/>
      <c r="O23" s="405"/>
      <c r="P23" s="405"/>
      <c r="Q23" s="405"/>
      <c r="R23" s="405"/>
      <c r="S23" s="405"/>
    </row>
    <row r="24" spans="1:19">
      <c r="A24" s="158" t="s">
        <v>482</v>
      </c>
      <c r="B24" s="405"/>
      <c r="C24" s="405"/>
      <c r="D24" s="405"/>
      <c r="E24" s="405"/>
      <c r="F24" s="405"/>
      <c r="G24" s="405"/>
      <c r="H24" s="405"/>
      <c r="I24" s="405"/>
      <c r="J24" s="405"/>
      <c r="K24" s="405"/>
      <c r="L24" s="405"/>
      <c r="M24" s="405"/>
      <c r="N24" s="405"/>
      <c r="O24" s="405"/>
      <c r="P24" s="405"/>
      <c r="Q24" s="405"/>
      <c r="R24" s="405"/>
      <c r="S24" s="405"/>
    </row>
    <row r="25" spans="1:19">
      <c r="A25" s="159" t="s">
        <v>385</v>
      </c>
      <c r="B25" s="405"/>
      <c r="C25" s="405"/>
      <c r="D25" s="405"/>
      <c r="E25" s="405"/>
      <c r="F25" s="405"/>
      <c r="G25" s="405"/>
      <c r="H25" s="405"/>
      <c r="I25" s="405"/>
      <c r="J25" s="405"/>
      <c r="K25" s="405"/>
      <c r="L25" s="405"/>
      <c r="M25" s="405"/>
      <c r="N25" s="405"/>
      <c r="O25" s="405"/>
      <c r="P25" s="405"/>
      <c r="Q25" s="405"/>
      <c r="R25" s="405"/>
      <c r="S25" s="405"/>
    </row>
    <row r="26" spans="1:19">
      <c r="A26" s="159" t="s">
        <v>461</v>
      </c>
      <c r="B26" s="405"/>
      <c r="C26" s="405"/>
      <c r="D26" s="405"/>
      <c r="E26" s="405"/>
      <c r="F26" s="405"/>
      <c r="G26" s="405"/>
      <c r="H26" s="405"/>
      <c r="I26" s="405"/>
      <c r="J26" s="405"/>
      <c r="K26" s="405"/>
      <c r="L26" s="405"/>
      <c r="M26" s="405"/>
      <c r="N26" s="405"/>
      <c r="O26" s="405"/>
      <c r="P26" s="405"/>
      <c r="Q26" s="405"/>
      <c r="R26" s="405"/>
      <c r="S26" s="405"/>
    </row>
    <row r="27" spans="1:19">
      <c r="A27" s="159" t="s">
        <v>462</v>
      </c>
      <c r="B27" s="405"/>
      <c r="C27" s="405"/>
      <c r="D27" s="405"/>
      <c r="E27" s="405"/>
      <c r="F27" s="405"/>
      <c r="G27" s="405"/>
      <c r="H27" s="405"/>
      <c r="I27" s="405"/>
      <c r="J27" s="405"/>
      <c r="K27" s="405"/>
      <c r="L27" s="405"/>
      <c r="M27" s="405"/>
      <c r="N27" s="405"/>
      <c r="O27" s="405"/>
      <c r="P27" s="405"/>
      <c r="Q27" s="405"/>
      <c r="R27" s="405"/>
      <c r="S27" s="405"/>
    </row>
    <row r="31" spans="1:19">
      <c r="A31" s="4" t="s">
        <v>503</v>
      </c>
    </row>
    <row r="32" spans="1:19">
      <c r="A32" t="s">
        <v>504</v>
      </c>
    </row>
  </sheetData>
  <mergeCells count="7">
    <mergeCell ref="B26:S26"/>
    <mergeCell ref="B27:S27"/>
    <mergeCell ref="A2:S4"/>
    <mergeCell ref="A20:S21"/>
    <mergeCell ref="B23:S23"/>
    <mergeCell ref="B24:S24"/>
    <mergeCell ref="B25:S25"/>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6">
    <tabColor rgb="FF92D050"/>
    <pageSetUpPr autoPageBreaks="0"/>
  </sheetPr>
  <dimension ref="A1:BB358"/>
  <sheetViews>
    <sheetView zoomScale="85" zoomScaleNormal="85" workbookViewId="0">
      <selection activeCell="B10" sqref="B10"/>
    </sheetView>
  </sheetViews>
  <sheetFormatPr defaultColWidth="9" defaultRowHeight="13.5" outlineLevelRow="3"/>
  <cols>
    <col min="1" max="1" width="31.3828125" customWidth="1"/>
    <col min="2" max="2" width="32.84375" customWidth="1"/>
    <col min="3" max="3" width="23.61328125" customWidth="1"/>
    <col min="4" max="4" width="15.3828125" customWidth="1"/>
    <col min="5" max="5" width="21.3828125" bestFit="1" customWidth="1"/>
    <col min="6" max="6" width="19.61328125" bestFit="1" customWidth="1"/>
    <col min="7" max="7" width="15.765625" customWidth="1"/>
    <col min="8" max="49" width="14.61328125" customWidth="1"/>
    <col min="50" max="58" width="9" customWidth="1"/>
    <col min="60" max="60" width="9" customWidth="1"/>
  </cols>
  <sheetData>
    <row r="1" spans="1:21" ht="56.9" customHeight="1" thickBot="1"/>
    <row r="2" spans="1:21" ht="15" customHeight="1" thickBot="1">
      <c r="A2" s="12" t="s">
        <v>80</v>
      </c>
      <c r="F2" s="24"/>
      <c r="G2" s="10"/>
      <c r="I2" s="436" t="s">
        <v>332</v>
      </c>
      <c r="J2" s="437"/>
      <c r="K2" s="437"/>
      <c r="L2" s="437"/>
      <c r="M2" s="437"/>
      <c r="N2" s="437"/>
      <c r="O2" s="437"/>
      <c r="P2" s="437"/>
      <c r="Q2" s="437"/>
      <c r="R2" s="437"/>
      <c r="S2" s="437"/>
      <c r="T2" s="437"/>
      <c r="U2" s="438"/>
    </row>
    <row r="3" spans="1:21" ht="13.5" customHeight="1" outlineLevel="1" thickBot="1">
      <c r="A3" s="3"/>
      <c r="B3" s="7"/>
      <c r="F3" s="24"/>
      <c r="G3" s="10"/>
      <c r="I3" s="439" t="s">
        <v>333</v>
      </c>
      <c r="J3" s="440"/>
      <c r="K3" s="440"/>
      <c r="L3" s="440"/>
      <c r="M3" s="440"/>
      <c r="N3" s="441"/>
      <c r="O3" s="1"/>
      <c r="P3" s="445" t="s">
        <v>334</v>
      </c>
      <c r="Q3" s="446"/>
      <c r="R3" s="446"/>
      <c r="S3" s="446"/>
      <c r="T3" s="446"/>
      <c r="U3" s="447"/>
    </row>
    <row r="4" spans="1:21" ht="56.25" customHeight="1" outlineLevel="1">
      <c r="A4" s="31" t="s">
        <v>157</v>
      </c>
      <c r="B4" s="86"/>
      <c r="E4" s="53" t="s">
        <v>335</v>
      </c>
      <c r="F4" s="91"/>
      <c r="G4" s="28"/>
      <c r="H4" s="10"/>
      <c r="I4" s="442"/>
      <c r="J4" s="443"/>
      <c r="K4" s="443"/>
      <c r="L4" s="443"/>
      <c r="M4" s="443"/>
      <c r="N4" s="444"/>
      <c r="P4" s="448"/>
      <c r="Q4" s="449"/>
      <c r="R4" s="449"/>
      <c r="S4" s="449"/>
      <c r="T4" s="449"/>
      <c r="U4" s="450"/>
    </row>
    <row r="5" spans="1:21" outlineLevel="1">
      <c r="A5" s="13" t="s">
        <v>336</v>
      </c>
      <c r="B5" s="88"/>
      <c r="E5" s="14"/>
      <c r="H5" s="10"/>
      <c r="I5" s="483"/>
      <c r="J5" s="463"/>
      <c r="K5" s="463"/>
      <c r="L5" s="463"/>
      <c r="M5" s="463"/>
      <c r="N5" s="464"/>
      <c r="P5" s="483"/>
      <c r="Q5" s="463"/>
      <c r="R5" s="463"/>
      <c r="S5" s="463"/>
      <c r="T5" s="463"/>
      <c r="U5" s="464"/>
    </row>
    <row r="6" spans="1:21" outlineLevel="1">
      <c r="A6" s="13" t="s">
        <v>339</v>
      </c>
      <c r="B6" s="88"/>
      <c r="E6" s="53" t="s">
        <v>341</v>
      </c>
      <c r="F6" s="90"/>
      <c r="H6" s="10"/>
      <c r="I6" s="465"/>
      <c r="J6" s="466"/>
      <c r="K6" s="466"/>
      <c r="L6" s="466"/>
      <c r="M6" s="466"/>
      <c r="N6" s="467"/>
      <c r="P6" s="465"/>
      <c r="Q6" s="466"/>
      <c r="R6" s="466"/>
      <c r="S6" s="466"/>
      <c r="T6" s="466"/>
      <c r="U6" s="467"/>
    </row>
    <row r="7" spans="1:21" outlineLevel="1">
      <c r="A7" s="13" t="s">
        <v>343</v>
      </c>
      <c r="B7" s="88"/>
      <c r="E7" s="14"/>
      <c r="H7" s="10"/>
      <c r="I7" s="465"/>
      <c r="J7" s="466"/>
      <c r="K7" s="466"/>
      <c r="L7" s="466"/>
      <c r="M7" s="466"/>
      <c r="N7" s="467"/>
      <c r="P7" s="465"/>
      <c r="Q7" s="466"/>
      <c r="R7" s="466"/>
      <c r="S7" s="466"/>
      <c r="T7" s="466"/>
      <c r="U7" s="467"/>
    </row>
    <row r="8" spans="1:21" ht="41" outlineLevel="1" thickBot="1">
      <c r="A8" s="34" t="s">
        <v>344</v>
      </c>
      <c r="B8" s="89"/>
      <c r="E8" s="14"/>
      <c r="H8" s="10"/>
      <c r="I8" s="465"/>
      <c r="J8" s="466"/>
      <c r="K8" s="466"/>
      <c r="L8" s="466"/>
      <c r="M8" s="466"/>
      <c r="N8" s="467"/>
      <c r="P8" s="465"/>
      <c r="Q8" s="466"/>
      <c r="R8" s="466"/>
      <c r="S8" s="466"/>
      <c r="T8" s="466"/>
      <c r="U8" s="467"/>
    </row>
    <row r="9" spans="1:21" outlineLevel="1">
      <c r="E9" s="14"/>
      <c r="H9" s="10"/>
      <c r="I9" s="465"/>
      <c r="J9" s="466"/>
      <c r="K9" s="466"/>
      <c r="L9" s="466"/>
      <c r="M9" s="466"/>
      <c r="N9" s="467"/>
      <c r="P9" s="465"/>
      <c r="Q9" s="466"/>
      <c r="R9" s="466"/>
      <c r="S9" s="466"/>
      <c r="T9" s="466"/>
      <c r="U9" s="467"/>
    </row>
    <row r="10" spans="1:21" ht="14" outlineLevel="1" thickBot="1">
      <c r="A10" s="32" t="s">
        <v>346</v>
      </c>
      <c r="B10" s="35">
        <f>Baseline!B10</f>
        <v>2027</v>
      </c>
      <c r="E10" s="14"/>
      <c r="H10" s="10"/>
      <c r="I10" s="465"/>
      <c r="J10" s="466"/>
      <c r="K10" s="466"/>
      <c r="L10" s="466"/>
      <c r="M10" s="466"/>
      <c r="N10" s="467"/>
      <c r="P10" s="465"/>
      <c r="Q10" s="466"/>
      <c r="R10" s="466"/>
      <c r="S10" s="466"/>
      <c r="T10" s="466"/>
      <c r="U10" s="467"/>
    </row>
    <row r="11" spans="1:21" outlineLevel="1">
      <c r="A11" s="16"/>
      <c r="H11" s="10"/>
      <c r="I11" s="465"/>
      <c r="J11" s="466"/>
      <c r="K11" s="466"/>
      <c r="L11" s="466"/>
      <c r="M11" s="466"/>
      <c r="N11" s="467"/>
      <c r="P11" s="465"/>
      <c r="Q11" s="466"/>
      <c r="R11" s="466"/>
      <c r="S11" s="466"/>
      <c r="T11" s="466"/>
      <c r="U11" s="467"/>
    </row>
    <row r="12" spans="1:21" ht="40.5" outlineLevel="1">
      <c r="A12" s="26" t="s">
        <v>347</v>
      </c>
      <c r="B12" s="26" t="s">
        <v>348</v>
      </c>
      <c r="C12" s="26" t="s">
        <v>349</v>
      </c>
      <c r="D12" s="26" t="s">
        <v>350</v>
      </c>
      <c r="E12" s="26" t="s">
        <v>351</v>
      </c>
      <c r="F12" s="26" t="s">
        <v>352</v>
      </c>
      <c r="G12" s="26" t="s">
        <v>353</v>
      </c>
      <c r="I12" s="465"/>
      <c r="J12" s="466"/>
      <c r="K12" s="466"/>
      <c r="L12" s="466"/>
      <c r="M12" s="466"/>
      <c r="N12" s="467"/>
      <c r="P12" s="465"/>
      <c r="Q12" s="466"/>
      <c r="R12" s="466"/>
      <c r="S12" s="466"/>
      <c r="T12" s="466"/>
      <c r="U12" s="467"/>
    </row>
    <row r="13" spans="1:21" outlineLevel="1">
      <c r="A13" s="58">
        <v>2035</v>
      </c>
      <c r="B13" s="21">
        <f t="shared" ref="B13:B18" si="0">INDEX($E$204:$AW$204,1,MATCH($A13,$E$53:$BB$53,0))</f>
        <v>0</v>
      </c>
      <c r="C13" s="21">
        <f>B13-Baseline!B13</f>
        <v>60.015640664181646</v>
      </c>
      <c r="D13" s="21">
        <f t="shared" ref="D13:D18" si="1">INDEX($E$205:$AW$205,1,MATCH($A13,$E$53:$BB$53,0))</f>
        <v>0</v>
      </c>
      <c r="E13" s="21">
        <f>D13-Baseline!D13</f>
        <v>60.009471944162733</v>
      </c>
      <c r="F13" s="21">
        <f t="shared" ref="F13:F18" si="2">INDEX($E$206:$AW$206,1,MATCH($A13,$E$53:$BB$53,0))</f>
        <v>0</v>
      </c>
      <c r="G13" s="21">
        <f>F13-Baseline!F13</f>
        <v>60.02180813688252</v>
      </c>
      <c r="I13" s="465"/>
      <c r="J13" s="466"/>
      <c r="K13" s="466"/>
      <c r="L13" s="466"/>
      <c r="M13" s="466"/>
      <c r="N13" s="467"/>
      <c r="P13" s="465"/>
      <c r="Q13" s="466"/>
      <c r="R13" s="466"/>
      <c r="S13" s="466"/>
      <c r="T13" s="466"/>
      <c r="U13" s="467"/>
    </row>
    <row r="14" spans="1:21" outlineLevel="1">
      <c r="A14" s="58">
        <v>2040</v>
      </c>
      <c r="B14" s="21">
        <f t="shared" si="0"/>
        <v>0</v>
      </c>
      <c r="C14" s="21">
        <f>B14-Baseline!B14</f>
        <v>94.079084756913886</v>
      </c>
      <c r="D14" s="21">
        <f t="shared" si="1"/>
        <v>0</v>
      </c>
      <c r="E14" s="21">
        <f>D14-Baseline!D14</f>
        <v>94.068780773834973</v>
      </c>
      <c r="F14" s="21">
        <f t="shared" si="2"/>
        <v>0</v>
      </c>
      <c r="G14" s="21">
        <f>F14-Baseline!F14</f>
        <v>94.089398472229206</v>
      </c>
      <c r="I14" s="465"/>
      <c r="J14" s="466"/>
      <c r="K14" s="466"/>
      <c r="L14" s="466"/>
      <c r="M14" s="466"/>
      <c r="N14" s="467"/>
      <c r="P14" s="465"/>
      <c r="Q14" s="466"/>
      <c r="R14" s="466"/>
      <c r="S14" s="466"/>
      <c r="T14" s="466"/>
      <c r="U14" s="467"/>
    </row>
    <row r="15" spans="1:21" outlineLevel="1">
      <c r="A15" s="58">
        <v>2045</v>
      </c>
      <c r="B15" s="21">
        <f t="shared" si="0"/>
        <v>0</v>
      </c>
      <c r="C15" s="21">
        <f>B15-Baseline!B15</f>
        <v>128.13119065829659</v>
      </c>
      <c r="D15" s="21">
        <f t="shared" si="1"/>
        <v>0</v>
      </c>
      <c r="E15" s="21">
        <f>D15-Baseline!D15</f>
        <v>128.11611188663025</v>
      </c>
      <c r="F15" s="21">
        <f t="shared" si="2"/>
        <v>0</v>
      </c>
      <c r="G15" s="21">
        <f>F15-Baseline!F15</f>
        <v>128.14627255448178</v>
      </c>
      <c r="I15" s="465"/>
      <c r="J15" s="466"/>
      <c r="K15" s="466"/>
      <c r="L15" s="466"/>
      <c r="M15" s="466"/>
      <c r="N15" s="467"/>
      <c r="P15" s="465"/>
      <c r="Q15" s="466"/>
      <c r="R15" s="466"/>
      <c r="S15" s="466"/>
      <c r="T15" s="466"/>
      <c r="U15" s="467"/>
    </row>
    <row r="16" spans="1:21" outlineLevel="1">
      <c r="A16" s="58">
        <v>2050</v>
      </c>
      <c r="B16" s="21">
        <f t="shared" si="0"/>
        <v>0</v>
      </c>
      <c r="C16" s="21">
        <f>B16-Baseline!B16</f>
        <v>162.51865758492204</v>
      </c>
      <c r="D16" s="21">
        <f t="shared" si="1"/>
        <v>0</v>
      </c>
      <c r="E16" s="21">
        <f>D16-Baseline!D16</f>
        <v>162.49805618206179</v>
      </c>
      <c r="F16" s="21">
        <f t="shared" si="2"/>
        <v>0</v>
      </c>
      <c r="G16" s="21">
        <f>F16-Baseline!F16</f>
        <v>162.53924853134842</v>
      </c>
      <c r="I16" s="465"/>
      <c r="J16" s="466"/>
      <c r="K16" s="466"/>
      <c r="L16" s="466"/>
      <c r="M16" s="466"/>
      <c r="N16" s="467"/>
      <c r="P16" s="465"/>
      <c r="Q16" s="466"/>
      <c r="R16" s="466"/>
      <c r="S16" s="466"/>
      <c r="T16" s="466"/>
      <c r="U16" s="467"/>
    </row>
    <row r="17" spans="1:21" outlineLevel="1">
      <c r="A17" s="58">
        <v>2060</v>
      </c>
      <c r="B17" s="21">
        <f t="shared" si="0"/>
        <v>0</v>
      </c>
      <c r="C17" s="21">
        <f>B17-Baseline!B17</f>
        <v>851.81299367601434</v>
      </c>
      <c r="D17" s="21">
        <f t="shared" si="1"/>
        <v>0</v>
      </c>
      <c r="E17" s="21">
        <f>D17-Baseline!D17</f>
        <v>851.77733973277827</v>
      </c>
      <c r="F17" s="21">
        <f t="shared" si="2"/>
        <v>0</v>
      </c>
      <c r="G17" s="21">
        <f>F17-Baseline!F17</f>
        <v>851.84849347489296</v>
      </c>
      <c r="I17" s="465"/>
      <c r="J17" s="466"/>
      <c r="K17" s="466"/>
      <c r="L17" s="466"/>
      <c r="M17" s="466"/>
      <c r="N17" s="467"/>
      <c r="P17" s="465"/>
      <c r="Q17" s="466"/>
      <c r="R17" s="466"/>
      <c r="S17" s="466"/>
      <c r="T17" s="466"/>
      <c r="U17" s="467"/>
    </row>
    <row r="18" spans="1:21" outlineLevel="1">
      <c r="A18" s="58">
        <v>2070</v>
      </c>
      <c r="B18" s="21">
        <f t="shared" si="0"/>
        <v>0</v>
      </c>
      <c r="C18" s="21">
        <f>B18-Baseline!B18</f>
        <v>1627.7168452507422</v>
      </c>
      <c r="D18" s="21">
        <f t="shared" si="1"/>
        <v>0</v>
      </c>
      <c r="E18" s="21">
        <f>D18-Baseline!D18</f>
        <v>1627.6603618336665</v>
      </c>
      <c r="F18" s="21">
        <f t="shared" si="2"/>
        <v>0</v>
      </c>
      <c r="G18" s="21">
        <f>F18-Baseline!F18</f>
        <v>1627.7728127109172</v>
      </c>
      <c r="I18" s="468"/>
      <c r="J18" s="469"/>
      <c r="K18" s="469"/>
      <c r="L18" s="469"/>
      <c r="M18" s="469"/>
      <c r="N18" s="470"/>
      <c r="P18" s="468"/>
      <c r="Q18" s="469"/>
      <c r="R18" s="469"/>
      <c r="S18" s="469"/>
      <c r="T18" s="469"/>
      <c r="U18" s="470"/>
    </row>
    <row r="19" spans="1:21" ht="14" outlineLevel="1" thickBot="1">
      <c r="A19" s="426"/>
      <c r="B19" s="426"/>
      <c r="I19" s="250"/>
      <c r="J19" s="251"/>
      <c r="K19" s="251"/>
      <c r="L19" s="251"/>
      <c r="M19" s="251"/>
      <c r="N19" s="251"/>
      <c r="P19" s="249"/>
      <c r="Q19" s="249"/>
      <c r="R19" s="249"/>
      <c r="S19" s="249"/>
      <c r="T19" s="249"/>
      <c r="U19" s="232"/>
    </row>
    <row r="20" spans="1:21" ht="26.25" customHeight="1" outlineLevel="1">
      <c r="A20" s="54" t="s">
        <v>354</v>
      </c>
      <c r="B20" s="55">
        <f>Baseline!B20</f>
        <v>0.33700000000000002</v>
      </c>
      <c r="E20" s="154"/>
      <c r="I20" s="460" t="s">
        <v>355</v>
      </c>
      <c r="J20" s="461"/>
      <c r="K20" s="461"/>
      <c r="L20" s="461"/>
      <c r="M20" s="461"/>
      <c r="N20" s="462"/>
      <c r="P20" s="460" t="s">
        <v>356</v>
      </c>
      <c r="Q20" s="461"/>
      <c r="R20" s="461"/>
      <c r="S20" s="461"/>
      <c r="T20" s="461"/>
      <c r="U20" s="462"/>
    </row>
    <row r="21" spans="1:21" ht="12.75" customHeight="1" outlineLevel="1">
      <c r="A21" s="154"/>
      <c r="B21" s="155"/>
      <c r="I21" s="483"/>
      <c r="J21" s="463"/>
      <c r="K21" s="463"/>
      <c r="L21" s="463"/>
      <c r="M21" s="463"/>
      <c r="N21" s="464"/>
      <c r="P21" s="483"/>
      <c r="Q21" s="463"/>
      <c r="R21" s="463"/>
      <c r="S21" s="463"/>
      <c r="T21" s="463"/>
      <c r="U21" s="464"/>
    </row>
    <row r="22" spans="1:21" ht="12.75" customHeight="1" outlineLevel="1">
      <c r="A22" s="154"/>
      <c r="B22" s="155"/>
      <c r="I22" s="465"/>
      <c r="J22" s="466"/>
      <c r="K22" s="466"/>
      <c r="L22" s="466"/>
      <c r="M22" s="466"/>
      <c r="N22" s="467"/>
      <c r="P22" s="465"/>
      <c r="Q22" s="466"/>
      <c r="R22" s="466"/>
      <c r="S22" s="466"/>
      <c r="T22" s="466"/>
      <c r="U22" s="467"/>
    </row>
    <row r="23" spans="1:21" outlineLevel="1">
      <c r="A23" s="154"/>
      <c r="B23" s="408" t="s">
        <v>358</v>
      </c>
      <c r="C23" s="409"/>
      <c r="D23" s="409"/>
      <c r="E23" s="409"/>
      <c r="F23" s="409"/>
      <c r="G23" s="410"/>
      <c r="I23" s="465"/>
      <c r="J23" s="466"/>
      <c r="K23" s="466"/>
      <c r="L23" s="466"/>
      <c r="M23" s="466"/>
      <c r="N23" s="467"/>
      <c r="P23" s="465"/>
      <c r="Q23" s="466"/>
      <c r="R23" s="466"/>
      <c r="S23" s="466"/>
      <c r="T23" s="466"/>
      <c r="U23" s="467"/>
    </row>
    <row r="24" spans="1:21" outlineLevel="1">
      <c r="B24" s="17">
        <v>2027</v>
      </c>
      <c r="C24" s="17">
        <v>2028</v>
      </c>
      <c r="D24" s="17">
        <v>2029</v>
      </c>
      <c r="E24" s="17">
        <v>2030</v>
      </c>
      <c r="F24" s="17">
        <v>2031</v>
      </c>
      <c r="G24" s="17" t="s">
        <v>359</v>
      </c>
      <c r="I24" s="465"/>
      <c r="J24" s="466"/>
      <c r="K24" s="466"/>
      <c r="L24" s="466"/>
      <c r="M24" s="466"/>
      <c r="N24" s="467"/>
      <c r="P24" s="465"/>
      <c r="Q24" s="466"/>
      <c r="R24" s="466"/>
      <c r="S24" s="466"/>
      <c r="T24" s="466"/>
      <c r="U24" s="467"/>
    </row>
    <row r="25" spans="1:21" ht="14" outlineLevel="1" thickBot="1">
      <c r="B25" s="30" t="s">
        <v>360</v>
      </c>
      <c r="C25" s="30" t="s">
        <v>360</v>
      </c>
      <c r="D25" s="30" t="s">
        <v>360</v>
      </c>
      <c r="E25" s="30" t="s">
        <v>360</v>
      </c>
      <c r="F25" s="30" t="s">
        <v>360</v>
      </c>
      <c r="G25" s="30" t="s">
        <v>360</v>
      </c>
      <c r="I25" s="465"/>
      <c r="J25" s="466"/>
      <c r="K25" s="466"/>
      <c r="L25" s="466"/>
      <c r="M25" s="466"/>
      <c r="N25" s="467"/>
      <c r="P25" s="465"/>
      <c r="Q25" s="466"/>
      <c r="R25" s="466"/>
      <c r="S25" s="466"/>
      <c r="T25" s="466"/>
      <c r="U25" s="467"/>
    </row>
    <row r="26" spans="1:21" outlineLevel="1">
      <c r="A26" s="54" t="s">
        <v>361</v>
      </c>
      <c r="B26" s="21">
        <f>E64</f>
        <v>0</v>
      </c>
      <c r="C26" s="21">
        <f>F64</f>
        <v>0</v>
      </c>
      <c r="D26" s="21">
        <f>G64</f>
        <v>0</v>
      </c>
      <c r="E26" s="21">
        <f>H64</f>
        <v>0</v>
      </c>
      <c r="F26" s="21">
        <f>I64</f>
        <v>0</v>
      </c>
      <c r="G26" s="21">
        <f>SUM(J64:BB64)</f>
        <v>0</v>
      </c>
      <c r="I26" s="465"/>
      <c r="J26" s="466"/>
      <c r="K26" s="466"/>
      <c r="L26" s="466"/>
      <c r="M26" s="466"/>
      <c r="N26" s="467"/>
      <c r="P26" s="465"/>
      <c r="Q26" s="466"/>
      <c r="R26" s="466"/>
      <c r="S26" s="466"/>
      <c r="T26" s="466"/>
      <c r="U26" s="467"/>
    </row>
    <row r="27" spans="1:21" outlineLevel="1">
      <c r="A27" s="54" t="s">
        <v>362</v>
      </c>
      <c r="B27" s="21">
        <f>E71+E77</f>
        <v>0</v>
      </c>
      <c r="C27" s="21">
        <f>F71+F77</f>
        <v>0</v>
      </c>
      <c r="D27" s="21">
        <f>G71+G77</f>
        <v>0</v>
      </c>
      <c r="E27" s="21">
        <f>H71+H77</f>
        <v>0</v>
      </c>
      <c r="F27" s="21">
        <f>I71+I77</f>
        <v>0</v>
      </c>
      <c r="G27" s="21">
        <f>SUM(J71:BB71)+SUM(J77:BB77)</f>
        <v>0</v>
      </c>
      <c r="I27" s="465"/>
      <c r="J27" s="466"/>
      <c r="K27" s="466"/>
      <c r="L27" s="466"/>
      <c r="M27" s="466"/>
      <c r="N27" s="467"/>
      <c r="P27" s="465"/>
      <c r="Q27" s="466"/>
      <c r="R27" s="466"/>
      <c r="S27" s="466"/>
      <c r="T27" s="466"/>
      <c r="U27" s="467"/>
    </row>
    <row r="28" spans="1:21" outlineLevel="1">
      <c r="A28" s="154"/>
      <c r="B28" s="248"/>
      <c r="C28" s="248"/>
      <c r="D28" s="248"/>
      <c r="E28" s="248"/>
      <c r="F28" s="248"/>
      <c r="G28" s="248"/>
      <c r="I28" s="465"/>
      <c r="J28" s="466"/>
      <c r="K28" s="466"/>
      <c r="L28" s="466"/>
      <c r="M28" s="466"/>
      <c r="N28" s="467"/>
      <c r="P28" s="465"/>
      <c r="Q28" s="466"/>
      <c r="R28" s="466"/>
      <c r="S28" s="466"/>
      <c r="T28" s="466"/>
      <c r="U28" s="467"/>
    </row>
    <row r="29" spans="1:21" ht="14" outlineLevel="1" thickBot="1">
      <c r="A29" s="154"/>
      <c r="B29" s="248"/>
      <c r="C29" s="248"/>
      <c r="D29" s="248"/>
      <c r="E29" s="248"/>
      <c r="F29" s="248"/>
      <c r="G29" s="248"/>
      <c r="I29" s="465"/>
      <c r="J29" s="466"/>
      <c r="K29" s="466"/>
      <c r="L29" s="466"/>
      <c r="M29" s="466"/>
      <c r="N29" s="467"/>
      <c r="P29" s="465"/>
      <c r="Q29" s="466"/>
      <c r="R29" s="466"/>
      <c r="S29" s="466"/>
      <c r="T29" s="466"/>
      <c r="U29" s="467"/>
    </row>
    <row r="30" spans="1:21" ht="14" outlineLevel="1" thickBot="1">
      <c r="A30" s="308"/>
      <c r="B30" s="309" t="s">
        <v>363</v>
      </c>
      <c r="C30" s="310" t="s">
        <v>364</v>
      </c>
      <c r="D30" s="412" t="s">
        <v>323</v>
      </c>
      <c r="E30" s="413"/>
      <c r="F30" s="413"/>
      <c r="G30" s="414"/>
      <c r="I30" s="465"/>
      <c r="J30" s="466"/>
      <c r="K30" s="466"/>
      <c r="L30" s="466"/>
      <c r="M30" s="466"/>
      <c r="N30" s="467"/>
      <c r="P30" s="465"/>
      <c r="Q30" s="466"/>
      <c r="R30" s="466"/>
      <c r="S30" s="466"/>
      <c r="T30" s="466"/>
      <c r="U30" s="467"/>
    </row>
    <row r="31" spans="1:21" outlineLevel="1">
      <c r="A31" s="432" t="s">
        <v>365</v>
      </c>
      <c r="B31" s="311"/>
      <c r="C31" s="307"/>
      <c r="D31" s="481"/>
      <c r="E31" s="481"/>
      <c r="F31" s="481"/>
      <c r="G31" s="482"/>
      <c r="I31" s="465"/>
      <c r="J31" s="466"/>
      <c r="K31" s="466"/>
      <c r="L31" s="466"/>
      <c r="M31" s="466"/>
      <c r="N31" s="467"/>
      <c r="P31" s="465"/>
      <c r="Q31" s="466"/>
      <c r="R31" s="466"/>
      <c r="S31" s="466"/>
      <c r="T31" s="466"/>
      <c r="U31" s="467"/>
    </row>
    <row r="32" spans="1:21" outlineLevel="1">
      <c r="A32" s="432"/>
      <c r="B32" s="312"/>
      <c r="C32" s="252"/>
      <c r="D32" s="417"/>
      <c r="E32" s="417"/>
      <c r="F32" s="417"/>
      <c r="G32" s="418"/>
      <c r="I32" s="465"/>
      <c r="J32" s="466"/>
      <c r="K32" s="466"/>
      <c r="L32" s="466"/>
      <c r="M32" s="466"/>
      <c r="N32" s="467"/>
      <c r="P32" s="465"/>
      <c r="Q32" s="466"/>
      <c r="R32" s="466"/>
      <c r="S32" s="466"/>
      <c r="T32" s="466"/>
      <c r="U32" s="467"/>
    </row>
    <row r="33" spans="1:21" outlineLevel="1">
      <c r="A33" s="432"/>
      <c r="B33" s="312"/>
      <c r="C33" s="252"/>
      <c r="D33" s="417"/>
      <c r="E33" s="417"/>
      <c r="F33" s="417"/>
      <c r="G33" s="418"/>
      <c r="I33" s="465"/>
      <c r="J33" s="466"/>
      <c r="K33" s="466"/>
      <c r="L33" s="466"/>
      <c r="M33" s="466"/>
      <c r="N33" s="467"/>
      <c r="P33" s="465"/>
      <c r="Q33" s="466"/>
      <c r="R33" s="466"/>
      <c r="S33" s="466"/>
      <c r="T33" s="466"/>
      <c r="U33" s="467"/>
    </row>
    <row r="34" spans="1:21" outlineLevel="1">
      <c r="A34" s="432"/>
      <c r="B34" s="312"/>
      <c r="C34" s="252"/>
      <c r="D34" s="417"/>
      <c r="E34" s="417"/>
      <c r="F34" s="417"/>
      <c r="G34" s="418"/>
      <c r="I34" s="465"/>
      <c r="J34" s="466"/>
      <c r="K34" s="466"/>
      <c r="L34" s="466"/>
      <c r="M34" s="466"/>
      <c r="N34" s="467"/>
      <c r="P34" s="465"/>
      <c r="Q34" s="466"/>
      <c r="R34" s="466"/>
      <c r="S34" s="466"/>
      <c r="T34" s="466"/>
      <c r="U34" s="467"/>
    </row>
    <row r="35" spans="1:21" outlineLevel="1">
      <c r="A35" s="432"/>
      <c r="B35" s="312"/>
      <c r="C35" s="252"/>
      <c r="D35" s="417"/>
      <c r="E35" s="417"/>
      <c r="F35" s="417"/>
      <c r="G35" s="418"/>
      <c r="I35" s="465"/>
      <c r="J35" s="466"/>
      <c r="K35" s="466"/>
      <c r="L35" s="466"/>
      <c r="M35" s="466"/>
      <c r="N35" s="467"/>
      <c r="P35" s="465"/>
      <c r="Q35" s="466"/>
      <c r="R35" s="466"/>
      <c r="S35" s="466"/>
      <c r="T35" s="466"/>
      <c r="U35" s="467"/>
    </row>
    <row r="36" spans="1:21" outlineLevel="1">
      <c r="A36" s="432"/>
      <c r="B36" s="312"/>
      <c r="C36" s="252"/>
      <c r="D36" s="417"/>
      <c r="E36" s="417"/>
      <c r="F36" s="417"/>
      <c r="G36" s="418"/>
      <c r="I36" s="465"/>
      <c r="J36" s="466"/>
      <c r="K36" s="466"/>
      <c r="L36" s="466"/>
      <c r="M36" s="466"/>
      <c r="N36" s="467"/>
      <c r="P36" s="465"/>
      <c r="Q36" s="466"/>
      <c r="R36" s="466"/>
      <c r="S36" s="466"/>
      <c r="T36" s="466"/>
      <c r="U36" s="467"/>
    </row>
    <row r="37" spans="1:21" outlineLevel="1">
      <c r="A37" s="432"/>
      <c r="B37" s="312"/>
      <c r="C37" s="252"/>
      <c r="D37" s="417"/>
      <c r="E37" s="417"/>
      <c r="F37" s="417"/>
      <c r="G37" s="418"/>
      <c r="I37" s="465"/>
      <c r="J37" s="466"/>
      <c r="K37" s="466"/>
      <c r="L37" s="466"/>
      <c r="M37" s="466"/>
      <c r="N37" s="467"/>
      <c r="P37" s="465"/>
      <c r="Q37" s="466"/>
      <c r="R37" s="466"/>
      <c r="S37" s="466"/>
      <c r="T37" s="466"/>
      <c r="U37" s="467"/>
    </row>
    <row r="38" spans="1:21" outlineLevel="1">
      <c r="A38" s="432"/>
      <c r="B38" s="312"/>
      <c r="C38" s="252"/>
      <c r="D38" s="417"/>
      <c r="E38" s="417"/>
      <c r="F38" s="417"/>
      <c r="G38" s="418"/>
      <c r="I38" s="465"/>
      <c r="J38" s="466"/>
      <c r="K38" s="466"/>
      <c r="L38" s="466"/>
      <c r="M38" s="466"/>
      <c r="N38" s="467"/>
      <c r="P38" s="465"/>
      <c r="Q38" s="466"/>
      <c r="R38" s="466"/>
      <c r="S38" s="466"/>
      <c r="T38" s="466"/>
      <c r="U38" s="467"/>
    </row>
    <row r="39" spans="1:21" outlineLevel="1">
      <c r="A39" s="432"/>
      <c r="B39" s="312"/>
      <c r="C39" s="252"/>
      <c r="D39" s="417"/>
      <c r="E39" s="417"/>
      <c r="F39" s="417"/>
      <c r="G39" s="418"/>
      <c r="I39" s="465"/>
      <c r="J39" s="466"/>
      <c r="K39" s="466"/>
      <c r="L39" s="466"/>
      <c r="M39" s="466"/>
      <c r="N39" s="467"/>
      <c r="P39" s="465"/>
      <c r="Q39" s="466"/>
      <c r="R39" s="466"/>
      <c r="S39" s="466"/>
      <c r="T39" s="466"/>
      <c r="U39" s="467"/>
    </row>
    <row r="40" spans="1:21" ht="14" outlineLevel="1" thickBot="1">
      <c r="A40" s="433"/>
      <c r="B40" s="313"/>
      <c r="C40" s="314"/>
      <c r="D40" s="415"/>
      <c r="E40" s="415"/>
      <c r="F40" s="415"/>
      <c r="G40" s="416"/>
      <c r="I40" s="465"/>
      <c r="J40" s="466"/>
      <c r="K40" s="466"/>
      <c r="L40" s="466"/>
      <c r="M40" s="466"/>
      <c r="N40" s="467"/>
      <c r="P40" s="465"/>
      <c r="Q40" s="466"/>
      <c r="R40" s="466"/>
      <c r="S40" s="466"/>
      <c r="T40" s="466"/>
      <c r="U40" s="467"/>
    </row>
    <row r="41" spans="1:21" outlineLevel="1">
      <c r="A41" s="154"/>
      <c r="B41" s="248"/>
      <c r="C41" s="248"/>
      <c r="D41" s="248"/>
      <c r="E41" s="248"/>
      <c r="F41" s="248"/>
      <c r="G41" s="248"/>
      <c r="I41" s="465"/>
      <c r="J41" s="466"/>
      <c r="K41" s="466"/>
      <c r="L41" s="466"/>
      <c r="M41" s="466"/>
      <c r="N41" s="467"/>
      <c r="P41" s="465"/>
      <c r="Q41" s="466"/>
      <c r="R41" s="466"/>
      <c r="S41" s="466"/>
      <c r="T41" s="466"/>
      <c r="U41" s="467"/>
    </row>
    <row r="42" spans="1:21" outlineLevel="1">
      <c r="A42" s="154"/>
      <c r="B42" s="248"/>
      <c r="C42" s="248"/>
      <c r="D42" s="248"/>
      <c r="E42" s="248"/>
      <c r="F42" s="248"/>
      <c r="G42" s="248"/>
      <c r="I42" s="465"/>
      <c r="J42" s="466"/>
      <c r="K42" s="466"/>
      <c r="L42" s="466"/>
      <c r="M42" s="466"/>
      <c r="N42" s="467"/>
      <c r="P42" s="465"/>
      <c r="Q42" s="466"/>
      <c r="R42" s="466"/>
      <c r="S42" s="466"/>
      <c r="T42" s="466"/>
      <c r="U42" s="467"/>
    </row>
    <row r="43" spans="1:21" outlineLevel="1">
      <c r="A43" s="154"/>
      <c r="B43" s="248"/>
      <c r="C43" s="248"/>
      <c r="D43" s="248"/>
      <c r="E43" s="248"/>
      <c r="F43" s="248"/>
      <c r="G43" s="248"/>
      <c r="I43" s="465"/>
      <c r="J43" s="466"/>
      <c r="K43" s="466"/>
      <c r="L43" s="466"/>
      <c r="M43" s="466"/>
      <c r="N43" s="467"/>
      <c r="P43" s="465"/>
      <c r="Q43" s="466"/>
      <c r="R43" s="466"/>
      <c r="S43" s="466"/>
      <c r="T43" s="466"/>
      <c r="U43" s="467"/>
    </row>
    <row r="44" spans="1:21" outlineLevel="1">
      <c r="A44" s="154"/>
      <c r="B44" s="248"/>
      <c r="C44" s="248"/>
      <c r="D44" s="248"/>
      <c r="E44" s="248"/>
      <c r="F44" s="248"/>
      <c r="G44" s="248"/>
      <c r="I44" s="465"/>
      <c r="J44" s="466"/>
      <c r="K44" s="466"/>
      <c r="L44" s="466"/>
      <c r="M44" s="466"/>
      <c r="N44" s="467"/>
      <c r="P44" s="465"/>
      <c r="Q44" s="466"/>
      <c r="R44" s="466"/>
      <c r="S44" s="466"/>
      <c r="T44" s="466"/>
      <c r="U44" s="467"/>
    </row>
    <row r="45" spans="1:21" outlineLevel="1">
      <c r="A45" s="154"/>
      <c r="B45" s="248"/>
      <c r="C45" s="248"/>
      <c r="D45" s="248"/>
      <c r="E45" s="248"/>
      <c r="F45" s="248"/>
      <c r="G45" s="248"/>
      <c r="I45" s="468"/>
      <c r="J45" s="469"/>
      <c r="K45" s="469"/>
      <c r="L45" s="469"/>
      <c r="M45" s="469"/>
      <c r="N45" s="470"/>
      <c r="P45" s="468"/>
      <c r="Q45" s="469"/>
      <c r="R45" s="469"/>
      <c r="S45" s="469"/>
      <c r="T45" s="469"/>
      <c r="U45" s="470"/>
    </row>
    <row r="46" spans="1:21" outlineLevel="1">
      <c r="A46" s="154"/>
      <c r="B46" s="248"/>
      <c r="C46" s="248"/>
      <c r="D46" s="248"/>
      <c r="E46" s="248"/>
      <c r="F46" s="248"/>
      <c r="G46" s="248"/>
    </row>
    <row r="47" spans="1:21">
      <c r="A47" s="154"/>
      <c r="B47" s="155"/>
    </row>
    <row r="48" spans="1:21" ht="15">
      <c r="A48" s="12" t="s">
        <v>369</v>
      </c>
    </row>
    <row r="49" spans="1:54" ht="15" outlineLevel="1">
      <c r="A49" s="12"/>
    </row>
    <row r="50" spans="1:54" ht="14" outlineLevel="1" thickBot="1">
      <c r="A50" s="4" t="s">
        <v>370</v>
      </c>
    </row>
    <row r="51" spans="1:54" outlineLevel="2">
      <c r="B51" s="19"/>
      <c r="C51" s="19"/>
      <c r="D51" s="19"/>
      <c r="E51" s="419" t="s">
        <v>270</v>
      </c>
      <c r="F51" s="407"/>
      <c r="G51" s="407"/>
      <c r="H51" s="407"/>
      <c r="I51" s="407"/>
      <c r="J51" s="407" t="s">
        <v>271</v>
      </c>
      <c r="K51" s="407"/>
      <c r="L51" s="407"/>
      <c r="M51" s="407"/>
      <c r="N51" s="407"/>
      <c r="O51" s="407" t="s">
        <v>272</v>
      </c>
      <c r="P51" s="407"/>
      <c r="Q51" s="407"/>
      <c r="R51" s="407"/>
      <c r="S51" s="407"/>
      <c r="T51" s="407" t="s">
        <v>273</v>
      </c>
      <c r="U51" s="407"/>
      <c r="V51" s="407"/>
      <c r="W51" s="407"/>
      <c r="X51" s="407"/>
      <c r="Y51" s="407" t="s">
        <v>371</v>
      </c>
      <c r="Z51" s="407"/>
      <c r="AA51" s="407"/>
      <c r="AB51" s="407"/>
      <c r="AC51" s="407"/>
      <c r="AD51" s="407" t="s">
        <v>372</v>
      </c>
      <c r="AE51" s="407"/>
      <c r="AF51" s="407"/>
      <c r="AG51" s="407"/>
      <c r="AH51" s="407"/>
      <c r="AI51" s="407" t="s">
        <v>373</v>
      </c>
      <c r="AJ51" s="407"/>
      <c r="AK51" s="407"/>
      <c r="AL51" s="407"/>
      <c r="AM51" s="407"/>
      <c r="AN51" s="407" t="s">
        <v>374</v>
      </c>
      <c r="AO51" s="407"/>
      <c r="AP51" s="407"/>
      <c r="AQ51" s="407"/>
      <c r="AR51" s="407"/>
      <c r="AS51" s="407" t="s">
        <v>375</v>
      </c>
      <c r="AT51" s="407"/>
      <c r="AU51" s="407"/>
      <c r="AV51" s="407"/>
      <c r="AW51" s="407"/>
      <c r="AX51" s="407" t="s">
        <v>376</v>
      </c>
      <c r="AY51" s="407"/>
      <c r="AZ51" s="407"/>
      <c r="BA51" s="407"/>
      <c r="BB51" s="411"/>
    </row>
    <row r="52" spans="1:54" outlineLevel="2">
      <c r="B52" s="19"/>
      <c r="C52" s="19"/>
      <c r="D52" s="19"/>
      <c r="E52" s="256">
        <v>1</v>
      </c>
      <c r="F52" s="130">
        <v>2</v>
      </c>
      <c r="G52" s="130">
        <v>3</v>
      </c>
      <c r="H52" s="130">
        <v>4</v>
      </c>
      <c r="I52" s="130">
        <v>5</v>
      </c>
      <c r="J52" s="153">
        <v>6</v>
      </c>
      <c r="K52" s="130">
        <v>7</v>
      </c>
      <c r="L52" s="130">
        <v>8</v>
      </c>
      <c r="M52" s="130">
        <v>9</v>
      </c>
      <c r="N52" s="130">
        <v>10</v>
      </c>
      <c r="O52" s="153">
        <v>11</v>
      </c>
      <c r="P52" s="130">
        <v>12</v>
      </c>
      <c r="Q52" s="130">
        <v>13</v>
      </c>
      <c r="R52" s="130">
        <v>14</v>
      </c>
      <c r="S52" s="130">
        <v>15</v>
      </c>
      <c r="T52" s="153">
        <v>16</v>
      </c>
      <c r="U52" s="130">
        <v>17</v>
      </c>
      <c r="V52" s="130">
        <v>18</v>
      </c>
      <c r="W52" s="130">
        <v>19</v>
      </c>
      <c r="X52" s="130">
        <v>20</v>
      </c>
      <c r="Y52" s="153">
        <v>21</v>
      </c>
      <c r="Z52" s="130">
        <v>22</v>
      </c>
      <c r="AA52" s="130">
        <v>23</v>
      </c>
      <c r="AB52" s="130">
        <v>24</v>
      </c>
      <c r="AC52" s="130">
        <v>25</v>
      </c>
      <c r="AD52" s="153">
        <v>26</v>
      </c>
      <c r="AE52" s="130">
        <v>27</v>
      </c>
      <c r="AF52" s="130">
        <v>28</v>
      </c>
      <c r="AG52" s="130">
        <v>29</v>
      </c>
      <c r="AH52" s="130">
        <v>30</v>
      </c>
      <c r="AI52" s="153">
        <v>31</v>
      </c>
      <c r="AJ52" s="130">
        <v>32</v>
      </c>
      <c r="AK52" s="130">
        <v>33</v>
      </c>
      <c r="AL52" s="130">
        <v>34</v>
      </c>
      <c r="AM52" s="130">
        <v>35</v>
      </c>
      <c r="AN52" s="153">
        <v>36</v>
      </c>
      <c r="AO52" s="130">
        <v>37</v>
      </c>
      <c r="AP52" s="130">
        <v>38</v>
      </c>
      <c r="AQ52" s="130">
        <v>39</v>
      </c>
      <c r="AR52" s="130">
        <v>40</v>
      </c>
      <c r="AS52" s="153">
        <v>41</v>
      </c>
      <c r="AT52" s="130">
        <v>42</v>
      </c>
      <c r="AU52" s="130">
        <v>43</v>
      </c>
      <c r="AV52" s="130">
        <v>44</v>
      </c>
      <c r="AW52" s="130">
        <v>45</v>
      </c>
      <c r="AX52" s="130">
        <v>46</v>
      </c>
      <c r="AY52" s="130">
        <v>47</v>
      </c>
      <c r="AZ52" s="130">
        <v>48</v>
      </c>
      <c r="BA52" s="130">
        <v>49</v>
      </c>
      <c r="BB52" s="257">
        <v>50</v>
      </c>
    </row>
    <row r="53" spans="1:54" ht="14" outlineLevel="2" thickBot="1">
      <c r="B53" s="19" t="s">
        <v>363</v>
      </c>
      <c r="C53" s="19" t="s">
        <v>377</v>
      </c>
      <c r="D53" s="19"/>
      <c r="E53" s="258">
        <v>2027</v>
      </c>
      <c r="F53" s="259">
        <v>2028</v>
      </c>
      <c r="G53" s="259">
        <v>2029</v>
      </c>
      <c r="H53" s="259">
        <v>2030</v>
      </c>
      <c r="I53" s="259">
        <v>2031</v>
      </c>
      <c r="J53" s="259">
        <v>2032</v>
      </c>
      <c r="K53" s="259">
        <v>2033</v>
      </c>
      <c r="L53" s="259">
        <v>2034</v>
      </c>
      <c r="M53" s="259">
        <v>2035</v>
      </c>
      <c r="N53" s="259">
        <v>2036</v>
      </c>
      <c r="O53" s="259">
        <v>2037</v>
      </c>
      <c r="P53" s="259">
        <v>2038</v>
      </c>
      <c r="Q53" s="259">
        <v>2039</v>
      </c>
      <c r="R53" s="259">
        <v>2040</v>
      </c>
      <c r="S53" s="259">
        <v>2041</v>
      </c>
      <c r="T53" s="259">
        <v>2042</v>
      </c>
      <c r="U53" s="259">
        <v>2043</v>
      </c>
      <c r="V53" s="259">
        <v>2044</v>
      </c>
      <c r="W53" s="259">
        <v>2045</v>
      </c>
      <c r="X53" s="259">
        <v>2046</v>
      </c>
      <c r="Y53" s="259">
        <v>2047</v>
      </c>
      <c r="Z53" s="259">
        <v>2048</v>
      </c>
      <c r="AA53" s="259">
        <v>2049</v>
      </c>
      <c r="AB53" s="259">
        <v>2050</v>
      </c>
      <c r="AC53" s="259">
        <v>2051</v>
      </c>
      <c r="AD53" s="259">
        <v>2052</v>
      </c>
      <c r="AE53" s="259">
        <v>2053</v>
      </c>
      <c r="AF53" s="259">
        <v>2054</v>
      </c>
      <c r="AG53" s="259">
        <v>2055</v>
      </c>
      <c r="AH53" s="259">
        <v>2056</v>
      </c>
      <c r="AI53" s="259">
        <v>2057</v>
      </c>
      <c r="AJ53" s="259">
        <v>2058</v>
      </c>
      <c r="AK53" s="259">
        <v>2059</v>
      </c>
      <c r="AL53" s="259">
        <v>2060</v>
      </c>
      <c r="AM53" s="259">
        <v>2061</v>
      </c>
      <c r="AN53" s="259">
        <v>2062</v>
      </c>
      <c r="AO53" s="259">
        <v>2063</v>
      </c>
      <c r="AP53" s="259">
        <v>2064</v>
      </c>
      <c r="AQ53" s="259">
        <v>2065</v>
      </c>
      <c r="AR53" s="259">
        <v>2066</v>
      </c>
      <c r="AS53" s="259">
        <v>2067</v>
      </c>
      <c r="AT53" s="259">
        <v>2068</v>
      </c>
      <c r="AU53" s="259">
        <v>2069</v>
      </c>
      <c r="AV53" s="259">
        <v>2070</v>
      </c>
      <c r="AW53" s="259">
        <v>2071</v>
      </c>
      <c r="AX53" s="259">
        <v>2072</v>
      </c>
      <c r="AY53" s="259">
        <v>2073</v>
      </c>
      <c r="AZ53" s="259">
        <v>2074</v>
      </c>
      <c r="BA53" s="259">
        <v>2075</v>
      </c>
      <c r="BB53" s="260">
        <v>2076</v>
      </c>
    </row>
    <row r="54" spans="1:54" outlineLevel="2">
      <c r="A54" s="427" t="s">
        <v>378</v>
      </c>
      <c r="B54" s="127"/>
      <c r="C54" s="127"/>
      <c r="D54" s="124" t="s">
        <v>379</v>
      </c>
      <c r="E54" s="242"/>
      <c r="F54" s="242"/>
      <c r="G54" s="242"/>
      <c r="H54" s="242"/>
      <c r="I54" s="242"/>
      <c r="J54" s="24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53"/>
    </row>
    <row r="55" spans="1:54" outlineLevel="2">
      <c r="A55" s="428"/>
      <c r="B55" s="36"/>
      <c r="C55" s="121"/>
      <c r="D55" s="2" t="s">
        <v>379</v>
      </c>
      <c r="E55" s="241"/>
      <c r="F55" s="241"/>
      <c r="G55" s="241"/>
      <c r="H55" s="241"/>
      <c r="I55" s="241"/>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54"/>
    </row>
    <row r="56" spans="1:54" outlineLevel="2">
      <c r="A56" s="428"/>
      <c r="B56" s="36"/>
      <c r="C56" s="121"/>
      <c r="D56" s="2" t="s">
        <v>379</v>
      </c>
      <c r="E56" s="241"/>
      <c r="F56" s="241"/>
      <c r="G56" s="241"/>
      <c r="H56" s="241"/>
      <c r="I56" s="241"/>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54"/>
    </row>
    <row r="57" spans="1:54" outlineLevel="2">
      <c r="A57" s="428"/>
      <c r="B57" s="36"/>
      <c r="C57" s="121"/>
      <c r="D57" s="2" t="s">
        <v>379</v>
      </c>
      <c r="E57" s="241"/>
      <c r="F57" s="241"/>
      <c r="G57" s="241"/>
      <c r="H57" s="241"/>
      <c r="I57" s="241"/>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54"/>
    </row>
    <row r="58" spans="1:54" outlineLevel="2">
      <c r="A58" s="428"/>
      <c r="B58" s="36"/>
      <c r="C58" s="121"/>
      <c r="D58" s="2" t="s">
        <v>379</v>
      </c>
      <c r="E58" s="241"/>
      <c r="F58" s="241"/>
      <c r="G58" s="241"/>
      <c r="H58" s="241"/>
      <c r="I58" s="241"/>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54"/>
    </row>
    <row r="59" spans="1:54" outlineLevel="2">
      <c r="A59" s="428"/>
      <c r="B59" s="36"/>
      <c r="C59" s="121"/>
      <c r="D59" s="2" t="s">
        <v>379</v>
      </c>
      <c r="E59" s="241"/>
      <c r="F59" s="241"/>
      <c r="G59" s="241"/>
      <c r="H59" s="241"/>
      <c r="I59" s="241"/>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54"/>
    </row>
    <row r="60" spans="1:54" outlineLevel="2">
      <c r="A60" s="428"/>
      <c r="B60" s="36"/>
      <c r="C60" s="121"/>
      <c r="D60" s="2" t="s">
        <v>379</v>
      </c>
      <c r="E60" s="241"/>
      <c r="F60" s="241"/>
      <c r="G60" s="241"/>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54"/>
    </row>
    <row r="61" spans="1:54" outlineLevel="2">
      <c r="A61" s="428"/>
      <c r="B61" s="36"/>
      <c r="C61" s="121"/>
      <c r="D61" s="2" t="s">
        <v>379</v>
      </c>
      <c r="E61" s="241"/>
      <c r="F61" s="241"/>
      <c r="G61" s="241"/>
      <c r="H61" s="241"/>
      <c r="I61" s="241"/>
      <c r="J61" s="241"/>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54"/>
    </row>
    <row r="62" spans="1:54" outlineLevel="2">
      <c r="A62" s="428"/>
      <c r="B62" s="36"/>
      <c r="C62" s="121"/>
      <c r="D62" s="2" t="s">
        <v>379</v>
      </c>
      <c r="E62" s="241"/>
      <c r="F62" s="241"/>
      <c r="G62" s="241"/>
      <c r="H62" s="241"/>
      <c r="I62" s="241"/>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54"/>
    </row>
    <row r="63" spans="1:54" outlineLevel="2">
      <c r="A63" s="428"/>
      <c r="B63" s="36"/>
      <c r="C63" s="121"/>
      <c r="D63" s="2" t="s">
        <v>379</v>
      </c>
      <c r="E63" s="241"/>
      <c r="F63" s="241"/>
      <c r="G63" s="241"/>
      <c r="H63" s="241"/>
      <c r="I63" s="241"/>
      <c r="J63" s="241"/>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54"/>
    </row>
    <row r="64" spans="1:54" ht="14" outlineLevel="2" thickBot="1">
      <c r="A64" s="429"/>
      <c r="B64" s="122" t="s">
        <v>380</v>
      </c>
      <c r="C64" s="296" t="s">
        <v>381</v>
      </c>
      <c r="D64" s="123" t="s">
        <v>379</v>
      </c>
      <c r="E64" s="23">
        <f>SUM(E54:E63)</f>
        <v>0</v>
      </c>
      <c r="F64" s="23">
        <f t="shared" ref="F64:BB64" si="3">SUM(F54:F63)</f>
        <v>0</v>
      </c>
      <c r="G64" s="23">
        <f t="shared" si="3"/>
        <v>0</v>
      </c>
      <c r="H64" s="23">
        <f t="shared" si="3"/>
        <v>0</v>
      </c>
      <c r="I64" s="23">
        <f t="shared" si="3"/>
        <v>0</v>
      </c>
      <c r="J64" s="23">
        <f t="shared" si="3"/>
        <v>0</v>
      </c>
      <c r="K64" s="23">
        <f t="shared" si="3"/>
        <v>0</v>
      </c>
      <c r="L64" s="23">
        <f t="shared" si="3"/>
        <v>0</v>
      </c>
      <c r="M64" s="23">
        <f t="shared" si="3"/>
        <v>0</v>
      </c>
      <c r="N64" s="23">
        <f t="shared" si="3"/>
        <v>0</v>
      </c>
      <c r="O64" s="23">
        <f t="shared" si="3"/>
        <v>0</v>
      </c>
      <c r="P64" s="23">
        <f t="shared" si="3"/>
        <v>0</v>
      </c>
      <c r="Q64" s="23">
        <f t="shared" si="3"/>
        <v>0</v>
      </c>
      <c r="R64" s="23">
        <f t="shared" si="3"/>
        <v>0</v>
      </c>
      <c r="S64" s="23">
        <f t="shared" si="3"/>
        <v>0</v>
      </c>
      <c r="T64" s="23">
        <f t="shared" si="3"/>
        <v>0</v>
      </c>
      <c r="U64" s="23">
        <f t="shared" si="3"/>
        <v>0</v>
      </c>
      <c r="V64" s="23">
        <f t="shared" si="3"/>
        <v>0</v>
      </c>
      <c r="W64" s="23">
        <f t="shared" si="3"/>
        <v>0</v>
      </c>
      <c r="X64" s="23">
        <f t="shared" si="3"/>
        <v>0</v>
      </c>
      <c r="Y64" s="23">
        <f t="shared" si="3"/>
        <v>0</v>
      </c>
      <c r="Z64" s="23">
        <f t="shared" si="3"/>
        <v>0</v>
      </c>
      <c r="AA64" s="23">
        <f t="shared" si="3"/>
        <v>0</v>
      </c>
      <c r="AB64" s="23">
        <f t="shared" si="3"/>
        <v>0</v>
      </c>
      <c r="AC64" s="23">
        <f t="shared" si="3"/>
        <v>0</v>
      </c>
      <c r="AD64" s="23">
        <f t="shared" si="3"/>
        <v>0</v>
      </c>
      <c r="AE64" s="23">
        <f t="shared" si="3"/>
        <v>0</v>
      </c>
      <c r="AF64" s="23">
        <f t="shared" si="3"/>
        <v>0</v>
      </c>
      <c r="AG64" s="23">
        <f t="shared" si="3"/>
        <v>0</v>
      </c>
      <c r="AH64" s="23">
        <f t="shared" si="3"/>
        <v>0</v>
      </c>
      <c r="AI64" s="23">
        <f t="shared" si="3"/>
        <v>0</v>
      </c>
      <c r="AJ64" s="23">
        <f t="shared" si="3"/>
        <v>0</v>
      </c>
      <c r="AK64" s="23">
        <f t="shared" si="3"/>
        <v>0</v>
      </c>
      <c r="AL64" s="23">
        <f t="shared" si="3"/>
        <v>0</v>
      </c>
      <c r="AM64" s="23">
        <f t="shared" si="3"/>
        <v>0</v>
      </c>
      <c r="AN64" s="23">
        <f t="shared" si="3"/>
        <v>0</v>
      </c>
      <c r="AO64" s="23">
        <f t="shared" si="3"/>
        <v>0</v>
      </c>
      <c r="AP64" s="23">
        <f t="shared" si="3"/>
        <v>0</v>
      </c>
      <c r="AQ64" s="23">
        <f t="shared" si="3"/>
        <v>0</v>
      </c>
      <c r="AR64" s="23">
        <f t="shared" si="3"/>
        <v>0</v>
      </c>
      <c r="AS64" s="23">
        <f t="shared" si="3"/>
        <v>0</v>
      </c>
      <c r="AT64" s="23">
        <f t="shared" si="3"/>
        <v>0</v>
      </c>
      <c r="AU64" s="23">
        <f t="shared" si="3"/>
        <v>0</v>
      </c>
      <c r="AV64" s="23">
        <f t="shared" si="3"/>
        <v>0</v>
      </c>
      <c r="AW64" s="23">
        <f t="shared" si="3"/>
        <v>0</v>
      </c>
      <c r="AX64" s="23">
        <f t="shared" si="3"/>
        <v>0</v>
      </c>
      <c r="AY64" s="23">
        <f t="shared" si="3"/>
        <v>0</v>
      </c>
      <c r="AZ64" s="23">
        <f t="shared" si="3"/>
        <v>0</v>
      </c>
      <c r="BA64" s="23">
        <f t="shared" si="3"/>
        <v>0</v>
      </c>
      <c r="BB64" s="255">
        <f t="shared" si="3"/>
        <v>0</v>
      </c>
    </row>
    <row r="65" spans="1:54" ht="14" outlineLevel="2" thickBot="1">
      <c r="B65" s="19"/>
      <c r="C65" s="19"/>
      <c r="D65" s="19"/>
      <c r="E65" s="15"/>
    </row>
    <row r="66" spans="1:54" ht="12.75" customHeight="1" outlineLevel="2">
      <c r="A66" s="420" t="s">
        <v>382</v>
      </c>
      <c r="B66" s="266"/>
      <c r="C66" s="267"/>
      <c r="D66" s="268" t="s">
        <v>379</v>
      </c>
      <c r="E66" s="242"/>
      <c r="F66" s="242"/>
      <c r="G66" s="242"/>
      <c r="H66" s="242"/>
      <c r="I66" s="242"/>
      <c r="J66" s="242"/>
      <c r="K66" s="242"/>
      <c r="L66" s="242"/>
      <c r="M66" s="242"/>
      <c r="N66" s="242"/>
      <c r="O66" s="242"/>
      <c r="P66" s="242"/>
      <c r="Q66" s="242"/>
      <c r="R66" s="242"/>
      <c r="S66" s="242"/>
      <c r="T66" s="242"/>
      <c r="U66" s="242"/>
      <c r="V66" s="242"/>
      <c r="W66" s="242"/>
      <c r="X66" s="242"/>
      <c r="Y66" s="242"/>
      <c r="Z66" s="242"/>
      <c r="AA66" s="242"/>
      <c r="AB66" s="242"/>
      <c r="AC66" s="242"/>
      <c r="AD66" s="242"/>
      <c r="AE66" s="242"/>
      <c r="AF66" s="242"/>
      <c r="AG66" s="242"/>
      <c r="AH66" s="242"/>
      <c r="AI66" s="242"/>
      <c r="AJ66" s="242"/>
      <c r="AK66" s="242"/>
      <c r="AL66" s="242"/>
      <c r="AM66" s="242"/>
      <c r="AN66" s="242"/>
      <c r="AO66" s="242"/>
      <c r="AP66" s="242"/>
      <c r="AQ66" s="242"/>
      <c r="AR66" s="242"/>
      <c r="AS66" s="242"/>
      <c r="AT66" s="242"/>
      <c r="AU66" s="242"/>
      <c r="AV66" s="242"/>
      <c r="AW66" s="242"/>
      <c r="AX66" s="242"/>
      <c r="AY66" s="242"/>
      <c r="AZ66" s="242"/>
      <c r="BA66" s="242"/>
      <c r="BB66" s="242"/>
    </row>
    <row r="67" spans="1:54" outlineLevel="2">
      <c r="A67" s="421"/>
      <c r="B67" s="252"/>
      <c r="C67" s="267"/>
      <c r="D67" s="269" t="s">
        <v>379</v>
      </c>
      <c r="E67" s="241"/>
      <c r="F67" s="241"/>
      <c r="G67" s="241"/>
      <c r="H67" s="241"/>
      <c r="I67" s="241"/>
      <c r="J67" s="241"/>
      <c r="K67" s="241"/>
      <c r="L67" s="241"/>
      <c r="M67" s="241"/>
      <c r="N67" s="241"/>
      <c r="O67" s="241"/>
      <c r="P67" s="241"/>
      <c r="Q67" s="24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row>
    <row r="68" spans="1:54" outlineLevel="2">
      <c r="A68" s="421"/>
      <c r="B68" s="252"/>
      <c r="C68" s="267"/>
      <c r="D68" s="269" t="s">
        <v>379</v>
      </c>
      <c r="E68" s="241"/>
      <c r="F68" s="241"/>
      <c r="G68" s="241"/>
      <c r="H68" s="241"/>
      <c r="I68" s="241"/>
      <c r="J68" s="241"/>
      <c r="K68" s="241"/>
      <c r="L68" s="241"/>
      <c r="M68" s="241"/>
      <c r="N68" s="241"/>
      <c r="O68" s="241"/>
      <c r="P68" s="241"/>
      <c r="Q68" s="241"/>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c r="AQ68" s="241"/>
      <c r="AR68" s="241"/>
      <c r="AS68" s="241"/>
      <c r="AT68" s="241"/>
      <c r="AU68" s="241"/>
      <c r="AV68" s="241"/>
      <c r="AW68" s="241"/>
      <c r="AX68" s="241"/>
      <c r="AY68" s="241"/>
      <c r="AZ68" s="241"/>
      <c r="BA68" s="241"/>
      <c r="BB68" s="241"/>
    </row>
    <row r="69" spans="1:54" outlineLevel="2">
      <c r="A69" s="421"/>
      <c r="B69" s="252"/>
      <c r="C69" s="267"/>
      <c r="D69" s="269" t="s">
        <v>379</v>
      </c>
      <c r="E69" s="241"/>
      <c r="F69" s="241"/>
      <c r="G69" s="24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row>
    <row r="70" spans="1:54" outlineLevel="2">
      <c r="A70" s="421"/>
      <c r="B70" s="252"/>
      <c r="C70" s="267"/>
      <c r="D70" s="269" t="s">
        <v>379</v>
      </c>
      <c r="E70" s="241"/>
      <c r="F70" s="241"/>
      <c r="G70" s="241"/>
      <c r="H70" s="241"/>
      <c r="I70" s="241"/>
      <c r="J70" s="241"/>
      <c r="K70" s="241"/>
      <c r="L70" s="241"/>
      <c r="M70" s="241"/>
      <c r="N70" s="241"/>
      <c r="O70" s="241"/>
      <c r="P70" s="241"/>
      <c r="Q70" s="24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row>
    <row r="71" spans="1:54" ht="14" outlineLevel="2" thickBot="1">
      <c r="A71" s="422"/>
      <c r="B71" s="122" t="s">
        <v>383</v>
      </c>
      <c r="C71" s="123"/>
      <c r="D71" s="270" t="s">
        <v>379</v>
      </c>
      <c r="E71" s="21">
        <f>SUM(E66:E70)</f>
        <v>0</v>
      </c>
      <c r="F71" s="21">
        <f t="shared" ref="F71:BB71" si="4">SUM(F66:F70)</f>
        <v>0</v>
      </c>
      <c r="G71" s="21">
        <f t="shared" si="4"/>
        <v>0</v>
      </c>
      <c r="H71" s="21">
        <f t="shared" si="4"/>
        <v>0</v>
      </c>
      <c r="I71" s="21">
        <f t="shared" si="4"/>
        <v>0</v>
      </c>
      <c r="J71" s="21">
        <f t="shared" si="4"/>
        <v>0</v>
      </c>
      <c r="K71" s="21">
        <f t="shared" si="4"/>
        <v>0</v>
      </c>
      <c r="L71" s="21">
        <f t="shared" si="4"/>
        <v>0</v>
      </c>
      <c r="M71" s="21">
        <f t="shared" si="4"/>
        <v>0</v>
      </c>
      <c r="N71" s="21">
        <f t="shared" si="4"/>
        <v>0</v>
      </c>
      <c r="O71" s="21">
        <f t="shared" si="4"/>
        <v>0</v>
      </c>
      <c r="P71" s="21">
        <f t="shared" si="4"/>
        <v>0</v>
      </c>
      <c r="Q71" s="21">
        <f t="shared" si="4"/>
        <v>0</v>
      </c>
      <c r="R71" s="21">
        <f t="shared" si="4"/>
        <v>0</v>
      </c>
      <c r="S71" s="21">
        <f t="shared" si="4"/>
        <v>0</v>
      </c>
      <c r="T71" s="21">
        <f t="shared" si="4"/>
        <v>0</v>
      </c>
      <c r="U71" s="21">
        <f t="shared" si="4"/>
        <v>0</v>
      </c>
      <c r="V71" s="21">
        <f t="shared" si="4"/>
        <v>0</v>
      </c>
      <c r="W71" s="21">
        <f t="shared" si="4"/>
        <v>0</v>
      </c>
      <c r="X71" s="21">
        <f t="shared" si="4"/>
        <v>0</v>
      </c>
      <c r="Y71" s="21">
        <f t="shared" si="4"/>
        <v>0</v>
      </c>
      <c r="Z71" s="21">
        <f t="shared" si="4"/>
        <v>0</v>
      </c>
      <c r="AA71" s="21">
        <f t="shared" si="4"/>
        <v>0</v>
      </c>
      <c r="AB71" s="21">
        <f t="shared" si="4"/>
        <v>0</v>
      </c>
      <c r="AC71" s="21">
        <f t="shared" si="4"/>
        <v>0</v>
      </c>
      <c r="AD71" s="21">
        <f t="shared" si="4"/>
        <v>0</v>
      </c>
      <c r="AE71" s="21">
        <f t="shared" si="4"/>
        <v>0</v>
      </c>
      <c r="AF71" s="21">
        <f t="shared" si="4"/>
        <v>0</v>
      </c>
      <c r="AG71" s="21">
        <f t="shared" si="4"/>
        <v>0</v>
      </c>
      <c r="AH71" s="21">
        <f t="shared" si="4"/>
        <v>0</v>
      </c>
      <c r="AI71" s="21">
        <f t="shared" si="4"/>
        <v>0</v>
      </c>
      <c r="AJ71" s="21">
        <f t="shared" si="4"/>
        <v>0</v>
      </c>
      <c r="AK71" s="21">
        <f t="shared" si="4"/>
        <v>0</v>
      </c>
      <c r="AL71" s="21">
        <f t="shared" si="4"/>
        <v>0</v>
      </c>
      <c r="AM71" s="21">
        <f t="shared" si="4"/>
        <v>0</v>
      </c>
      <c r="AN71" s="21">
        <f t="shared" si="4"/>
        <v>0</v>
      </c>
      <c r="AO71" s="21">
        <f t="shared" si="4"/>
        <v>0</v>
      </c>
      <c r="AP71" s="21">
        <f t="shared" si="4"/>
        <v>0</v>
      </c>
      <c r="AQ71" s="21">
        <f t="shared" si="4"/>
        <v>0</v>
      </c>
      <c r="AR71" s="21">
        <f t="shared" si="4"/>
        <v>0</v>
      </c>
      <c r="AS71" s="21">
        <f t="shared" si="4"/>
        <v>0</v>
      </c>
      <c r="AT71" s="21">
        <f t="shared" si="4"/>
        <v>0</v>
      </c>
      <c r="AU71" s="21">
        <f t="shared" si="4"/>
        <v>0</v>
      </c>
      <c r="AV71" s="21">
        <f t="shared" si="4"/>
        <v>0</v>
      </c>
      <c r="AW71" s="21">
        <f t="shared" si="4"/>
        <v>0</v>
      </c>
      <c r="AX71" s="21">
        <f t="shared" si="4"/>
        <v>0</v>
      </c>
      <c r="AY71" s="21">
        <f t="shared" si="4"/>
        <v>0</v>
      </c>
      <c r="AZ71" s="21">
        <f t="shared" si="4"/>
        <v>0</v>
      </c>
      <c r="BA71" s="21">
        <f t="shared" si="4"/>
        <v>0</v>
      </c>
      <c r="BB71" s="21">
        <f t="shared" si="4"/>
        <v>0</v>
      </c>
    </row>
    <row r="72" spans="1:54" outlineLevel="2">
      <c r="B72" s="145"/>
      <c r="C72" s="2"/>
      <c r="D72" s="2"/>
      <c r="E72" s="15"/>
    </row>
    <row r="73" spans="1:54" outlineLevel="2">
      <c r="B73" s="145"/>
      <c r="C73" s="2"/>
      <c r="D73" s="2"/>
      <c r="E73" s="15"/>
    </row>
    <row r="74" spans="1:54" ht="14" outlineLevel="2" thickBot="1">
      <c r="B74" s="145"/>
      <c r="C74" s="2"/>
      <c r="D74" s="2"/>
      <c r="E74" s="15"/>
    </row>
    <row r="75" spans="1:54" ht="19.5" customHeight="1" outlineLevel="2">
      <c r="A75" s="420" t="s">
        <v>384</v>
      </c>
      <c r="B75" s="127" t="s">
        <v>385</v>
      </c>
      <c r="C75" s="274"/>
      <c r="D75" s="124" t="s">
        <v>379</v>
      </c>
      <c r="E75" s="275">
        <f>-E158*'Fixed Data'!$B$27/10^2</f>
        <v>0</v>
      </c>
      <c r="F75" s="275">
        <f>-F158*'Fixed Data'!$B$27/10^2</f>
        <v>0</v>
      </c>
      <c r="G75" s="275">
        <f>-G158*'Fixed Data'!$B$27/10^2</f>
        <v>0</v>
      </c>
      <c r="H75" s="275">
        <f>-H158*'Fixed Data'!$B$27/10^2</f>
        <v>0</v>
      </c>
      <c r="I75" s="275">
        <f>-I158*'Fixed Data'!$B$27/10^2</f>
        <v>0</v>
      </c>
      <c r="J75" s="275">
        <f>-J158*'Fixed Data'!$B$27/10^2</f>
        <v>0</v>
      </c>
      <c r="K75" s="275">
        <f>-K158*'Fixed Data'!$B$27/10^2</f>
        <v>0</v>
      </c>
      <c r="L75" s="275">
        <f>-L158*'Fixed Data'!$B$27/10^2</f>
        <v>0</v>
      </c>
      <c r="M75" s="275">
        <f>-M158*'Fixed Data'!$B$27/10^2</f>
        <v>0</v>
      </c>
      <c r="N75" s="275">
        <f>-N158*'Fixed Data'!$B$27/10^2</f>
        <v>0</v>
      </c>
      <c r="O75" s="275">
        <f>-O158*'Fixed Data'!$B$27/10^2</f>
        <v>0</v>
      </c>
      <c r="P75" s="275">
        <f>-P158*'Fixed Data'!$B$27/10^2</f>
        <v>0</v>
      </c>
      <c r="Q75" s="275">
        <f>-Q158*'Fixed Data'!$B$27/10^2</f>
        <v>0</v>
      </c>
      <c r="R75" s="275">
        <f>-R158*'Fixed Data'!$B$27/10^2</f>
        <v>0</v>
      </c>
      <c r="S75" s="275">
        <f>-S158*'Fixed Data'!$B$27/10^2</f>
        <v>0</v>
      </c>
      <c r="T75" s="275">
        <f>-T158*'Fixed Data'!$B$27/10^2</f>
        <v>0</v>
      </c>
      <c r="U75" s="275">
        <f>-U158*'Fixed Data'!$B$27/10^2</f>
        <v>0</v>
      </c>
      <c r="V75" s="275">
        <f>-V158*'Fixed Data'!$B$27/10^2</f>
        <v>0</v>
      </c>
      <c r="W75" s="275">
        <f>-W158*'Fixed Data'!$B$27/10^2</f>
        <v>0</v>
      </c>
      <c r="X75" s="275">
        <f>-X158*'Fixed Data'!$B$27/10^2</f>
        <v>0</v>
      </c>
      <c r="Y75" s="275">
        <f>-Y158*'Fixed Data'!$B$27/10^2</f>
        <v>0</v>
      </c>
      <c r="Z75" s="275">
        <f>-Z158*'Fixed Data'!$B$27/10^2</f>
        <v>0</v>
      </c>
      <c r="AA75" s="275">
        <f>-AA158*'Fixed Data'!$B$27/10^2</f>
        <v>0</v>
      </c>
      <c r="AB75" s="275">
        <f>-AB158*'Fixed Data'!$B$27/10^2</f>
        <v>0</v>
      </c>
      <c r="AC75" s="275">
        <f>-AC158*'Fixed Data'!$B$27/10^2</f>
        <v>0</v>
      </c>
      <c r="AD75" s="275">
        <f>-AD158*'Fixed Data'!$B$27/10^2</f>
        <v>0</v>
      </c>
      <c r="AE75" s="275">
        <f>-AE158*'Fixed Data'!$B$27/10^2</f>
        <v>0</v>
      </c>
      <c r="AF75" s="275">
        <f>-AF158*'Fixed Data'!$B$27/10^2</f>
        <v>0</v>
      </c>
      <c r="AG75" s="275">
        <f>-AG158*'Fixed Data'!$B$27/10^2</f>
        <v>0</v>
      </c>
      <c r="AH75" s="275">
        <f>-AH158*'Fixed Data'!$B$27/10^2</f>
        <v>0</v>
      </c>
      <c r="AI75" s="275">
        <f>-AI158*'Fixed Data'!$B$27/10^2</f>
        <v>0</v>
      </c>
      <c r="AJ75" s="275">
        <f>-AJ158*'Fixed Data'!$B$27/10^2</f>
        <v>0</v>
      </c>
      <c r="AK75" s="275">
        <f>-AK158*'Fixed Data'!$B$27/10^2</f>
        <v>0</v>
      </c>
      <c r="AL75" s="275">
        <f>-AL158*'Fixed Data'!$B$27/10^2</f>
        <v>0</v>
      </c>
      <c r="AM75" s="275">
        <f>-AM158*'Fixed Data'!$B$27/10^2</f>
        <v>0</v>
      </c>
      <c r="AN75" s="275">
        <f>-AN158*'Fixed Data'!$B$27/10^2</f>
        <v>0</v>
      </c>
      <c r="AO75" s="275">
        <f>-AO158*'Fixed Data'!$B$27/10^2</f>
        <v>0</v>
      </c>
      <c r="AP75" s="275">
        <f>-AP158*'Fixed Data'!$B$27/10^2</f>
        <v>0</v>
      </c>
      <c r="AQ75" s="275">
        <f>-AQ158*'Fixed Data'!$B$27/10^2</f>
        <v>0</v>
      </c>
      <c r="AR75" s="275">
        <f>-AR158*'Fixed Data'!$B$27/10^2</f>
        <v>0</v>
      </c>
      <c r="AS75" s="275">
        <f>-AS158*'Fixed Data'!$B$27/10^2</f>
        <v>0</v>
      </c>
      <c r="AT75" s="275">
        <f>-AT158*'Fixed Data'!$B$27/10^2</f>
        <v>0</v>
      </c>
      <c r="AU75" s="275">
        <f>-AU158*'Fixed Data'!$B$27/10^2</f>
        <v>0</v>
      </c>
      <c r="AV75" s="275">
        <f>-AV158*'Fixed Data'!$B$27/10^2</f>
        <v>0</v>
      </c>
      <c r="AW75" s="275">
        <f>-AW158*'Fixed Data'!$B$27/10^2</f>
        <v>0</v>
      </c>
      <c r="AX75" s="275">
        <f>-AX158*'Fixed Data'!$B$27/10^2</f>
        <v>0</v>
      </c>
      <c r="AY75" s="275">
        <f>-AY158*'Fixed Data'!$B$27/10^2</f>
        <v>0</v>
      </c>
      <c r="AZ75" s="275">
        <f>-AZ158*'Fixed Data'!$B$27/10^2</f>
        <v>0</v>
      </c>
      <c r="BA75" s="275">
        <f>-BA158*'Fixed Data'!$B$27/10^2</f>
        <v>0</v>
      </c>
      <c r="BB75" s="275">
        <f>-BB158*'Fixed Data'!$B$27/10^2</f>
        <v>0</v>
      </c>
    </row>
    <row r="76" spans="1:54" ht="19.5" customHeight="1" outlineLevel="2">
      <c r="A76" s="421"/>
      <c r="B76" s="121"/>
      <c r="C76" s="272"/>
      <c r="D76" s="2" t="s">
        <v>379</v>
      </c>
      <c r="E76" s="237"/>
      <c r="F76" s="237"/>
      <c r="G76" s="237"/>
      <c r="H76" s="237"/>
      <c r="I76" s="237"/>
      <c r="J76" s="237"/>
      <c r="K76" s="237"/>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37"/>
      <c r="AZ76" s="237"/>
      <c r="BA76" s="237"/>
      <c r="BB76" s="276"/>
    </row>
    <row r="77" spans="1:54" ht="14" outlineLevel="2" thickBot="1">
      <c r="A77" s="422"/>
      <c r="B77" s="273" t="s">
        <v>386</v>
      </c>
      <c r="C77" s="271"/>
      <c r="D77" s="123" t="s">
        <v>379</v>
      </c>
      <c r="E77" s="23">
        <f t="shared" ref="E77:AJ77" si="5">SUM(E75:E76)</f>
        <v>0</v>
      </c>
      <c r="F77" s="23">
        <f t="shared" si="5"/>
        <v>0</v>
      </c>
      <c r="G77" s="23">
        <f t="shared" si="5"/>
        <v>0</v>
      </c>
      <c r="H77" s="23">
        <f t="shared" si="5"/>
        <v>0</v>
      </c>
      <c r="I77" s="23">
        <f t="shared" si="5"/>
        <v>0</v>
      </c>
      <c r="J77" s="23">
        <f t="shared" si="5"/>
        <v>0</v>
      </c>
      <c r="K77" s="23">
        <f t="shared" si="5"/>
        <v>0</v>
      </c>
      <c r="L77" s="23">
        <f t="shared" si="5"/>
        <v>0</v>
      </c>
      <c r="M77" s="23">
        <f t="shared" si="5"/>
        <v>0</v>
      </c>
      <c r="N77" s="23">
        <f t="shared" si="5"/>
        <v>0</v>
      </c>
      <c r="O77" s="23">
        <f t="shared" si="5"/>
        <v>0</v>
      </c>
      <c r="P77" s="23">
        <f t="shared" si="5"/>
        <v>0</v>
      </c>
      <c r="Q77" s="23">
        <f t="shared" si="5"/>
        <v>0</v>
      </c>
      <c r="R77" s="23">
        <f t="shared" si="5"/>
        <v>0</v>
      </c>
      <c r="S77" s="23">
        <f t="shared" si="5"/>
        <v>0</v>
      </c>
      <c r="T77" s="23">
        <f t="shared" si="5"/>
        <v>0</v>
      </c>
      <c r="U77" s="23">
        <f t="shared" si="5"/>
        <v>0</v>
      </c>
      <c r="V77" s="23">
        <f t="shared" si="5"/>
        <v>0</v>
      </c>
      <c r="W77" s="23">
        <f t="shared" si="5"/>
        <v>0</v>
      </c>
      <c r="X77" s="23">
        <f t="shared" si="5"/>
        <v>0</v>
      </c>
      <c r="Y77" s="23">
        <f t="shared" si="5"/>
        <v>0</v>
      </c>
      <c r="Z77" s="23">
        <f t="shared" si="5"/>
        <v>0</v>
      </c>
      <c r="AA77" s="23">
        <f t="shared" si="5"/>
        <v>0</v>
      </c>
      <c r="AB77" s="23">
        <f t="shared" si="5"/>
        <v>0</v>
      </c>
      <c r="AC77" s="23">
        <f t="shared" si="5"/>
        <v>0</v>
      </c>
      <c r="AD77" s="23">
        <f t="shared" si="5"/>
        <v>0</v>
      </c>
      <c r="AE77" s="23">
        <f t="shared" si="5"/>
        <v>0</v>
      </c>
      <c r="AF77" s="23">
        <f t="shared" si="5"/>
        <v>0</v>
      </c>
      <c r="AG77" s="23">
        <f t="shared" si="5"/>
        <v>0</v>
      </c>
      <c r="AH77" s="23">
        <f t="shared" si="5"/>
        <v>0</v>
      </c>
      <c r="AI77" s="23">
        <f t="shared" si="5"/>
        <v>0</v>
      </c>
      <c r="AJ77" s="23">
        <f t="shared" si="5"/>
        <v>0</v>
      </c>
      <c r="AK77" s="23">
        <f t="shared" ref="AK77:BB77" si="6">SUM(AK75:AK76)</f>
        <v>0</v>
      </c>
      <c r="AL77" s="23">
        <f t="shared" si="6"/>
        <v>0</v>
      </c>
      <c r="AM77" s="23">
        <f t="shared" si="6"/>
        <v>0</v>
      </c>
      <c r="AN77" s="23">
        <f t="shared" si="6"/>
        <v>0</v>
      </c>
      <c r="AO77" s="23">
        <f t="shared" si="6"/>
        <v>0</v>
      </c>
      <c r="AP77" s="23">
        <f t="shared" si="6"/>
        <v>0</v>
      </c>
      <c r="AQ77" s="23">
        <f t="shared" si="6"/>
        <v>0</v>
      </c>
      <c r="AR77" s="23">
        <f t="shared" si="6"/>
        <v>0</v>
      </c>
      <c r="AS77" s="23">
        <f t="shared" si="6"/>
        <v>0</v>
      </c>
      <c r="AT77" s="23">
        <f t="shared" si="6"/>
        <v>0</v>
      </c>
      <c r="AU77" s="23">
        <f t="shared" si="6"/>
        <v>0</v>
      </c>
      <c r="AV77" s="23">
        <f t="shared" si="6"/>
        <v>0</v>
      </c>
      <c r="AW77" s="23">
        <f t="shared" si="6"/>
        <v>0</v>
      </c>
      <c r="AX77" s="23">
        <f t="shared" si="6"/>
        <v>0</v>
      </c>
      <c r="AY77" s="23">
        <f t="shared" si="6"/>
        <v>0</v>
      </c>
      <c r="AZ77" s="23">
        <f t="shared" si="6"/>
        <v>0</v>
      </c>
      <c r="BA77" s="23">
        <f t="shared" si="6"/>
        <v>0</v>
      </c>
      <c r="BB77" s="255">
        <f t="shared" si="6"/>
        <v>0</v>
      </c>
    </row>
    <row r="78" spans="1:54" outlineLevel="2">
      <c r="B78" s="19"/>
      <c r="C78" s="19"/>
      <c r="D78" s="19"/>
      <c r="E78" s="15"/>
    </row>
    <row r="79" spans="1:54" s="7" customFormat="1" ht="14" outlineLevel="1" thickBot="1">
      <c r="B79" s="125"/>
      <c r="C79" s="125"/>
      <c r="D79" s="125"/>
      <c r="E79" s="247"/>
    </row>
    <row r="80" spans="1:54" outlineLevel="1">
      <c r="A80" s="4" t="s">
        <v>387</v>
      </c>
      <c r="B80" s="19"/>
      <c r="C80" s="19"/>
      <c r="D80" s="19"/>
      <c r="E80" s="246">
        <v>2027</v>
      </c>
      <c r="F80" s="246">
        <v>2028</v>
      </c>
      <c r="G80" s="246">
        <v>2029</v>
      </c>
      <c r="H80" s="246">
        <v>2030</v>
      </c>
      <c r="I80" s="246">
        <v>2031</v>
      </c>
      <c r="J80" s="246">
        <v>2032</v>
      </c>
      <c r="K80" s="246">
        <v>2033</v>
      </c>
      <c r="L80" s="246">
        <v>2034</v>
      </c>
      <c r="M80" s="246">
        <v>2035</v>
      </c>
      <c r="N80" s="246">
        <v>2036</v>
      </c>
      <c r="O80" s="246">
        <v>2037</v>
      </c>
      <c r="P80" s="246">
        <v>2038</v>
      </c>
      <c r="Q80" s="246">
        <v>2039</v>
      </c>
      <c r="R80" s="246">
        <v>2040</v>
      </c>
      <c r="S80" s="246">
        <v>2041</v>
      </c>
      <c r="T80" s="246">
        <v>2042</v>
      </c>
      <c r="U80" s="246">
        <v>2043</v>
      </c>
      <c r="V80" s="246">
        <v>2044</v>
      </c>
      <c r="W80" s="246">
        <v>2045</v>
      </c>
      <c r="X80" s="246">
        <v>2046</v>
      </c>
      <c r="Y80" s="246">
        <v>2047</v>
      </c>
      <c r="Z80" s="246">
        <v>2048</v>
      </c>
      <c r="AA80" s="246">
        <v>2049</v>
      </c>
      <c r="AB80" s="246">
        <v>2050</v>
      </c>
      <c r="AC80" s="246">
        <v>2051</v>
      </c>
      <c r="AD80" s="246">
        <v>2052</v>
      </c>
      <c r="AE80" s="246">
        <v>2053</v>
      </c>
      <c r="AF80" s="246">
        <v>2054</v>
      </c>
      <c r="AG80" s="246">
        <v>2055</v>
      </c>
      <c r="AH80" s="246">
        <v>2056</v>
      </c>
      <c r="AI80" s="246">
        <v>2057</v>
      </c>
      <c r="AJ80" s="246">
        <v>2058</v>
      </c>
      <c r="AK80" s="246">
        <v>2059</v>
      </c>
      <c r="AL80" s="246">
        <v>2060</v>
      </c>
      <c r="AM80" s="246">
        <v>2061</v>
      </c>
      <c r="AN80" s="246">
        <v>2062</v>
      </c>
      <c r="AO80" s="246">
        <v>2063</v>
      </c>
      <c r="AP80" s="246">
        <v>2064</v>
      </c>
      <c r="AQ80" s="246">
        <v>2065</v>
      </c>
      <c r="AR80" s="246">
        <v>2066</v>
      </c>
      <c r="AS80" s="246">
        <v>2067</v>
      </c>
      <c r="AT80" s="246">
        <v>2068</v>
      </c>
      <c r="AU80" s="246">
        <v>2069</v>
      </c>
      <c r="AV80" s="246">
        <v>2070</v>
      </c>
      <c r="AW80" s="246">
        <v>2071</v>
      </c>
      <c r="AX80" s="246">
        <v>2072</v>
      </c>
      <c r="AY80" s="246">
        <v>2073</v>
      </c>
      <c r="AZ80" s="246">
        <v>2074</v>
      </c>
      <c r="BA80" s="246">
        <v>2075</v>
      </c>
      <c r="BB80" s="246">
        <v>2076</v>
      </c>
    </row>
    <row r="81" spans="1:54" outlineLevel="2">
      <c r="A81" s="8"/>
      <c r="B81" t="s">
        <v>388</v>
      </c>
      <c r="C81" s="6" t="s">
        <v>389</v>
      </c>
      <c r="D81" t="s">
        <v>390</v>
      </c>
      <c r="E81" s="129">
        <f>$B$20</f>
        <v>0.33700000000000002</v>
      </c>
      <c r="F81" s="129">
        <f t="shared" ref="F81:AA81" si="7">$B$20</f>
        <v>0.33700000000000002</v>
      </c>
      <c r="G81" s="129">
        <f t="shared" si="7"/>
        <v>0.33700000000000002</v>
      </c>
      <c r="H81" s="129">
        <f t="shared" si="7"/>
        <v>0.33700000000000002</v>
      </c>
      <c r="I81" s="129">
        <f t="shared" si="7"/>
        <v>0.33700000000000002</v>
      </c>
      <c r="J81" s="129">
        <f t="shared" si="7"/>
        <v>0.33700000000000002</v>
      </c>
      <c r="K81" s="129">
        <f t="shared" si="7"/>
        <v>0.33700000000000002</v>
      </c>
      <c r="L81" s="129">
        <f t="shared" si="7"/>
        <v>0.33700000000000002</v>
      </c>
      <c r="M81" s="129">
        <f t="shared" si="7"/>
        <v>0.33700000000000002</v>
      </c>
      <c r="N81" s="129">
        <f t="shared" si="7"/>
        <v>0.33700000000000002</v>
      </c>
      <c r="O81" s="129">
        <f t="shared" si="7"/>
        <v>0.33700000000000002</v>
      </c>
      <c r="P81" s="129">
        <f t="shared" si="7"/>
        <v>0.33700000000000002</v>
      </c>
      <c r="Q81" s="129">
        <f t="shared" si="7"/>
        <v>0.33700000000000002</v>
      </c>
      <c r="R81" s="129">
        <f t="shared" si="7"/>
        <v>0.33700000000000002</v>
      </c>
      <c r="S81" s="129">
        <f t="shared" si="7"/>
        <v>0.33700000000000002</v>
      </c>
      <c r="T81" s="129">
        <f t="shared" si="7"/>
        <v>0.33700000000000002</v>
      </c>
      <c r="U81" s="129">
        <f t="shared" si="7"/>
        <v>0.33700000000000002</v>
      </c>
      <c r="V81" s="129">
        <f t="shared" si="7"/>
        <v>0.33700000000000002</v>
      </c>
      <c r="W81" s="129">
        <f t="shared" si="7"/>
        <v>0.33700000000000002</v>
      </c>
      <c r="X81" s="129">
        <f t="shared" si="7"/>
        <v>0.33700000000000002</v>
      </c>
      <c r="Y81" s="129">
        <f t="shared" si="7"/>
        <v>0.33700000000000002</v>
      </c>
      <c r="Z81" s="129">
        <f t="shared" si="7"/>
        <v>0.33700000000000002</v>
      </c>
      <c r="AA81" s="129">
        <f t="shared" si="7"/>
        <v>0.33700000000000002</v>
      </c>
      <c r="AB81" s="129">
        <v>0</v>
      </c>
      <c r="AC81" s="129">
        <v>0</v>
      </c>
      <c r="AD81" s="129">
        <v>0</v>
      </c>
      <c r="AE81" s="129">
        <v>0</v>
      </c>
      <c r="AF81" s="129">
        <v>0</v>
      </c>
      <c r="AG81" s="129">
        <v>0</v>
      </c>
      <c r="AH81" s="129">
        <v>0</v>
      </c>
      <c r="AI81" s="129">
        <v>0</v>
      </c>
      <c r="AJ81" s="129">
        <v>0</v>
      </c>
      <c r="AK81" s="129">
        <v>0</v>
      </c>
      <c r="AL81" s="129">
        <v>0</v>
      </c>
      <c r="AM81" s="129">
        <v>0</v>
      </c>
      <c r="AN81" s="129">
        <v>0</v>
      </c>
      <c r="AO81" s="129">
        <v>0</v>
      </c>
      <c r="AP81" s="129">
        <v>0</v>
      </c>
      <c r="AQ81" s="129">
        <v>0</v>
      </c>
      <c r="AR81" s="129">
        <v>0</v>
      </c>
      <c r="AS81" s="129">
        <v>0</v>
      </c>
      <c r="AT81" s="129">
        <v>0</v>
      </c>
      <c r="AU81" s="129">
        <v>0</v>
      </c>
      <c r="AV81" s="129">
        <v>0</v>
      </c>
      <c r="AW81" s="129">
        <v>0</v>
      </c>
      <c r="AX81" s="129">
        <v>0</v>
      </c>
      <c r="AY81" s="129">
        <v>0</v>
      </c>
      <c r="AZ81" s="129">
        <v>0</v>
      </c>
      <c r="BA81" s="129">
        <v>0</v>
      </c>
      <c r="BB81" s="129">
        <v>0</v>
      </c>
    </row>
    <row r="82" spans="1:54" outlineLevel="2">
      <c r="A82" s="8"/>
      <c r="B82" t="s">
        <v>391</v>
      </c>
      <c r="C82" t="s">
        <v>392</v>
      </c>
      <c r="D82" t="s">
        <v>379</v>
      </c>
      <c r="E82" s="21">
        <f t="shared" ref="E82:BB82" si="8">E64*E81</f>
        <v>0</v>
      </c>
      <c r="F82" s="21">
        <f t="shared" si="8"/>
        <v>0</v>
      </c>
      <c r="G82" s="21">
        <f t="shared" si="8"/>
        <v>0</v>
      </c>
      <c r="H82" s="21">
        <f t="shared" si="8"/>
        <v>0</v>
      </c>
      <c r="I82" s="21">
        <f t="shared" si="8"/>
        <v>0</v>
      </c>
      <c r="J82" s="21">
        <f t="shared" si="8"/>
        <v>0</v>
      </c>
      <c r="K82" s="21">
        <f t="shared" si="8"/>
        <v>0</v>
      </c>
      <c r="L82" s="21">
        <f t="shared" si="8"/>
        <v>0</v>
      </c>
      <c r="M82" s="21">
        <f t="shared" si="8"/>
        <v>0</v>
      </c>
      <c r="N82" s="21">
        <f t="shared" si="8"/>
        <v>0</v>
      </c>
      <c r="O82" s="21">
        <f t="shared" si="8"/>
        <v>0</v>
      </c>
      <c r="P82" s="21">
        <f t="shared" si="8"/>
        <v>0</v>
      </c>
      <c r="Q82" s="21">
        <f t="shared" si="8"/>
        <v>0</v>
      </c>
      <c r="R82" s="21">
        <f t="shared" si="8"/>
        <v>0</v>
      </c>
      <c r="S82" s="21">
        <f t="shared" si="8"/>
        <v>0</v>
      </c>
      <c r="T82" s="21">
        <f t="shared" si="8"/>
        <v>0</v>
      </c>
      <c r="U82" s="21">
        <f t="shared" si="8"/>
        <v>0</v>
      </c>
      <c r="V82" s="21">
        <f t="shared" si="8"/>
        <v>0</v>
      </c>
      <c r="W82" s="21">
        <f t="shared" si="8"/>
        <v>0</v>
      </c>
      <c r="X82" s="21">
        <f t="shared" si="8"/>
        <v>0</v>
      </c>
      <c r="Y82" s="21">
        <f t="shared" si="8"/>
        <v>0</v>
      </c>
      <c r="Z82" s="21">
        <f t="shared" si="8"/>
        <v>0</v>
      </c>
      <c r="AA82" s="21">
        <f t="shared" si="8"/>
        <v>0</v>
      </c>
      <c r="AB82" s="21">
        <f t="shared" si="8"/>
        <v>0</v>
      </c>
      <c r="AC82" s="21">
        <f t="shared" si="8"/>
        <v>0</v>
      </c>
      <c r="AD82" s="21">
        <f t="shared" si="8"/>
        <v>0</v>
      </c>
      <c r="AE82" s="21">
        <f t="shared" si="8"/>
        <v>0</v>
      </c>
      <c r="AF82" s="21">
        <f t="shared" si="8"/>
        <v>0</v>
      </c>
      <c r="AG82" s="21">
        <f t="shared" si="8"/>
        <v>0</v>
      </c>
      <c r="AH82" s="21">
        <f t="shared" si="8"/>
        <v>0</v>
      </c>
      <c r="AI82" s="21">
        <f t="shared" si="8"/>
        <v>0</v>
      </c>
      <c r="AJ82" s="21">
        <f t="shared" si="8"/>
        <v>0</v>
      </c>
      <c r="AK82" s="21">
        <f t="shared" si="8"/>
        <v>0</v>
      </c>
      <c r="AL82" s="21">
        <f t="shared" si="8"/>
        <v>0</v>
      </c>
      <c r="AM82" s="21">
        <f t="shared" si="8"/>
        <v>0</v>
      </c>
      <c r="AN82" s="21">
        <f t="shared" si="8"/>
        <v>0</v>
      </c>
      <c r="AO82" s="21">
        <f t="shared" si="8"/>
        <v>0</v>
      </c>
      <c r="AP82" s="21">
        <f t="shared" si="8"/>
        <v>0</v>
      </c>
      <c r="AQ82" s="21">
        <f t="shared" si="8"/>
        <v>0</v>
      </c>
      <c r="AR82" s="21">
        <f t="shared" si="8"/>
        <v>0</v>
      </c>
      <c r="AS82" s="21">
        <f t="shared" si="8"/>
        <v>0</v>
      </c>
      <c r="AT82" s="21">
        <f t="shared" si="8"/>
        <v>0</v>
      </c>
      <c r="AU82" s="21">
        <f t="shared" si="8"/>
        <v>0</v>
      </c>
      <c r="AV82" s="21">
        <f t="shared" si="8"/>
        <v>0</v>
      </c>
      <c r="AW82" s="21">
        <f t="shared" si="8"/>
        <v>0</v>
      </c>
      <c r="AX82" s="21">
        <f t="shared" si="8"/>
        <v>0</v>
      </c>
      <c r="AY82" s="21">
        <f t="shared" si="8"/>
        <v>0</v>
      </c>
      <c r="AZ82" s="21">
        <f t="shared" si="8"/>
        <v>0</v>
      </c>
      <c r="BA82" s="21">
        <f t="shared" si="8"/>
        <v>0</v>
      </c>
      <c r="BB82" s="21">
        <f t="shared" si="8"/>
        <v>0</v>
      </c>
    </row>
    <row r="83" spans="1:54" outlineLevel="2">
      <c r="A83" s="8"/>
      <c r="B83" t="s">
        <v>393</v>
      </c>
      <c r="C83" t="s">
        <v>394</v>
      </c>
      <c r="D83" t="s">
        <v>379</v>
      </c>
      <c r="E83" s="21">
        <f t="shared" ref="E83:BB83" si="9">E64-E82</f>
        <v>0</v>
      </c>
      <c r="F83" s="21">
        <f t="shared" si="9"/>
        <v>0</v>
      </c>
      <c r="G83" s="21">
        <f t="shared" si="9"/>
        <v>0</v>
      </c>
      <c r="H83" s="21">
        <f t="shared" si="9"/>
        <v>0</v>
      </c>
      <c r="I83" s="21">
        <f t="shared" si="9"/>
        <v>0</v>
      </c>
      <c r="J83" s="21">
        <f t="shared" si="9"/>
        <v>0</v>
      </c>
      <c r="K83" s="21">
        <f t="shared" si="9"/>
        <v>0</v>
      </c>
      <c r="L83" s="21">
        <f t="shared" si="9"/>
        <v>0</v>
      </c>
      <c r="M83" s="21">
        <f t="shared" si="9"/>
        <v>0</v>
      </c>
      <c r="N83" s="21">
        <f t="shared" si="9"/>
        <v>0</v>
      </c>
      <c r="O83" s="21">
        <f t="shared" si="9"/>
        <v>0</v>
      </c>
      <c r="P83" s="21">
        <f t="shared" si="9"/>
        <v>0</v>
      </c>
      <c r="Q83" s="21">
        <f t="shared" si="9"/>
        <v>0</v>
      </c>
      <c r="R83" s="21">
        <f t="shared" si="9"/>
        <v>0</v>
      </c>
      <c r="S83" s="21">
        <f t="shared" si="9"/>
        <v>0</v>
      </c>
      <c r="T83" s="21">
        <f t="shared" si="9"/>
        <v>0</v>
      </c>
      <c r="U83" s="21">
        <f t="shared" si="9"/>
        <v>0</v>
      </c>
      <c r="V83" s="21">
        <f t="shared" si="9"/>
        <v>0</v>
      </c>
      <c r="W83" s="21">
        <f t="shared" si="9"/>
        <v>0</v>
      </c>
      <c r="X83" s="21">
        <f t="shared" si="9"/>
        <v>0</v>
      </c>
      <c r="Y83" s="21">
        <f t="shared" si="9"/>
        <v>0</v>
      </c>
      <c r="Z83" s="21">
        <f t="shared" si="9"/>
        <v>0</v>
      </c>
      <c r="AA83" s="21">
        <f t="shared" si="9"/>
        <v>0</v>
      </c>
      <c r="AB83" s="21">
        <f t="shared" si="9"/>
        <v>0</v>
      </c>
      <c r="AC83" s="21">
        <f t="shared" si="9"/>
        <v>0</v>
      </c>
      <c r="AD83" s="21">
        <f t="shared" si="9"/>
        <v>0</v>
      </c>
      <c r="AE83" s="21">
        <f t="shared" si="9"/>
        <v>0</v>
      </c>
      <c r="AF83" s="21">
        <f t="shared" si="9"/>
        <v>0</v>
      </c>
      <c r="AG83" s="21">
        <f t="shared" si="9"/>
        <v>0</v>
      </c>
      <c r="AH83" s="21">
        <f t="shared" si="9"/>
        <v>0</v>
      </c>
      <c r="AI83" s="21">
        <f t="shared" si="9"/>
        <v>0</v>
      </c>
      <c r="AJ83" s="21">
        <f t="shared" si="9"/>
        <v>0</v>
      </c>
      <c r="AK83" s="21">
        <f t="shared" si="9"/>
        <v>0</v>
      </c>
      <c r="AL83" s="21">
        <f t="shared" si="9"/>
        <v>0</v>
      </c>
      <c r="AM83" s="21">
        <f t="shared" si="9"/>
        <v>0</v>
      </c>
      <c r="AN83" s="21">
        <f t="shared" si="9"/>
        <v>0</v>
      </c>
      <c r="AO83" s="21">
        <f t="shared" si="9"/>
        <v>0</v>
      </c>
      <c r="AP83" s="21">
        <f t="shared" si="9"/>
        <v>0</v>
      </c>
      <c r="AQ83" s="21">
        <f t="shared" si="9"/>
        <v>0</v>
      </c>
      <c r="AR83" s="21">
        <f t="shared" si="9"/>
        <v>0</v>
      </c>
      <c r="AS83" s="21">
        <f t="shared" si="9"/>
        <v>0</v>
      </c>
      <c r="AT83" s="21">
        <f t="shared" si="9"/>
        <v>0</v>
      </c>
      <c r="AU83" s="21">
        <f t="shared" si="9"/>
        <v>0</v>
      </c>
      <c r="AV83" s="21">
        <f t="shared" si="9"/>
        <v>0</v>
      </c>
      <c r="AW83" s="21">
        <f t="shared" si="9"/>
        <v>0</v>
      </c>
      <c r="AX83" s="21">
        <f t="shared" si="9"/>
        <v>0</v>
      </c>
      <c r="AY83" s="21">
        <f t="shared" si="9"/>
        <v>0</v>
      </c>
      <c r="AZ83" s="21">
        <f t="shared" si="9"/>
        <v>0</v>
      </c>
      <c r="BA83" s="21">
        <f t="shared" si="9"/>
        <v>0</v>
      </c>
      <c r="BB83" s="21">
        <f t="shared" si="9"/>
        <v>0</v>
      </c>
    </row>
    <row r="84" spans="1:54" ht="15.5" hidden="1" outlineLevel="3">
      <c r="A84" s="8"/>
      <c r="B84" t="s">
        <v>395</v>
      </c>
      <c r="C84" t="s">
        <v>396</v>
      </c>
      <c r="D84" t="s">
        <v>379</v>
      </c>
      <c r="E84" s="21"/>
      <c r="F84" s="21">
        <f>IF($E$82&lt;0,(IF(2050-E$80&lt;=0,0,(2/(2050-E$80+1))*(1-(SUM($E84:E84)/$E$82))*$E$82*'Fixed Data'!C$52)),0)</f>
        <v>0</v>
      </c>
      <c r="G84" s="21">
        <f>IF($E$82&lt;0,(IF(2050-F$80&lt;=0,0,(2/(2050-F$80+1))*(1-(SUM($E84:F84)/$E$82))*$E$82*'Fixed Data'!D$52)),0)</f>
        <v>0</v>
      </c>
      <c r="H84" s="21">
        <f>IF($E$82&lt;0,(IF(2050-G$80&lt;=0,0,(2/(2050-G$80+1))*(1-(SUM($E84:G84)/$E$82))*$E$82*'Fixed Data'!E$52)),0)</f>
        <v>0</v>
      </c>
      <c r="I84" s="21">
        <f>IF($E$82&lt;0,(IF(2050-H$80&lt;=0,0,(2/(2050-H$80+1))*(1-(SUM($E84:H84)/$E$82))*$E$82*'Fixed Data'!F$52)),0)</f>
        <v>0</v>
      </c>
      <c r="J84" s="21">
        <f>IF($E$82&lt;0,(IF(2050-I$80&lt;=0,0,(2/(2050-I$80+1))*(1-(SUM($E84:I84)/$E$82))*$E$82*'Fixed Data'!G$52)),0)</f>
        <v>0</v>
      </c>
      <c r="K84" s="21">
        <f>IF($E$82&lt;0,(IF(2050-J$80&lt;=0,0,(2/(2050-J$80+1))*(1-(SUM($E84:J84)/$E$82))*$E$82*'Fixed Data'!H$52)),0)</f>
        <v>0</v>
      </c>
      <c r="L84" s="21">
        <f>IF($E$82&lt;0,(IF(2050-K$80&lt;=0,0,(2/(2050-K$80+1))*(1-(SUM($E84:K84)/$E$82))*$E$82*'Fixed Data'!I$52)),0)</f>
        <v>0</v>
      </c>
      <c r="M84" s="21">
        <f>IF($E$82&lt;0,(IF(2050-L$80&lt;=0,0,(2/(2050-L$80+1))*(1-(SUM($E84:L84)/$E$82))*$E$82*'Fixed Data'!J$52)),0)</f>
        <v>0</v>
      </c>
      <c r="N84" s="21">
        <f>IF($E$82&lt;0,(IF(2050-M$80&lt;=0,0,(2/(2050-M$80+1))*(1-(SUM($E84:M84)/$E$82))*$E$82*'Fixed Data'!K$52)),0)</f>
        <v>0</v>
      </c>
      <c r="O84" s="21">
        <f>IF($E$82&lt;0,(IF(2050-N$80&lt;=0,0,(2/(2050-N$80+1))*(1-(SUM($E84:N84)/$E$82))*$E$82*'Fixed Data'!L$52)),0)</f>
        <v>0</v>
      </c>
      <c r="P84" s="21">
        <f>IF($E$82&lt;0,(IF(2050-O$80&lt;=0,0,(2/(2050-O$80+1))*(1-(SUM($E84:O84)/$E$82))*$E$82*'Fixed Data'!M$52)),0)</f>
        <v>0</v>
      </c>
      <c r="Q84" s="21">
        <f>IF($E$82&lt;0,(IF(2050-P$80&lt;=0,0,(2/(2050-P$80+1))*(1-(SUM($E84:P84)/$E$82))*$E$82*'Fixed Data'!N$52)),0)</f>
        <v>0</v>
      </c>
      <c r="R84" s="21">
        <f>IF($E$82&lt;0,(IF(2050-Q$80&lt;=0,0,(2/(2050-Q$80+1))*(1-(SUM($E84:Q84)/$E$82))*$E$82*'Fixed Data'!O$52)),0)</f>
        <v>0</v>
      </c>
      <c r="S84" s="21">
        <f>IF($E$82&lt;0,(IF(2050-R$80&lt;=0,0,(2/(2050-R$80+1))*(1-(SUM($E84:R84)/$E$82))*$E$82*'Fixed Data'!P$52)),0)</f>
        <v>0</v>
      </c>
      <c r="T84" s="21">
        <f>IF($E$82&lt;0,(IF(2050-S$80&lt;=0,0,(2/(2050-S$80+1))*(1-(SUM($E84:S84)/$E$82))*$E$82*'Fixed Data'!Q$52)),0)</f>
        <v>0</v>
      </c>
      <c r="U84" s="21">
        <f>IF($E$82&lt;0,(IF(2050-T$80&lt;=0,0,(2/(2050-T$80+1))*(1-(SUM($E84:T84)/$E$82))*$E$82*'Fixed Data'!R$52)),0)</f>
        <v>0</v>
      </c>
      <c r="V84" s="21">
        <f>IF($E$82&lt;0,(IF(2050-U$80&lt;=0,0,(2/(2050-U$80+1))*(1-(SUM($E84:U84)/$E$82))*$E$82*'Fixed Data'!S$52)),0)</f>
        <v>0</v>
      </c>
      <c r="W84" s="21">
        <f>IF($E$82&lt;0,(IF(2050-V$80&lt;=0,0,(2/(2050-V$80+1))*(1-(SUM($E84:V84)/$E$82))*$E$82*'Fixed Data'!T$52)),0)</f>
        <v>0</v>
      </c>
      <c r="X84" s="21">
        <f>IF($E$82&lt;0,(IF(2050-W$80&lt;=0,0,(2/(2050-W$80+1))*(1-(SUM($E84:W84)/$E$82))*$E$82*'Fixed Data'!U$52)),0)</f>
        <v>0</v>
      </c>
      <c r="Y84" s="21">
        <f>IF($E$82&lt;0,(IF(2050-X$80&lt;=0,0,(2/(2050-X$80+1))*(1-(SUM($E84:X84)/$E$82))*$E$82*'Fixed Data'!V$52)),0)</f>
        <v>0</v>
      </c>
      <c r="Z84" s="21">
        <f>IF($E$82&lt;0,(IF(2050-Y$80&lt;=0,0,(2/(2050-Y$80+1))*(1-(SUM($E84:Y84)/$E$82))*$E$82*'Fixed Data'!W$52)),0)</f>
        <v>0</v>
      </c>
      <c r="AA84" s="21">
        <f>IF($E$82&lt;0,(IF(2050-Z$80&lt;=0,0,(2/(2050-Z$80+1))*(1-(SUM($E84:Z84)/$E$82))*$E$82*'Fixed Data'!X$52)),0)</f>
        <v>0</v>
      </c>
      <c r="AB84" s="21">
        <f>IF($E$82&lt;0,(IF(2050-AA$80&lt;=0,0,(2/(2050-AA$80+1))*(1-(SUM($E84:AA84)/$E$82))*$E$82*'Fixed Data'!Y$52)),0)</f>
        <v>0</v>
      </c>
      <c r="AC84" s="21">
        <f>IF($E$82&lt;0,(IF(2050-AB$80&lt;=0,0,(2/(2050-AB$80+1))*(1-(SUM($E84:AB84)/$E$82))*$E$82*'Fixed Data'!Z$52)),0)</f>
        <v>0</v>
      </c>
      <c r="AD84" s="21">
        <f>IF($E$82&lt;0,(IF(2050-AC$80&lt;=0,0,(2/(2050-AC$80+1))*(1-(SUM($E84:AC84)/$E$82))*$E$82*'Fixed Data'!AA$52)),0)</f>
        <v>0</v>
      </c>
      <c r="AE84" s="21">
        <f>IF($E$82&lt;0,(IF(2050-AD$80&lt;=0,0,(2/(2050-AD$80+1))*(1-(SUM($E84:AD84)/$E$82))*$E$82*'Fixed Data'!AB$52)),0)</f>
        <v>0</v>
      </c>
      <c r="AF84" s="21">
        <f>IF($E$82&lt;0,(IF(2050-AE$80&lt;=0,0,(2/(2050-AE$80+1))*(1-(SUM($E84:AE84)/$E$82))*$E$82*'Fixed Data'!AC$52)),0)</f>
        <v>0</v>
      </c>
      <c r="AG84" s="21">
        <f>IF($E$82&lt;0,(IF(2050-AF$80&lt;=0,0,(2/(2050-AF$80+1))*(1-(SUM($E84:AF84)/$E$82))*$E$82*'Fixed Data'!AD$52)),0)</f>
        <v>0</v>
      </c>
      <c r="AH84" s="21">
        <f>IF($E$82&lt;0,(IF(2050-AG$80&lt;=0,0,(2/(2050-AG$80+1))*(1-(SUM($E84:AG84)/$E$82))*$E$82*'Fixed Data'!AE$52)),0)</f>
        <v>0</v>
      </c>
      <c r="AI84" s="21">
        <f>IF($E$82&lt;0,(IF(2050-AH$80&lt;=0,0,(2/(2050-AH$80+1))*(1-(SUM($E84:AH84)/$E$82))*$E$82*'Fixed Data'!AF$52)),0)</f>
        <v>0</v>
      </c>
      <c r="AJ84" s="21">
        <f>IF($E$82&lt;0,(IF(2050-AI$80&lt;=0,0,(2/(2050-AI$80+1))*(1-(SUM($E84:AI84)/$E$82))*$E$82*'Fixed Data'!AG$52)),0)</f>
        <v>0</v>
      </c>
      <c r="AK84" s="21">
        <f>IF($E$82&lt;0,(IF(2050-AJ$80&lt;=0,0,(2/(2050-AJ$80+1))*(1-(SUM($E84:AJ84)/$E$82))*$E$82*'Fixed Data'!AH$52)),0)</f>
        <v>0</v>
      </c>
      <c r="AL84" s="21">
        <f>IF($E$82&lt;0,(IF(2050-AK$80&lt;=0,0,(2/(2050-AK$80+1))*(1-(SUM($E84:AK84)/$E$82))*$E$82*'Fixed Data'!AI$52)),0)</f>
        <v>0</v>
      </c>
      <c r="AM84" s="21">
        <f>IF($E$82&lt;0,(IF(2050-AL$80&lt;=0,0,(2/(2050-AL$80+1))*(1-(SUM($E84:AL84)/$E$82))*$E$82*'Fixed Data'!AJ$52)),0)</f>
        <v>0</v>
      </c>
      <c r="AN84" s="21">
        <f>IF($E$82&lt;0,(IF(2050-AM$80&lt;=0,0,(2/(2050-AM$80+1))*(1-(SUM($E84:AM84)/$E$82))*$E$82*'Fixed Data'!AK$52)),0)</f>
        <v>0</v>
      </c>
      <c r="AO84" s="21">
        <f>IF($E$82&lt;0,(IF(2050-AN$80&lt;=0,0,(2/(2050-AN$80+1))*(1-(SUM($E84:AN84)/$E$82))*$E$82*'Fixed Data'!AL$52)),0)</f>
        <v>0</v>
      </c>
      <c r="AP84" s="21">
        <f>IF($E$82&lt;0,(IF(2050-AO$80&lt;=0,0,(2/(2050-AO$80+1))*(1-(SUM($E84:AO84)/$E$82))*$E$82*'Fixed Data'!AM$52)),0)</f>
        <v>0</v>
      </c>
      <c r="AQ84" s="21">
        <f>IF($E$82&lt;0,(IF(2050-AP$80&lt;=0,0,(2/(2050-AP$80+1))*(1-(SUM($E84:AP84)/$E$82))*$E$82*'Fixed Data'!AN$52)),0)</f>
        <v>0</v>
      </c>
      <c r="AR84" s="21">
        <f>IF($E$82&lt;0,(IF(2050-AQ$80&lt;=0,0,(2/(2050-AQ$80+1))*(1-(SUM($E84:AQ84)/$E$82))*$E$82*'Fixed Data'!AO$52)),0)</f>
        <v>0</v>
      </c>
      <c r="AS84" s="21">
        <f>IF($E$82&lt;0,(IF(2050-AR$80&lt;=0,0,(2/(2050-AR$80+1))*(1-(SUM($E84:AR84)/$E$82))*$E$82*'Fixed Data'!AP$52)),0)</f>
        <v>0</v>
      </c>
      <c r="AT84" s="21">
        <f>IF($E$82&lt;0,(IF(2050-AS$80&lt;=0,0,(2/(2050-AS$80+1))*(1-(SUM($E84:AS84)/$E$82))*$E$82*'Fixed Data'!AQ$52)),0)</f>
        <v>0</v>
      </c>
      <c r="AU84" s="21">
        <f>IF($E$82&lt;0,(IF(2050-AT$80&lt;=0,0,(2/(2050-AT$80+1))*(1-(SUM($E84:AT84)/$E$82))*$E$82*'Fixed Data'!AR$52)),0)</f>
        <v>0</v>
      </c>
      <c r="AV84" s="21">
        <f>IF($E$82&lt;0,(IF(2050-AU$80&lt;=0,0,(2/(2050-AU$80+1))*(1-(SUM($E84:AU84)/$E$82))*$E$82*'Fixed Data'!AS$52)),0)</f>
        <v>0</v>
      </c>
      <c r="AW84" s="21">
        <f>IF($E$82&lt;0,(IF(2050-AV$80&lt;=0,0,(2/(2050-AV$80+1))*(1-(SUM($E84:AV84)/$E$82))*$E$82*'Fixed Data'!AT$52)),0)</f>
        <v>0</v>
      </c>
      <c r="AX84" s="21">
        <f>IF($E$82&lt;0,(IF(2050-AW$80&lt;=0,0,(2/(2050-AW$80+1))*(1-(SUM($E84:AW84)/$E$82))*$E$82*'Fixed Data'!AU$52)),0)</f>
        <v>0</v>
      </c>
      <c r="AY84" s="21">
        <f>IF($E$82&lt;0,(IF(2050-AX$80&lt;=0,0,(2/(2050-AX$80+1))*(1-(SUM($E84:AX84)/$E$82))*$E$82*'Fixed Data'!AV$52)),0)</f>
        <v>0</v>
      </c>
      <c r="AZ84" s="21">
        <f>IF($E$82&lt;0,(IF(2050-AY$80&lt;=0,0,(2/(2050-AY$80+1))*(1-(SUM($E84:AY84)/$E$82))*$E$82*'Fixed Data'!AW$52)),0)</f>
        <v>0</v>
      </c>
      <c r="BA84" s="21">
        <f>IF($E$82&lt;0,(IF(2050-AZ$80&lt;=0,0,(2/(2050-AZ$80+1))*(1-(SUM($E84:AZ84)/$E$82))*$E$82*'Fixed Data'!AX$52)),0)</f>
        <v>0</v>
      </c>
      <c r="BB84" s="21">
        <f>IF($E$82&lt;0,(IF(2050-BA$80&lt;=0,0,(2/(2050-BA$80+1))*(1-(SUM($E84:BA84)/$E$82))*$E$82*'Fixed Data'!AY$52)),0)</f>
        <v>0</v>
      </c>
    </row>
    <row r="85" spans="1:54" ht="15" hidden="1" customHeight="1" outlineLevel="3">
      <c r="A85" s="8"/>
      <c r="B85" t="s">
        <v>397</v>
      </c>
      <c r="C85" t="s">
        <v>398</v>
      </c>
      <c r="D85" t="s">
        <v>379</v>
      </c>
      <c r="E85" s="18"/>
      <c r="F85" s="18"/>
      <c r="G85" s="21">
        <f>IF($F$82&lt;0,(IF(2050-F$80&lt;=0,0,(2/(2050-F$80+1))*(1-(SUM($E85:F85)/$F$82))*$F$82*'Fixed Data'!D$52)),0)</f>
        <v>0</v>
      </c>
      <c r="H85" s="21">
        <f>IF($F$82&lt;0,(IF(2050-G$80&lt;=0,0,(2/(2050-G$80+1))*(1-(SUM($E85:G85)/$F$82))*$F$82*'Fixed Data'!E$52)),0)</f>
        <v>0</v>
      </c>
      <c r="I85" s="21">
        <f>IF($F$82&lt;0,(IF(2050-H$80&lt;=0,0,(2/(2050-H$80+1))*(1-(SUM($E85:H85)/$F$82))*$F$82*'Fixed Data'!F$52)),0)</f>
        <v>0</v>
      </c>
      <c r="J85" s="21">
        <f>IF($F$82&lt;0,(IF(2050-I$80&lt;=0,0,(2/(2050-I$80+1))*(1-(SUM($E85:I85)/$F$82))*$F$82*'Fixed Data'!G$52)),0)</f>
        <v>0</v>
      </c>
      <c r="K85" s="21">
        <f>IF($F$82&lt;0,(IF(2050-J$80&lt;=0,0,(2/(2050-J$80+1))*(1-(SUM($E85:J85)/$F$82))*$F$82*'Fixed Data'!H$52)),0)</f>
        <v>0</v>
      </c>
      <c r="L85" s="21">
        <f>IF($F$82&lt;0,(IF(2050-K$80&lt;=0,0,(2/(2050-K$80+1))*(1-(SUM($E85:K85)/$F$82))*$F$82*'Fixed Data'!I$52)),0)</f>
        <v>0</v>
      </c>
      <c r="M85" s="21">
        <f>IF($F$82&lt;0,(IF(2050-L$80&lt;=0,0,(2/(2050-L$80+1))*(1-(SUM($E85:L85)/$F$82))*$F$82*'Fixed Data'!J$52)),0)</f>
        <v>0</v>
      </c>
      <c r="N85" s="21">
        <f>IF($F$82&lt;0,(IF(2050-M$80&lt;=0,0,(2/(2050-M$80+1))*(1-(SUM($E85:M85)/$F$82))*$F$82*'Fixed Data'!K$52)),0)</f>
        <v>0</v>
      </c>
      <c r="O85" s="21">
        <f>IF($F$82&lt;0,(IF(2050-N$80&lt;=0,0,(2/(2050-N$80+1))*(1-(SUM($E85:N85)/$F$82))*$F$82*'Fixed Data'!L$52)),0)</f>
        <v>0</v>
      </c>
      <c r="P85" s="21">
        <f>IF($F$82&lt;0,(IF(2050-O$80&lt;=0,0,(2/(2050-O$80+1))*(1-(SUM($E85:O85)/$F$82))*$F$82*'Fixed Data'!M$52)),0)</f>
        <v>0</v>
      </c>
      <c r="Q85" s="21">
        <f>IF($F$82&lt;0,(IF(2050-P$80&lt;=0,0,(2/(2050-P$80+1))*(1-(SUM($E85:P85)/$F$82))*$F$82*'Fixed Data'!N$52)),0)</f>
        <v>0</v>
      </c>
      <c r="R85" s="21">
        <f>IF($F$82&lt;0,(IF(2050-Q$80&lt;=0,0,(2/(2050-Q$80+1))*(1-(SUM($E85:Q85)/$F$82))*$F$82*'Fixed Data'!O$52)),0)</f>
        <v>0</v>
      </c>
      <c r="S85" s="21">
        <f>IF($F$82&lt;0,(IF(2050-R$80&lt;=0,0,(2/(2050-R$80+1))*(1-(SUM($E85:R85)/$F$82))*$F$82*'Fixed Data'!P$52)),0)</f>
        <v>0</v>
      </c>
      <c r="T85" s="21">
        <f>IF($F$82&lt;0,(IF(2050-S$80&lt;=0,0,(2/(2050-S$80+1))*(1-(SUM($E85:S85)/$F$82))*$F$82*'Fixed Data'!Q$52)),0)</f>
        <v>0</v>
      </c>
      <c r="U85" s="21">
        <f>IF($F$82&lt;0,(IF(2050-T$80&lt;=0,0,(2/(2050-T$80+1))*(1-(SUM($E85:T85)/$F$82))*$F$82*'Fixed Data'!R$52)),0)</f>
        <v>0</v>
      </c>
      <c r="V85" s="21">
        <f>IF($F$82&lt;0,(IF(2050-U$80&lt;=0,0,(2/(2050-U$80+1))*(1-(SUM($E85:U85)/$F$82))*$F$82*'Fixed Data'!S$52)),0)</f>
        <v>0</v>
      </c>
      <c r="W85" s="21">
        <f>IF($F$82&lt;0,(IF(2050-V$80&lt;=0,0,(2/(2050-V$80+1))*(1-(SUM($E85:V85)/$F$82))*$F$82*'Fixed Data'!T$52)),0)</f>
        <v>0</v>
      </c>
      <c r="X85" s="21">
        <f>IF($F$82&lt;0,(IF(2050-W$80&lt;=0,0,(2/(2050-W$80+1))*(1-(SUM($E85:W85)/$F$82))*$F$82*'Fixed Data'!U$52)),0)</f>
        <v>0</v>
      </c>
      <c r="Y85" s="21">
        <f>IF($F$82&lt;0,(IF(2050-X$80&lt;=0,0,(2/(2050-X$80+1))*(1-(SUM($E85:X85)/$F$82))*$F$82*'Fixed Data'!V$52)),0)</f>
        <v>0</v>
      </c>
      <c r="Z85" s="21">
        <f>IF($F$82&lt;0,(IF(2050-Y$80&lt;=0,0,(2/(2050-Y$80+1))*(1-(SUM($E85:Y85)/$F$82))*$F$82*'Fixed Data'!W$52)),0)</f>
        <v>0</v>
      </c>
      <c r="AA85" s="21">
        <f>IF($F$82&lt;0,(IF(2050-Z$80&lt;=0,0,(2/(2050-Z$80+1))*(1-(SUM($E85:Z85)/$F$82))*$F$82*'Fixed Data'!X$52)),0)</f>
        <v>0</v>
      </c>
      <c r="AB85" s="21">
        <f>IF($F$82&lt;0,(IF(2050-AA$80&lt;=0,0,(2/(2050-AA$80+1))*(1-(SUM($E85:AA85)/$F$82))*$F$82*'Fixed Data'!Y$52)),0)</f>
        <v>0</v>
      </c>
      <c r="AC85" s="21">
        <f>IF($F$82&lt;0,(IF(2050-AB$80&lt;=0,0,(2/(2050-AB$80+1))*(1-(SUM($E85:AB85)/$F$82))*$F$82*'Fixed Data'!Z$52)),0)</f>
        <v>0</v>
      </c>
      <c r="AD85" s="21">
        <f>IF($F$82&lt;0,(IF(2050-AC$80&lt;=0,0,(2/(2050-AC$80+1))*(1-(SUM($E85:AC85)/$F$82))*$F$82*'Fixed Data'!AA$52)),0)</f>
        <v>0</v>
      </c>
      <c r="AE85" s="21">
        <f>IF($F$82&lt;0,(IF(2050-AD$80&lt;=0,0,(2/(2050-AD$80+1))*(1-(SUM($E85:AD85)/$F$82))*$F$82*'Fixed Data'!AB$52)),0)</f>
        <v>0</v>
      </c>
      <c r="AF85" s="21">
        <f>IF($F$82&lt;0,(IF(2050-AE$80&lt;=0,0,(2/(2050-AE$80+1))*(1-(SUM($E85:AE85)/$F$82))*$F$82*'Fixed Data'!AC$52)),0)</f>
        <v>0</v>
      </c>
      <c r="AG85" s="21">
        <f>IF($F$82&lt;0,(IF(2050-AF$80&lt;=0,0,(2/(2050-AF$80+1))*(1-(SUM($E85:AF85)/$F$82))*$F$82*'Fixed Data'!AD$52)),0)</f>
        <v>0</v>
      </c>
      <c r="AH85" s="21">
        <f>IF($F$82&lt;0,(IF(2050-AG$80&lt;=0,0,(2/(2050-AG$80+1))*(1-(SUM($E85:AG85)/$F$82))*$F$82*'Fixed Data'!AE$52)),0)</f>
        <v>0</v>
      </c>
      <c r="AI85" s="21">
        <f>IF($F$82&lt;0,(IF(2050-AH$80&lt;=0,0,(2/(2050-AH$80+1))*(1-(SUM($E85:AH85)/$F$82))*$F$82*'Fixed Data'!AF$52)),0)</f>
        <v>0</v>
      </c>
      <c r="AJ85" s="21">
        <f>IF($F$82&lt;0,(IF(2050-AI$80&lt;=0,0,(2/(2050-AI$80+1))*(1-(SUM($E85:AI85)/$F$82))*$F$82*'Fixed Data'!AG$52)),0)</f>
        <v>0</v>
      </c>
      <c r="AK85" s="21">
        <f>IF($F$82&lt;0,(IF(2050-AJ$80&lt;=0,0,(2/(2050-AJ$80+1))*(1-(SUM($E85:AJ85)/$F$82))*$F$82*'Fixed Data'!AH$52)),0)</f>
        <v>0</v>
      </c>
      <c r="AL85" s="21">
        <f>IF($F$82&lt;0,(IF(2050-AK$80&lt;=0,0,(2/(2050-AK$80+1))*(1-(SUM($E85:AK85)/$F$82))*$F$82*'Fixed Data'!AI$52)),0)</f>
        <v>0</v>
      </c>
      <c r="AM85" s="21">
        <f>IF($F$82&lt;0,(IF(2050-AL$80&lt;=0,0,(2/(2050-AL$80+1))*(1-(SUM($E85:AL85)/$F$82))*$F$82*'Fixed Data'!AJ$52)),0)</f>
        <v>0</v>
      </c>
      <c r="AN85" s="21">
        <f>IF($F$82&lt;0,(IF(2050-AM$80&lt;=0,0,(2/(2050-AM$80+1))*(1-(SUM($E85:AM85)/$F$82))*$F$82*'Fixed Data'!AK$52)),0)</f>
        <v>0</v>
      </c>
      <c r="AO85" s="21">
        <f>IF($F$82&lt;0,(IF(2050-AN$80&lt;=0,0,(2/(2050-AN$80+1))*(1-(SUM($E85:AN85)/$F$82))*$F$82*'Fixed Data'!AL$52)),0)</f>
        <v>0</v>
      </c>
      <c r="AP85" s="21">
        <f>IF($F$82&lt;0,(IF(2050-AO$80&lt;=0,0,(2/(2050-AO$80+1))*(1-(SUM($E85:AO85)/$F$82))*$F$82*'Fixed Data'!AM$52)),0)</f>
        <v>0</v>
      </c>
      <c r="AQ85" s="21">
        <f>IF($F$82&lt;0,(IF(2050-AP$80&lt;=0,0,(2/(2050-AP$80+1))*(1-(SUM($E85:AP85)/$F$82))*$F$82*'Fixed Data'!AN$52)),0)</f>
        <v>0</v>
      </c>
      <c r="AR85" s="21">
        <f>IF($F$82&lt;0,(IF(2050-AQ$80&lt;=0,0,(2/(2050-AQ$80+1))*(1-(SUM($E85:AQ85)/$F$82))*$F$82*'Fixed Data'!AO$52)),0)</f>
        <v>0</v>
      </c>
      <c r="AS85" s="21">
        <f>IF($F$82&lt;0,(IF(2050-AR$80&lt;=0,0,(2/(2050-AR$80+1))*(1-(SUM($E85:AR85)/$F$82))*$F$82*'Fixed Data'!AP$52)),0)</f>
        <v>0</v>
      </c>
      <c r="AT85" s="21">
        <f>IF($F$82&lt;0,(IF(2050-AS$80&lt;=0,0,(2/(2050-AS$80+1))*(1-(SUM($E85:AS85)/$F$82))*$F$82*'Fixed Data'!AQ$52)),0)</f>
        <v>0</v>
      </c>
      <c r="AU85" s="21">
        <f>IF($F$82&lt;0,(IF(2050-AT$80&lt;=0,0,(2/(2050-AT$80+1))*(1-(SUM($E85:AT85)/$F$82))*$F$82*'Fixed Data'!AR$52)),0)</f>
        <v>0</v>
      </c>
      <c r="AV85" s="21">
        <f>IF($F$82&lt;0,(IF(2050-AU$80&lt;=0,0,(2/(2050-AU$80+1))*(1-(SUM($E85:AU85)/$F$82))*$F$82*'Fixed Data'!AS$52)),0)</f>
        <v>0</v>
      </c>
      <c r="AW85" s="21">
        <f>IF($F$82&lt;0,(IF(2050-AV$80&lt;=0,0,(2/(2050-AV$80+1))*(1-(SUM($E85:AV85)/$F$82))*$F$82*'Fixed Data'!AT$52)),0)</f>
        <v>0</v>
      </c>
      <c r="AX85" s="21">
        <f>IF($F$82&lt;0,(IF(2050-AW$80&lt;=0,0,(2/(2050-AW$80+1))*(1-(SUM($E85:AW85)/$F$82))*$F$82*'Fixed Data'!AU$52)),0)</f>
        <v>0</v>
      </c>
      <c r="AY85" s="21">
        <f>IF($F$82&lt;0,(IF(2050-AX$80&lt;=0,0,(2/(2050-AX$80+1))*(1-(SUM($E85:AX85)/$F$82))*$F$82*'Fixed Data'!AV$52)),0)</f>
        <v>0</v>
      </c>
      <c r="AZ85" s="21">
        <f>IF($F$82&lt;0,(IF(2050-AY$80&lt;=0,0,(2/(2050-AY$80+1))*(1-(SUM($E85:AY85)/$F$82))*$F$82*'Fixed Data'!AW$52)),0)</f>
        <v>0</v>
      </c>
      <c r="BA85" s="21">
        <f>IF($F$82&lt;0,(IF(2050-AZ$80&lt;=0,0,(2/(2050-AZ$80+1))*(1-(SUM($E85:AZ85)/$F$82))*$F$82*'Fixed Data'!AX$52)),0)</f>
        <v>0</v>
      </c>
      <c r="BB85" s="21">
        <f>IF($F$82&lt;0,(IF(2050-BA$80&lt;=0,0,(2/(2050-BA$80+1))*(1-(SUM($E85:BA85)/$F$82))*$F$82*'Fixed Data'!AY$52)),0)</f>
        <v>0</v>
      </c>
    </row>
    <row r="86" spans="1:54" ht="15" hidden="1" customHeight="1" outlineLevel="3">
      <c r="A86" s="8"/>
      <c r="B86" t="s">
        <v>399</v>
      </c>
      <c r="C86" t="s">
        <v>400</v>
      </c>
      <c r="D86" t="s">
        <v>379</v>
      </c>
      <c r="E86" s="18"/>
      <c r="F86" s="18"/>
      <c r="G86" s="18"/>
      <c r="H86" s="21">
        <f>IF($G$82&lt;0,(IF(2050-G$80&lt;=0,0,(2/(2050-G$80+1))*(1-(SUM($E86:G86)/$G$82))*$G$82*'Fixed Data'!E$52)),0)</f>
        <v>0</v>
      </c>
      <c r="I86" s="21">
        <f>IF($G$82&lt;0,(IF(2050-H$80&lt;=0,0,(2/(2050-H$80+1))*(1-(SUM($E86:H86)/$G$82))*$G$82*'Fixed Data'!F$52)),0)</f>
        <v>0</v>
      </c>
      <c r="J86" s="21">
        <f>IF($G$82&lt;0,(IF(2050-I$80&lt;=0,0,(2/(2050-I$80+1))*(1-(SUM($E86:I86)/$G$82))*$G$82*'Fixed Data'!G$52)),0)</f>
        <v>0</v>
      </c>
      <c r="K86" s="21">
        <f>IF($G$82&lt;0,(IF(2050-J$80&lt;=0,0,(2/(2050-J$80+1))*(1-(SUM($E86:J86)/$G$82))*$G$82*'Fixed Data'!H$52)),0)</f>
        <v>0</v>
      </c>
      <c r="L86" s="21">
        <f>IF($G$82&lt;0,(IF(2050-K$80&lt;=0,0,(2/(2050-K$80+1))*(1-(SUM($E86:K86)/$G$82))*$G$82*'Fixed Data'!I$52)),0)</f>
        <v>0</v>
      </c>
      <c r="M86" s="21">
        <f>IF($G$82&lt;0,(IF(2050-L$80&lt;=0,0,(2/(2050-L$80+1))*(1-(SUM($E86:L86)/$G$82))*$G$82*'Fixed Data'!J$52)),0)</f>
        <v>0</v>
      </c>
      <c r="N86" s="21">
        <f>IF($G$82&lt;0,(IF(2050-M$80&lt;=0,0,(2/(2050-M$80+1))*(1-(SUM($E86:M86)/$G$82))*$G$82*'Fixed Data'!K$52)),0)</f>
        <v>0</v>
      </c>
      <c r="O86" s="21">
        <f>IF($G$82&lt;0,(IF(2050-N$80&lt;=0,0,(2/(2050-N$80+1))*(1-(SUM($E86:N86)/$G$82))*$G$82*'Fixed Data'!L$52)),0)</f>
        <v>0</v>
      </c>
      <c r="P86" s="21">
        <f>IF($G$82&lt;0,(IF(2050-O$80&lt;=0,0,(2/(2050-O$80+1))*(1-(SUM($E86:O86)/$G$82))*$G$82*'Fixed Data'!M$52)),0)</f>
        <v>0</v>
      </c>
      <c r="Q86" s="21">
        <f>IF($G$82&lt;0,(IF(2050-P$80&lt;=0,0,(2/(2050-P$80+1))*(1-(SUM($E86:P86)/$G$82))*$G$82*'Fixed Data'!N$52)),0)</f>
        <v>0</v>
      </c>
      <c r="R86" s="21">
        <f>IF($G$82&lt;0,(IF(2050-Q$80&lt;=0,0,(2/(2050-Q$80+1))*(1-(SUM($E86:Q86)/$G$82))*$G$82*'Fixed Data'!O$52)),0)</f>
        <v>0</v>
      </c>
      <c r="S86" s="21">
        <f>IF($G$82&lt;0,(IF(2050-R$80&lt;=0,0,(2/(2050-R$80+1))*(1-(SUM($E86:R86)/$G$82))*$G$82*'Fixed Data'!P$52)),0)</f>
        <v>0</v>
      </c>
      <c r="T86" s="21">
        <f>IF($G$82&lt;0,(IF(2050-S$80&lt;=0,0,(2/(2050-S$80+1))*(1-(SUM($E86:S86)/$G$82))*$G$82*'Fixed Data'!Q$52)),0)</f>
        <v>0</v>
      </c>
      <c r="U86" s="21">
        <f>IF($G$82&lt;0,(IF(2050-T$80&lt;=0,0,(2/(2050-T$80+1))*(1-(SUM($E86:T86)/$G$82))*$G$82*'Fixed Data'!R$52)),0)</f>
        <v>0</v>
      </c>
      <c r="V86" s="21">
        <f>IF($G$82&lt;0,(IF(2050-U$80&lt;=0,0,(2/(2050-U$80+1))*(1-(SUM($E86:U86)/$G$82))*$G$82*'Fixed Data'!S$52)),0)</f>
        <v>0</v>
      </c>
      <c r="W86" s="21">
        <f>IF($G$82&lt;0,(IF(2050-V$80&lt;=0,0,(2/(2050-V$80+1))*(1-(SUM($E86:V86)/$G$82))*$G$82*'Fixed Data'!T$52)),0)</f>
        <v>0</v>
      </c>
      <c r="X86" s="21">
        <f>IF($G$82&lt;0,(IF(2050-W$80&lt;=0,0,(2/(2050-W$80+1))*(1-(SUM($E86:W86)/$G$82))*$G$82*'Fixed Data'!U$52)),0)</f>
        <v>0</v>
      </c>
      <c r="Y86" s="21">
        <f>IF($G$82&lt;0,(IF(2050-X$80&lt;=0,0,(2/(2050-X$80+1))*(1-(SUM($E86:X86)/$G$82))*$G$82*'Fixed Data'!V$52)),0)</f>
        <v>0</v>
      </c>
      <c r="Z86" s="21">
        <f>IF($G$82&lt;0,(IF(2050-Y$80&lt;=0,0,(2/(2050-Y$80+1))*(1-(SUM($E86:Y86)/$G$82))*$G$82*'Fixed Data'!W$52)),0)</f>
        <v>0</v>
      </c>
      <c r="AA86" s="21">
        <f>IF($G$82&lt;0,(IF(2050-Z$80&lt;=0,0,(2/(2050-Z$80+1))*(1-(SUM($E86:Z86)/$G$82))*$G$82*'Fixed Data'!X$52)),0)</f>
        <v>0</v>
      </c>
      <c r="AB86" s="21">
        <f>IF($G$82&lt;0,(IF(2050-AA$80&lt;=0,0,(2/(2050-AA$80+1))*(1-(SUM($E86:AA86)/$G$82))*$G$82*'Fixed Data'!Y$52)),0)</f>
        <v>0</v>
      </c>
      <c r="AC86" s="21">
        <f>IF($G$82&lt;0,(IF(2050-AB$80&lt;=0,0,(2/(2050-AB$80+1))*(1-(SUM($E86:AB86)/$G$82))*$G$82*'Fixed Data'!Z$52)),0)</f>
        <v>0</v>
      </c>
      <c r="AD86" s="21">
        <f>IF($G$82&lt;0,(IF(2050-AC$80&lt;=0,0,(2/(2050-AC$80+1))*(1-(SUM($E86:AC86)/$G$82))*$G$82*'Fixed Data'!AA$52)),0)</f>
        <v>0</v>
      </c>
      <c r="AE86" s="21">
        <f>IF($G$82&lt;0,(IF(2050-AD$80&lt;=0,0,(2/(2050-AD$80+1))*(1-(SUM($E86:AD86)/$G$82))*$G$82*'Fixed Data'!AB$52)),0)</f>
        <v>0</v>
      </c>
      <c r="AF86" s="21">
        <f>IF($G$82&lt;0,(IF(2050-AE$80&lt;=0,0,(2/(2050-AE$80+1))*(1-(SUM($E86:AE86)/$G$82))*$G$82*'Fixed Data'!AC$52)),0)</f>
        <v>0</v>
      </c>
      <c r="AG86" s="21">
        <f>IF($G$82&lt;0,(IF(2050-AF$80&lt;=0,0,(2/(2050-AF$80+1))*(1-(SUM($E86:AF86)/$G$82))*$G$82*'Fixed Data'!AD$52)),0)</f>
        <v>0</v>
      </c>
      <c r="AH86" s="21">
        <f>IF($G$82&lt;0,(IF(2050-AG$80&lt;=0,0,(2/(2050-AG$80+1))*(1-(SUM($E86:AG86)/$G$82))*$G$82*'Fixed Data'!AE$52)),0)</f>
        <v>0</v>
      </c>
      <c r="AI86" s="21">
        <f>IF($G$82&lt;0,(IF(2050-AH$80&lt;=0,0,(2/(2050-AH$80+1))*(1-(SUM($E86:AH86)/$G$82))*$G$82*'Fixed Data'!AF$52)),0)</f>
        <v>0</v>
      </c>
      <c r="AJ86" s="21">
        <f>IF($G$82&lt;0,(IF(2050-AI$80&lt;=0,0,(2/(2050-AI$80+1))*(1-(SUM($E86:AI86)/$G$82))*$G$82*'Fixed Data'!AG$52)),0)</f>
        <v>0</v>
      </c>
      <c r="AK86" s="21">
        <f>IF($G$82&lt;0,(IF(2050-AJ$80&lt;=0,0,(2/(2050-AJ$80+1))*(1-(SUM($E86:AJ86)/$G$82))*$G$82*'Fixed Data'!AH$52)),0)</f>
        <v>0</v>
      </c>
      <c r="AL86" s="21">
        <f>IF($G$82&lt;0,(IF(2050-AK$80&lt;=0,0,(2/(2050-AK$80+1))*(1-(SUM($E86:AK86)/$G$82))*$G$82*'Fixed Data'!AI$52)),0)</f>
        <v>0</v>
      </c>
      <c r="AM86" s="21">
        <f>IF($G$82&lt;0,(IF(2050-AL$80&lt;=0,0,(2/(2050-AL$80+1))*(1-(SUM($E86:AL86)/$G$82))*$G$82*'Fixed Data'!AJ$52)),0)</f>
        <v>0</v>
      </c>
      <c r="AN86" s="21">
        <f>IF($G$82&lt;0,(IF(2050-AM$80&lt;=0,0,(2/(2050-AM$80+1))*(1-(SUM($E86:AM86)/$G$82))*$G$82*'Fixed Data'!AK$52)),0)</f>
        <v>0</v>
      </c>
      <c r="AO86" s="21">
        <f>IF($G$82&lt;0,(IF(2050-AN$80&lt;=0,0,(2/(2050-AN$80+1))*(1-(SUM($E86:AN86)/$G$82))*$G$82*'Fixed Data'!AL$52)),0)</f>
        <v>0</v>
      </c>
      <c r="AP86" s="21">
        <f>IF($G$82&lt;0,(IF(2050-AO$80&lt;=0,0,(2/(2050-AO$80+1))*(1-(SUM($E86:AO86)/$G$82))*$G$82*'Fixed Data'!AM$52)),0)</f>
        <v>0</v>
      </c>
      <c r="AQ86" s="21">
        <f>IF($G$82&lt;0,(IF(2050-AP$80&lt;=0,0,(2/(2050-AP$80+1))*(1-(SUM($E86:AP86)/$G$82))*$G$82*'Fixed Data'!AN$52)),0)</f>
        <v>0</v>
      </c>
      <c r="AR86" s="21">
        <f>IF($G$82&lt;0,(IF(2050-AQ$80&lt;=0,0,(2/(2050-AQ$80+1))*(1-(SUM($E86:AQ86)/$G$82))*$G$82*'Fixed Data'!AO$52)),0)</f>
        <v>0</v>
      </c>
      <c r="AS86" s="21">
        <f>IF($G$82&lt;0,(IF(2050-AR$80&lt;=0,0,(2/(2050-AR$80+1))*(1-(SUM($E86:AR86)/$G$82))*$G$82*'Fixed Data'!AP$52)),0)</f>
        <v>0</v>
      </c>
      <c r="AT86" s="21">
        <f>IF($G$82&lt;0,(IF(2050-AS$80&lt;=0,0,(2/(2050-AS$80+1))*(1-(SUM($E86:AS86)/$G$82))*$G$82*'Fixed Data'!AQ$52)),0)</f>
        <v>0</v>
      </c>
      <c r="AU86" s="21">
        <f>IF($G$82&lt;0,(IF(2050-AT$80&lt;=0,0,(2/(2050-AT$80+1))*(1-(SUM($E86:AT86)/$G$82))*$G$82*'Fixed Data'!AR$52)),0)</f>
        <v>0</v>
      </c>
      <c r="AV86" s="21">
        <f>IF($G$82&lt;0,(IF(2050-AU$80&lt;=0,0,(2/(2050-AU$80+1))*(1-(SUM($E86:AU86)/$G$82))*$G$82*'Fixed Data'!AS$52)),0)</f>
        <v>0</v>
      </c>
      <c r="AW86" s="21">
        <f>IF($G$82&lt;0,(IF(2050-AV$80&lt;=0,0,(2/(2050-AV$80+1))*(1-(SUM($E86:AV86)/$G$82))*$G$82*'Fixed Data'!AT$52)),0)</f>
        <v>0</v>
      </c>
      <c r="AX86" s="21">
        <f>IF($G$82&lt;0,(IF(2050-AW$80&lt;=0,0,(2/(2050-AW$80+1))*(1-(SUM($E86:AW86)/$G$82))*$G$82*'Fixed Data'!AU$52)),0)</f>
        <v>0</v>
      </c>
      <c r="AY86" s="21">
        <f>IF($G$82&lt;0,(IF(2050-AX$80&lt;=0,0,(2/(2050-AX$80+1))*(1-(SUM($E86:AX86)/$G$82))*$G$82*'Fixed Data'!AV$52)),0)</f>
        <v>0</v>
      </c>
      <c r="AZ86" s="21">
        <f>IF($G$82&lt;0,(IF(2050-AY$80&lt;=0,0,(2/(2050-AY$80+1))*(1-(SUM($E86:AY86)/$G$82))*$G$82*'Fixed Data'!AW$52)),0)</f>
        <v>0</v>
      </c>
      <c r="BA86" s="21">
        <f>IF($G$82&lt;0,(IF(2050-AZ$80&lt;=0,0,(2/(2050-AZ$80+1))*(1-(SUM($E86:AZ86)/$G$82))*$G$82*'Fixed Data'!AX$52)),0)</f>
        <v>0</v>
      </c>
      <c r="BB86" s="21">
        <f>IF($G$82&lt;0,(IF(2050-BA$80&lt;=0,0,(2/(2050-BA$80+1))*(1-(SUM($E86:BA86)/$G$82))*$G$82*'Fixed Data'!AY$52)),0)</f>
        <v>0</v>
      </c>
    </row>
    <row r="87" spans="1:54" ht="15" hidden="1" customHeight="1" outlineLevel="3">
      <c r="A87" s="8"/>
      <c r="B87" t="s">
        <v>401</v>
      </c>
      <c r="C87" t="s">
        <v>402</v>
      </c>
      <c r="D87" t="s">
        <v>379</v>
      </c>
      <c r="E87" s="18"/>
      <c r="F87" s="18"/>
      <c r="G87" s="18"/>
      <c r="H87" s="18"/>
      <c r="I87" s="21">
        <f>IF($H$82&lt;0,(IF(2050-H$80&lt;=0,0,(2/(2050-H$80+1))*(1-(SUM($E87:H87)/$H$82))*$H$82*'Fixed Data'!F$52)),0)</f>
        <v>0</v>
      </c>
      <c r="J87" s="21">
        <f>IF($H$82&lt;0,(IF(2050-I$80&lt;=0,0,(2/(2050-I$80+1))*(1-(SUM($E87:I87)/$H$82))*$H$82*'Fixed Data'!G$52)),0)</f>
        <v>0</v>
      </c>
      <c r="K87" s="21">
        <f>IF($H$82&lt;0,(IF(2050-J$80&lt;=0,0,(2/(2050-J$80+1))*(1-(SUM($E87:J87)/$H$82))*$H$82*'Fixed Data'!H$52)),0)</f>
        <v>0</v>
      </c>
      <c r="L87" s="21">
        <f>IF($H$82&lt;0,(IF(2050-K$80&lt;=0,0,(2/(2050-K$80+1))*(1-(SUM($E87:K87)/$H$82))*$H$82*'Fixed Data'!I$52)),0)</f>
        <v>0</v>
      </c>
      <c r="M87" s="21">
        <f>IF($H$82&lt;0,(IF(2050-L$80&lt;=0,0,(2/(2050-L$80+1))*(1-(SUM($E87:L87)/$H$82))*$H$82*'Fixed Data'!J$52)),0)</f>
        <v>0</v>
      </c>
      <c r="N87" s="21">
        <f>IF($H$82&lt;0,(IF(2050-M$80&lt;=0,0,(2/(2050-M$80+1))*(1-(SUM($E87:M87)/$H$82))*$H$82*'Fixed Data'!K$52)),0)</f>
        <v>0</v>
      </c>
      <c r="O87" s="21">
        <f>IF($H$82&lt;0,(IF(2050-N$80&lt;=0,0,(2/(2050-N$80+1))*(1-(SUM($E87:N87)/$H$82))*$H$82*'Fixed Data'!L$52)),0)</f>
        <v>0</v>
      </c>
      <c r="P87" s="21">
        <f>IF($H$82&lt;0,(IF(2050-O$80&lt;=0,0,(2/(2050-O$80+1))*(1-(SUM($E87:O87)/$H$82))*$H$82*'Fixed Data'!M$52)),0)</f>
        <v>0</v>
      </c>
      <c r="Q87" s="21">
        <f>IF($H$82&lt;0,(IF(2050-P$80&lt;=0,0,(2/(2050-P$80+1))*(1-(SUM($E87:P87)/$H$82))*$H$82*'Fixed Data'!N$52)),0)</f>
        <v>0</v>
      </c>
      <c r="R87" s="21">
        <f>IF($H$82&lt;0,(IF(2050-Q$80&lt;=0,0,(2/(2050-Q$80+1))*(1-(SUM($E87:Q87)/$H$82))*$H$82*'Fixed Data'!O$52)),0)</f>
        <v>0</v>
      </c>
      <c r="S87" s="21">
        <f>IF($H$82&lt;0,(IF(2050-R$80&lt;=0,0,(2/(2050-R$80+1))*(1-(SUM($E87:R87)/$H$82))*$H$82*'Fixed Data'!P$52)),0)</f>
        <v>0</v>
      </c>
      <c r="T87" s="21">
        <f>IF($H$82&lt;0,(IF(2050-S$80&lt;=0,0,(2/(2050-S$80+1))*(1-(SUM($E87:S87)/$H$82))*$H$82*'Fixed Data'!Q$52)),0)</f>
        <v>0</v>
      </c>
      <c r="U87" s="21">
        <f>IF($H$82&lt;0,(IF(2050-T$80&lt;=0,0,(2/(2050-T$80+1))*(1-(SUM($E87:T87)/$H$82))*$H$82*'Fixed Data'!R$52)),0)</f>
        <v>0</v>
      </c>
      <c r="V87" s="21">
        <f>IF($H$82&lt;0,(IF(2050-U$80&lt;=0,0,(2/(2050-U$80+1))*(1-(SUM($E87:U87)/$H$82))*$H$82*'Fixed Data'!S$52)),0)</f>
        <v>0</v>
      </c>
      <c r="W87" s="21">
        <f>IF($H$82&lt;0,(IF(2050-V$80&lt;=0,0,(2/(2050-V$80+1))*(1-(SUM($E87:V87)/$H$82))*$H$82*'Fixed Data'!T$52)),0)</f>
        <v>0</v>
      </c>
      <c r="X87" s="21">
        <f>IF($H$82&lt;0,(IF(2050-W$80&lt;=0,0,(2/(2050-W$80+1))*(1-(SUM($E87:W87)/$H$82))*$H$82*'Fixed Data'!U$52)),0)</f>
        <v>0</v>
      </c>
      <c r="Y87" s="21">
        <f>IF($H$82&lt;0,(IF(2050-X$80&lt;=0,0,(2/(2050-X$80+1))*(1-(SUM($E87:X87)/$H$82))*$H$82*'Fixed Data'!V$52)),0)</f>
        <v>0</v>
      </c>
      <c r="Z87" s="21">
        <f>IF($H$82&lt;0,(IF(2050-Y$80&lt;=0,0,(2/(2050-Y$80+1))*(1-(SUM($E87:Y87)/$H$82))*$H$82*'Fixed Data'!W$52)),0)</f>
        <v>0</v>
      </c>
      <c r="AA87" s="21">
        <f>IF($H$82&lt;0,(IF(2050-Z$80&lt;=0,0,(2/(2050-Z$80+1))*(1-(SUM($E87:Z87)/$H$82))*$H$82*'Fixed Data'!X$52)),0)</f>
        <v>0</v>
      </c>
      <c r="AB87" s="21">
        <f>IF($H$82&lt;0,(IF(2050-AA$80&lt;=0,0,(2/(2050-AA$80+1))*(1-(SUM($E87:AA87)/$H$82))*$H$82*'Fixed Data'!Y$52)),0)</f>
        <v>0</v>
      </c>
      <c r="AC87" s="21">
        <f>IF($H$82&lt;0,(IF(2050-AB$80&lt;=0,0,(2/(2050-AB$80+1))*(1-(SUM($E87:AB87)/$H$82))*$H$82*'Fixed Data'!Z$52)),0)</f>
        <v>0</v>
      </c>
      <c r="AD87" s="21">
        <f>IF($H$82&lt;0,(IF(2050-AC$80&lt;=0,0,(2/(2050-AC$80+1))*(1-(SUM($E87:AC87)/$H$82))*$H$82*'Fixed Data'!AA$52)),0)</f>
        <v>0</v>
      </c>
      <c r="AE87" s="21">
        <f>IF($H$82&lt;0,(IF(2050-AD$80&lt;=0,0,(2/(2050-AD$80+1))*(1-(SUM($E87:AD87)/$H$82))*$H$82*'Fixed Data'!AB$52)),0)</f>
        <v>0</v>
      </c>
      <c r="AF87" s="21">
        <f>IF($H$82&lt;0,(IF(2050-AE$80&lt;=0,0,(2/(2050-AE$80+1))*(1-(SUM($E87:AE87)/$H$82))*$H$82*'Fixed Data'!AC$52)),0)</f>
        <v>0</v>
      </c>
      <c r="AG87" s="21">
        <f>IF($H$82&lt;0,(IF(2050-AF$80&lt;=0,0,(2/(2050-AF$80+1))*(1-(SUM($E87:AF87)/$H$82))*$H$82*'Fixed Data'!AD$52)),0)</f>
        <v>0</v>
      </c>
      <c r="AH87" s="21">
        <f>IF($H$82&lt;0,(IF(2050-AG$80&lt;=0,0,(2/(2050-AG$80+1))*(1-(SUM($E87:AG87)/$H$82))*$H$82*'Fixed Data'!AE$52)),0)</f>
        <v>0</v>
      </c>
      <c r="AI87" s="21">
        <f>IF($H$82&lt;0,(IF(2050-AH$80&lt;=0,0,(2/(2050-AH$80+1))*(1-(SUM($E87:AH87)/$H$82))*$H$82*'Fixed Data'!AF$52)),0)</f>
        <v>0</v>
      </c>
      <c r="AJ87" s="21">
        <f>IF($H$82&lt;0,(IF(2050-AI$80&lt;=0,0,(2/(2050-AI$80+1))*(1-(SUM($E87:AI87)/$H$82))*$H$82*'Fixed Data'!AG$52)),0)</f>
        <v>0</v>
      </c>
      <c r="AK87" s="21">
        <f>IF($H$82&lt;0,(IF(2050-AJ$80&lt;=0,0,(2/(2050-AJ$80+1))*(1-(SUM($E87:AJ87)/$H$82))*$H$82*'Fixed Data'!AH$52)),0)</f>
        <v>0</v>
      </c>
      <c r="AL87" s="21">
        <f>IF($H$82&lt;0,(IF(2050-AK$80&lt;=0,0,(2/(2050-AK$80+1))*(1-(SUM($E87:AK87)/$H$82))*$H$82*'Fixed Data'!AI$52)),0)</f>
        <v>0</v>
      </c>
      <c r="AM87" s="21">
        <f>IF($H$82&lt;0,(IF(2050-AL$80&lt;=0,0,(2/(2050-AL$80+1))*(1-(SUM($E87:AL87)/$H$82))*$H$82*'Fixed Data'!AJ$52)),0)</f>
        <v>0</v>
      </c>
      <c r="AN87" s="21">
        <f>IF($H$82&lt;0,(IF(2050-AM$80&lt;=0,0,(2/(2050-AM$80+1))*(1-(SUM($E87:AM87)/$H$82))*$H$82*'Fixed Data'!AK$52)),0)</f>
        <v>0</v>
      </c>
      <c r="AO87" s="21">
        <f>IF($H$82&lt;0,(IF(2050-AN$80&lt;=0,0,(2/(2050-AN$80+1))*(1-(SUM($E87:AN87)/$H$82))*$H$82*'Fixed Data'!AL$52)),0)</f>
        <v>0</v>
      </c>
      <c r="AP87" s="21">
        <f>IF($H$82&lt;0,(IF(2050-AO$80&lt;=0,0,(2/(2050-AO$80+1))*(1-(SUM($E87:AO87)/$H$82))*$H$82*'Fixed Data'!AM$52)),0)</f>
        <v>0</v>
      </c>
      <c r="AQ87" s="21">
        <f>IF($H$82&lt;0,(IF(2050-AP$80&lt;=0,0,(2/(2050-AP$80+1))*(1-(SUM($E87:AP87)/$H$82))*$H$82*'Fixed Data'!AN$52)),0)</f>
        <v>0</v>
      </c>
      <c r="AR87" s="21">
        <f>IF($H$82&lt;0,(IF(2050-AQ$80&lt;=0,0,(2/(2050-AQ$80+1))*(1-(SUM($E87:AQ87)/$H$82))*$H$82*'Fixed Data'!AO$52)),0)</f>
        <v>0</v>
      </c>
      <c r="AS87" s="21">
        <f>IF($H$82&lt;0,(IF(2050-AR$80&lt;=0,0,(2/(2050-AR$80+1))*(1-(SUM($E87:AR87)/$H$82))*$H$82*'Fixed Data'!AP$52)),0)</f>
        <v>0</v>
      </c>
      <c r="AT87" s="21">
        <f>IF($H$82&lt;0,(IF(2050-AS$80&lt;=0,0,(2/(2050-AS$80+1))*(1-(SUM($E87:AS87)/$H$82))*$H$82*'Fixed Data'!AQ$52)),0)</f>
        <v>0</v>
      </c>
      <c r="AU87" s="21">
        <f>IF($H$82&lt;0,(IF(2050-AT$80&lt;=0,0,(2/(2050-AT$80+1))*(1-(SUM($E87:AT87)/$H$82))*$H$82*'Fixed Data'!AR$52)),0)</f>
        <v>0</v>
      </c>
      <c r="AV87" s="21">
        <f>IF($H$82&lt;0,(IF(2050-AU$80&lt;=0,0,(2/(2050-AU$80+1))*(1-(SUM($E87:AU87)/$H$82))*$H$82*'Fixed Data'!AS$52)),0)</f>
        <v>0</v>
      </c>
      <c r="AW87" s="21">
        <f>IF($H$82&lt;0,(IF(2050-AV$80&lt;=0,0,(2/(2050-AV$80+1))*(1-(SUM($E87:AV87)/$H$82))*$H$82*'Fixed Data'!AT$52)),0)</f>
        <v>0</v>
      </c>
      <c r="AX87" s="21">
        <f>IF($H$82&lt;0,(IF(2050-AW$80&lt;=0,0,(2/(2050-AW$80+1))*(1-(SUM($E87:AW87)/$H$82))*$H$82*'Fixed Data'!AU$52)),0)</f>
        <v>0</v>
      </c>
      <c r="AY87" s="21">
        <f>IF($H$82&lt;0,(IF(2050-AX$80&lt;=0,0,(2/(2050-AX$80+1))*(1-(SUM($E87:AX87)/$H$82))*$H$82*'Fixed Data'!AV$52)),0)</f>
        <v>0</v>
      </c>
      <c r="AZ87" s="21">
        <f>IF($H$82&lt;0,(IF(2050-AY$80&lt;=0,0,(2/(2050-AY$80+1))*(1-(SUM($E87:AY87)/$H$82))*$H$82*'Fixed Data'!AW$52)),0)</f>
        <v>0</v>
      </c>
      <c r="BA87" s="21">
        <f>IF($H$82&lt;0,(IF(2050-AZ$80&lt;=0,0,(2/(2050-AZ$80+1))*(1-(SUM($E87:AZ87)/$H$82))*$H$82*'Fixed Data'!AX$52)),0)</f>
        <v>0</v>
      </c>
      <c r="BB87" s="21">
        <f>IF($H$82&lt;0,(IF(2050-BA$80&lt;=0,0,(2/(2050-BA$80+1))*(1-(SUM($E87:BA87)/$H$82))*$H$82*'Fixed Data'!AY$52)),0)</f>
        <v>0</v>
      </c>
    </row>
    <row r="88" spans="1:54" ht="15" hidden="1" customHeight="1" outlineLevel="3">
      <c r="A88" s="8"/>
      <c r="B88" t="s">
        <v>403</v>
      </c>
      <c r="C88" t="s">
        <v>404</v>
      </c>
      <c r="D88" t="s">
        <v>379</v>
      </c>
      <c r="E88" s="18"/>
      <c r="F88" s="18"/>
      <c r="G88" s="18"/>
      <c r="H88" s="18"/>
      <c r="I88" s="18"/>
      <c r="J88" s="21">
        <f>IF($I$82&lt;0,(IF(2050-I$80&lt;=0,0,(2/(2050-I$80+1))*(1-(SUM($E88:I88)/$I$82))*$I$82*'Fixed Data'!G$52)),0)</f>
        <v>0</v>
      </c>
      <c r="K88" s="21">
        <f>IF($I$82&lt;0,(IF(2050-J$80&lt;=0,0,(2/(2050-J$80+1))*(1-(SUM($E88:J88)/$I$82))*$I$82*'Fixed Data'!H$52)),0)</f>
        <v>0</v>
      </c>
      <c r="L88" s="21">
        <f>IF($I$82&lt;0,(IF(2050-K$80&lt;=0,0,(2/(2050-K$80+1))*(1-(SUM($E88:K88)/$I$82))*$I$82*'Fixed Data'!I$52)),0)</f>
        <v>0</v>
      </c>
      <c r="M88" s="21">
        <f>IF($I$82&lt;0,(IF(2050-L$80&lt;=0,0,(2/(2050-L$80+1))*(1-(SUM($E88:L88)/$I$82))*$I$82*'Fixed Data'!J$52)),0)</f>
        <v>0</v>
      </c>
      <c r="N88" s="21">
        <f>IF($I$82&lt;0,(IF(2050-M$80&lt;=0,0,(2/(2050-M$80+1))*(1-(SUM($E88:M88)/$I$82))*$I$82*'Fixed Data'!K$52)),0)</f>
        <v>0</v>
      </c>
      <c r="O88" s="21">
        <f>IF($I$82&lt;0,(IF(2050-N$80&lt;=0,0,(2/(2050-N$80+1))*(1-(SUM($E88:N88)/$I$82))*$I$82*'Fixed Data'!L$52)),0)</f>
        <v>0</v>
      </c>
      <c r="P88" s="21">
        <f>IF($I$82&lt;0,(IF(2050-O$80&lt;=0,0,(2/(2050-O$80+1))*(1-(SUM($E88:O88)/$I$82))*$I$82*'Fixed Data'!M$52)),0)</f>
        <v>0</v>
      </c>
      <c r="Q88" s="21">
        <f>IF($I$82&lt;0,(IF(2050-P$80&lt;=0,0,(2/(2050-P$80+1))*(1-(SUM($E88:P88)/$I$82))*$I$82*'Fixed Data'!N$52)),0)</f>
        <v>0</v>
      </c>
      <c r="R88" s="21">
        <f>IF($I$82&lt;0,(IF(2050-Q$80&lt;=0,0,(2/(2050-Q$80+1))*(1-(SUM($E88:Q88)/$I$82))*$I$82*'Fixed Data'!O$52)),0)</f>
        <v>0</v>
      </c>
      <c r="S88" s="21">
        <f>IF($I$82&lt;0,(IF(2050-R$80&lt;=0,0,(2/(2050-R$80+1))*(1-(SUM($E88:R88)/$I$82))*$I$82*'Fixed Data'!P$52)),0)</f>
        <v>0</v>
      </c>
      <c r="T88" s="21">
        <f>IF($I$82&lt;0,(IF(2050-S$80&lt;=0,0,(2/(2050-S$80+1))*(1-(SUM($E88:S88)/$I$82))*$I$82*'Fixed Data'!Q$52)),0)</f>
        <v>0</v>
      </c>
      <c r="U88" s="21">
        <f>IF($I$82&lt;0,(IF(2050-T$80&lt;=0,0,(2/(2050-T$80+1))*(1-(SUM($E88:T88)/$I$82))*$I$82*'Fixed Data'!R$52)),0)</f>
        <v>0</v>
      </c>
      <c r="V88" s="21">
        <f>IF($I$82&lt;0,(IF(2050-U$80&lt;=0,0,(2/(2050-U$80+1))*(1-(SUM($E88:U88)/$I$82))*$I$82*'Fixed Data'!S$52)),0)</f>
        <v>0</v>
      </c>
      <c r="W88" s="21">
        <f>IF($I$82&lt;0,(IF(2050-V$80&lt;=0,0,(2/(2050-V$80+1))*(1-(SUM($E88:V88)/$I$82))*$I$82*'Fixed Data'!T$52)),0)</f>
        <v>0</v>
      </c>
      <c r="X88" s="21">
        <f>IF($I$82&lt;0,(IF(2050-W$80&lt;=0,0,(2/(2050-W$80+1))*(1-(SUM($E88:W88)/$I$82))*$I$82*'Fixed Data'!U$52)),0)</f>
        <v>0</v>
      </c>
      <c r="Y88" s="21">
        <f>IF($I$82&lt;0,(IF(2050-X$80&lt;=0,0,(2/(2050-X$80+1))*(1-(SUM($E88:X88)/$I$82))*$I$82*'Fixed Data'!V$52)),0)</f>
        <v>0</v>
      </c>
      <c r="Z88" s="21">
        <f>IF($I$82&lt;0,(IF(2050-Y$80&lt;=0,0,(2/(2050-Y$80+1))*(1-(SUM($E88:Y88)/$I$82))*$I$82*'Fixed Data'!W$52)),0)</f>
        <v>0</v>
      </c>
      <c r="AA88" s="21">
        <f>IF($I$82&lt;0,(IF(2050-Z$80&lt;=0,0,(2/(2050-Z$80+1))*(1-(SUM($E88:Z88)/$I$82))*$I$82*'Fixed Data'!X$52)),0)</f>
        <v>0</v>
      </c>
      <c r="AB88" s="21">
        <f>IF($I$82&lt;0,(IF(2050-AA$80&lt;=0,0,(2/(2050-AA$80+1))*(1-(SUM($E88:AA88)/$I$82))*$I$82*'Fixed Data'!Y$52)),0)</f>
        <v>0</v>
      </c>
      <c r="AC88" s="21">
        <f>IF($I$82&lt;0,(IF(2050-AB$80&lt;=0,0,(2/(2050-AB$80+1))*(1-(SUM($E88:AB88)/$I$82))*$I$82*'Fixed Data'!Z$52)),0)</f>
        <v>0</v>
      </c>
      <c r="AD88" s="21">
        <f>IF($I$82&lt;0,(IF(2050-AC$80&lt;=0,0,(2/(2050-AC$80+1))*(1-(SUM($E88:AC88)/$I$82))*$I$82*'Fixed Data'!AA$52)),0)</f>
        <v>0</v>
      </c>
      <c r="AE88" s="21">
        <f>IF($I$82&lt;0,(IF(2050-AD$80&lt;=0,0,(2/(2050-AD$80+1))*(1-(SUM($E88:AD88)/$I$82))*$I$82*'Fixed Data'!AB$52)),0)</f>
        <v>0</v>
      </c>
      <c r="AF88" s="21">
        <f>IF($I$82&lt;0,(IF(2050-AE$80&lt;=0,0,(2/(2050-AE$80+1))*(1-(SUM($E88:AE88)/$I$82))*$I$82*'Fixed Data'!AC$52)),0)</f>
        <v>0</v>
      </c>
      <c r="AG88" s="21">
        <f>IF($I$82&lt;0,(IF(2050-AF$80&lt;=0,0,(2/(2050-AF$80+1))*(1-(SUM($E88:AF88)/$I$82))*$I$82*'Fixed Data'!AD$52)),0)</f>
        <v>0</v>
      </c>
      <c r="AH88" s="21">
        <f>IF($I$82&lt;0,(IF(2050-AG$80&lt;=0,0,(2/(2050-AG$80+1))*(1-(SUM($E88:AG88)/$I$82))*$I$82*'Fixed Data'!AE$52)),0)</f>
        <v>0</v>
      </c>
      <c r="AI88" s="21">
        <f>IF($I$82&lt;0,(IF(2050-AH$80&lt;=0,0,(2/(2050-AH$80+1))*(1-(SUM($E88:AH88)/$I$82))*$I$82*'Fixed Data'!AF$52)),0)</f>
        <v>0</v>
      </c>
      <c r="AJ88" s="21">
        <f>IF($I$82&lt;0,(IF(2050-AI$80&lt;=0,0,(2/(2050-AI$80+1))*(1-(SUM($E88:AI88)/$I$82))*$I$82*'Fixed Data'!AG$52)),0)</f>
        <v>0</v>
      </c>
      <c r="AK88" s="21">
        <f>IF($I$82&lt;0,(IF(2050-AJ$80&lt;=0,0,(2/(2050-AJ$80+1))*(1-(SUM($E88:AJ88)/$I$82))*$I$82*'Fixed Data'!AH$52)),0)</f>
        <v>0</v>
      </c>
      <c r="AL88" s="21">
        <f>IF($I$82&lt;0,(IF(2050-AK$80&lt;=0,0,(2/(2050-AK$80+1))*(1-(SUM($E88:AK88)/$I$82))*$I$82*'Fixed Data'!AI$52)),0)</f>
        <v>0</v>
      </c>
      <c r="AM88" s="21">
        <f>IF($I$82&lt;0,(IF(2050-AL$80&lt;=0,0,(2/(2050-AL$80+1))*(1-(SUM($E88:AL88)/$I$82))*$I$82*'Fixed Data'!AJ$52)),0)</f>
        <v>0</v>
      </c>
      <c r="AN88" s="21">
        <f>IF($I$82&lt;0,(IF(2050-AM$80&lt;=0,0,(2/(2050-AM$80+1))*(1-(SUM($E88:AM88)/$I$82))*$I$82*'Fixed Data'!AK$52)),0)</f>
        <v>0</v>
      </c>
      <c r="AO88" s="21">
        <f>IF($I$82&lt;0,(IF(2050-AN$80&lt;=0,0,(2/(2050-AN$80+1))*(1-(SUM($E88:AN88)/$I$82))*$I$82*'Fixed Data'!AL$52)),0)</f>
        <v>0</v>
      </c>
      <c r="AP88" s="21">
        <f>IF($I$82&lt;0,(IF(2050-AO$80&lt;=0,0,(2/(2050-AO$80+1))*(1-(SUM($E88:AO88)/$I$82))*$I$82*'Fixed Data'!AM$52)),0)</f>
        <v>0</v>
      </c>
      <c r="AQ88" s="21">
        <f>IF($I$82&lt;0,(IF(2050-AP$80&lt;=0,0,(2/(2050-AP$80+1))*(1-(SUM($E88:AP88)/$I$82))*$I$82*'Fixed Data'!AN$52)),0)</f>
        <v>0</v>
      </c>
      <c r="AR88" s="21">
        <f>IF($I$82&lt;0,(IF(2050-AQ$80&lt;=0,0,(2/(2050-AQ$80+1))*(1-(SUM($E88:AQ88)/$I$82))*$I$82*'Fixed Data'!AO$52)),0)</f>
        <v>0</v>
      </c>
      <c r="AS88" s="21">
        <f>IF($I$82&lt;0,(IF(2050-AR$80&lt;=0,0,(2/(2050-AR$80+1))*(1-(SUM($E88:AR88)/$I$82))*$I$82*'Fixed Data'!AP$52)),0)</f>
        <v>0</v>
      </c>
      <c r="AT88" s="21">
        <f>IF($I$82&lt;0,(IF(2050-AS$80&lt;=0,0,(2/(2050-AS$80+1))*(1-(SUM($E88:AS88)/$I$82))*$I$82*'Fixed Data'!AQ$52)),0)</f>
        <v>0</v>
      </c>
      <c r="AU88" s="21">
        <f>IF($I$82&lt;0,(IF(2050-AT$80&lt;=0,0,(2/(2050-AT$80+1))*(1-(SUM($E88:AT88)/$I$82))*$I$82*'Fixed Data'!AR$52)),0)</f>
        <v>0</v>
      </c>
      <c r="AV88" s="21">
        <f>IF($I$82&lt;0,(IF(2050-AU$80&lt;=0,0,(2/(2050-AU$80+1))*(1-(SUM($E88:AU88)/$I$82))*$I$82*'Fixed Data'!AS$52)),0)</f>
        <v>0</v>
      </c>
      <c r="AW88" s="21">
        <f>IF($I$82&lt;0,(IF(2050-AV$80&lt;=0,0,(2/(2050-AV$80+1))*(1-(SUM($E88:AV88)/$I$82))*$I$82*'Fixed Data'!AT$52)),0)</f>
        <v>0</v>
      </c>
      <c r="AX88" s="21">
        <f>IF($I$82&lt;0,(IF(2050-AW$80&lt;=0,0,(2/(2050-AW$80+1))*(1-(SUM($E88:AW88)/$I$82))*$I$82*'Fixed Data'!AU$52)),0)</f>
        <v>0</v>
      </c>
      <c r="AY88" s="21">
        <f>IF($I$82&lt;0,(IF(2050-AX$80&lt;=0,0,(2/(2050-AX$80+1))*(1-(SUM($E88:AX88)/$I$82))*$I$82*'Fixed Data'!AV$52)),0)</f>
        <v>0</v>
      </c>
      <c r="AZ88" s="21">
        <f>IF($I$82&lt;0,(IF(2050-AY$80&lt;=0,0,(2/(2050-AY$80+1))*(1-(SUM($E88:AY88)/$I$82))*$I$82*'Fixed Data'!AW$52)),0)</f>
        <v>0</v>
      </c>
      <c r="BA88" s="21">
        <f>IF($I$82&lt;0,(IF(2050-AZ$80&lt;=0,0,(2/(2050-AZ$80+1))*(1-(SUM($E88:AZ88)/$I$82))*$I$82*'Fixed Data'!AX$52)),0)</f>
        <v>0</v>
      </c>
      <c r="BB88" s="21">
        <f>IF($I$82&lt;0,(IF(2050-BA$80&lt;=0,0,(2/(2050-BA$80+1))*(1-(SUM($E88:BA88)/$I$82))*$I$82*'Fixed Data'!AY$52)),0)</f>
        <v>0</v>
      </c>
    </row>
    <row r="89" spans="1:54" ht="15" hidden="1" customHeight="1" outlineLevel="3">
      <c r="A89" s="8"/>
      <c r="B89" t="s">
        <v>405</v>
      </c>
      <c r="C89" t="s">
        <v>406</v>
      </c>
      <c r="D89" t="s">
        <v>379</v>
      </c>
      <c r="E89" s="18"/>
      <c r="F89" s="18"/>
      <c r="G89" s="18"/>
      <c r="H89" s="18"/>
      <c r="I89" s="18"/>
      <c r="J89" s="18"/>
      <c r="K89" s="21">
        <f>IF($J$82&lt;0,(IF(2050-J$80&lt;=0,0,(2/(2050-J$80+1))*(1-(SUM($E89:J89)/$J$82))*$J$82*'Fixed Data'!H$52)),0)</f>
        <v>0</v>
      </c>
      <c r="L89" s="21">
        <f>IF($J$82&lt;0,(IF(2050-K$80&lt;=0,0,(2/(2050-K$80+1))*(1-(SUM($E89:K89)/$J$82))*$J$82*'Fixed Data'!I$52)),0)</f>
        <v>0</v>
      </c>
      <c r="M89" s="21">
        <f>IF($J$82&lt;0,(IF(2050-L$80&lt;=0,0,(2/(2050-L$80+1))*(1-(SUM($E89:L89)/$J$82))*$J$82*'Fixed Data'!J$52)),0)</f>
        <v>0</v>
      </c>
      <c r="N89" s="21">
        <f>IF($J$82&lt;0,(IF(2050-M$80&lt;=0,0,(2/(2050-M$80+1))*(1-(SUM($E89:M89)/$J$82))*$J$82*'Fixed Data'!K$52)),0)</f>
        <v>0</v>
      </c>
      <c r="O89" s="21">
        <f>IF($J$82&lt;0,(IF(2050-N$80&lt;=0,0,(2/(2050-N$80+1))*(1-(SUM($E89:N89)/$J$82))*$J$82*'Fixed Data'!L$52)),0)</f>
        <v>0</v>
      </c>
      <c r="P89" s="21">
        <f>IF($J$82&lt;0,(IF(2050-O$80&lt;=0,0,(2/(2050-O$80+1))*(1-(SUM($E89:O89)/$J$82))*$J$82*'Fixed Data'!M$52)),0)</f>
        <v>0</v>
      </c>
      <c r="Q89" s="21">
        <f>IF($J$82&lt;0,(IF(2050-P$80&lt;=0,0,(2/(2050-P$80+1))*(1-(SUM($E89:P89)/$J$82))*$J$82*'Fixed Data'!N$52)),0)</f>
        <v>0</v>
      </c>
      <c r="R89" s="21">
        <f>IF($J$82&lt;0,(IF(2050-Q$80&lt;=0,0,(2/(2050-Q$80+1))*(1-(SUM($E89:Q89)/$J$82))*$J$82*'Fixed Data'!O$52)),0)</f>
        <v>0</v>
      </c>
      <c r="S89" s="21">
        <f>IF($J$82&lt;0,(IF(2050-R$80&lt;=0,0,(2/(2050-R$80+1))*(1-(SUM($E89:R89)/$J$82))*$J$82*'Fixed Data'!P$52)),0)</f>
        <v>0</v>
      </c>
      <c r="T89" s="21">
        <f>IF($J$82&lt;0,(IF(2050-S$80&lt;=0,0,(2/(2050-S$80+1))*(1-(SUM($E89:S89)/$J$82))*$J$82*'Fixed Data'!Q$52)),0)</f>
        <v>0</v>
      </c>
      <c r="U89" s="21">
        <f>IF($J$82&lt;0,(IF(2050-T$80&lt;=0,0,(2/(2050-T$80+1))*(1-(SUM($E89:T89)/$J$82))*$J$82*'Fixed Data'!R$52)),0)</f>
        <v>0</v>
      </c>
      <c r="V89" s="21">
        <f>IF($J$82&lt;0,(IF(2050-U$80&lt;=0,0,(2/(2050-U$80+1))*(1-(SUM($E89:U89)/$J$82))*$J$82*'Fixed Data'!S$52)),0)</f>
        <v>0</v>
      </c>
      <c r="W89" s="21">
        <f>IF($J$82&lt;0,(IF(2050-V$80&lt;=0,0,(2/(2050-V$80+1))*(1-(SUM($E89:V89)/$J$82))*$J$82*'Fixed Data'!T$52)),0)</f>
        <v>0</v>
      </c>
      <c r="X89" s="21">
        <f>IF($J$82&lt;0,(IF(2050-W$80&lt;=0,0,(2/(2050-W$80+1))*(1-(SUM($E89:W89)/$J$82))*$J$82*'Fixed Data'!U$52)),0)</f>
        <v>0</v>
      </c>
      <c r="Y89" s="21">
        <f>IF($J$82&lt;0,(IF(2050-X$80&lt;=0,0,(2/(2050-X$80+1))*(1-(SUM($E89:X89)/$J$82))*$J$82*'Fixed Data'!V$52)),0)</f>
        <v>0</v>
      </c>
      <c r="Z89" s="21">
        <f>IF($J$82&lt;0,(IF(2050-Y$80&lt;=0,0,(2/(2050-Y$80+1))*(1-(SUM($E89:Y89)/$J$82))*$J$82*'Fixed Data'!W$52)),0)</f>
        <v>0</v>
      </c>
      <c r="AA89" s="21">
        <f>IF($J$82&lt;0,(IF(2050-Z$80&lt;=0,0,(2/(2050-Z$80+1))*(1-(SUM($E89:Z89)/$J$82))*$J$82*'Fixed Data'!X$52)),0)</f>
        <v>0</v>
      </c>
      <c r="AB89" s="21">
        <f>IF($J$82&lt;0,(IF(2050-AA$80&lt;=0,0,(2/(2050-AA$80+1))*(1-(SUM($E89:AA89)/$J$82))*$J$82*'Fixed Data'!Y$52)),0)</f>
        <v>0</v>
      </c>
      <c r="AC89" s="21">
        <f>IF($J$82&lt;0,(IF(2050-AB$80&lt;=0,0,(2/(2050-AB$80+1))*(1-(SUM($E89:AB89)/$J$82))*$J$82*'Fixed Data'!Z$52)),0)</f>
        <v>0</v>
      </c>
      <c r="AD89" s="21">
        <f>IF($J$82&lt;0,(IF(2050-AC$80&lt;=0,0,(2/(2050-AC$80+1))*(1-(SUM($E89:AC89)/$J$82))*$J$82*'Fixed Data'!AA$52)),0)</f>
        <v>0</v>
      </c>
      <c r="AE89" s="21">
        <f>IF($J$82&lt;0,(IF(2050-AD$80&lt;=0,0,(2/(2050-AD$80+1))*(1-(SUM($E89:AD89)/$J$82))*$J$82*'Fixed Data'!AB$52)),0)</f>
        <v>0</v>
      </c>
      <c r="AF89" s="21">
        <f>IF($J$82&lt;0,(IF(2050-AE$80&lt;=0,0,(2/(2050-AE$80+1))*(1-(SUM($E89:AE89)/$J$82))*$J$82*'Fixed Data'!AC$52)),0)</f>
        <v>0</v>
      </c>
      <c r="AG89" s="21">
        <f>IF($J$82&lt;0,(IF(2050-AF$80&lt;=0,0,(2/(2050-AF$80+1))*(1-(SUM($E89:AF89)/$J$82))*$J$82*'Fixed Data'!AD$52)),0)</f>
        <v>0</v>
      </c>
      <c r="AH89" s="21">
        <f>IF($J$82&lt;0,(IF(2050-AG$80&lt;=0,0,(2/(2050-AG$80+1))*(1-(SUM($E89:AG89)/$J$82))*$J$82*'Fixed Data'!AE$52)),0)</f>
        <v>0</v>
      </c>
      <c r="AI89" s="21">
        <f>IF($J$82&lt;0,(IF(2050-AH$80&lt;=0,0,(2/(2050-AH$80+1))*(1-(SUM($E89:AH89)/$J$82))*$J$82*'Fixed Data'!AF$52)),0)</f>
        <v>0</v>
      </c>
      <c r="AJ89" s="21">
        <f>IF($J$82&lt;0,(IF(2050-AI$80&lt;=0,0,(2/(2050-AI$80+1))*(1-(SUM($E89:AI89)/$J$82))*$J$82*'Fixed Data'!AG$52)),0)</f>
        <v>0</v>
      </c>
      <c r="AK89" s="21">
        <f>IF($J$82&lt;0,(IF(2050-AJ$80&lt;=0,0,(2/(2050-AJ$80+1))*(1-(SUM($E89:AJ89)/$J$82))*$J$82*'Fixed Data'!AH$52)),0)</f>
        <v>0</v>
      </c>
      <c r="AL89" s="21">
        <f>IF($J$82&lt;0,(IF(2050-AK$80&lt;=0,0,(2/(2050-AK$80+1))*(1-(SUM($E89:AK89)/$J$82))*$J$82*'Fixed Data'!AI$52)),0)</f>
        <v>0</v>
      </c>
      <c r="AM89" s="21">
        <f>IF($J$82&lt;0,(IF(2050-AL$80&lt;=0,0,(2/(2050-AL$80+1))*(1-(SUM($E89:AL89)/$J$82))*$J$82*'Fixed Data'!AJ$52)),0)</f>
        <v>0</v>
      </c>
      <c r="AN89" s="21">
        <f>IF($J$82&lt;0,(IF(2050-AM$80&lt;=0,0,(2/(2050-AM$80+1))*(1-(SUM($E89:AM89)/$J$82))*$J$82*'Fixed Data'!AK$52)),0)</f>
        <v>0</v>
      </c>
      <c r="AO89" s="21">
        <f>IF($J$82&lt;0,(IF(2050-AN$80&lt;=0,0,(2/(2050-AN$80+1))*(1-(SUM($E89:AN89)/$J$82))*$J$82*'Fixed Data'!AL$52)),0)</f>
        <v>0</v>
      </c>
      <c r="AP89" s="21">
        <f>IF($J$82&lt;0,(IF(2050-AO$80&lt;=0,0,(2/(2050-AO$80+1))*(1-(SUM($E89:AO89)/$J$82))*$J$82*'Fixed Data'!AM$52)),0)</f>
        <v>0</v>
      </c>
      <c r="AQ89" s="21">
        <f>IF($J$82&lt;0,(IF(2050-AP$80&lt;=0,0,(2/(2050-AP$80+1))*(1-(SUM($E89:AP89)/$J$82))*$J$82*'Fixed Data'!AN$52)),0)</f>
        <v>0</v>
      </c>
      <c r="AR89" s="21">
        <f>IF($J$82&lt;0,(IF(2050-AQ$80&lt;=0,0,(2/(2050-AQ$80+1))*(1-(SUM($E89:AQ89)/$J$82))*$J$82*'Fixed Data'!AO$52)),0)</f>
        <v>0</v>
      </c>
      <c r="AS89" s="21">
        <f>IF($J$82&lt;0,(IF(2050-AR$80&lt;=0,0,(2/(2050-AR$80+1))*(1-(SUM($E89:AR89)/$J$82))*$J$82*'Fixed Data'!AP$52)),0)</f>
        <v>0</v>
      </c>
      <c r="AT89" s="21">
        <f>IF($J$82&lt;0,(IF(2050-AS$80&lt;=0,0,(2/(2050-AS$80+1))*(1-(SUM($E89:AS89)/$J$82))*$J$82*'Fixed Data'!AQ$52)),0)</f>
        <v>0</v>
      </c>
      <c r="AU89" s="21">
        <f>IF($J$82&lt;0,(IF(2050-AT$80&lt;=0,0,(2/(2050-AT$80+1))*(1-(SUM($E89:AT89)/$J$82))*$J$82*'Fixed Data'!AR$52)),0)</f>
        <v>0</v>
      </c>
      <c r="AV89" s="21">
        <f>IF($J$82&lt;0,(IF(2050-AU$80&lt;=0,0,(2/(2050-AU$80+1))*(1-(SUM($E89:AU89)/$J$82))*$J$82*'Fixed Data'!AS$52)),0)</f>
        <v>0</v>
      </c>
      <c r="AW89" s="21">
        <f>IF($J$82&lt;0,(IF(2050-AV$80&lt;=0,0,(2/(2050-AV$80+1))*(1-(SUM($E89:AV89)/$J$82))*$J$82*'Fixed Data'!AT$52)),0)</f>
        <v>0</v>
      </c>
      <c r="AX89" s="21">
        <f>IF($J$82&lt;0,(IF(2050-AW$80&lt;=0,0,(2/(2050-AW$80+1))*(1-(SUM($E89:AW89)/$J$82))*$J$82*'Fixed Data'!AU$52)),0)</f>
        <v>0</v>
      </c>
      <c r="AY89" s="21">
        <f>IF($J$82&lt;0,(IF(2050-AX$80&lt;=0,0,(2/(2050-AX$80+1))*(1-(SUM($E89:AX89)/$J$82))*$J$82*'Fixed Data'!AV$52)),0)</f>
        <v>0</v>
      </c>
      <c r="AZ89" s="21">
        <f>IF($J$82&lt;0,(IF(2050-AY$80&lt;=0,0,(2/(2050-AY$80+1))*(1-(SUM($E89:AY89)/$J$82))*$J$82*'Fixed Data'!AW$52)),0)</f>
        <v>0</v>
      </c>
      <c r="BA89" s="21">
        <f>IF($J$82&lt;0,(IF(2050-AZ$80&lt;=0,0,(2/(2050-AZ$80+1))*(1-(SUM($E89:AZ89)/$J$82))*$J$82*'Fixed Data'!AX$52)),0)</f>
        <v>0</v>
      </c>
      <c r="BB89" s="21">
        <f>IF($J$82&lt;0,(IF(2050-BA$80&lt;=0,0,(2/(2050-BA$80+1))*(1-(SUM($E89:BA89)/$J$82))*$J$82*'Fixed Data'!AY$52)),0)</f>
        <v>0</v>
      </c>
    </row>
    <row r="90" spans="1:54" ht="15" hidden="1" customHeight="1" outlineLevel="3">
      <c r="A90" s="8"/>
      <c r="B90" t="s">
        <v>407</v>
      </c>
      <c r="C90" t="s">
        <v>408</v>
      </c>
      <c r="D90" t="s">
        <v>379</v>
      </c>
      <c r="E90" s="18"/>
      <c r="F90" s="18"/>
      <c r="G90" s="18"/>
      <c r="H90" s="18"/>
      <c r="I90" s="18"/>
      <c r="J90" s="18"/>
      <c r="K90" s="18"/>
      <c r="L90" s="21">
        <f>IF($K$82&lt;0,(IF(2050-K$80&lt;=0,0,(2/(2050-K$80+1))*(1-(SUM($E90:K90)/$K$82))*$K$82*'Fixed Data'!I$52)),0)</f>
        <v>0</v>
      </c>
      <c r="M90" s="21">
        <f>IF($K$82&lt;0,(IF(2050-L$80&lt;=0,0,(2/(2050-L$80+1))*(1-(SUM($E90:L90)/$K$82))*$K$82*'Fixed Data'!J$52)),0)</f>
        <v>0</v>
      </c>
      <c r="N90" s="21">
        <f>IF($K$82&lt;0,(IF(2050-M$80&lt;=0,0,(2/(2050-M$80+1))*(1-(SUM($E90:M90)/$K$82))*$K$82*'Fixed Data'!K$52)),0)</f>
        <v>0</v>
      </c>
      <c r="O90" s="21">
        <f>IF($K$82&lt;0,(IF(2050-N$80&lt;=0,0,(2/(2050-N$80+1))*(1-(SUM($E90:N90)/$K$82))*$K$82*'Fixed Data'!L$52)),0)</f>
        <v>0</v>
      </c>
      <c r="P90" s="21">
        <f>IF($K$82&lt;0,(IF(2050-O$80&lt;=0,0,(2/(2050-O$80+1))*(1-(SUM($E90:O90)/$K$82))*$K$82*'Fixed Data'!M$52)),0)</f>
        <v>0</v>
      </c>
      <c r="Q90" s="21">
        <f>IF($K$82&lt;0,(IF(2050-P$80&lt;=0,0,(2/(2050-P$80+1))*(1-(SUM($E90:P90)/$K$82))*$K$82*'Fixed Data'!N$52)),0)</f>
        <v>0</v>
      </c>
      <c r="R90" s="21">
        <f>IF($K$82&lt;0,(IF(2050-Q$80&lt;=0,0,(2/(2050-Q$80+1))*(1-(SUM($E90:Q90)/$K$82))*$K$82*'Fixed Data'!O$52)),0)</f>
        <v>0</v>
      </c>
      <c r="S90" s="21">
        <f>IF($K$82&lt;0,(IF(2050-R$80&lt;=0,0,(2/(2050-R$80+1))*(1-(SUM($E90:R90)/$K$82))*$K$82*'Fixed Data'!P$52)),0)</f>
        <v>0</v>
      </c>
      <c r="T90" s="21">
        <f>IF($K$82&lt;0,(IF(2050-S$80&lt;=0,0,(2/(2050-S$80+1))*(1-(SUM($E90:S90)/$K$82))*$K$82*'Fixed Data'!Q$52)),0)</f>
        <v>0</v>
      </c>
      <c r="U90" s="21">
        <f>IF($K$82&lt;0,(IF(2050-T$80&lt;=0,0,(2/(2050-T$80+1))*(1-(SUM($E90:T90)/$K$82))*$K$82*'Fixed Data'!R$52)),0)</f>
        <v>0</v>
      </c>
      <c r="V90" s="21">
        <f>IF($K$82&lt;0,(IF(2050-U$80&lt;=0,0,(2/(2050-U$80+1))*(1-(SUM($E90:U90)/$K$82))*$K$82*'Fixed Data'!S$52)),0)</f>
        <v>0</v>
      </c>
      <c r="W90" s="21">
        <f>IF($K$82&lt;0,(IF(2050-V$80&lt;=0,0,(2/(2050-V$80+1))*(1-(SUM($E90:V90)/$K$82))*$K$82*'Fixed Data'!T$52)),0)</f>
        <v>0</v>
      </c>
      <c r="X90" s="21">
        <f>IF($K$82&lt;0,(IF(2050-W$80&lt;=0,0,(2/(2050-W$80+1))*(1-(SUM($E90:W90)/$K$82))*$K$82*'Fixed Data'!U$52)),0)</f>
        <v>0</v>
      </c>
      <c r="Y90" s="21">
        <f>IF($K$82&lt;0,(IF(2050-X$80&lt;=0,0,(2/(2050-X$80+1))*(1-(SUM($E90:X90)/$K$82))*$K$82*'Fixed Data'!V$52)),0)</f>
        <v>0</v>
      </c>
      <c r="Z90" s="21">
        <f>IF($K$82&lt;0,(IF(2050-Y$80&lt;=0,0,(2/(2050-Y$80+1))*(1-(SUM($E90:Y90)/$K$82))*$K$82*'Fixed Data'!W$52)),0)</f>
        <v>0</v>
      </c>
      <c r="AA90" s="21">
        <f>IF($K$82&lt;0,(IF(2050-Z$80&lt;=0,0,(2/(2050-Z$80+1))*(1-(SUM($E90:Z90)/$K$82))*$K$82*'Fixed Data'!X$52)),0)</f>
        <v>0</v>
      </c>
      <c r="AB90" s="21">
        <f>IF($K$82&lt;0,(IF(2050-AA$80&lt;=0,0,(2/(2050-AA$80+1))*(1-(SUM($E90:AA90)/$K$82))*$K$82*'Fixed Data'!Y$52)),0)</f>
        <v>0</v>
      </c>
      <c r="AC90" s="21">
        <f>IF($K$82&lt;0,(IF(2050-AB$80&lt;=0,0,(2/(2050-AB$80+1))*(1-(SUM($E90:AB90)/$K$82))*$K$82*'Fixed Data'!Z$52)),0)</f>
        <v>0</v>
      </c>
      <c r="AD90" s="21">
        <f>IF($K$82&lt;0,(IF(2050-AC$80&lt;=0,0,(2/(2050-AC$80+1))*(1-(SUM($E90:AC90)/$K$82))*$K$82*'Fixed Data'!AA$52)),0)</f>
        <v>0</v>
      </c>
      <c r="AE90" s="21">
        <f>IF($K$82&lt;0,(IF(2050-AD$80&lt;=0,0,(2/(2050-AD$80+1))*(1-(SUM($E90:AD90)/$K$82))*$K$82*'Fixed Data'!AB$52)),0)</f>
        <v>0</v>
      </c>
      <c r="AF90" s="21">
        <f>IF($K$82&lt;0,(IF(2050-AE$80&lt;=0,0,(2/(2050-AE$80+1))*(1-(SUM($E90:AE90)/$K$82))*$K$82*'Fixed Data'!AC$52)),0)</f>
        <v>0</v>
      </c>
      <c r="AG90" s="21">
        <f>IF($K$82&lt;0,(IF(2050-AF$80&lt;=0,0,(2/(2050-AF$80+1))*(1-(SUM($E90:AF90)/$K$82))*$K$82*'Fixed Data'!AD$52)),0)</f>
        <v>0</v>
      </c>
      <c r="AH90" s="21">
        <f>IF($K$82&lt;0,(IF(2050-AG$80&lt;=0,0,(2/(2050-AG$80+1))*(1-(SUM($E90:AG90)/$K$82))*$K$82*'Fixed Data'!AE$52)),0)</f>
        <v>0</v>
      </c>
      <c r="AI90" s="21">
        <f>IF($K$82&lt;0,(IF(2050-AH$80&lt;=0,0,(2/(2050-AH$80+1))*(1-(SUM($E90:AH90)/$K$82))*$K$82*'Fixed Data'!AF$52)),0)</f>
        <v>0</v>
      </c>
      <c r="AJ90" s="21">
        <f>IF($K$82&lt;0,(IF(2050-AI$80&lt;=0,0,(2/(2050-AI$80+1))*(1-(SUM($E90:AI90)/$K$82))*$K$82*'Fixed Data'!AG$52)),0)</f>
        <v>0</v>
      </c>
      <c r="AK90" s="21">
        <f>IF($K$82&lt;0,(IF(2050-AJ$80&lt;=0,0,(2/(2050-AJ$80+1))*(1-(SUM($E90:AJ90)/$K$82))*$K$82*'Fixed Data'!AH$52)),0)</f>
        <v>0</v>
      </c>
      <c r="AL90" s="21">
        <f>IF($K$82&lt;0,(IF(2050-AK$80&lt;=0,0,(2/(2050-AK$80+1))*(1-(SUM($E90:AK90)/$K$82))*$K$82*'Fixed Data'!AI$52)),0)</f>
        <v>0</v>
      </c>
      <c r="AM90" s="21">
        <f>IF($K$82&lt;0,(IF(2050-AL$80&lt;=0,0,(2/(2050-AL$80+1))*(1-(SUM($E90:AL90)/$K$82))*$K$82*'Fixed Data'!AJ$52)),0)</f>
        <v>0</v>
      </c>
      <c r="AN90" s="21">
        <f>IF($K$82&lt;0,(IF(2050-AM$80&lt;=0,0,(2/(2050-AM$80+1))*(1-(SUM($E90:AM90)/$K$82))*$K$82*'Fixed Data'!AK$52)),0)</f>
        <v>0</v>
      </c>
      <c r="AO90" s="21">
        <f>IF($K$82&lt;0,(IF(2050-AN$80&lt;=0,0,(2/(2050-AN$80+1))*(1-(SUM($E90:AN90)/$K$82))*$K$82*'Fixed Data'!AL$52)),0)</f>
        <v>0</v>
      </c>
      <c r="AP90" s="21">
        <f>IF($K$82&lt;0,(IF(2050-AO$80&lt;=0,0,(2/(2050-AO$80+1))*(1-(SUM($E90:AO90)/$K$82))*$K$82*'Fixed Data'!AM$52)),0)</f>
        <v>0</v>
      </c>
      <c r="AQ90" s="21">
        <f>IF($K$82&lt;0,(IF(2050-AP$80&lt;=0,0,(2/(2050-AP$80+1))*(1-(SUM($E90:AP90)/$K$82))*$K$82*'Fixed Data'!AN$52)),0)</f>
        <v>0</v>
      </c>
      <c r="AR90" s="21">
        <f>IF($K$82&lt;0,(IF(2050-AQ$80&lt;=0,0,(2/(2050-AQ$80+1))*(1-(SUM($E90:AQ90)/$K$82))*$K$82*'Fixed Data'!AO$52)),0)</f>
        <v>0</v>
      </c>
      <c r="AS90" s="21">
        <f>IF($K$82&lt;0,(IF(2050-AR$80&lt;=0,0,(2/(2050-AR$80+1))*(1-(SUM($E90:AR90)/$K$82))*$K$82*'Fixed Data'!AP$52)),0)</f>
        <v>0</v>
      </c>
      <c r="AT90" s="21">
        <f>IF($K$82&lt;0,(IF(2050-AS$80&lt;=0,0,(2/(2050-AS$80+1))*(1-(SUM($E90:AS90)/$K$82))*$K$82*'Fixed Data'!AQ$52)),0)</f>
        <v>0</v>
      </c>
      <c r="AU90" s="21">
        <f>IF($K$82&lt;0,(IF(2050-AT$80&lt;=0,0,(2/(2050-AT$80+1))*(1-(SUM($E90:AT90)/$K$82))*$K$82*'Fixed Data'!AR$52)),0)</f>
        <v>0</v>
      </c>
      <c r="AV90" s="21">
        <f>IF($K$82&lt;0,(IF(2050-AU$80&lt;=0,0,(2/(2050-AU$80+1))*(1-(SUM($E90:AU90)/$K$82))*$K$82*'Fixed Data'!AS$52)),0)</f>
        <v>0</v>
      </c>
      <c r="AW90" s="21">
        <f>IF($K$82&lt;0,(IF(2050-AV$80&lt;=0,0,(2/(2050-AV$80+1))*(1-(SUM($E90:AV90)/$K$82))*$K$82*'Fixed Data'!AT$52)),0)</f>
        <v>0</v>
      </c>
      <c r="AX90" s="21">
        <f>IF($K$82&lt;0,(IF(2050-AW$80&lt;=0,0,(2/(2050-AW$80+1))*(1-(SUM($E90:AW90)/$K$82))*$K$82*'Fixed Data'!AU$52)),0)</f>
        <v>0</v>
      </c>
      <c r="AY90" s="21">
        <f>IF($K$82&lt;0,(IF(2050-AX$80&lt;=0,0,(2/(2050-AX$80+1))*(1-(SUM($E90:AX90)/$K$82))*$K$82*'Fixed Data'!AV$52)),0)</f>
        <v>0</v>
      </c>
      <c r="AZ90" s="21">
        <f>IF($K$82&lt;0,(IF(2050-AY$80&lt;=0,0,(2/(2050-AY$80+1))*(1-(SUM($E90:AY90)/$K$82))*$K$82*'Fixed Data'!AW$52)),0)</f>
        <v>0</v>
      </c>
      <c r="BA90" s="21">
        <f>IF($K$82&lt;0,(IF(2050-AZ$80&lt;=0,0,(2/(2050-AZ$80+1))*(1-(SUM($E90:AZ90)/$K$82))*$K$82*'Fixed Data'!AX$52)),0)</f>
        <v>0</v>
      </c>
      <c r="BB90" s="21">
        <f>IF($K$82&lt;0,(IF(2050-BA$80&lt;=0,0,(2/(2050-BA$80+1))*(1-(SUM($E90:BA90)/$K$82))*$K$82*'Fixed Data'!AY$52)),0)</f>
        <v>0</v>
      </c>
    </row>
    <row r="91" spans="1:54" ht="15" hidden="1" customHeight="1" outlineLevel="3">
      <c r="A91" s="8"/>
      <c r="B91" t="s">
        <v>409</v>
      </c>
      <c r="C91" t="s">
        <v>410</v>
      </c>
      <c r="D91" t="s">
        <v>379</v>
      </c>
      <c r="E91" s="18"/>
      <c r="F91" s="18"/>
      <c r="G91" s="18"/>
      <c r="H91" s="18"/>
      <c r="I91" s="18"/>
      <c r="J91" s="18"/>
      <c r="K91" s="18"/>
      <c r="L91" s="18"/>
      <c r="M91" s="21">
        <f>IF($L$82&lt;0,(IF(2050-L$80&lt;=0,0,(2/(2050-L$80+1))*(1-(SUM($E91:L91)/$L$82))*$L$82*'Fixed Data'!J$52)),0)</f>
        <v>0</v>
      </c>
      <c r="N91" s="21">
        <f>IF($L$82&lt;0,(IF(2050-M$80&lt;=0,0,(2/(2050-M$80+1))*(1-(SUM($E91:M91)/$L$82))*$L$82*'Fixed Data'!K$52)),0)</f>
        <v>0</v>
      </c>
      <c r="O91" s="21">
        <f>IF($L$82&lt;0,(IF(2050-N$80&lt;=0,0,(2/(2050-N$80+1))*(1-(SUM($E91:N91)/$L$82))*$L$82*'Fixed Data'!L$52)),0)</f>
        <v>0</v>
      </c>
      <c r="P91" s="21">
        <f>IF($L$82&lt;0,(IF(2050-O$80&lt;=0,0,(2/(2050-O$80+1))*(1-(SUM($E91:O91)/$L$82))*$L$82*'Fixed Data'!M$52)),0)</f>
        <v>0</v>
      </c>
      <c r="Q91" s="21">
        <f>IF($L$82&lt;0,(IF(2050-P$80&lt;=0,0,(2/(2050-P$80+1))*(1-(SUM($E91:P91)/$L$82))*$L$82*'Fixed Data'!N$52)),0)</f>
        <v>0</v>
      </c>
      <c r="R91" s="21">
        <f>IF($L$82&lt;0,(IF(2050-Q$80&lt;=0,0,(2/(2050-Q$80+1))*(1-(SUM($E91:Q91)/$L$82))*$L$82*'Fixed Data'!O$52)),0)</f>
        <v>0</v>
      </c>
      <c r="S91" s="21">
        <f>IF($L$82&lt;0,(IF(2050-R$80&lt;=0,0,(2/(2050-R$80+1))*(1-(SUM($E91:R91)/$L$82))*$L$82*'Fixed Data'!P$52)),0)</f>
        <v>0</v>
      </c>
      <c r="T91" s="21">
        <f>IF($L$82&lt;0,(IF(2050-S$80&lt;=0,0,(2/(2050-S$80+1))*(1-(SUM($E91:S91)/$L$82))*$L$82*'Fixed Data'!Q$52)),0)</f>
        <v>0</v>
      </c>
      <c r="U91" s="21">
        <f>IF($L$82&lt;0,(IF(2050-T$80&lt;=0,0,(2/(2050-T$80+1))*(1-(SUM($E91:T91)/$L$82))*$L$82*'Fixed Data'!R$52)),0)</f>
        <v>0</v>
      </c>
      <c r="V91" s="21">
        <f>IF($L$82&lt;0,(IF(2050-U$80&lt;=0,0,(2/(2050-U$80+1))*(1-(SUM($E91:U91)/$L$82))*$L$82*'Fixed Data'!S$52)),0)</f>
        <v>0</v>
      </c>
      <c r="W91" s="21">
        <f>IF($L$82&lt;0,(IF(2050-V$80&lt;=0,0,(2/(2050-V$80+1))*(1-(SUM($E91:V91)/$L$82))*$L$82*'Fixed Data'!T$52)),0)</f>
        <v>0</v>
      </c>
      <c r="X91" s="21">
        <f>IF($L$82&lt;0,(IF(2050-W$80&lt;=0,0,(2/(2050-W$80+1))*(1-(SUM($E91:W91)/$L$82))*$L$82*'Fixed Data'!U$52)),0)</f>
        <v>0</v>
      </c>
      <c r="Y91" s="21">
        <f>IF($L$82&lt;0,(IF(2050-X$80&lt;=0,0,(2/(2050-X$80+1))*(1-(SUM($E91:X91)/$L$82))*$L$82*'Fixed Data'!V$52)),0)</f>
        <v>0</v>
      </c>
      <c r="Z91" s="21">
        <f>IF($L$82&lt;0,(IF(2050-Y$80&lt;=0,0,(2/(2050-Y$80+1))*(1-(SUM($E91:Y91)/$L$82))*$L$82*'Fixed Data'!W$52)),0)</f>
        <v>0</v>
      </c>
      <c r="AA91" s="21">
        <f>IF($L$82&lt;0,(IF(2050-Z$80&lt;=0,0,(2/(2050-Z$80+1))*(1-(SUM($E91:Z91)/$L$82))*$L$82*'Fixed Data'!X$52)),0)</f>
        <v>0</v>
      </c>
      <c r="AB91" s="21">
        <f>IF($L$82&lt;0,(IF(2050-AA$80&lt;=0,0,(2/(2050-AA$80+1))*(1-(SUM($E91:AA91)/$L$82))*$L$82*'Fixed Data'!Y$52)),0)</f>
        <v>0</v>
      </c>
      <c r="AC91" s="21">
        <f>IF($L$82&lt;0,(IF(2050-AB$80&lt;=0,0,(2/(2050-AB$80+1))*(1-(SUM($E91:AB91)/$L$82))*$L$82*'Fixed Data'!Z$52)),0)</f>
        <v>0</v>
      </c>
      <c r="AD91" s="21">
        <f>IF($L$82&lt;0,(IF(2050-AC$80&lt;=0,0,(2/(2050-AC$80+1))*(1-(SUM($E91:AC91)/$L$82))*$L$82*'Fixed Data'!AA$52)),0)</f>
        <v>0</v>
      </c>
      <c r="AE91" s="21">
        <f>IF($L$82&lt;0,(IF(2050-AD$80&lt;=0,0,(2/(2050-AD$80+1))*(1-(SUM($E91:AD91)/$L$82))*$L$82*'Fixed Data'!AB$52)),0)</f>
        <v>0</v>
      </c>
      <c r="AF91" s="21">
        <f>IF($L$82&lt;0,(IF(2050-AE$80&lt;=0,0,(2/(2050-AE$80+1))*(1-(SUM($E91:AE91)/$L$82))*$L$82*'Fixed Data'!AC$52)),0)</f>
        <v>0</v>
      </c>
      <c r="AG91" s="21">
        <f>IF($L$82&lt;0,(IF(2050-AF$80&lt;=0,0,(2/(2050-AF$80+1))*(1-(SUM($E91:AF91)/$L$82))*$L$82*'Fixed Data'!AD$52)),0)</f>
        <v>0</v>
      </c>
      <c r="AH91" s="21">
        <f>IF($L$82&lt;0,(IF(2050-AG$80&lt;=0,0,(2/(2050-AG$80+1))*(1-(SUM($E91:AG91)/$L$82))*$L$82*'Fixed Data'!AE$52)),0)</f>
        <v>0</v>
      </c>
      <c r="AI91" s="21">
        <f>IF($L$82&lt;0,(IF(2050-AH$80&lt;=0,0,(2/(2050-AH$80+1))*(1-(SUM($E91:AH91)/$L$82))*$L$82*'Fixed Data'!AF$52)),0)</f>
        <v>0</v>
      </c>
      <c r="AJ91" s="21">
        <f>IF($L$82&lt;0,(IF(2050-AI$80&lt;=0,0,(2/(2050-AI$80+1))*(1-(SUM($E91:AI91)/$L$82))*$L$82*'Fixed Data'!AG$52)),0)</f>
        <v>0</v>
      </c>
      <c r="AK91" s="21">
        <f>IF($L$82&lt;0,(IF(2050-AJ$80&lt;=0,0,(2/(2050-AJ$80+1))*(1-(SUM($E91:AJ91)/$L$82))*$L$82*'Fixed Data'!AH$52)),0)</f>
        <v>0</v>
      </c>
      <c r="AL91" s="21">
        <f>IF($L$82&lt;0,(IF(2050-AK$80&lt;=0,0,(2/(2050-AK$80+1))*(1-(SUM($E91:AK91)/$L$82))*$L$82*'Fixed Data'!AI$52)),0)</f>
        <v>0</v>
      </c>
      <c r="AM91" s="21">
        <f>IF($L$82&lt;0,(IF(2050-AL$80&lt;=0,0,(2/(2050-AL$80+1))*(1-(SUM($E91:AL91)/$L$82))*$L$82*'Fixed Data'!AJ$52)),0)</f>
        <v>0</v>
      </c>
      <c r="AN91" s="21">
        <f>IF($L$82&lt;0,(IF(2050-AM$80&lt;=0,0,(2/(2050-AM$80+1))*(1-(SUM($E91:AM91)/$L$82))*$L$82*'Fixed Data'!AK$52)),0)</f>
        <v>0</v>
      </c>
      <c r="AO91" s="21">
        <f>IF($L$82&lt;0,(IF(2050-AN$80&lt;=0,0,(2/(2050-AN$80+1))*(1-(SUM($E91:AN91)/$L$82))*$L$82*'Fixed Data'!AL$52)),0)</f>
        <v>0</v>
      </c>
      <c r="AP91" s="21">
        <f>IF($L$82&lt;0,(IF(2050-AO$80&lt;=0,0,(2/(2050-AO$80+1))*(1-(SUM($E91:AO91)/$L$82))*$L$82*'Fixed Data'!AM$52)),0)</f>
        <v>0</v>
      </c>
      <c r="AQ91" s="21">
        <f>IF($L$82&lt;0,(IF(2050-AP$80&lt;=0,0,(2/(2050-AP$80+1))*(1-(SUM($E91:AP91)/$L$82))*$L$82*'Fixed Data'!AN$52)),0)</f>
        <v>0</v>
      </c>
      <c r="AR91" s="21">
        <f>IF($L$82&lt;0,(IF(2050-AQ$80&lt;=0,0,(2/(2050-AQ$80+1))*(1-(SUM($E91:AQ91)/$L$82))*$L$82*'Fixed Data'!AO$52)),0)</f>
        <v>0</v>
      </c>
      <c r="AS91" s="21">
        <f>IF($L$82&lt;0,(IF(2050-AR$80&lt;=0,0,(2/(2050-AR$80+1))*(1-(SUM($E91:AR91)/$L$82))*$L$82*'Fixed Data'!AP$52)),0)</f>
        <v>0</v>
      </c>
      <c r="AT91" s="21">
        <f>IF($L$82&lt;0,(IF(2050-AS$80&lt;=0,0,(2/(2050-AS$80+1))*(1-(SUM($E91:AS91)/$L$82))*$L$82*'Fixed Data'!AQ$52)),0)</f>
        <v>0</v>
      </c>
      <c r="AU91" s="21">
        <f>IF($L$82&lt;0,(IF(2050-AT$80&lt;=0,0,(2/(2050-AT$80+1))*(1-(SUM($E91:AT91)/$L$82))*$L$82*'Fixed Data'!AR$52)),0)</f>
        <v>0</v>
      </c>
      <c r="AV91" s="21">
        <f>IF($L$82&lt;0,(IF(2050-AU$80&lt;=0,0,(2/(2050-AU$80+1))*(1-(SUM($E91:AU91)/$L$82))*$L$82*'Fixed Data'!AS$52)),0)</f>
        <v>0</v>
      </c>
      <c r="AW91" s="21">
        <f>IF($L$82&lt;0,(IF(2050-AV$80&lt;=0,0,(2/(2050-AV$80+1))*(1-(SUM($E91:AV91)/$L$82))*$L$82*'Fixed Data'!AT$52)),0)</f>
        <v>0</v>
      </c>
      <c r="AX91" s="21">
        <f>IF($L$82&lt;0,(IF(2050-AW$80&lt;=0,0,(2/(2050-AW$80+1))*(1-(SUM($E91:AW91)/$L$82))*$L$82*'Fixed Data'!AU$52)),0)</f>
        <v>0</v>
      </c>
      <c r="AY91" s="21">
        <f>IF($L$82&lt;0,(IF(2050-AX$80&lt;=0,0,(2/(2050-AX$80+1))*(1-(SUM($E91:AX91)/$L$82))*$L$82*'Fixed Data'!AV$52)),0)</f>
        <v>0</v>
      </c>
      <c r="AZ91" s="21">
        <f>IF($L$82&lt;0,(IF(2050-AY$80&lt;=0,0,(2/(2050-AY$80+1))*(1-(SUM($E91:AY91)/$L$82))*$L$82*'Fixed Data'!AW$52)),0)</f>
        <v>0</v>
      </c>
      <c r="BA91" s="21">
        <f>IF($L$82&lt;0,(IF(2050-AZ$80&lt;=0,0,(2/(2050-AZ$80+1))*(1-(SUM($E91:AZ91)/$L$82))*$L$82*'Fixed Data'!AX$52)),0)</f>
        <v>0</v>
      </c>
      <c r="BB91" s="21">
        <f>IF($L$82&lt;0,(IF(2050-BA$80&lt;=0,0,(2/(2050-BA$80+1))*(1-(SUM($E91:BA91)/$L$82))*$L$82*'Fixed Data'!AY$52)),0)</f>
        <v>0</v>
      </c>
    </row>
    <row r="92" spans="1:54" ht="15" hidden="1" customHeight="1" outlineLevel="3">
      <c r="A92" s="8"/>
      <c r="B92" t="s">
        <v>411</v>
      </c>
      <c r="C92" t="s">
        <v>412</v>
      </c>
      <c r="D92" t="s">
        <v>379</v>
      </c>
      <c r="E92" s="18"/>
      <c r="F92" s="18"/>
      <c r="G92" s="18"/>
      <c r="H92" s="18"/>
      <c r="I92" s="18"/>
      <c r="J92" s="18"/>
      <c r="K92" s="18"/>
      <c r="L92" s="18"/>
      <c r="M92" s="18"/>
      <c r="N92" s="21">
        <f>IF($M$82&lt;0,(IF(2050-M$80&lt;=0,0,(2/(2050-M$80+1))*(1-(SUM($E92:M92)/$M$82))*$M$82*'Fixed Data'!K$52)),0)</f>
        <v>0</v>
      </c>
      <c r="O92" s="21">
        <f>IF($M$82&lt;0,(IF(2050-N$80&lt;=0,0,(2/(2050-N$80+1))*(1-(SUM($E92:N92)/$M$82))*$M$82*'Fixed Data'!L$52)),0)</f>
        <v>0</v>
      </c>
      <c r="P92" s="21">
        <f>IF($M$82&lt;0,(IF(2050-O$80&lt;=0,0,(2/(2050-O$80+1))*(1-(SUM($E92:O92)/$M$82))*$M$82*'Fixed Data'!M$52)),0)</f>
        <v>0</v>
      </c>
      <c r="Q92" s="21">
        <f>IF($M$82&lt;0,(IF(2050-P$80&lt;=0,0,(2/(2050-P$80+1))*(1-(SUM($E92:P92)/$M$82))*$M$82*'Fixed Data'!N$52)),0)</f>
        <v>0</v>
      </c>
      <c r="R92" s="21">
        <f>IF($M$82&lt;0,(IF(2050-Q$80&lt;=0,0,(2/(2050-Q$80+1))*(1-(SUM($E92:Q92)/$M$82))*$M$82*'Fixed Data'!O$52)),0)</f>
        <v>0</v>
      </c>
      <c r="S92" s="21">
        <f>IF($M$82&lt;0,(IF(2050-R$80&lt;=0,0,(2/(2050-R$80+1))*(1-(SUM($E92:R92)/$M$82))*$M$82*'Fixed Data'!P$52)),0)</f>
        <v>0</v>
      </c>
      <c r="T92" s="21">
        <f>IF($M$82&lt;0,(IF(2050-S$80&lt;=0,0,(2/(2050-S$80+1))*(1-(SUM($E92:S92)/$M$82))*$M$82*'Fixed Data'!Q$52)),0)</f>
        <v>0</v>
      </c>
      <c r="U92" s="21">
        <f>IF($M$82&lt;0,(IF(2050-T$80&lt;=0,0,(2/(2050-T$80+1))*(1-(SUM($E92:T92)/$M$82))*$M$82*'Fixed Data'!R$52)),0)</f>
        <v>0</v>
      </c>
      <c r="V92" s="21">
        <f>IF($M$82&lt;0,(IF(2050-U$80&lt;=0,0,(2/(2050-U$80+1))*(1-(SUM($E92:U92)/$M$82))*$M$82*'Fixed Data'!S$52)),0)</f>
        <v>0</v>
      </c>
      <c r="W92" s="21">
        <f>IF($M$82&lt;0,(IF(2050-V$80&lt;=0,0,(2/(2050-V$80+1))*(1-(SUM($E92:V92)/$M$82))*$M$82*'Fixed Data'!T$52)),0)</f>
        <v>0</v>
      </c>
      <c r="X92" s="21">
        <f>IF($M$82&lt;0,(IF(2050-W$80&lt;=0,0,(2/(2050-W$80+1))*(1-(SUM($E92:W92)/$M$82))*$M$82*'Fixed Data'!U$52)),0)</f>
        <v>0</v>
      </c>
      <c r="Y92" s="21">
        <f>IF($M$82&lt;0,(IF(2050-X$80&lt;=0,0,(2/(2050-X$80+1))*(1-(SUM($E92:X92)/$M$82))*$M$82*'Fixed Data'!V$52)),0)</f>
        <v>0</v>
      </c>
      <c r="Z92" s="21">
        <f>IF($M$82&lt;0,(IF(2050-Y$80&lt;=0,0,(2/(2050-Y$80+1))*(1-(SUM($E92:Y92)/$M$82))*$M$82*'Fixed Data'!W$52)),0)</f>
        <v>0</v>
      </c>
      <c r="AA92" s="21">
        <f>IF($M$82&lt;0,(IF(2050-Z$80&lt;=0,0,(2/(2050-Z$80+1))*(1-(SUM($E92:Z92)/$M$82))*$M$82*'Fixed Data'!X$52)),0)</f>
        <v>0</v>
      </c>
      <c r="AB92" s="21">
        <f>IF($M$82&lt;0,(IF(2050-AA$80&lt;=0,0,(2/(2050-AA$80+1))*(1-(SUM($E92:AA92)/$M$82))*$M$82*'Fixed Data'!Y$52)),0)</f>
        <v>0</v>
      </c>
      <c r="AC92" s="21">
        <f>IF($M$82&lt;0,(IF(2050-AB$80&lt;=0,0,(2/(2050-AB$80+1))*(1-(SUM($E92:AB92)/$M$82))*$M$82*'Fixed Data'!Z$52)),0)</f>
        <v>0</v>
      </c>
      <c r="AD92" s="21">
        <f>IF($M$82&lt;0,(IF(2050-AC$80&lt;=0,0,(2/(2050-AC$80+1))*(1-(SUM($E92:AC92)/$M$82))*$M$82*'Fixed Data'!AA$52)),0)</f>
        <v>0</v>
      </c>
      <c r="AE92" s="21">
        <f>IF($M$82&lt;0,(IF(2050-AD$80&lt;=0,0,(2/(2050-AD$80+1))*(1-(SUM($E92:AD92)/$M$82))*$M$82*'Fixed Data'!AB$52)),0)</f>
        <v>0</v>
      </c>
      <c r="AF92" s="21">
        <f>IF($M$82&lt;0,(IF(2050-AE$80&lt;=0,0,(2/(2050-AE$80+1))*(1-(SUM($E92:AE92)/$M$82))*$M$82*'Fixed Data'!AC$52)),0)</f>
        <v>0</v>
      </c>
      <c r="AG92" s="21">
        <f>IF($M$82&lt;0,(IF(2050-AF$80&lt;=0,0,(2/(2050-AF$80+1))*(1-(SUM($E92:AF92)/$M$82))*$M$82*'Fixed Data'!AD$52)),0)</f>
        <v>0</v>
      </c>
      <c r="AH92" s="21">
        <f>IF($M$82&lt;0,(IF(2050-AG$80&lt;=0,0,(2/(2050-AG$80+1))*(1-(SUM($E92:AG92)/$M$82))*$M$82*'Fixed Data'!AE$52)),0)</f>
        <v>0</v>
      </c>
      <c r="AI92" s="21">
        <f>IF($M$82&lt;0,(IF(2050-AH$80&lt;=0,0,(2/(2050-AH$80+1))*(1-(SUM($E92:AH92)/$M$82))*$M$82*'Fixed Data'!AF$52)),0)</f>
        <v>0</v>
      </c>
      <c r="AJ92" s="21">
        <f>IF($M$82&lt;0,(IF(2050-AI$80&lt;=0,0,(2/(2050-AI$80+1))*(1-(SUM($E92:AI92)/$M$82))*$M$82*'Fixed Data'!AG$52)),0)</f>
        <v>0</v>
      </c>
      <c r="AK92" s="21">
        <f>IF($M$82&lt;0,(IF(2050-AJ$80&lt;=0,0,(2/(2050-AJ$80+1))*(1-(SUM($E92:AJ92)/$M$82))*$M$82*'Fixed Data'!AH$52)),0)</f>
        <v>0</v>
      </c>
      <c r="AL92" s="21">
        <f>IF($M$82&lt;0,(IF(2050-AK$80&lt;=0,0,(2/(2050-AK$80+1))*(1-(SUM($E92:AK92)/$M$82))*$M$82*'Fixed Data'!AI$52)),0)</f>
        <v>0</v>
      </c>
      <c r="AM92" s="21">
        <f>IF($M$82&lt;0,(IF(2050-AL$80&lt;=0,0,(2/(2050-AL$80+1))*(1-(SUM($E92:AL92)/$M$82))*$M$82*'Fixed Data'!AJ$52)),0)</f>
        <v>0</v>
      </c>
      <c r="AN92" s="21">
        <f>IF($M$82&lt;0,(IF(2050-AM$80&lt;=0,0,(2/(2050-AM$80+1))*(1-(SUM($E92:AM92)/$M$82))*$M$82*'Fixed Data'!AK$52)),0)</f>
        <v>0</v>
      </c>
      <c r="AO92" s="21">
        <f>IF($M$82&lt;0,(IF(2050-AN$80&lt;=0,0,(2/(2050-AN$80+1))*(1-(SUM($E92:AN92)/$M$82))*$M$82*'Fixed Data'!AL$52)),0)</f>
        <v>0</v>
      </c>
      <c r="AP92" s="21">
        <f>IF($M$82&lt;0,(IF(2050-AO$80&lt;=0,0,(2/(2050-AO$80+1))*(1-(SUM($E92:AO92)/$M$82))*$M$82*'Fixed Data'!AM$52)),0)</f>
        <v>0</v>
      </c>
      <c r="AQ92" s="21">
        <f>IF($M$82&lt;0,(IF(2050-AP$80&lt;=0,0,(2/(2050-AP$80+1))*(1-(SUM($E92:AP92)/$M$82))*$M$82*'Fixed Data'!AN$52)),0)</f>
        <v>0</v>
      </c>
      <c r="AR92" s="21">
        <f>IF($M$82&lt;0,(IF(2050-AQ$80&lt;=0,0,(2/(2050-AQ$80+1))*(1-(SUM($E92:AQ92)/$M$82))*$M$82*'Fixed Data'!AO$52)),0)</f>
        <v>0</v>
      </c>
      <c r="AS92" s="21">
        <f>IF($M$82&lt;0,(IF(2050-AR$80&lt;=0,0,(2/(2050-AR$80+1))*(1-(SUM($E92:AR92)/$M$82))*$M$82*'Fixed Data'!AP$52)),0)</f>
        <v>0</v>
      </c>
      <c r="AT92" s="21">
        <f>IF($M$82&lt;0,(IF(2050-AS$80&lt;=0,0,(2/(2050-AS$80+1))*(1-(SUM($E92:AS92)/$M$82))*$M$82*'Fixed Data'!AQ$52)),0)</f>
        <v>0</v>
      </c>
      <c r="AU92" s="21">
        <f>IF($M$82&lt;0,(IF(2050-AT$80&lt;=0,0,(2/(2050-AT$80+1))*(1-(SUM($E92:AT92)/$M$82))*$M$82*'Fixed Data'!AR$52)),0)</f>
        <v>0</v>
      </c>
      <c r="AV92" s="21">
        <f>IF($M$82&lt;0,(IF(2050-AU$80&lt;=0,0,(2/(2050-AU$80+1))*(1-(SUM($E92:AU92)/$M$82))*$M$82*'Fixed Data'!AS$52)),0)</f>
        <v>0</v>
      </c>
      <c r="AW92" s="21">
        <f>IF($M$82&lt;0,(IF(2050-AV$80&lt;=0,0,(2/(2050-AV$80+1))*(1-(SUM($E92:AV92)/$M$82))*$M$82*'Fixed Data'!AT$52)),0)</f>
        <v>0</v>
      </c>
      <c r="AX92" s="21">
        <f>IF($M$82&lt;0,(IF(2050-AW$80&lt;=0,0,(2/(2050-AW$80+1))*(1-(SUM($E92:AW92)/$M$82))*$M$82*'Fixed Data'!AU$52)),0)</f>
        <v>0</v>
      </c>
      <c r="AY92" s="21">
        <f>IF($M$82&lt;0,(IF(2050-AX$80&lt;=0,0,(2/(2050-AX$80+1))*(1-(SUM($E92:AX92)/$M$82))*$M$82*'Fixed Data'!AV$52)),0)</f>
        <v>0</v>
      </c>
      <c r="AZ92" s="21">
        <f>IF($M$82&lt;0,(IF(2050-AY$80&lt;=0,0,(2/(2050-AY$80+1))*(1-(SUM($E92:AY92)/$M$82))*$M$82*'Fixed Data'!AW$52)),0)</f>
        <v>0</v>
      </c>
      <c r="BA92" s="21">
        <f>IF($M$82&lt;0,(IF(2050-AZ$80&lt;=0,0,(2/(2050-AZ$80+1))*(1-(SUM($E92:AZ92)/$M$82))*$M$82*'Fixed Data'!AX$52)),0)</f>
        <v>0</v>
      </c>
      <c r="BB92" s="21">
        <f>IF($M$82&lt;0,(IF(2050-BA$80&lt;=0,0,(2/(2050-BA$80+1))*(1-(SUM($E92:BA92)/$M$82))*$M$82*'Fixed Data'!AY$52)),0)</f>
        <v>0</v>
      </c>
    </row>
    <row r="93" spans="1:54" ht="15" hidden="1" customHeight="1" outlineLevel="3">
      <c r="A93" s="8"/>
      <c r="B93" t="s">
        <v>413</v>
      </c>
      <c r="C93" t="s">
        <v>414</v>
      </c>
      <c r="D93" t="s">
        <v>379</v>
      </c>
      <c r="E93" s="18"/>
      <c r="F93" s="18"/>
      <c r="G93" s="18"/>
      <c r="H93" s="18"/>
      <c r="I93" s="18"/>
      <c r="J93" s="18"/>
      <c r="K93" s="18"/>
      <c r="L93" s="18"/>
      <c r="M93" s="18"/>
      <c r="N93" s="18"/>
      <c r="O93" s="21">
        <f>IF($N$82&lt;0,(IF(2050-N$80&lt;=0,0,(2/(2050-N$80+1))*(1-(SUM($E93:N93)/$N$82))*$N$82*'Fixed Data'!L$52)),0)</f>
        <v>0</v>
      </c>
      <c r="P93" s="21">
        <f>IF($N$82&lt;0,(IF(2050-O$80&lt;=0,0,(2/(2050-O$80+1))*(1-(SUM($E93:O93)/$N$82))*$N$82*'Fixed Data'!M$52)),0)</f>
        <v>0</v>
      </c>
      <c r="Q93" s="21">
        <f>IF($N$82&lt;0,(IF(2050-P$80&lt;=0,0,(2/(2050-P$80+1))*(1-(SUM($E93:P93)/$N$82))*$N$82*'Fixed Data'!N$52)),0)</f>
        <v>0</v>
      </c>
      <c r="R93" s="21">
        <f>IF($N$82&lt;0,(IF(2050-Q$80&lt;=0,0,(2/(2050-Q$80+1))*(1-(SUM($E93:Q93)/$N$82))*$N$82*'Fixed Data'!O$52)),0)</f>
        <v>0</v>
      </c>
      <c r="S93" s="21">
        <f>IF($N$82&lt;0,(IF(2050-R$80&lt;=0,0,(2/(2050-R$80+1))*(1-(SUM($E93:R93)/$N$82))*$N$82*'Fixed Data'!P$52)),0)</f>
        <v>0</v>
      </c>
      <c r="T93" s="21">
        <f>IF($N$82&lt;0,(IF(2050-S$80&lt;=0,0,(2/(2050-S$80+1))*(1-(SUM($E93:S93)/$N$82))*$N$82*'Fixed Data'!Q$52)),0)</f>
        <v>0</v>
      </c>
      <c r="U93" s="21">
        <f>IF($N$82&lt;0,(IF(2050-T$80&lt;=0,0,(2/(2050-T$80+1))*(1-(SUM($E93:T93)/$N$82))*$N$82*'Fixed Data'!R$52)),0)</f>
        <v>0</v>
      </c>
      <c r="V93" s="21">
        <f>IF($N$82&lt;0,(IF(2050-U$80&lt;=0,0,(2/(2050-U$80+1))*(1-(SUM($E93:U93)/$N$82))*$N$82*'Fixed Data'!S$52)),0)</f>
        <v>0</v>
      </c>
      <c r="W93" s="21">
        <f>IF($N$82&lt;0,(IF(2050-V$80&lt;=0,0,(2/(2050-V$80+1))*(1-(SUM($E93:V93)/$N$82))*$N$82*'Fixed Data'!T$52)),0)</f>
        <v>0</v>
      </c>
      <c r="X93" s="21">
        <f>IF($N$82&lt;0,(IF(2050-W$80&lt;=0,0,(2/(2050-W$80+1))*(1-(SUM($E93:W93)/$N$82))*$N$82*'Fixed Data'!U$52)),0)</f>
        <v>0</v>
      </c>
      <c r="Y93" s="21">
        <f>IF($N$82&lt;0,(IF(2050-X$80&lt;=0,0,(2/(2050-X$80+1))*(1-(SUM($E93:X93)/$N$82))*$N$82*'Fixed Data'!V$52)),0)</f>
        <v>0</v>
      </c>
      <c r="Z93" s="21">
        <f>IF($N$82&lt;0,(IF(2050-Y$80&lt;=0,0,(2/(2050-Y$80+1))*(1-(SUM($E93:Y93)/$N$82))*$N$82*'Fixed Data'!W$52)),0)</f>
        <v>0</v>
      </c>
      <c r="AA93" s="21">
        <f>IF($N$82&lt;0,(IF(2050-Z$80&lt;=0,0,(2/(2050-Z$80+1))*(1-(SUM($E93:Z93)/$N$82))*$N$82*'Fixed Data'!X$52)),0)</f>
        <v>0</v>
      </c>
      <c r="AB93" s="21">
        <f>IF($N$82&lt;0,(IF(2050-AA$80&lt;=0,0,(2/(2050-AA$80+1))*(1-(SUM($E93:AA93)/$N$82))*$N$82*'Fixed Data'!Y$52)),0)</f>
        <v>0</v>
      </c>
      <c r="AC93" s="21">
        <f>IF($N$82&lt;0,(IF(2050-AB$80&lt;=0,0,(2/(2050-AB$80+1))*(1-(SUM($E93:AB93)/$N$82))*$N$82*'Fixed Data'!Z$52)),0)</f>
        <v>0</v>
      </c>
      <c r="AD93" s="21">
        <f>IF($N$82&lt;0,(IF(2050-AC$80&lt;=0,0,(2/(2050-AC$80+1))*(1-(SUM($E93:AC93)/$N$82))*$N$82*'Fixed Data'!AA$52)),0)</f>
        <v>0</v>
      </c>
      <c r="AE93" s="21">
        <f>IF($N$82&lt;0,(IF(2050-AD$80&lt;=0,0,(2/(2050-AD$80+1))*(1-(SUM($E93:AD93)/$N$82))*$N$82*'Fixed Data'!AB$52)),0)</f>
        <v>0</v>
      </c>
      <c r="AF93" s="21">
        <f>IF($N$82&lt;0,(IF(2050-AE$80&lt;=0,0,(2/(2050-AE$80+1))*(1-(SUM($E93:AE93)/$N$82))*$N$82*'Fixed Data'!AC$52)),0)</f>
        <v>0</v>
      </c>
      <c r="AG93" s="21">
        <f>IF($N$82&lt;0,(IF(2050-AF$80&lt;=0,0,(2/(2050-AF$80+1))*(1-(SUM($E93:AF93)/$N$82))*$N$82*'Fixed Data'!AD$52)),0)</f>
        <v>0</v>
      </c>
      <c r="AH93" s="21">
        <f>IF($N$82&lt;0,(IF(2050-AG$80&lt;=0,0,(2/(2050-AG$80+1))*(1-(SUM($E93:AG93)/$N$82))*$N$82*'Fixed Data'!AE$52)),0)</f>
        <v>0</v>
      </c>
      <c r="AI93" s="21">
        <f>IF($N$82&lt;0,(IF(2050-AH$80&lt;=0,0,(2/(2050-AH$80+1))*(1-(SUM($E93:AH93)/$N$82))*$N$82*'Fixed Data'!AF$52)),0)</f>
        <v>0</v>
      </c>
      <c r="AJ93" s="21">
        <f>IF($N$82&lt;0,(IF(2050-AI$80&lt;=0,0,(2/(2050-AI$80+1))*(1-(SUM($E93:AI93)/$N$82))*$N$82*'Fixed Data'!AG$52)),0)</f>
        <v>0</v>
      </c>
      <c r="AK93" s="21">
        <f>IF($N$82&lt;0,(IF(2050-AJ$80&lt;=0,0,(2/(2050-AJ$80+1))*(1-(SUM($E93:AJ93)/$N$82))*$N$82*'Fixed Data'!AH$52)),0)</f>
        <v>0</v>
      </c>
      <c r="AL93" s="21">
        <f>IF($N$82&lt;0,(IF(2050-AK$80&lt;=0,0,(2/(2050-AK$80+1))*(1-(SUM($E93:AK93)/$N$82))*$N$82*'Fixed Data'!AI$52)),0)</f>
        <v>0</v>
      </c>
      <c r="AM93" s="21">
        <f>IF($N$82&lt;0,(IF(2050-AL$80&lt;=0,0,(2/(2050-AL$80+1))*(1-(SUM($E93:AL93)/$N$82))*$N$82*'Fixed Data'!AJ$52)),0)</f>
        <v>0</v>
      </c>
      <c r="AN93" s="21">
        <f>IF($N$82&lt;0,(IF(2050-AM$80&lt;=0,0,(2/(2050-AM$80+1))*(1-(SUM($E93:AM93)/$N$82))*$N$82*'Fixed Data'!AK$52)),0)</f>
        <v>0</v>
      </c>
      <c r="AO93" s="21">
        <f>IF($N$82&lt;0,(IF(2050-AN$80&lt;=0,0,(2/(2050-AN$80+1))*(1-(SUM($E93:AN93)/$N$82))*$N$82*'Fixed Data'!AL$52)),0)</f>
        <v>0</v>
      </c>
      <c r="AP93" s="21">
        <f>IF($N$82&lt;0,(IF(2050-AO$80&lt;=0,0,(2/(2050-AO$80+1))*(1-(SUM($E93:AO93)/$N$82))*$N$82*'Fixed Data'!AM$52)),0)</f>
        <v>0</v>
      </c>
      <c r="AQ93" s="21">
        <f>IF($N$82&lt;0,(IF(2050-AP$80&lt;=0,0,(2/(2050-AP$80+1))*(1-(SUM($E93:AP93)/$N$82))*$N$82*'Fixed Data'!AN$52)),0)</f>
        <v>0</v>
      </c>
      <c r="AR93" s="21">
        <f>IF($N$82&lt;0,(IF(2050-AQ$80&lt;=0,0,(2/(2050-AQ$80+1))*(1-(SUM($E93:AQ93)/$N$82))*$N$82*'Fixed Data'!AO$52)),0)</f>
        <v>0</v>
      </c>
      <c r="AS93" s="21">
        <f>IF($N$82&lt;0,(IF(2050-AR$80&lt;=0,0,(2/(2050-AR$80+1))*(1-(SUM($E93:AR93)/$N$82))*$N$82*'Fixed Data'!AP$52)),0)</f>
        <v>0</v>
      </c>
      <c r="AT93" s="21">
        <f>IF($N$82&lt;0,(IF(2050-AS$80&lt;=0,0,(2/(2050-AS$80+1))*(1-(SUM($E93:AS93)/$N$82))*$N$82*'Fixed Data'!AQ$52)),0)</f>
        <v>0</v>
      </c>
      <c r="AU93" s="21">
        <f>IF($N$82&lt;0,(IF(2050-AT$80&lt;=0,0,(2/(2050-AT$80+1))*(1-(SUM($E93:AT93)/$N$82))*$N$82*'Fixed Data'!AR$52)),0)</f>
        <v>0</v>
      </c>
      <c r="AV93" s="21">
        <f>IF($N$82&lt;0,(IF(2050-AU$80&lt;=0,0,(2/(2050-AU$80+1))*(1-(SUM($E93:AU93)/$N$82))*$N$82*'Fixed Data'!AS$52)),0)</f>
        <v>0</v>
      </c>
      <c r="AW93" s="21">
        <f>IF($N$82&lt;0,(IF(2050-AV$80&lt;=0,0,(2/(2050-AV$80+1))*(1-(SUM($E93:AV93)/$N$82))*$N$82*'Fixed Data'!AT$52)),0)</f>
        <v>0</v>
      </c>
      <c r="AX93" s="21">
        <f>IF($N$82&lt;0,(IF(2050-AW$80&lt;=0,0,(2/(2050-AW$80+1))*(1-(SUM($E93:AW93)/$N$82))*$N$82*'Fixed Data'!AU$52)),0)</f>
        <v>0</v>
      </c>
      <c r="AY93" s="21">
        <f>IF($N$82&lt;0,(IF(2050-AX$80&lt;=0,0,(2/(2050-AX$80+1))*(1-(SUM($E93:AX93)/$N$82))*$N$82*'Fixed Data'!AV$52)),0)</f>
        <v>0</v>
      </c>
      <c r="AZ93" s="21">
        <f>IF($N$82&lt;0,(IF(2050-AY$80&lt;=0,0,(2/(2050-AY$80+1))*(1-(SUM($E93:AY93)/$N$82))*$N$82*'Fixed Data'!AW$52)),0)</f>
        <v>0</v>
      </c>
      <c r="BA93" s="21">
        <f>IF($N$82&lt;0,(IF(2050-AZ$80&lt;=0,0,(2/(2050-AZ$80+1))*(1-(SUM($E93:AZ93)/$N$82))*$N$82*'Fixed Data'!AX$52)),0)</f>
        <v>0</v>
      </c>
      <c r="BB93" s="21">
        <f>IF($N$82&lt;0,(IF(2050-BA$80&lt;=0,0,(2/(2050-BA$80+1))*(1-(SUM($E93:BA93)/$N$82))*$N$82*'Fixed Data'!AY$52)),0)</f>
        <v>0</v>
      </c>
    </row>
    <row r="94" spans="1:54" ht="15" hidden="1" customHeight="1" outlineLevel="3">
      <c r="A94" s="8"/>
      <c r="B94" t="s">
        <v>415</v>
      </c>
      <c r="C94" t="s">
        <v>416</v>
      </c>
      <c r="D94" t="s">
        <v>379</v>
      </c>
      <c r="E94" s="18"/>
      <c r="F94" s="18"/>
      <c r="G94" s="18"/>
      <c r="H94" s="18"/>
      <c r="I94" s="18"/>
      <c r="J94" s="18"/>
      <c r="K94" s="18"/>
      <c r="L94" s="18"/>
      <c r="M94" s="18"/>
      <c r="N94" s="18"/>
      <c r="O94" s="18"/>
      <c r="P94" s="21">
        <f>IF($O$82&lt;0,(IF(2050-O$80&lt;=0,0,(2/(2050-O$80+1))*(1-(SUM($E94:O94)/$O$82))*$O$82*'Fixed Data'!M$52)),0)</f>
        <v>0</v>
      </c>
      <c r="Q94" s="21">
        <f>IF($O$82&lt;0,(IF(2050-P$80&lt;=0,0,(2/(2050-P$80+1))*(1-(SUM($E94:P94)/$O$82))*$O$82*'Fixed Data'!N$52)),0)</f>
        <v>0</v>
      </c>
      <c r="R94" s="21">
        <f>IF($O$82&lt;0,(IF(2050-Q$80&lt;=0,0,(2/(2050-Q$80+1))*(1-(SUM($E94:Q94)/$O$82))*$O$82*'Fixed Data'!O$52)),0)</f>
        <v>0</v>
      </c>
      <c r="S94" s="21">
        <f>IF($O$82&lt;0,(IF(2050-R$80&lt;=0,0,(2/(2050-R$80+1))*(1-(SUM($E94:R94)/$O$82))*$O$82*'Fixed Data'!P$52)),0)</f>
        <v>0</v>
      </c>
      <c r="T94" s="21">
        <f>IF($O$82&lt;0,(IF(2050-S$80&lt;=0,0,(2/(2050-S$80+1))*(1-(SUM($E94:S94)/$O$82))*$O$82*'Fixed Data'!Q$52)),0)</f>
        <v>0</v>
      </c>
      <c r="U94" s="21">
        <f>IF($O$82&lt;0,(IF(2050-T$80&lt;=0,0,(2/(2050-T$80+1))*(1-(SUM($E94:T94)/$O$82))*$O$82*'Fixed Data'!R$52)),0)</f>
        <v>0</v>
      </c>
      <c r="V94" s="21">
        <f>IF($O$82&lt;0,(IF(2050-U$80&lt;=0,0,(2/(2050-U$80+1))*(1-(SUM($E94:U94)/$O$82))*$O$82*'Fixed Data'!S$52)),0)</f>
        <v>0</v>
      </c>
      <c r="W94" s="21">
        <f>IF($O$82&lt;0,(IF(2050-V$80&lt;=0,0,(2/(2050-V$80+1))*(1-(SUM($E94:V94)/$O$82))*$O$82*'Fixed Data'!T$52)),0)</f>
        <v>0</v>
      </c>
      <c r="X94" s="21">
        <f>IF($O$82&lt;0,(IF(2050-W$80&lt;=0,0,(2/(2050-W$80+1))*(1-(SUM($E94:W94)/$O$82))*$O$82*'Fixed Data'!U$52)),0)</f>
        <v>0</v>
      </c>
      <c r="Y94" s="21">
        <f>IF($O$82&lt;0,(IF(2050-X$80&lt;=0,0,(2/(2050-X$80+1))*(1-(SUM($E94:X94)/$O$82))*$O$82*'Fixed Data'!V$52)),0)</f>
        <v>0</v>
      </c>
      <c r="Z94" s="21">
        <f>IF($O$82&lt;0,(IF(2050-Y$80&lt;=0,0,(2/(2050-Y$80+1))*(1-(SUM($E94:Y94)/$O$82))*$O$82*'Fixed Data'!W$52)),0)</f>
        <v>0</v>
      </c>
      <c r="AA94" s="21">
        <f>IF($O$82&lt;0,(IF(2050-Z$80&lt;=0,0,(2/(2050-Z$80+1))*(1-(SUM($E94:Z94)/$O$82))*$O$82*'Fixed Data'!X$52)),0)</f>
        <v>0</v>
      </c>
      <c r="AB94" s="21">
        <f>IF($O$82&lt;0,(IF(2050-AA$80&lt;=0,0,(2/(2050-AA$80+1))*(1-(SUM($E94:AA94)/$O$82))*$O$82*'Fixed Data'!Y$52)),0)</f>
        <v>0</v>
      </c>
      <c r="AC94" s="21">
        <f>IF($O$82&lt;0,(IF(2050-AB$80&lt;=0,0,(2/(2050-AB$80+1))*(1-(SUM($E94:AB94)/$O$82))*$O$82*'Fixed Data'!Z$52)),0)</f>
        <v>0</v>
      </c>
      <c r="AD94" s="21">
        <f>IF($O$82&lt;0,(IF(2050-AC$80&lt;=0,0,(2/(2050-AC$80+1))*(1-(SUM($E94:AC94)/$O$82))*$O$82*'Fixed Data'!AA$52)),0)</f>
        <v>0</v>
      </c>
      <c r="AE94" s="21">
        <f>IF($O$82&lt;0,(IF(2050-AD$80&lt;=0,0,(2/(2050-AD$80+1))*(1-(SUM($E94:AD94)/$O$82))*$O$82*'Fixed Data'!AB$52)),0)</f>
        <v>0</v>
      </c>
      <c r="AF94" s="21">
        <f>IF($O$82&lt;0,(IF(2050-AE$80&lt;=0,0,(2/(2050-AE$80+1))*(1-(SUM($E94:AE94)/$O$82))*$O$82*'Fixed Data'!AC$52)),0)</f>
        <v>0</v>
      </c>
      <c r="AG94" s="21">
        <f>IF($O$82&lt;0,(IF(2050-AF$80&lt;=0,0,(2/(2050-AF$80+1))*(1-(SUM($E94:AF94)/$O$82))*$O$82*'Fixed Data'!AD$52)),0)</f>
        <v>0</v>
      </c>
      <c r="AH94" s="21">
        <f>IF($O$82&lt;0,(IF(2050-AG$80&lt;=0,0,(2/(2050-AG$80+1))*(1-(SUM($E94:AG94)/$O$82))*$O$82*'Fixed Data'!AE$52)),0)</f>
        <v>0</v>
      </c>
      <c r="AI94" s="21">
        <f>IF($O$82&lt;0,(IF(2050-AH$80&lt;=0,0,(2/(2050-AH$80+1))*(1-(SUM($E94:AH94)/$O$82))*$O$82*'Fixed Data'!AF$52)),0)</f>
        <v>0</v>
      </c>
      <c r="AJ94" s="21">
        <f>IF($O$82&lt;0,(IF(2050-AI$80&lt;=0,0,(2/(2050-AI$80+1))*(1-(SUM($E94:AI94)/$O$82))*$O$82*'Fixed Data'!AG$52)),0)</f>
        <v>0</v>
      </c>
      <c r="AK94" s="21">
        <f>IF($O$82&lt;0,(IF(2050-AJ$80&lt;=0,0,(2/(2050-AJ$80+1))*(1-(SUM($E94:AJ94)/$O$82))*$O$82*'Fixed Data'!AH$52)),0)</f>
        <v>0</v>
      </c>
      <c r="AL94" s="21">
        <f>IF($O$82&lt;0,(IF(2050-AK$80&lt;=0,0,(2/(2050-AK$80+1))*(1-(SUM($E94:AK94)/$O$82))*$O$82*'Fixed Data'!AI$52)),0)</f>
        <v>0</v>
      </c>
      <c r="AM94" s="21">
        <f>IF($O$82&lt;0,(IF(2050-AL$80&lt;=0,0,(2/(2050-AL$80+1))*(1-(SUM($E94:AL94)/$O$82))*$O$82*'Fixed Data'!AJ$52)),0)</f>
        <v>0</v>
      </c>
      <c r="AN94" s="21">
        <f>IF($O$82&lt;0,(IF(2050-AM$80&lt;=0,0,(2/(2050-AM$80+1))*(1-(SUM($E94:AM94)/$O$82))*$O$82*'Fixed Data'!AK$52)),0)</f>
        <v>0</v>
      </c>
      <c r="AO94" s="21">
        <f>IF($O$82&lt;0,(IF(2050-AN$80&lt;=0,0,(2/(2050-AN$80+1))*(1-(SUM($E94:AN94)/$O$82))*$O$82*'Fixed Data'!AL$52)),0)</f>
        <v>0</v>
      </c>
      <c r="AP94" s="21">
        <f>IF($O$82&lt;0,(IF(2050-AO$80&lt;=0,0,(2/(2050-AO$80+1))*(1-(SUM($E94:AO94)/$O$82))*$O$82*'Fixed Data'!AM$52)),0)</f>
        <v>0</v>
      </c>
      <c r="AQ94" s="21">
        <f>IF($O$82&lt;0,(IF(2050-AP$80&lt;=0,0,(2/(2050-AP$80+1))*(1-(SUM($E94:AP94)/$O$82))*$O$82*'Fixed Data'!AN$52)),0)</f>
        <v>0</v>
      </c>
      <c r="AR94" s="21">
        <f>IF($O$82&lt;0,(IF(2050-AQ$80&lt;=0,0,(2/(2050-AQ$80+1))*(1-(SUM($E94:AQ94)/$O$82))*$O$82*'Fixed Data'!AO$52)),0)</f>
        <v>0</v>
      </c>
      <c r="AS94" s="21">
        <f>IF($O$82&lt;0,(IF(2050-AR$80&lt;=0,0,(2/(2050-AR$80+1))*(1-(SUM($E94:AR94)/$O$82))*$O$82*'Fixed Data'!AP$52)),0)</f>
        <v>0</v>
      </c>
      <c r="AT94" s="21">
        <f>IF($O$82&lt;0,(IF(2050-AS$80&lt;=0,0,(2/(2050-AS$80+1))*(1-(SUM($E94:AS94)/$O$82))*$O$82*'Fixed Data'!AQ$52)),0)</f>
        <v>0</v>
      </c>
      <c r="AU94" s="21">
        <f>IF($O$82&lt;0,(IF(2050-AT$80&lt;=0,0,(2/(2050-AT$80+1))*(1-(SUM($E94:AT94)/$O$82))*$O$82*'Fixed Data'!AR$52)),0)</f>
        <v>0</v>
      </c>
      <c r="AV94" s="21">
        <f>IF($O$82&lt;0,(IF(2050-AU$80&lt;=0,0,(2/(2050-AU$80+1))*(1-(SUM($E94:AU94)/$O$82))*$O$82*'Fixed Data'!AS$52)),0)</f>
        <v>0</v>
      </c>
      <c r="AW94" s="21">
        <f>IF($O$82&lt;0,(IF(2050-AV$80&lt;=0,0,(2/(2050-AV$80+1))*(1-(SUM($E94:AV94)/$O$82))*$O$82*'Fixed Data'!AT$52)),0)</f>
        <v>0</v>
      </c>
      <c r="AX94" s="21">
        <f>IF($O$82&lt;0,(IF(2050-AW$80&lt;=0,0,(2/(2050-AW$80+1))*(1-(SUM($E94:AW94)/$O$82))*$O$82*'Fixed Data'!AU$52)),0)</f>
        <v>0</v>
      </c>
      <c r="AY94" s="21">
        <f>IF($O$82&lt;0,(IF(2050-AX$80&lt;=0,0,(2/(2050-AX$80+1))*(1-(SUM($E94:AX94)/$O$82))*$O$82*'Fixed Data'!AV$52)),0)</f>
        <v>0</v>
      </c>
      <c r="AZ94" s="21">
        <f>IF($O$82&lt;0,(IF(2050-AY$80&lt;=0,0,(2/(2050-AY$80+1))*(1-(SUM($E94:AY94)/$O$82))*$O$82*'Fixed Data'!AW$52)),0)</f>
        <v>0</v>
      </c>
      <c r="BA94" s="21">
        <f>IF($O$82&lt;0,(IF(2050-AZ$80&lt;=0,0,(2/(2050-AZ$80+1))*(1-(SUM($E94:AZ94)/$O$82))*$O$82*'Fixed Data'!AX$52)),0)</f>
        <v>0</v>
      </c>
      <c r="BB94" s="21">
        <f>IF($O$82&lt;0,(IF(2050-BA$80&lt;=0,0,(2/(2050-BA$80+1))*(1-(SUM($E94:BA94)/$O$82))*$O$82*'Fixed Data'!AY$52)),0)</f>
        <v>0</v>
      </c>
    </row>
    <row r="95" spans="1:54" ht="15" hidden="1" customHeight="1" outlineLevel="3">
      <c r="A95" s="8"/>
      <c r="B95" t="s">
        <v>417</v>
      </c>
      <c r="C95" t="s">
        <v>418</v>
      </c>
      <c r="D95" t="s">
        <v>379</v>
      </c>
      <c r="E95" s="18"/>
      <c r="F95" s="18"/>
      <c r="G95" s="18"/>
      <c r="H95" s="18"/>
      <c r="I95" s="18"/>
      <c r="J95" s="18"/>
      <c r="K95" s="18"/>
      <c r="L95" s="18"/>
      <c r="M95" s="18"/>
      <c r="N95" s="18"/>
      <c r="O95" s="18"/>
      <c r="P95" s="18"/>
      <c r="Q95" s="21">
        <f>IF($P$82&lt;0,(IF(2050-P$80&lt;=0,0,(2/(2050-P$80+1))*(1-(SUM($E95:P95)/$P$82))*$P$82*'Fixed Data'!N$52)),0)</f>
        <v>0</v>
      </c>
      <c r="R95" s="21">
        <f>IF($P$82&lt;0,(IF(2050-Q$80&lt;=0,0,(2/(2050-Q$80+1))*(1-(SUM($E95:Q95)/$P$82))*$P$82*'Fixed Data'!O$52)),0)</f>
        <v>0</v>
      </c>
      <c r="S95" s="21">
        <f>IF($P$82&lt;0,(IF(2050-R$80&lt;=0,0,(2/(2050-R$80+1))*(1-(SUM($E95:R95)/$P$82))*$P$82*'Fixed Data'!P$52)),0)</f>
        <v>0</v>
      </c>
      <c r="T95" s="21">
        <f>IF($P$82&lt;0,(IF(2050-S$80&lt;=0,0,(2/(2050-S$80+1))*(1-(SUM($E95:S95)/$P$82))*$P$82*'Fixed Data'!Q$52)),0)</f>
        <v>0</v>
      </c>
      <c r="U95" s="21">
        <f>IF($P$82&lt;0,(IF(2050-T$80&lt;=0,0,(2/(2050-T$80+1))*(1-(SUM($E95:T95)/$P$82))*$P$82*'Fixed Data'!R$52)),0)</f>
        <v>0</v>
      </c>
      <c r="V95" s="21">
        <f>IF($P$82&lt;0,(IF(2050-U$80&lt;=0,0,(2/(2050-U$80+1))*(1-(SUM($E95:U95)/$P$82))*$P$82*'Fixed Data'!S$52)),0)</f>
        <v>0</v>
      </c>
      <c r="W95" s="21">
        <f>IF($P$82&lt;0,(IF(2050-V$80&lt;=0,0,(2/(2050-V$80+1))*(1-(SUM($E95:V95)/$P$82))*$P$82*'Fixed Data'!T$52)),0)</f>
        <v>0</v>
      </c>
      <c r="X95" s="21">
        <f>IF($P$82&lt;0,(IF(2050-W$80&lt;=0,0,(2/(2050-W$80+1))*(1-(SUM($E95:W95)/$P$82))*$P$82*'Fixed Data'!U$52)),0)</f>
        <v>0</v>
      </c>
      <c r="Y95" s="21">
        <f>IF($P$82&lt;0,(IF(2050-X$80&lt;=0,0,(2/(2050-X$80+1))*(1-(SUM($E95:X95)/$P$82))*$P$82*'Fixed Data'!V$52)),0)</f>
        <v>0</v>
      </c>
      <c r="Z95" s="21">
        <f>IF($P$82&lt;0,(IF(2050-Y$80&lt;=0,0,(2/(2050-Y$80+1))*(1-(SUM($E95:Y95)/$P$82))*$P$82*'Fixed Data'!W$52)),0)</f>
        <v>0</v>
      </c>
      <c r="AA95" s="21">
        <f>IF($P$82&lt;0,(IF(2050-Z$80&lt;=0,0,(2/(2050-Z$80+1))*(1-(SUM($E95:Z95)/$P$82))*$P$82*'Fixed Data'!X$52)),0)</f>
        <v>0</v>
      </c>
      <c r="AB95" s="21">
        <f>IF($P$82&lt;0,(IF(2050-AA$80&lt;=0,0,(2/(2050-AA$80+1))*(1-(SUM($E95:AA95)/$P$82))*$P$82*'Fixed Data'!Y$52)),0)</f>
        <v>0</v>
      </c>
      <c r="AC95" s="21">
        <f>IF($P$82&lt;0,(IF(2050-AB$80&lt;=0,0,(2/(2050-AB$80+1))*(1-(SUM($E95:AB95)/$P$82))*$P$82*'Fixed Data'!Z$52)),0)</f>
        <v>0</v>
      </c>
      <c r="AD95" s="21">
        <f>IF($P$82&lt;0,(IF(2050-AC$80&lt;=0,0,(2/(2050-AC$80+1))*(1-(SUM($E95:AC95)/$P$82))*$P$82*'Fixed Data'!AA$52)),0)</f>
        <v>0</v>
      </c>
      <c r="AE95" s="21">
        <f>IF($P$82&lt;0,(IF(2050-AD$80&lt;=0,0,(2/(2050-AD$80+1))*(1-(SUM($E95:AD95)/$P$82))*$P$82*'Fixed Data'!AB$52)),0)</f>
        <v>0</v>
      </c>
      <c r="AF95" s="21">
        <f>IF($P$82&lt;0,(IF(2050-AE$80&lt;=0,0,(2/(2050-AE$80+1))*(1-(SUM($E95:AE95)/$P$82))*$P$82*'Fixed Data'!AC$52)),0)</f>
        <v>0</v>
      </c>
      <c r="AG95" s="21">
        <f>IF($P$82&lt;0,(IF(2050-AF$80&lt;=0,0,(2/(2050-AF$80+1))*(1-(SUM($E95:AF95)/$P$82))*$P$82*'Fixed Data'!AD$52)),0)</f>
        <v>0</v>
      </c>
      <c r="AH95" s="21">
        <f>IF($P$82&lt;0,(IF(2050-AG$80&lt;=0,0,(2/(2050-AG$80+1))*(1-(SUM($E95:AG95)/$P$82))*$P$82*'Fixed Data'!AE$52)),0)</f>
        <v>0</v>
      </c>
      <c r="AI95" s="21">
        <f>IF($P$82&lt;0,(IF(2050-AH$80&lt;=0,0,(2/(2050-AH$80+1))*(1-(SUM($E95:AH95)/$P$82))*$P$82*'Fixed Data'!AF$52)),0)</f>
        <v>0</v>
      </c>
      <c r="AJ95" s="21">
        <f>IF($P$82&lt;0,(IF(2050-AI$80&lt;=0,0,(2/(2050-AI$80+1))*(1-(SUM($E95:AI95)/$P$82))*$P$82*'Fixed Data'!AG$52)),0)</f>
        <v>0</v>
      </c>
      <c r="AK95" s="21">
        <f>IF($P$82&lt;0,(IF(2050-AJ$80&lt;=0,0,(2/(2050-AJ$80+1))*(1-(SUM($E95:AJ95)/$P$82))*$P$82*'Fixed Data'!AH$52)),0)</f>
        <v>0</v>
      </c>
      <c r="AL95" s="21">
        <f>IF($P$82&lt;0,(IF(2050-AK$80&lt;=0,0,(2/(2050-AK$80+1))*(1-(SUM($E95:AK95)/$P$82))*$P$82*'Fixed Data'!AI$52)),0)</f>
        <v>0</v>
      </c>
      <c r="AM95" s="21">
        <f>IF($P$82&lt;0,(IF(2050-AL$80&lt;=0,0,(2/(2050-AL$80+1))*(1-(SUM($E95:AL95)/$P$82))*$P$82*'Fixed Data'!AJ$52)),0)</f>
        <v>0</v>
      </c>
      <c r="AN95" s="21">
        <f>IF($P$82&lt;0,(IF(2050-AM$80&lt;=0,0,(2/(2050-AM$80+1))*(1-(SUM($E95:AM95)/$P$82))*$P$82*'Fixed Data'!AK$52)),0)</f>
        <v>0</v>
      </c>
      <c r="AO95" s="21">
        <f>IF($P$82&lt;0,(IF(2050-AN$80&lt;=0,0,(2/(2050-AN$80+1))*(1-(SUM($E95:AN95)/$P$82))*$P$82*'Fixed Data'!AL$52)),0)</f>
        <v>0</v>
      </c>
      <c r="AP95" s="21">
        <f>IF($P$82&lt;0,(IF(2050-AO$80&lt;=0,0,(2/(2050-AO$80+1))*(1-(SUM($E95:AO95)/$P$82))*$P$82*'Fixed Data'!AM$52)),0)</f>
        <v>0</v>
      </c>
      <c r="AQ95" s="21">
        <f>IF($P$82&lt;0,(IF(2050-AP$80&lt;=0,0,(2/(2050-AP$80+1))*(1-(SUM($E95:AP95)/$P$82))*$P$82*'Fixed Data'!AN$52)),0)</f>
        <v>0</v>
      </c>
      <c r="AR95" s="21">
        <f>IF($P$82&lt;0,(IF(2050-AQ$80&lt;=0,0,(2/(2050-AQ$80+1))*(1-(SUM($E95:AQ95)/$P$82))*$P$82*'Fixed Data'!AO$52)),0)</f>
        <v>0</v>
      </c>
      <c r="AS95" s="21">
        <f>IF($P$82&lt;0,(IF(2050-AR$80&lt;=0,0,(2/(2050-AR$80+1))*(1-(SUM($E95:AR95)/$P$82))*$P$82*'Fixed Data'!AP$52)),0)</f>
        <v>0</v>
      </c>
      <c r="AT95" s="21">
        <f>IF($P$82&lt;0,(IF(2050-AS$80&lt;=0,0,(2/(2050-AS$80+1))*(1-(SUM($E95:AS95)/$P$82))*$P$82*'Fixed Data'!AQ$52)),0)</f>
        <v>0</v>
      </c>
      <c r="AU95" s="21">
        <f>IF($P$82&lt;0,(IF(2050-AT$80&lt;=0,0,(2/(2050-AT$80+1))*(1-(SUM($E95:AT95)/$P$82))*$P$82*'Fixed Data'!AR$52)),0)</f>
        <v>0</v>
      </c>
      <c r="AV95" s="21">
        <f>IF($P$82&lt;0,(IF(2050-AU$80&lt;=0,0,(2/(2050-AU$80+1))*(1-(SUM($E95:AU95)/$P$82))*$P$82*'Fixed Data'!AS$52)),0)</f>
        <v>0</v>
      </c>
      <c r="AW95" s="21">
        <f>IF($P$82&lt;0,(IF(2050-AV$80&lt;=0,0,(2/(2050-AV$80+1))*(1-(SUM($E95:AV95)/$P$82))*$P$82*'Fixed Data'!AT$52)),0)</f>
        <v>0</v>
      </c>
      <c r="AX95" s="21">
        <f>IF($P$82&lt;0,(IF(2050-AW$80&lt;=0,0,(2/(2050-AW$80+1))*(1-(SUM($E95:AW95)/$P$82))*$P$82*'Fixed Data'!AU$52)),0)</f>
        <v>0</v>
      </c>
      <c r="AY95" s="21">
        <f>IF($P$82&lt;0,(IF(2050-AX$80&lt;=0,0,(2/(2050-AX$80+1))*(1-(SUM($E95:AX95)/$P$82))*$P$82*'Fixed Data'!AV$52)),0)</f>
        <v>0</v>
      </c>
      <c r="AZ95" s="21">
        <f>IF($P$82&lt;0,(IF(2050-AY$80&lt;=0,0,(2/(2050-AY$80+1))*(1-(SUM($E95:AY95)/$P$82))*$P$82*'Fixed Data'!AW$52)),0)</f>
        <v>0</v>
      </c>
      <c r="BA95" s="21">
        <f>IF($P$82&lt;0,(IF(2050-AZ$80&lt;=0,0,(2/(2050-AZ$80+1))*(1-(SUM($E95:AZ95)/$P$82))*$P$82*'Fixed Data'!AX$52)),0)</f>
        <v>0</v>
      </c>
      <c r="BB95" s="21">
        <f>IF($P$82&lt;0,(IF(2050-BA$80&lt;=0,0,(2/(2050-BA$80+1))*(1-(SUM($E95:BA95)/$P$82))*$P$82*'Fixed Data'!AY$52)),0)</f>
        <v>0</v>
      </c>
    </row>
    <row r="96" spans="1:54" ht="15" hidden="1" customHeight="1" outlineLevel="3">
      <c r="A96" s="8"/>
      <c r="B96" t="s">
        <v>419</v>
      </c>
      <c r="C96" t="s">
        <v>420</v>
      </c>
      <c r="D96" t="s">
        <v>379</v>
      </c>
      <c r="E96" s="18"/>
      <c r="F96" s="18"/>
      <c r="G96" s="18"/>
      <c r="H96" s="18"/>
      <c r="I96" s="18"/>
      <c r="J96" s="18"/>
      <c r="K96" s="18"/>
      <c r="L96" s="18"/>
      <c r="M96" s="18"/>
      <c r="N96" s="18"/>
      <c r="O96" s="18"/>
      <c r="P96" s="18"/>
      <c r="Q96" s="18"/>
      <c r="R96" s="21">
        <f>IF($Q$82&lt;0,(IF(2050-Q$80&lt;=0,0,(2/(2050-Q$80+1))*(1-(SUM($E96:Q96)/$Q$82))*$Q$82*'Fixed Data'!O$52)),0)</f>
        <v>0</v>
      </c>
      <c r="S96" s="21">
        <f>IF($Q$82&lt;0,(IF(2050-R$80&lt;=0,0,(2/(2050-R$80+1))*(1-(SUM($E96:R96)/$Q$82))*$Q$82*'Fixed Data'!P$52)),0)</f>
        <v>0</v>
      </c>
      <c r="T96" s="21">
        <f>IF($Q$82&lt;0,(IF(2050-S$80&lt;=0,0,(2/(2050-S$80+1))*(1-(SUM($E96:S96)/$Q$82))*$Q$82*'Fixed Data'!Q$52)),0)</f>
        <v>0</v>
      </c>
      <c r="U96" s="21">
        <f>IF($Q$82&lt;0,(IF(2050-T$80&lt;=0,0,(2/(2050-T$80+1))*(1-(SUM($E96:T96)/$Q$82))*$Q$82*'Fixed Data'!R$52)),0)</f>
        <v>0</v>
      </c>
      <c r="V96" s="21">
        <f>IF($Q$82&lt;0,(IF(2050-U$80&lt;=0,0,(2/(2050-U$80+1))*(1-(SUM($E96:U96)/$Q$82))*$Q$82*'Fixed Data'!S$52)),0)</f>
        <v>0</v>
      </c>
      <c r="W96" s="21">
        <f>IF($Q$82&lt;0,(IF(2050-V$80&lt;=0,0,(2/(2050-V$80+1))*(1-(SUM($E96:V96)/$Q$82))*$Q$82*'Fixed Data'!T$52)),0)</f>
        <v>0</v>
      </c>
      <c r="X96" s="21">
        <f>IF($Q$82&lt;0,(IF(2050-W$80&lt;=0,0,(2/(2050-W$80+1))*(1-(SUM($E96:W96)/$Q$82))*$Q$82*'Fixed Data'!U$52)),0)</f>
        <v>0</v>
      </c>
      <c r="Y96" s="21">
        <f>IF($Q$82&lt;0,(IF(2050-X$80&lt;=0,0,(2/(2050-X$80+1))*(1-(SUM($E96:X96)/$Q$82))*$Q$82*'Fixed Data'!V$52)),0)</f>
        <v>0</v>
      </c>
      <c r="Z96" s="21">
        <f>IF($Q$82&lt;0,(IF(2050-Y$80&lt;=0,0,(2/(2050-Y$80+1))*(1-(SUM($E96:Y96)/$Q$82))*$Q$82*'Fixed Data'!W$52)),0)</f>
        <v>0</v>
      </c>
      <c r="AA96" s="21">
        <f>IF($Q$82&lt;0,(IF(2050-Z$80&lt;=0,0,(2/(2050-Z$80+1))*(1-(SUM($E96:Z96)/$Q$82))*$Q$82*'Fixed Data'!X$52)),0)</f>
        <v>0</v>
      </c>
      <c r="AB96" s="21">
        <f>IF($Q$82&lt;0,(IF(2050-AA$80&lt;=0,0,(2/(2050-AA$80+1))*(1-(SUM($E96:AA96)/$Q$82))*$Q$82*'Fixed Data'!Y$52)),0)</f>
        <v>0</v>
      </c>
      <c r="AC96" s="21">
        <f>IF($Q$82&lt;0,(IF(2050-AB$80&lt;=0,0,(2/(2050-AB$80+1))*(1-(SUM($E96:AB96)/$Q$82))*$Q$82*'Fixed Data'!Z$52)),0)</f>
        <v>0</v>
      </c>
      <c r="AD96" s="21">
        <f>IF($Q$82&lt;0,(IF(2050-AC$80&lt;=0,0,(2/(2050-AC$80+1))*(1-(SUM($E96:AC96)/$Q$82))*$Q$82*'Fixed Data'!AA$52)),0)</f>
        <v>0</v>
      </c>
      <c r="AE96" s="21">
        <f>IF($Q$82&lt;0,(IF(2050-AD$80&lt;=0,0,(2/(2050-AD$80+1))*(1-(SUM($E96:AD96)/$Q$82))*$Q$82*'Fixed Data'!AB$52)),0)</f>
        <v>0</v>
      </c>
      <c r="AF96" s="21">
        <f>IF($Q$82&lt;0,(IF(2050-AE$80&lt;=0,0,(2/(2050-AE$80+1))*(1-(SUM($E96:AE96)/$Q$82))*$Q$82*'Fixed Data'!AC$52)),0)</f>
        <v>0</v>
      </c>
      <c r="AG96" s="21">
        <f>IF($Q$82&lt;0,(IF(2050-AF$80&lt;=0,0,(2/(2050-AF$80+1))*(1-(SUM($E96:AF96)/$Q$82))*$Q$82*'Fixed Data'!AD$52)),0)</f>
        <v>0</v>
      </c>
      <c r="AH96" s="21">
        <f>IF($Q$82&lt;0,(IF(2050-AG$80&lt;=0,0,(2/(2050-AG$80+1))*(1-(SUM($E96:AG96)/$Q$82))*$Q$82*'Fixed Data'!AE$52)),0)</f>
        <v>0</v>
      </c>
      <c r="AI96" s="21">
        <f>IF($Q$82&lt;0,(IF(2050-AH$80&lt;=0,0,(2/(2050-AH$80+1))*(1-(SUM($E96:AH96)/$Q$82))*$Q$82*'Fixed Data'!AF$52)),0)</f>
        <v>0</v>
      </c>
      <c r="AJ96" s="21">
        <f>IF($Q$82&lt;0,(IF(2050-AI$80&lt;=0,0,(2/(2050-AI$80+1))*(1-(SUM($E96:AI96)/$Q$82))*$Q$82*'Fixed Data'!AG$52)),0)</f>
        <v>0</v>
      </c>
      <c r="AK96" s="21">
        <f>IF($Q$82&lt;0,(IF(2050-AJ$80&lt;=0,0,(2/(2050-AJ$80+1))*(1-(SUM($E96:AJ96)/$Q$82))*$Q$82*'Fixed Data'!AH$52)),0)</f>
        <v>0</v>
      </c>
      <c r="AL96" s="21">
        <f>IF($Q$82&lt;0,(IF(2050-AK$80&lt;=0,0,(2/(2050-AK$80+1))*(1-(SUM($E96:AK96)/$Q$82))*$Q$82*'Fixed Data'!AI$52)),0)</f>
        <v>0</v>
      </c>
      <c r="AM96" s="21">
        <f>IF($Q$82&lt;0,(IF(2050-AL$80&lt;=0,0,(2/(2050-AL$80+1))*(1-(SUM($E96:AL96)/$Q$82))*$Q$82*'Fixed Data'!AJ$52)),0)</f>
        <v>0</v>
      </c>
      <c r="AN96" s="21">
        <f>IF($Q$82&lt;0,(IF(2050-AM$80&lt;=0,0,(2/(2050-AM$80+1))*(1-(SUM($E96:AM96)/$Q$82))*$Q$82*'Fixed Data'!AK$52)),0)</f>
        <v>0</v>
      </c>
      <c r="AO96" s="21">
        <f>IF($Q$82&lt;0,(IF(2050-AN$80&lt;=0,0,(2/(2050-AN$80+1))*(1-(SUM($E96:AN96)/$Q$82))*$Q$82*'Fixed Data'!AL$52)),0)</f>
        <v>0</v>
      </c>
      <c r="AP96" s="21">
        <f>IF($Q$82&lt;0,(IF(2050-AO$80&lt;=0,0,(2/(2050-AO$80+1))*(1-(SUM($E96:AO96)/$Q$82))*$Q$82*'Fixed Data'!AM$52)),0)</f>
        <v>0</v>
      </c>
      <c r="AQ96" s="21">
        <f>IF($Q$82&lt;0,(IF(2050-AP$80&lt;=0,0,(2/(2050-AP$80+1))*(1-(SUM($E96:AP96)/$Q$82))*$Q$82*'Fixed Data'!AN$52)),0)</f>
        <v>0</v>
      </c>
      <c r="AR96" s="21">
        <f>IF($Q$82&lt;0,(IF(2050-AQ$80&lt;=0,0,(2/(2050-AQ$80+1))*(1-(SUM($E96:AQ96)/$Q$82))*$Q$82*'Fixed Data'!AO$52)),0)</f>
        <v>0</v>
      </c>
      <c r="AS96" s="21">
        <f>IF($Q$82&lt;0,(IF(2050-AR$80&lt;=0,0,(2/(2050-AR$80+1))*(1-(SUM($E96:AR96)/$Q$82))*$Q$82*'Fixed Data'!AP$52)),0)</f>
        <v>0</v>
      </c>
      <c r="AT96" s="21">
        <f>IF($Q$82&lt;0,(IF(2050-AS$80&lt;=0,0,(2/(2050-AS$80+1))*(1-(SUM($E96:AS96)/$Q$82))*$Q$82*'Fixed Data'!AQ$52)),0)</f>
        <v>0</v>
      </c>
      <c r="AU96" s="21">
        <f>IF($Q$82&lt;0,(IF(2050-AT$80&lt;=0,0,(2/(2050-AT$80+1))*(1-(SUM($E96:AT96)/$Q$82))*$Q$82*'Fixed Data'!AR$52)),0)</f>
        <v>0</v>
      </c>
      <c r="AV96" s="21">
        <f>IF($Q$82&lt;0,(IF(2050-AU$80&lt;=0,0,(2/(2050-AU$80+1))*(1-(SUM($E96:AU96)/$Q$82))*$Q$82*'Fixed Data'!AS$52)),0)</f>
        <v>0</v>
      </c>
      <c r="AW96" s="21">
        <f>IF($Q$82&lt;0,(IF(2050-AV$80&lt;=0,0,(2/(2050-AV$80+1))*(1-(SUM($E96:AV96)/$Q$82))*$Q$82*'Fixed Data'!AT$52)),0)</f>
        <v>0</v>
      </c>
      <c r="AX96" s="21">
        <f>IF($Q$82&lt;0,(IF(2050-AW$80&lt;=0,0,(2/(2050-AW$80+1))*(1-(SUM($E96:AW96)/$Q$82))*$Q$82*'Fixed Data'!AU$52)),0)</f>
        <v>0</v>
      </c>
      <c r="AY96" s="21">
        <f>IF($Q$82&lt;0,(IF(2050-AX$80&lt;=0,0,(2/(2050-AX$80+1))*(1-(SUM($E96:AX96)/$Q$82))*$Q$82*'Fixed Data'!AV$52)),0)</f>
        <v>0</v>
      </c>
      <c r="AZ96" s="21">
        <f>IF($Q$82&lt;0,(IF(2050-AY$80&lt;=0,0,(2/(2050-AY$80+1))*(1-(SUM($E96:AY96)/$Q$82))*$Q$82*'Fixed Data'!AW$52)),0)</f>
        <v>0</v>
      </c>
      <c r="BA96" s="21">
        <f>IF($Q$82&lt;0,(IF(2050-AZ$80&lt;=0,0,(2/(2050-AZ$80+1))*(1-(SUM($E96:AZ96)/$Q$82))*$Q$82*'Fixed Data'!AX$52)),0)</f>
        <v>0</v>
      </c>
      <c r="BB96" s="21">
        <f>IF($Q$82&lt;0,(IF(2050-BA$80&lt;=0,0,(2/(2050-BA$80+1))*(1-(SUM($E96:BA96)/$Q$82))*$Q$82*'Fixed Data'!AY$52)),0)</f>
        <v>0</v>
      </c>
    </row>
    <row r="97" spans="1:54" ht="15" hidden="1" customHeight="1" outlineLevel="3">
      <c r="A97" s="8"/>
      <c r="B97" t="s">
        <v>421</v>
      </c>
      <c r="C97" t="s">
        <v>422</v>
      </c>
      <c r="D97" t="s">
        <v>379</v>
      </c>
      <c r="E97" s="18"/>
      <c r="F97" s="18"/>
      <c r="G97" s="18"/>
      <c r="H97" s="18"/>
      <c r="I97" s="18"/>
      <c r="J97" s="18"/>
      <c r="K97" s="18"/>
      <c r="L97" s="18"/>
      <c r="M97" s="18"/>
      <c r="N97" s="18"/>
      <c r="O97" s="18"/>
      <c r="P97" s="18"/>
      <c r="Q97" s="18"/>
      <c r="R97" s="18"/>
      <c r="S97" s="21">
        <f>IF($R$82&lt;0,(IF(2050-R$80&lt;=0,0,(2/(2050-R$80+1))*(1-(SUM($E97:R97)/$R$82))*$R$82*'Fixed Data'!P$52)),0)</f>
        <v>0</v>
      </c>
      <c r="T97" s="21">
        <f>IF($R$82&lt;0,(IF(2050-S$80&lt;=0,0,(2/(2050-S$80+1))*(1-(SUM($E97:S97)/$R$82))*$R$82*'Fixed Data'!Q$52)),0)</f>
        <v>0</v>
      </c>
      <c r="U97" s="21">
        <f>IF($R$82&lt;0,(IF(2050-T$80&lt;=0,0,(2/(2050-T$80+1))*(1-(SUM($E97:T97)/$R$82))*$R$82*'Fixed Data'!R$52)),0)</f>
        <v>0</v>
      </c>
      <c r="V97" s="21">
        <f>IF($R$82&lt;0,(IF(2050-U$80&lt;=0,0,(2/(2050-U$80+1))*(1-(SUM($E97:U97)/$R$82))*$R$82*'Fixed Data'!S$52)),0)</f>
        <v>0</v>
      </c>
      <c r="W97" s="21">
        <f>IF($R$82&lt;0,(IF(2050-V$80&lt;=0,0,(2/(2050-V$80+1))*(1-(SUM($E97:V97)/$R$82))*$R$82*'Fixed Data'!T$52)),0)</f>
        <v>0</v>
      </c>
      <c r="X97" s="21">
        <f>IF($R$82&lt;0,(IF(2050-W$80&lt;=0,0,(2/(2050-W$80+1))*(1-(SUM($E97:W97)/$R$82))*$R$82*'Fixed Data'!U$52)),0)</f>
        <v>0</v>
      </c>
      <c r="Y97" s="21">
        <f>IF($R$82&lt;0,(IF(2050-X$80&lt;=0,0,(2/(2050-X$80+1))*(1-(SUM($E97:X97)/$R$82))*$R$82*'Fixed Data'!V$52)),0)</f>
        <v>0</v>
      </c>
      <c r="Z97" s="21">
        <f>IF($R$82&lt;0,(IF(2050-Y$80&lt;=0,0,(2/(2050-Y$80+1))*(1-(SUM($E97:Y97)/$R$82))*$R$82*'Fixed Data'!W$52)),0)</f>
        <v>0</v>
      </c>
      <c r="AA97" s="21">
        <f>IF($R$82&lt;0,(IF(2050-Z$80&lt;=0,0,(2/(2050-Z$80+1))*(1-(SUM($E97:Z97)/$R$82))*$R$82*'Fixed Data'!X$52)),0)</f>
        <v>0</v>
      </c>
      <c r="AB97" s="21">
        <f>IF($R$82&lt;0,(IF(2050-AA$80&lt;=0,0,(2/(2050-AA$80+1))*(1-(SUM($E97:AA97)/$R$82))*$R$82*'Fixed Data'!Y$52)),0)</f>
        <v>0</v>
      </c>
      <c r="AC97" s="21">
        <f>IF($R$82&lt;0,(IF(2050-AB$80&lt;=0,0,(2/(2050-AB$80+1))*(1-(SUM($E97:AB97)/$R$82))*$R$82*'Fixed Data'!Z$52)),0)</f>
        <v>0</v>
      </c>
      <c r="AD97" s="21">
        <f>IF($R$82&lt;0,(IF(2050-AC$80&lt;=0,0,(2/(2050-AC$80+1))*(1-(SUM($E97:AC97)/$R$82))*$R$82*'Fixed Data'!AA$52)),0)</f>
        <v>0</v>
      </c>
      <c r="AE97" s="21">
        <f>IF($R$82&lt;0,(IF(2050-AD$80&lt;=0,0,(2/(2050-AD$80+1))*(1-(SUM($E97:AD97)/$R$82))*$R$82*'Fixed Data'!AB$52)),0)</f>
        <v>0</v>
      </c>
      <c r="AF97" s="21">
        <f>IF($R$82&lt;0,(IF(2050-AE$80&lt;=0,0,(2/(2050-AE$80+1))*(1-(SUM($E97:AE97)/$R$82))*$R$82*'Fixed Data'!AC$52)),0)</f>
        <v>0</v>
      </c>
      <c r="AG97" s="21">
        <f>IF($R$82&lt;0,(IF(2050-AF$80&lt;=0,0,(2/(2050-AF$80+1))*(1-(SUM($E97:AF97)/$R$82))*$R$82*'Fixed Data'!AD$52)),0)</f>
        <v>0</v>
      </c>
      <c r="AH97" s="21">
        <f>IF($R$82&lt;0,(IF(2050-AG$80&lt;=0,0,(2/(2050-AG$80+1))*(1-(SUM($E97:AG97)/$R$82))*$R$82*'Fixed Data'!AE$52)),0)</f>
        <v>0</v>
      </c>
      <c r="AI97" s="21">
        <f>IF($R$82&lt;0,(IF(2050-AH$80&lt;=0,0,(2/(2050-AH$80+1))*(1-(SUM($E97:AH97)/$R$82))*$R$82*'Fixed Data'!AF$52)),0)</f>
        <v>0</v>
      </c>
      <c r="AJ97" s="21">
        <f>IF($R$82&lt;0,(IF(2050-AI$80&lt;=0,0,(2/(2050-AI$80+1))*(1-(SUM($E97:AI97)/$R$82))*$R$82*'Fixed Data'!AG$52)),0)</f>
        <v>0</v>
      </c>
      <c r="AK97" s="21">
        <f>IF($R$82&lt;0,(IF(2050-AJ$80&lt;=0,0,(2/(2050-AJ$80+1))*(1-(SUM($E97:AJ97)/$R$82))*$R$82*'Fixed Data'!AH$52)),0)</f>
        <v>0</v>
      </c>
      <c r="AL97" s="21">
        <f>IF($R$82&lt;0,(IF(2050-AK$80&lt;=0,0,(2/(2050-AK$80+1))*(1-(SUM($E97:AK97)/$R$82))*$R$82*'Fixed Data'!AI$52)),0)</f>
        <v>0</v>
      </c>
      <c r="AM97" s="21">
        <f>IF($R$82&lt;0,(IF(2050-AL$80&lt;=0,0,(2/(2050-AL$80+1))*(1-(SUM($E97:AL97)/$R$82))*$R$82*'Fixed Data'!AJ$52)),0)</f>
        <v>0</v>
      </c>
      <c r="AN97" s="21">
        <f>IF($R$82&lt;0,(IF(2050-AM$80&lt;=0,0,(2/(2050-AM$80+1))*(1-(SUM($E97:AM97)/$R$82))*$R$82*'Fixed Data'!AK$52)),0)</f>
        <v>0</v>
      </c>
      <c r="AO97" s="21">
        <f>IF($R$82&lt;0,(IF(2050-AN$80&lt;=0,0,(2/(2050-AN$80+1))*(1-(SUM($E97:AN97)/$R$82))*$R$82*'Fixed Data'!AL$52)),0)</f>
        <v>0</v>
      </c>
      <c r="AP97" s="21">
        <f>IF($R$82&lt;0,(IF(2050-AO$80&lt;=0,0,(2/(2050-AO$80+1))*(1-(SUM($E97:AO97)/$R$82))*$R$82*'Fixed Data'!AM$52)),0)</f>
        <v>0</v>
      </c>
      <c r="AQ97" s="21">
        <f>IF($R$82&lt;0,(IF(2050-AP$80&lt;=0,0,(2/(2050-AP$80+1))*(1-(SUM($E97:AP97)/$R$82))*$R$82*'Fixed Data'!AN$52)),0)</f>
        <v>0</v>
      </c>
      <c r="AR97" s="21">
        <f>IF($R$82&lt;0,(IF(2050-AQ$80&lt;=0,0,(2/(2050-AQ$80+1))*(1-(SUM($E97:AQ97)/$R$82))*$R$82*'Fixed Data'!AO$52)),0)</f>
        <v>0</v>
      </c>
      <c r="AS97" s="21">
        <f>IF($R$82&lt;0,(IF(2050-AR$80&lt;=0,0,(2/(2050-AR$80+1))*(1-(SUM($E97:AR97)/$R$82))*$R$82*'Fixed Data'!AP$52)),0)</f>
        <v>0</v>
      </c>
      <c r="AT97" s="21">
        <f>IF($R$82&lt;0,(IF(2050-AS$80&lt;=0,0,(2/(2050-AS$80+1))*(1-(SUM($E97:AS97)/$R$82))*$R$82*'Fixed Data'!AQ$52)),0)</f>
        <v>0</v>
      </c>
      <c r="AU97" s="21">
        <f>IF($R$82&lt;0,(IF(2050-AT$80&lt;=0,0,(2/(2050-AT$80+1))*(1-(SUM($E97:AT97)/$R$82))*$R$82*'Fixed Data'!AR$52)),0)</f>
        <v>0</v>
      </c>
      <c r="AV97" s="21">
        <f>IF($R$82&lt;0,(IF(2050-AU$80&lt;=0,0,(2/(2050-AU$80+1))*(1-(SUM($E97:AU97)/$R$82))*$R$82*'Fixed Data'!AS$52)),0)</f>
        <v>0</v>
      </c>
      <c r="AW97" s="21">
        <f>IF($R$82&lt;0,(IF(2050-AV$80&lt;=0,0,(2/(2050-AV$80+1))*(1-(SUM($E97:AV97)/$R$82))*$R$82*'Fixed Data'!AT$52)),0)</f>
        <v>0</v>
      </c>
      <c r="AX97" s="21">
        <f>IF($R$82&lt;0,(IF(2050-AW$80&lt;=0,0,(2/(2050-AW$80+1))*(1-(SUM($E97:AW97)/$R$82))*$R$82*'Fixed Data'!AU$52)),0)</f>
        <v>0</v>
      </c>
      <c r="AY97" s="21">
        <f>IF($R$82&lt;0,(IF(2050-AX$80&lt;=0,0,(2/(2050-AX$80+1))*(1-(SUM($E97:AX97)/$R$82))*$R$82*'Fixed Data'!AV$52)),0)</f>
        <v>0</v>
      </c>
      <c r="AZ97" s="21">
        <f>IF($R$82&lt;0,(IF(2050-AY$80&lt;=0,0,(2/(2050-AY$80+1))*(1-(SUM($E97:AY97)/$R$82))*$R$82*'Fixed Data'!AW$52)),0)</f>
        <v>0</v>
      </c>
      <c r="BA97" s="21">
        <f>IF($R$82&lt;0,(IF(2050-AZ$80&lt;=0,0,(2/(2050-AZ$80+1))*(1-(SUM($E97:AZ97)/$R$82))*$R$82*'Fixed Data'!AX$52)),0)</f>
        <v>0</v>
      </c>
      <c r="BB97" s="21">
        <f>IF($R$82&lt;0,(IF(2050-BA$80&lt;=0,0,(2/(2050-BA$80+1))*(1-(SUM($E97:BA97)/$R$82))*$R$82*'Fixed Data'!AY$52)),0)</f>
        <v>0</v>
      </c>
    </row>
    <row r="98" spans="1:54" ht="15" hidden="1" customHeight="1" outlineLevel="3">
      <c r="A98" s="8"/>
      <c r="B98" t="s">
        <v>423</v>
      </c>
      <c r="C98" t="s">
        <v>424</v>
      </c>
      <c r="D98" t="s">
        <v>379</v>
      </c>
      <c r="E98" s="18"/>
      <c r="F98" s="18"/>
      <c r="G98" s="18"/>
      <c r="H98" s="18"/>
      <c r="I98" s="18"/>
      <c r="J98" s="18"/>
      <c r="K98" s="18"/>
      <c r="L98" s="18"/>
      <c r="M98" s="18"/>
      <c r="N98" s="18"/>
      <c r="O98" s="18"/>
      <c r="P98" s="18"/>
      <c r="Q98" s="18"/>
      <c r="R98" s="18"/>
      <c r="S98" s="18"/>
      <c r="T98" s="21">
        <f>IF($S$82&lt;0,(IF(2050-S$80&lt;=0,0,(2/(2050-S$80+1))*(1-(SUM($E98:S98)/$S$82))*$S$82*'Fixed Data'!Q$52)),0)</f>
        <v>0</v>
      </c>
      <c r="U98" s="21">
        <f>IF($S$82&lt;0,(IF(2050-T$80&lt;=0,0,(2/(2050-T$80+1))*(1-(SUM($E98:T98)/$S$82))*$S$82*'Fixed Data'!R$52)),0)</f>
        <v>0</v>
      </c>
      <c r="V98" s="21">
        <f>IF($S$82&lt;0,(IF(2050-U$80&lt;=0,0,(2/(2050-U$80+1))*(1-(SUM($E98:U98)/$S$82))*$S$82*'Fixed Data'!S$52)),0)</f>
        <v>0</v>
      </c>
      <c r="W98" s="21">
        <f>IF($S$82&lt;0,(IF(2050-V$80&lt;=0,0,(2/(2050-V$80+1))*(1-(SUM($E98:V98)/$S$82))*$S$82*'Fixed Data'!T$52)),0)</f>
        <v>0</v>
      </c>
      <c r="X98" s="21">
        <f>IF($S$82&lt;0,(IF(2050-W$80&lt;=0,0,(2/(2050-W$80+1))*(1-(SUM($E98:W98)/$S$82))*$S$82*'Fixed Data'!U$52)),0)</f>
        <v>0</v>
      </c>
      <c r="Y98" s="21">
        <f>IF($S$82&lt;0,(IF(2050-X$80&lt;=0,0,(2/(2050-X$80+1))*(1-(SUM($E98:X98)/$S$82))*$S$82*'Fixed Data'!V$52)),0)</f>
        <v>0</v>
      </c>
      <c r="Z98" s="21">
        <f>IF($S$82&lt;0,(IF(2050-Y$80&lt;=0,0,(2/(2050-Y$80+1))*(1-(SUM($E98:Y98)/$S$82))*$S$82*'Fixed Data'!W$52)),0)</f>
        <v>0</v>
      </c>
      <c r="AA98" s="21">
        <f>IF($S$82&lt;0,(IF(2050-Z$80&lt;=0,0,(2/(2050-Z$80+1))*(1-(SUM($E98:Z98)/$S$82))*$S$82*'Fixed Data'!X$52)),0)</f>
        <v>0</v>
      </c>
      <c r="AB98" s="21">
        <f>IF($S$82&lt;0,(IF(2050-AA$80&lt;=0,0,(2/(2050-AA$80+1))*(1-(SUM($E98:AA98)/$S$82))*$S$82*'Fixed Data'!Y$52)),0)</f>
        <v>0</v>
      </c>
      <c r="AC98" s="21">
        <f>IF($S$82&lt;0,(IF(2050-AB$80&lt;=0,0,(2/(2050-AB$80+1))*(1-(SUM($E98:AB98)/$S$82))*$S$82*'Fixed Data'!Z$52)),0)</f>
        <v>0</v>
      </c>
      <c r="AD98" s="21">
        <f>IF($S$82&lt;0,(IF(2050-AC$80&lt;=0,0,(2/(2050-AC$80+1))*(1-(SUM($E98:AC98)/$S$82))*$S$82*'Fixed Data'!AA$52)),0)</f>
        <v>0</v>
      </c>
      <c r="AE98" s="21">
        <f>IF($S$82&lt;0,(IF(2050-AD$80&lt;=0,0,(2/(2050-AD$80+1))*(1-(SUM($E98:AD98)/$S$82))*$S$82*'Fixed Data'!AB$52)),0)</f>
        <v>0</v>
      </c>
      <c r="AF98" s="21">
        <f>IF($S$82&lt;0,(IF(2050-AE$80&lt;=0,0,(2/(2050-AE$80+1))*(1-(SUM($E98:AE98)/$S$82))*$S$82*'Fixed Data'!AC$52)),0)</f>
        <v>0</v>
      </c>
      <c r="AG98" s="21">
        <f>IF($S$82&lt;0,(IF(2050-AF$80&lt;=0,0,(2/(2050-AF$80+1))*(1-(SUM($E98:AF98)/$S$82))*$S$82*'Fixed Data'!AD$52)),0)</f>
        <v>0</v>
      </c>
      <c r="AH98" s="21">
        <f>IF($S$82&lt;0,(IF(2050-AG$80&lt;=0,0,(2/(2050-AG$80+1))*(1-(SUM($E98:AG98)/$S$82))*$S$82*'Fixed Data'!AE$52)),0)</f>
        <v>0</v>
      </c>
      <c r="AI98" s="21">
        <f>IF($S$82&lt;0,(IF(2050-AH$80&lt;=0,0,(2/(2050-AH$80+1))*(1-(SUM($E98:AH98)/$S$82))*$S$82*'Fixed Data'!AF$52)),0)</f>
        <v>0</v>
      </c>
      <c r="AJ98" s="21">
        <f>IF($S$82&lt;0,(IF(2050-AI$80&lt;=0,0,(2/(2050-AI$80+1))*(1-(SUM($E98:AI98)/$S$82))*$S$82*'Fixed Data'!AG$52)),0)</f>
        <v>0</v>
      </c>
      <c r="AK98" s="21">
        <f>IF($S$82&lt;0,(IF(2050-AJ$80&lt;=0,0,(2/(2050-AJ$80+1))*(1-(SUM($E98:AJ98)/$S$82))*$S$82*'Fixed Data'!AH$52)),0)</f>
        <v>0</v>
      </c>
      <c r="AL98" s="21">
        <f>IF($S$82&lt;0,(IF(2050-AK$80&lt;=0,0,(2/(2050-AK$80+1))*(1-(SUM($E98:AK98)/$S$82))*$S$82*'Fixed Data'!AI$52)),0)</f>
        <v>0</v>
      </c>
      <c r="AM98" s="21">
        <f>IF($S$82&lt;0,(IF(2050-AL$80&lt;=0,0,(2/(2050-AL$80+1))*(1-(SUM($E98:AL98)/$S$82))*$S$82*'Fixed Data'!AJ$52)),0)</f>
        <v>0</v>
      </c>
      <c r="AN98" s="21">
        <f>IF($S$82&lt;0,(IF(2050-AM$80&lt;=0,0,(2/(2050-AM$80+1))*(1-(SUM($E98:AM98)/$S$82))*$S$82*'Fixed Data'!AK$52)),0)</f>
        <v>0</v>
      </c>
      <c r="AO98" s="21">
        <f>IF($S$82&lt;0,(IF(2050-AN$80&lt;=0,0,(2/(2050-AN$80+1))*(1-(SUM($E98:AN98)/$S$82))*$S$82*'Fixed Data'!AL$52)),0)</f>
        <v>0</v>
      </c>
      <c r="AP98" s="21">
        <f>IF($S$82&lt;0,(IF(2050-AO$80&lt;=0,0,(2/(2050-AO$80+1))*(1-(SUM($E98:AO98)/$S$82))*$S$82*'Fixed Data'!AM$52)),0)</f>
        <v>0</v>
      </c>
      <c r="AQ98" s="21">
        <f>IF($S$82&lt;0,(IF(2050-AP$80&lt;=0,0,(2/(2050-AP$80+1))*(1-(SUM($E98:AP98)/$S$82))*$S$82*'Fixed Data'!AN$52)),0)</f>
        <v>0</v>
      </c>
      <c r="AR98" s="21">
        <f>IF($S$82&lt;0,(IF(2050-AQ$80&lt;=0,0,(2/(2050-AQ$80+1))*(1-(SUM($E98:AQ98)/$S$82))*$S$82*'Fixed Data'!AO$52)),0)</f>
        <v>0</v>
      </c>
      <c r="AS98" s="21">
        <f>IF($S$82&lt;0,(IF(2050-AR$80&lt;=0,0,(2/(2050-AR$80+1))*(1-(SUM($E98:AR98)/$S$82))*$S$82*'Fixed Data'!AP$52)),0)</f>
        <v>0</v>
      </c>
      <c r="AT98" s="21">
        <f>IF($S$82&lt;0,(IF(2050-AS$80&lt;=0,0,(2/(2050-AS$80+1))*(1-(SUM($E98:AS98)/$S$82))*$S$82*'Fixed Data'!AQ$52)),0)</f>
        <v>0</v>
      </c>
      <c r="AU98" s="21">
        <f>IF($S$82&lt;0,(IF(2050-AT$80&lt;=0,0,(2/(2050-AT$80+1))*(1-(SUM($E98:AT98)/$S$82))*$S$82*'Fixed Data'!AR$52)),0)</f>
        <v>0</v>
      </c>
      <c r="AV98" s="21">
        <f>IF($S$82&lt;0,(IF(2050-AU$80&lt;=0,0,(2/(2050-AU$80+1))*(1-(SUM($E98:AU98)/$S$82))*$S$82*'Fixed Data'!AS$52)),0)</f>
        <v>0</v>
      </c>
      <c r="AW98" s="21">
        <f>IF($S$82&lt;0,(IF(2050-AV$80&lt;=0,0,(2/(2050-AV$80+1))*(1-(SUM($E98:AV98)/$S$82))*$S$82*'Fixed Data'!AT$52)),0)</f>
        <v>0</v>
      </c>
      <c r="AX98" s="21">
        <f>IF($S$82&lt;0,(IF(2050-AW$80&lt;=0,0,(2/(2050-AW$80+1))*(1-(SUM($E98:AW98)/$S$82))*$S$82*'Fixed Data'!AU$52)),0)</f>
        <v>0</v>
      </c>
      <c r="AY98" s="21">
        <f>IF($S$82&lt;0,(IF(2050-AX$80&lt;=0,0,(2/(2050-AX$80+1))*(1-(SUM($E98:AX98)/$S$82))*$S$82*'Fixed Data'!AV$52)),0)</f>
        <v>0</v>
      </c>
      <c r="AZ98" s="21">
        <f>IF($S$82&lt;0,(IF(2050-AY$80&lt;=0,0,(2/(2050-AY$80+1))*(1-(SUM($E98:AY98)/$S$82))*$S$82*'Fixed Data'!AW$52)),0)</f>
        <v>0</v>
      </c>
      <c r="BA98" s="21">
        <f>IF($S$82&lt;0,(IF(2050-AZ$80&lt;=0,0,(2/(2050-AZ$80+1))*(1-(SUM($E98:AZ98)/$S$82))*$S$82*'Fixed Data'!AX$52)),0)</f>
        <v>0</v>
      </c>
      <c r="BB98" s="21">
        <f>IF($S$82&lt;0,(IF(2050-BA$80&lt;=0,0,(2/(2050-BA$80+1))*(1-(SUM($E98:BA98)/$S$82))*$S$82*'Fixed Data'!AY$52)),0)</f>
        <v>0</v>
      </c>
    </row>
    <row r="99" spans="1:54" ht="15" hidden="1" customHeight="1" outlineLevel="3">
      <c r="A99" s="8"/>
      <c r="B99" t="s">
        <v>425</v>
      </c>
      <c r="C99" t="s">
        <v>426</v>
      </c>
      <c r="D99" t="s">
        <v>379</v>
      </c>
      <c r="E99" s="18"/>
      <c r="F99" s="18"/>
      <c r="G99" s="18"/>
      <c r="H99" s="18"/>
      <c r="I99" s="18"/>
      <c r="J99" s="18"/>
      <c r="K99" s="18"/>
      <c r="L99" s="18"/>
      <c r="M99" s="18"/>
      <c r="N99" s="18"/>
      <c r="O99" s="18"/>
      <c r="P99" s="18"/>
      <c r="Q99" s="18"/>
      <c r="R99" s="18"/>
      <c r="S99" s="18"/>
      <c r="T99" s="18"/>
      <c r="U99" s="21">
        <f>IF($T$82&lt;0,(IF(2050-T$80&lt;=0,0,(2/(2050-T$80+1))*(1-(SUM($E99:T99)/$T$82))*$T$82*'Fixed Data'!R$52)),0)</f>
        <v>0</v>
      </c>
      <c r="V99" s="21">
        <f>IF($T$82&lt;0,(IF(2050-U$80&lt;=0,0,(2/(2050-U$80+1))*(1-(SUM($E99:U99)/$T$82))*$T$82*'Fixed Data'!S$52)),0)</f>
        <v>0</v>
      </c>
      <c r="W99" s="21">
        <f>IF($T$82&lt;0,(IF(2050-V$80&lt;=0,0,(2/(2050-V$80+1))*(1-(SUM($E99:V99)/$T$82))*$T$82*'Fixed Data'!T$52)),0)</f>
        <v>0</v>
      </c>
      <c r="X99" s="21">
        <f>IF($T$82&lt;0,(IF(2050-W$80&lt;=0,0,(2/(2050-W$80+1))*(1-(SUM($E99:W99)/$T$82))*$T$82*'Fixed Data'!U$52)),0)</f>
        <v>0</v>
      </c>
      <c r="Y99" s="21">
        <f>IF($T$82&lt;0,(IF(2050-X$80&lt;=0,0,(2/(2050-X$80+1))*(1-(SUM($E99:X99)/$T$82))*$T$82*'Fixed Data'!V$52)),0)</f>
        <v>0</v>
      </c>
      <c r="Z99" s="21">
        <f>IF($T$82&lt;0,(IF(2050-Y$80&lt;=0,0,(2/(2050-Y$80+1))*(1-(SUM($E99:Y99)/$T$82))*$T$82*'Fixed Data'!W$52)),0)</f>
        <v>0</v>
      </c>
      <c r="AA99" s="21">
        <f>IF($T$82&lt;0,(IF(2050-Z$80&lt;=0,0,(2/(2050-Z$80+1))*(1-(SUM($E99:Z99)/$T$82))*$T$82*'Fixed Data'!X$52)),0)</f>
        <v>0</v>
      </c>
      <c r="AB99" s="21">
        <f>IF($T$82&lt;0,(IF(2050-AA$80&lt;=0,0,(2/(2050-AA$80+1))*(1-(SUM($E99:AA99)/$T$82))*$T$82*'Fixed Data'!Y$52)),0)</f>
        <v>0</v>
      </c>
      <c r="AC99" s="21">
        <f>IF($T$82&lt;0,(IF(2050-AB$80&lt;=0,0,(2/(2050-AB$80+1))*(1-(SUM($E99:AB99)/$T$82))*$T$82*'Fixed Data'!Z$52)),0)</f>
        <v>0</v>
      </c>
      <c r="AD99" s="21">
        <f>IF($T$82&lt;0,(IF(2050-AC$80&lt;=0,0,(2/(2050-AC$80+1))*(1-(SUM($E99:AC99)/$T$82))*$T$82*'Fixed Data'!AA$52)),0)</f>
        <v>0</v>
      </c>
      <c r="AE99" s="21">
        <f>IF($T$82&lt;0,(IF(2050-AD$80&lt;=0,0,(2/(2050-AD$80+1))*(1-(SUM($E99:AD99)/$T$82))*$T$82*'Fixed Data'!AB$52)),0)</f>
        <v>0</v>
      </c>
      <c r="AF99" s="21">
        <f>IF($T$82&lt;0,(IF(2050-AE$80&lt;=0,0,(2/(2050-AE$80+1))*(1-(SUM($E99:AE99)/$T$82))*$T$82*'Fixed Data'!AC$52)),0)</f>
        <v>0</v>
      </c>
      <c r="AG99" s="21">
        <f>IF($T$82&lt;0,(IF(2050-AF$80&lt;=0,0,(2/(2050-AF$80+1))*(1-(SUM($E99:AF99)/$T$82))*$T$82*'Fixed Data'!AD$52)),0)</f>
        <v>0</v>
      </c>
      <c r="AH99" s="21">
        <f>IF($T$82&lt;0,(IF(2050-AG$80&lt;=0,0,(2/(2050-AG$80+1))*(1-(SUM($E99:AG99)/$T$82))*$T$82*'Fixed Data'!AE$52)),0)</f>
        <v>0</v>
      </c>
      <c r="AI99" s="21">
        <f>IF($T$82&lt;0,(IF(2050-AH$80&lt;=0,0,(2/(2050-AH$80+1))*(1-(SUM($E99:AH99)/$T$82))*$T$82*'Fixed Data'!AF$52)),0)</f>
        <v>0</v>
      </c>
      <c r="AJ99" s="21">
        <f>IF($T$82&lt;0,(IF(2050-AI$80&lt;=0,0,(2/(2050-AI$80+1))*(1-(SUM($E99:AI99)/$T$82))*$T$82*'Fixed Data'!AG$52)),0)</f>
        <v>0</v>
      </c>
      <c r="AK99" s="21">
        <f>IF($T$82&lt;0,(IF(2050-AJ$80&lt;=0,0,(2/(2050-AJ$80+1))*(1-(SUM($E99:AJ99)/$T$82))*$T$82*'Fixed Data'!AH$52)),0)</f>
        <v>0</v>
      </c>
      <c r="AL99" s="21">
        <f>IF($T$82&lt;0,(IF(2050-AK$80&lt;=0,0,(2/(2050-AK$80+1))*(1-(SUM($E99:AK99)/$T$82))*$T$82*'Fixed Data'!AI$52)),0)</f>
        <v>0</v>
      </c>
      <c r="AM99" s="21">
        <f>IF($T$82&lt;0,(IF(2050-AL$80&lt;=0,0,(2/(2050-AL$80+1))*(1-(SUM($E99:AL99)/$T$82))*$T$82*'Fixed Data'!AJ$52)),0)</f>
        <v>0</v>
      </c>
      <c r="AN99" s="21">
        <f>IF($T$82&lt;0,(IF(2050-AM$80&lt;=0,0,(2/(2050-AM$80+1))*(1-(SUM($E99:AM99)/$T$82))*$T$82*'Fixed Data'!AK$52)),0)</f>
        <v>0</v>
      </c>
      <c r="AO99" s="21">
        <f>IF($T$82&lt;0,(IF(2050-AN$80&lt;=0,0,(2/(2050-AN$80+1))*(1-(SUM($E99:AN99)/$T$82))*$T$82*'Fixed Data'!AL$52)),0)</f>
        <v>0</v>
      </c>
      <c r="AP99" s="21">
        <f>IF($T$82&lt;0,(IF(2050-AO$80&lt;=0,0,(2/(2050-AO$80+1))*(1-(SUM($E99:AO99)/$T$82))*$T$82*'Fixed Data'!AM$52)),0)</f>
        <v>0</v>
      </c>
      <c r="AQ99" s="21">
        <f>IF($T$82&lt;0,(IF(2050-AP$80&lt;=0,0,(2/(2050-AP$80+1))*(1-(SUM($E99:AP99)/$T$82))*$T$82*'Fixed Data'!AN$52)),0)</f>
        <v>0</v>
      </c>
      <c r="AR99" s="21">
        <f>IF($T$82&lt;0,(IF(2050-AQ$80&lt;=0,0,(2/(2050-AQ$80+1))*(1-(SUM($E99:AQ99)/$T$82))*$T$82*'Fixed Data'!AO$52)),0)</f>
        <v>0</v>
      </c>
      <c r="AS99" s="21">
        <f>IF($T$82&lt;0,(IF(2050-AR$80&lt;=0,0,(2/(2050-AR$80+1))*(1-(SUM($E99:AR99)/$T$82))*$T$82*'Fixed Data'!AP$52)),0)</f>
        <v>0</v>
      </c>
      <c r="AT99" s="21">
        <f>IF($T$82&lt;0,(IF(2050-AS$80&lt;=0,0,(2/(2050-AS$80+1))*(1-(SUM($E99:AS99)/$T$82))*$T$82*'Fixed Data'!AQ$52)),0)</f>
        <v>0</v>
      </c>
      <c r="AU99" s="21">
        <f>IF($T$82&lt;0,(IF(2050-AT$80&lt;=0,0,(2/(2050-AT$80+1))*(1-(SUM($E99:AT99)/$T$82))*$T$82*'Fixed Data'!AR$52)),0)</f>
        <v>0</v>
      </c>
      <c r="AV99" s="21">
        <f>IF($T$82&lt;0,(IF(2050-AU$80&lt;=0,0,(2/(2050-AU$80+1))*(1-(SUM($E99:AU99)/$T$82))*$T$82*'Fixed Data'!AS$52)),0)</f>
        <v>0</v>
      </c>
      <c r="AW99" s="21">
        <f>IF($T$82&lt;0,(IF(2050-AV$80&lt;=0,0,(2/(2050-AV$80+1))*(1-(SUM($E99:AV99)/$T$82))*$T$82*'Fixed Data'!AT$52)),0)</f>
        <v>0</v>
      </c>
      <c r="AX99" s="21">
        <f>IF($T$82&lt;0,(IF(2050-AW$80&lt;=0,0,(2/(2050-AW$80+1))*(1-(SUM($E99:AW99)/$T$82))*$T$82*'Fixed Data'!AU$52)),0)</f>
        <v>0</v>
      </c>
      <c r="AY99" s="21">
        <f>IF($T$82&lt;0,(IF(2050-AX$80&lt;=0,0,(2/(2050-AX$80+1))*(1-(SUM($E99:AX99)/$T$82))*$T$82*'Fixed Data'!AV$52)),0)</f>
        <v>0</v>
      </c>
      <c r="AZ99" s="21">
        <f>IF($T$82&lt;0,(IF(2050-AY$80&lt;=0,0,(2/(2050-AY$80+1))*(1-(SUM($E99:AY99)/$T$82))*$T$82*'Fixed Data'!AW$52)),0)</f>
        <v>0</v>
      </c>
      <c r="BA99" s="21">
        <f>IF($T$82&lt;0,(IF(2050-AZ$80&lt;=0,0,(2/(2050-AZ$80+1))*(1-(SUM($E99:AZ99)/$T$82))*$T$82*'Fixed Data'!AX$52)),0)</f>
        <v>0</v>
      </c>
      <c r="BB99" s="21">
        <f>IF($T$82&lt;0,(IF(2050-BA$80&lt;=0,0,(2/(2050-BA$80+1))*(1-(SUM($E99:BA99)/$T$82))*$T$82*'Fixed Data'!AY$52)),0)</f>
        <v>0</v>
      </c>
    </row>
    <row r="100" spans="1:54" ht="15" hidden="1" customHeight="1" outlineLevel="3">
      <c r="A100" s="8"/>
      <c r="B100" t="s">
        <v>427</v>
      </c>
      <c r="C100" t="s">
        <v>428</v>
      </c>
      <c r="D100" t="s">
        <v>379</v>
      </c>
      <c r="E100" s="18"/>
      <c r="F100" s="18"/>
      <c r="G100" s="18"/>
      <c r="H100" s="18"/>
      <c r="I100" s="18"/>
      <c r="J100" s="18"/>
      <c r="K100" s="18"/>
      <c r="L100" s="18"/>
      <c r="M100" s="18"/>
      <c r="N100" s="18"/>
      <c r="O100" s="18"/>
      <c r="P100" s="18"/>
      <c r="Q100" s="18"/>
      <c r="R100" s="18"/>
      <c r="S100" s="18"/>
      <c r="T100" s="18"/>
      <c r="U100" s="18"/>
      <c r="V100" s="21">
        <f>IF($U$82&lt;0,(IF(2050-U$80&lt;=0,0,(2/(2050-U$80+1))*(1-(SUM($E100:U100)/$U$82))*$U$82*'Fixed Data'!S$52)),0)</f>
        <v>0</v>
      </c>
      <c r="W100" s="21">
        <f>IF($U$82&lt;0,(IF(2050-V$80&lt;=0,0,(2/(2050-V$80+1))*(1-(SUM($E100:V100)/$U$82))*$U$82*'Fixed Data'!T$52)),0)</f>
        <v>0</v>
      </c>
      <c r="X100" s="21">
        <f>IF($U$82&lt;0,(IF(2050-W$80&lt;=0,0,(2/(2050-W$80+1))*(1-(SUM($E100:W100)/$U$82))*$U$82*'Fixed Data'!U$52)),0)</f>
        <v>0</v>
      </c>
      <c r="Y100" s="21">
        <f>IF($U$82&lt;0,(IF(2050-X$80&lt;=0,0,(2/(2050-X$80+1))*(1-(SUM($E100:X100)/$U$82))*$U$82*'Fixed Data'!V$52)),0)</f>
        <v>0</v>
      </c>
      <c r="Z100" s="21">
        <f>IF($U$82&lt;0,(IF(2050-Y$80&lt;=0,0,(2/(2050-Y$80+1))*(1-(SUM($E100:Y100)/$U$82))*$U$82*'Fixed Data'!W$52)),0)</f>
        <v>0</v>
      </c>
      <c r="AA100" s="21">
        <f>IF($U$82&lt;0,(IF(2050-Z$80&lt;=0,0,(2/(2050-Z$80+1))*(1-(SUM($E100:Z100)/$U$82))*$U$82*'Fixed Data'!X$52)),0)</f>
        <v>0</v>
      </c>
      <c r="AB100" s="21">
        <f>IF($U$82&lt;0,(IF(2050-AA$80&lt;=0,0,(2/(2050-AA$80+1))*(1-(SUM($E100:AA100)/$U$82))*$U$82*'Fixed Data'!Y$52)),0)</f>
        <v>0</v>
      </c>
      <c r="AC100" s="21">
        <f>IF($U$82&lt;0,(IF(2050-AB$80&lt;=0,0,(2/(2050-AB$80+1))*(1-(SUM($E100:AB100)/$U$82))*$U$82*'Fixed Data'!Z$52)),0)</f>
        <v>0</v>
      </c>
      <c r="AD100" s="21">
        <f>IF($U$82&lt;0,(IF(2050-AC$80&lt;=0,0,(2/(2050-AC$80+1))*(1-(SUM($E100:AC100)/$U$82))*$U$82*'Fixed Data'!AA$52)),0)</f>
        <v>0</v>
      </c>
      <c r="AE100" s="21">
        <f>IF($U$82&lt;0,(IF(2050-AD$80&lt;=0,0,(2/(2050-AD$80+1))*(1-(SUM($E100:AD100)/$U$82))*$U$82*'Fixed Data'!AB$52)),0)</f>
        <v>0</v>
      </c>
      <c r="AF100" s="21">
        <f>IF($U$82&lt;0,(IF(2050-AE$80&lt;=0,0,(2/(2050-AE$80+1))*(1-(SUM($E100:AE100)/$U$82))*$U$82*'Fixed Data'!AC$52)),0)</f>
        <v>0</v>
      </c>
      <c r="AG100" s="21">
        <f>IF($U$82&lt;0,(IF(2050-AF$80&lt;=0,0,(2/(2050-AF$80+1))*(1-(SUM($E100:AF100)/$U$82))*$U$82*'Fixed Data'!AD$52)),0)</f>
        <v>0</v>
      </c>
      <c r="AH100" s="21">
        <f>IF($U$82&lt;0,(IF(2050-AG$80&lt;=0,0,(2/(2050-AG$80+1))*(1-(SUM($E100:AG100)/$U$82))*$U$82*'Fixed Data'!AE$52)),0)</f>
        <v>0</v>
      </c>
      <c r="AI100" s="21">
        <f>IF($U$82&lt;0,(IF(2050-AH$80&lt;=0,0,(2/(2050-AH$80+1))*(1-(SUM($E100:AH100)/$U$82))*$U$82*'Fixed Data'!AF$52)),0)</f>
        <v>0</v>
      </c>
      <c r="AJ100" s="21">
        <f>IF($U$82&lt;0,(IF(2050-AI$80&lt;=0,0,(2/(2050-AI$80+1))*(1-(SUM($E100:AI100)/$U$82))*$U$82*'Fixed Data'!AG$52)),0)</f>
        <v>0</v>
      </c>
      <c r="AK100" s="21">
        <f>IF($U$82&lt;0,(IF(2050-AJ$80&lt;=0,0,(2/(2050-AJ$80+1))*(1-(SUM($E100:AJ100)/$U$82))*$U$82*'Fixed Data'!AH$52)),0)</f>
        <v>0</v>
      </c>
      <c r="AL100" s="21">
        <f>IF($U$82&lt;0,(IF(2050-AK$80&lt;=0,0,(2/(2050-AK$80+1))*(1-(SUM($E100:AK100)/$U$82))*$U$82*'Fixed Data'!AI$52)),0)</f>
        <v>0</v>
      </c>
      <c r="AM100" s="21">
        <f>IF($U$82&lt;0,(IF(2050-AL$80&lt;=0,0,(2/(2050-AL$80+1))*(1-(SUM($E100:AL100)/$U$82))*$U$82*'Fixed Data'!AJ$52)),0)</f>
        <v>0</v>
      </c>
      <c r="AN100" s="21">
        <f>IF($U$82&lt;0,(IF(2050-AM$80&lt;=0,0,(2/(2050-AM$80+1))*(1-(SUM($E100:AM100)/$U$82))*$U$82*'Fixed Data'!AK$52)),0)</f>
        <v>0</v>
      </c>
      <c r="AO100" s="21">
        <f>IF($U$82&lt;0,(IF(2050-AN$80&lt;=0,0,(2/(2050-AN$80+1))*(1-(SUM($E100:AN100)/$U$82))*$U$82*'Fixed Data'!AL$52)),0)</f>
        <v>0</v>
      </c>
      <c r="AP100" s="21">
        <f>IF($U$82&lt;0,(IF(2050-AO$80&lt;=0,0,(2/(2050-AO$80+1))*(1-(SUM($E100:AO100)/$U$82))*$U$82*'Fixed Data'!AM$52)),0)</f>
        <v>0</v>
      </c>
      <c r="AQ100" s="21">
        <f>IF($U$82&lt;0,(IF(2050-AP$80&lt;=0,0,(2/(2050-AP$80+1))*(1-(SUM($E100:AP100)/$U$82))*$U$82*'Fixed Data'!AN$52)),0)</f>
        <v>0</v>
      </c>
      <c r="AR100" s="21">
        <f>IF($U$82&lt;0,(IF(2050-AQ$80&lt;=0,0,(2/(2050-AQ$80+1))*(1-(SUM($E100:AQ100)/$U$82))*$U$82*'Fixed Data'!AO$52)),0)</f>
        <v>0</v>
      </c>
      <c r="AS100" s="21">
        <f>IF($U$82&lt;0,(IF(2050-AR$80&lt;=0,0,(2/(2050-AR$80+1))*(1-(SUM($E100:AR100)/$U$82))*$U$82*'Fixed Data'!AP$52)),0)</f>
        <v>0</v>
      </c>
      <c r="AT100" s="21">
        <f>IF($U$82&lt;0,(IF(2050-AS$80&lt;=0,0,(2/(2050-AS$80+1))*(1-(SUM($E100:AS100)/$U$82))*$U$82*'Fixed Data'!AQ$52)),0)</f>
        <v>0</v>
      </c>
      <c r="AU100" s="21">
        <f>IF($U$82&lt;0,(IF(2050-AT$80&lt;=0,0,(2/(2050-AT$80+1))*(1-(SUM($E100:AT100)/$U$82))*$U$82*'Fixed Data'!AR$52)),0)</f>
        <v>0</v>
      </c>
      <c r="AV100" s="21">
        <f>IF($U$82&lt;0,(IF(2050-AU$80&lt;=0,0,(2/(2050-AU$80+1))*(1-(SUM($E100:AU100)/$U$82))*$U$82*'Fixed Data'!AS$52)),0)</f>
        <v>0</v>
      </c>
      <c r="AW100" s="21">
        <f>IF($U$82&lt;0,(IF(2050-AV$80&lt;=0,0,(2/(2050-AV$80+1))*(1-(SUM($E100:AV100)/$U$82))*$U$82*'Fixed Data'!AT$52)),0)</f>
        <v>0</v>
      </c>
      <c r="AX100" s="21">
        <f>IF($U$82&lt;0,(IF(2050-AW$80&lt;=0,0,(2/(2050-AW$80+1))*(1-(SUM($E100:AW100)/$U$82))*$U$82*'Fixed Data'!AU$52)),0)</f>
        <v>0</v>
      </c>
      <c r="AY100" s="21">
        <f>IF($U$82&lt;0,(IF(2050-AX$80&lt;=0,0,(2/(2050-AX$80+1))*(1-(SUM($E100:AX100)/$U$82))*$U$82*'Fixed Data'!AV$52)),0)</f>
        <v>0</v>
      </c>
      <c r="AZ100" s="21">
        <f>IF($U$82&lt;0,(IF(2050-AY$80&lt;=0,0,(2/(2050-AY$80+1))*(1-(SUM($E100:AY100)/$U$82))*$U$82*'Fixed Data'!AW$52)),0)</f>
        <v>0</v>
      </c>
      <c r="BA100" s="21">
        <f>IF($U$82&lt;0,(IF(2050-AZ$80&lt;=0,0,(2/(2050-AZ$80+1))*(1-(SUM($E100:AZ100)/$U$82))*$U$82*'Fixed Data'!AX$52)),0)</f>
        <v>0</v>
      </c>
      <c r="BB100" s="21">
        <f>IF($U$82&lt;0,(IF(2050-BA$80&lt;=0,0,(2/(2050-BA$80+1))*(1-(SUM($E100:BA100)/$U$82))*$U$82*'Fixed Data'!AY$52)),0)</f>
        <v>0</v>
      </c>
    </row>
    <row r="101" spans="1:54" ht="15" hidden="1" customHeight="1" outlineLevel="3">
      <c r="A101" s="8"/>
      <c r="B101" t="s">
        <v>429</v>
      </c>
      <c r="C101" t="s">
        <v>430</v>
      </c>
      <c r="D101" t="s">
        <v>379</v>
      </c>
      <c r="E101" s="18"/>
      <c r="F101" s="18"/>
      <c r="G101" s="18"/>
      <c r="H101" s="18"/>
      <c r="I101" s="18"/>
      <c r="J101" s="18"/>
      <c r="K101" s="18"/>
      <c r="L101" s="18"/>
      <c r="M101" s="18"/>
      <c r="N101" s="18"/>
      <c r="O101" s="18"/>
      <c r="P101" s="18"/>
      <c r="Q101" s="18"/>
      <c r="R101" s="18"/>
      <c r="S101" s="18"/>
      <c r="T101" s="18"/>
      <c r="U101" s="18"/>
      <c r="V101" s="18"/>
      <c r="W101" s="21">
        <f>IF($V$82&lt;0,(IF(2050-V$80&lt;=0,0,(2/(2050-V$80+1))*(1-(SUM($E101:V101)/$V$82))*$V$82*'Fixed Data'!T$52)),0)</f>
        <v>0</v>
      </c>
      <c r="X101" s="21">
        <f>IF($V$82&lt;0,(IF(2050-W$80&lt;=0,0,(2/(2050-W$80+1))*(1-(SUM($E101:W101)/$V$82))*$V$82*'Fixed Data'!U$52)),0)</f>
        <v>0</v>
      </c>
      <c r="Y101" s="21">
        <f>IF($V$82&lt;0,(IF(2050-X$80&lt;=0,0,(2/(2050-X$80+1))*(1-(SUM($E101:X101)/$V$82))*$V$82*'Fixed Data'!V$52)),0)</f>
        <v>0</v>
      </c>
      <c r="Z101" s="21">
        <f>IF($V$82&lt;0,(IF(2050-Y$80&lt;=0,0,(2/(2050-Y$80+1))*(1-(SUM($E101:Y101)/$V$82))*$V$82*'Fixed Data'!W$52)),0)</f>
        <v>0</v>
      </c>
      <c r="AA101" s="21">
        <f>IF($V$82&lt;0,(IF(2050-Z$80&lt;=0,0,(2/(2050-Z$80+1))*(1-(SUM($E101:Z101)/$V$82))*$V$82*'Fixed Data'!X$52)),0)</f>
        <v>0</v>
      </c>
      <c r="AB101" s="21">
        <f>IF($V$82&lt;0,(IF(2050-AA$80&lt;=0,0,(2/(2050-AA$80+1))*(1-(SUM($E101:AA101)/$V$82))*$V$82*'Fixed Data'!Y$52)),0)</f>
        <v>0</v>
      </c>
      <c r="AC101" s="21">
        <f>IF($V$82&lt;0,(IF(2050-AB$80&lt;=0,0,(2/(2050-AB$80+1))*(1-(SUM($E101:AB101)/$V$82))*$V$82*'Fixed Data'!Z$52)),0)</f>
        <v>0</v>
      </c>
      <c r="AD101" s="21">
        <f>IF($V$82&lt;0,(IF(2050-AC$80&lt;=0,0,(2/(2050-AC$80+1))*(1-(SUM($E101:AC101)/$V$82))*$V$82*'Fixed Data'!AA$52)),0)</f>
        <v>0</v>
      </c>
      <c r="AE101" s="21">
        <f>IF($V$82&lt;0,(IF(2050-AD$80&lt;=0,0,(2/(2050-AD$80+1))*(1-(SUM($E101:AD101)/$V$82))*$V$82*'Fixed Data'!AB$52)),0)</f>
        <v>0</v>
      </c>
      <c r="AF101" s="21">
        <f>IF($V$82&lt;0,(IF(2050-AE$80&lt;=0,0,(2/(2050-AE$80+1))*(1-(SUM($E101:AE101)/$V$82))*$V$82*'Fixed Data'!AC$52)),0)</f>
        <v>0</v>
      </c>
      <c r="AG101" s="21">
        <f>IF($V$82&lt;0,(IF(2050-AF$80&lt;=0,0,(2/(2050-AF$80+1))*(1-(SUM($E101:AF101)/$V$82))*$V$82*'Fixed Data'!AD$52)),0)</f>
        <v>0</v>
      </c>
      <c r="AH101" s="21">
        <f>IF($V$82&lt;0,(IF(2050-AG$80&lt;=0,0,(2/(2050-AG$80+1))*(1-(SUM($E101:AG101)/$V$82))*$V$82*'Fixed Data'!AE$52)),0)</f>
        <v>0</v>
      </c>
      <c r="AI101" s="21">
        <f>IF($V$82&lt;0,(IF(2050-AH$80&lt;=0,0,(2/(2050-AH$80+1))*(1-(SUM($E101:AH101)/$V$82))*$V$82*'Fixed Data'!AF$52)),0)</f>
        <v>0</v>
      </c>
      <c r="AJ101" s="21">
        <f>IF($V$82&lt;0,(IF(2050-AI$80&lt;=0,0,(2/(2050-AI$80+1))*(1-(SUM($E101:AI101)/$V$82))*$V$82*'Fixed Data'!AG$52)),0)</f>
        <v>0</v>
      </c>
      <c r="AK101" s="21">
        <f>IF($V$82&lt;0,(IF(2050-AJ$80&lt;=0,0,(2/(2050-AJ$80+1))*(1-(SUM($E101:AJ101)/$V$82))*$V$82*'Fixed Data'!AH$52)),0)</f>
        <v>0</v>
      </c>
      <c r="AL101" s="21">
        <f>IF($V$82&lt;0,(IF(2050-AK$80&lt;=0,0,(2/(2050-AK$80+1))*(1-(SUM($E101:AK101)/$V$82))*$V$82*'Fixed Data'!AI$52)),0)</f>
        <v>0</v>
      </c>
      <c r="AM101" s="21">
        <f>IF($V$82&lt;0,(IF(2050-AL$80&lt;=0,0,(2/(2050-AL$80+1))*(1-(SUM($E101:AL101)/$V$82))*$V$82*'Fixed Data'!AJ$52)),0)</f>
        <v>0</v>
      </c>
      <c r="AN101" s="21">
        <f>IF($V$82&lt;0,(IF(2050-AM$80&lt;=0,0,(2/(2050-AM$80+1))*(1-(SUM($E101:AM101)/$V$82))*$V$82*'Fixed Data'!AK$52)),0)</f>
        <v>0</v>
      </c>
      <c r="AO101" s="21">
        <f>IF($V$82&lt;0,(IF(2050-AN$80&lt;=0,0,(2/(2050-AN$80+1))*(1-(SUM($E101:AN101)/$V$82))*$V$82*'Fixed Data'!AL$52)),0)</f>
        <v>0</v>
      </c>
      <c r="AP101" s="21">
        <f>IF($V$82&lt;0,(IF(2050-AO$80&lt;=0,0,(2/(2050-AO$80+1))*(1-(SUM($E101:AO101)/$V$82))*$V$82*'Fixed Data'!AM$52)),0)</f>
        <v>0</v>
      </c>
      <c r="AQ101" s="21">
        <f>IF($V$82&lt;0,(IF(2050-AP$80&lt;=0,0,(2/(2050-AP$80+1))*(1-(SUM($E101:AP101)/$V$82))*$V$82*'Fixed Data'!AN$52)),0)</f>
        <v>0</v>
      </c>
      <c r="AR101" s="21">
        <f>IF($V$82&lt;0,(IF(2050-AQ$80&lt;=0,0,(2/(2050-AQ$80+1))*(1-(SUM($E101:AQ101)/$V$82))*$V$82*'Fixed Data'!AO$52)),0)</f>
        <v>0</v>
      </c>
      <c r="AS101" s="21">
        <f>IF($V$82&lt;0,(IF(2050-AR$80&lt;=0,0,(2/(2050-AR$80+1))*(1-(SUM($E101:AR101)/$V$82))*$V$82*'Fixed Data'!AP$52)),0)</f>
        <v>0</v>
      </c>
      <c r="AT101" s="21">
        <f>IF($V$82&lt;0,(IF(2050-AS$80&lt;=0,0,(2/(2050-AS$80+1))*(1-(SUM($E101:AS101)/$V$82))*$V$82*'Fixed Data'!AQ$52)),0)</f>
        <v>0</v>
      </c>
      <c r="AU101" s="21">
        <f>IF($V$82&lt;0,(IF(2050-AT$80&lt;=0,0,(2/(2050-AT$80+1))*(1-(SUM($E101:AT101)/$V$82))*$V$82*'Fixed Data'!AR$52)),0)</f>
        <v>0</v>
      </c>
      <c r="AV101" s="21">
        <f>IF($V$82&lt;0,(IF(2050-AU$80&lt;=0,0,(2/(2050-AU$80+1))*(1-(SUM($E101:AU101)/$V$82))*$V$82*'Fixed Data'!AS$52)),0)</f>
        <v>0</v>
      </c>
      <c r="AW101" s="21">
        <f>IF($V$82&lt;0,(IF(2050-AV$80&lt;=0,0,(2/(2050-AV$80+1))*(1-(SUM($E101:AV101)/$V$82))*$V$82*'Fixed Data'!AT$52)),0)</f>
        <v>0</v>
      </c>
      <c r="AX101" s="21">
        <f>IF($V$82&lt;0,(IF(2050-AW$80&lt;=0,0,(2/(2050-AW$80+1))*(1-(SUM($E101:AW101)/$V$82))*$V$82*'Fixed Data'!AU$52)),0)</f>
        <v>0</v>
      </c>
      <c r="AY101" s="21">
        <f>IF($V$82&lt;0,(IF(2050-AX$80&lt;=0,0,(2/(2050-AX$80+1))*(1-(SUM($E101:AX101)/$V$82))*$V$82*'Fixed Data'!AV$52)),0)</f>
        <v>0</v>
      </c>
      <c r="AZ101" s="21">
        <f>IF($V$82&lt;0,(IF(2050-AY$80&lt;=0,0,(2/(2050-AY$80+1))*(1-(SUM($E101:AY101)/$V$82))*$V$82*'Fixed Data'!AW$52)),0)</f>
        <v>0</v>
      </c>
      <c r="BA101" s="21">
        <f>IF($V$82&lt;0,(IF(2050-AZ$80&lt;=0,0,(2/(2050-AZ$80+1))*(1-(SUM($E101:AZ101)/$V$82))*$V$82*'Fixed Data'!AX$52)),0)</f>
        <v>0</v>
      </c>
      <c r="BB101" s="21">
        <f>IF($V$82&lt;0,(IF(2050-BA$80&lt;=0,0,(2/(2050-BA$80+1))*(1-(SUM($E101:BA101)/$V$82))*$V$82*'Fixed Data'!AY$52)),0)</f>
        <v>0</v>
      </c>
    </row>
    <row r="102" spans="1:54" ht="15" hidden="1" customHeight="1" outlineLevel="3">
      <c r="A102" s="8"/>
      <c r="B102" t="s">
        <v>431</v>
      </c>
      <c r="C102" t="s">
        <v>432</v>
      </c>
      <c r="D102" t="s">
        <v>379</v>
      </c>
      <c r="E102" s="18"/>
      <c r="F102" s="18"/>
      <c r="G102" s="18"/>
      <c r="H102" s="18"/>
      <c r="I102" s="18"/>
      <c r="J102" s="18"/>
      <c r="K102" s="18"/>
      <c r="L102" s="18"/>
      <c r="M102" s="18"/>
      <c r="N102" s="18"/>
      <c r="O102" s="18"/>
      <c r="P102" s="18"/>
      <c r="Q102" s="18"/>
      <c r="R102" s="18"/>
      <c r="S102" s="18"/>
      <c r="T102" s="18"/>
      <c r="U102" s="18"/>
      <c r="V102" s="18"/>
      <c r="W102" s="18"/>
      <c r="X102" s="21">
        <f>IF($W$82&lt;0,(IF(2050-W$80&lt;=0,0,(2/(2050-W$80+1))*(1-(SUM($E102:W102)/$W$82))*$W$82*'Fixed Data'!U$52)),0)</f>
        <v>0</v>
      </c>
      <c r="Y102" s="21">
        <f>IF($W$82&lt;0,(IF(2050-X$80&lt;=0,0,(2/(2050-X$80+1))*(1-(SUM($E102:X102)/$W$82))*$W$82*'Fixed Data'!V$52)),0)</f>
        <v>0</v>
      </c>
      <c r="Z102" s="21">
        <f>IF($W$82&lt;0,(IF(2050-Y$80&lt;=0,0,(2/(2050-Y$80+1))*(1-(SUM($E102:Y102)/$W$82))*$W$82*'Fixed Data'!W$52)),0)</f>
        <v>0</v>
      </c>
      <c r="AA102" s="21">
        <f>IF($W$82&lt;0,(IF(2050-Z$80&lt;=0,0,(2/(2050-Z$80+1))*(1-(SUM($E102:Z102)/$W$82))*$W$82*'Fixed Data'!X$52)),0)</f>
        <v>0</v>
      </c>
      <c r="AB102" s="21">
        <f>IF($W$82&lt;0,(IF(2050-AA$80&lt;=0,0,(2/(2050-AA$80+1))*(1-(SUM($E102:AA102)/$W$82))*$W$82*'Fixed Data'!Y$52)),0)</f>
        <v>0</v>
      </c>
      <c r="AC102" s="21">
        <f>IF($W$82&lt;0,(IF(2050-AB$80&lt;=0,0,(2/(2050-AB$80+1))*(1-(SUM($E102:AB102)/$W$82))*$W$82*'Fixed Data'!Z$52)),0)</f>
        <v>0</v>
      </c>
      <c r="AD102" s="21">
        <f>IF($W$82&lt;0,(IF(2050-AC$80&lt;=0,0,(2/(2050-AC$80+1))*(1-(SUM($E102:AC102)/$W$82))*$W$82*'Fixed Data'!AA$52)),0)</f>
        <v>0</v>
      </c>
      <c r="AE102" s="21">
        <f>IF($W$82&lt;0,(IF(2050-AD$80&lt;=0,0,(2/(2050-AD$80+1))*(1-(SUM($E102:AD102)/$W$82))*$W$82*'Fixed Data'!AB$52)),0)</f>
        <v>0</v>
      </c>
      <c r="AF102" s="21">
        <f>IF($W$82&lt;0,(IF(2050-AE$80&lt;=0,0,(2/(2050-AE$80+1))*(1-(SUM($E102:AE102)/$W$82))*$W$82*'Fixed Data'!AC$52)),0)</f>
        <v>0</v>
      </c>
      <c r="AG102" s="21">
        <f>IF($W$82&lt;0,(IF(2050-AF$80&lt;=0,0,(2/(2050-AF$80+1))*(1-(SUM($E102:AF102)/$W$82))*$W$82*'Fixed Data'!AD$52)),0)</f>
        <v>0</v>
      </c>
      <c r="AH102" s="21">
        <f>IF($W$82&lt;0,(IF(2050-AG$80&lt;=0,0,(2/(2050-AG$80+1))*(1-(SUM($E102:AG102)/$W$82))*$W$82*'Fixed Data'!AE$52)),0)</f>
        <v>0</v>
      </c>
      <c r="AI102" s="21">
        <f>IF($W$82&lt;0,(IF(2050-AH$80&lt;=0,0,(2/(2050-AH$80+1))*(1-(SUM($E102:AH102)/$W$82))*$W$82*'Fixed Data'!AF$52)),0)</f>
        <v>0</v>
      </c>
      <c r="AJ102" s="21">
        <f>IF($W$82&lt;0,(IF(2050-AI$80&lt;=0,0,(2/(2050-AI$80+1))*(1-(SUM($E102:AI102)/$W$82))*$W$82*'Fixed Data'!AG$52)),0)</f>
        <v>0</v>
      </c>
      <c r="AK102" s="21">
        <f>IF($W$82&lt;0,(IF(2050-AJ$80&lt;=0,0,(2/(2050-AJ$80+1))*(1-(SUM($E102:AJ102)/$W$82))*$W$82*'Fixed Data'!AH$52)),0)</f>
        <v>0</v>
      </c>
      <c r="AL102" s="21">
        <f>IF($W$82&lt;0,(IF(2050-AK$80&lt;=0,0,(2/(2050-AK$80+1))*(1-(SUM($E102:AK102)/$W$82))*$W$82*'Fixed Data'!AI$52)),0)</f>
        <v>0</v>
      </c>
      <c r="AM102" s="21">
        <f>IF($W$82&lt;0,(IF(2050-AL$80&lt;=0,0,(2/(2050-AL$80+1))*(1-(SUM($E102:AL102)/$W$82))*$W$82*'Fixed Data'!AJ$52)),0)</f>
        <v>0</v>
      </c>
      <c r="AN102" s="21">
        <f>IF($W$82&lt;0,(IF(2050-AM$80&lt;=0,0,(2/(2050-AM$80+1))*(1-(SUM($E102:AM102)/$W$82))*$W$82*'Fixed Data'!AK$52)),0)</f>
        <v>0</v>
      </c>
      <c r="AO102" s="21">
        <f>IF($W$82&lt;0,(IF(2050-AN$80&lt;=0,0,(2/(2050-AN$80+1))*(1-(SUM($E102:AN102)/$W$82))*$W$82*'Fixed Data'!AL$52)),0)</f>
        <v>0</v>
      </c>
      <c r="AP102" s="21">
        <f>IF($W$82&lt;0,(IF(2050-AO$80&lt;=0,0,(2/(2050-AO$80+1))*(1-(SUM($E102:AO102)/$W$82))*$W$82*'Fixed Data'!AM$52)),0)</f>
        <v>0</v>
      </c>
      <c r="AQ102" s="21">
        <f>IF($W$82&lt;0,(IF(2050-AP$80&lt;=0,0,(2/(2050-AP$80+1))*(1-(SUM($E102:AP102)/$W$82))*$W$82*'Fixed Data'!AN$52)),0)</f>
        <v>0</v>
      </c>
      <c r="AR102" s="21">
        <f>IF($W$82&lt;0,(IF(2050-AQ$80&lt;=0,0,(2/(2050-AQ$80+1))*(1-(SUM($E102:AQ102)/$W$82))*$W$82*'Fixed Data'!AO$52)),0)</f>
        <v>0</v>
      </c>
      <c r="AS102" s="21">
        <f>IF($W$82&lt;0,(IF(2050-AR$80&lt;=0,0,(2/(2050-AR$80+1))*(1-(SUM($E102:AR102)/$W$82))*$W$82*'Fixed Data'!AP$52)),0)</f>
        <v>0</v>
      </c>
      <c r="AT102" s="21">
        <f>IF($W$82&lt;0,(IF(2050-AS$80&lt;=0,0,(2/(2050-AS$80+1))*(1-(SUM($E102:AS102)/$W$82))*$W$82*'Fixed Data'!AQ$52)),0)</f>
        <v>0</v>
      </c>
      <c r="AU102" s="21">
        <f>IF($W$82&lt;0,(IF(2050-AT$80&lt;=0,0,(2/(2050-AT$80+1))*(1-(SUM($E102:AT102)/$W$82))*$W$82*'Fixed Data'!AR$52)),0)</f>
        <v>0</v>
      </c>
      <c r="AV102" s="21">
        <f>IF($W$82&lt;0,(IF(2050-AU$80&lt;=0,0,(2/(2050-AU$80+1))*(1-(SUM($E102:AU102)/$W$82))*$W$82*'Fixed Data'!AS$52)),0)</f>
        <v>0</v>
      </c>
      <c r="AW102" s="21">
        <f>IF($W$82&lt;0,(IF(2050-AV$80&lt;=0,0,(2/(2050-AV$80+1))*(1-(SUM($E102:AV102)/$W$82))*$W$82*'Fixed Data'!AT$52)),0)</f>
        <v>0</v>
      </c>
      <c r="AX102" s="21">
        <f>IF($W$82&lt;0,(IF(2050-AW$80&lt;=0,0,(2/(2050-AW$80+1))*(1-(SUM($E102:AW102)/$W$82))*$W$82*'Fixed Data'!AU$52)),0)</f>
        <v>0</v>
      </c>
      <c r="AY102" s="21">
        <f>IF($W$82&lt;0,(IF(2050-AX$80&lt;=0,0,(2/(2050-AX$80+1))*(1-(SUM($E102:AX102)/$W$82))*$W$82*'Fixed Data'!AV$52)),0)</f>
        <v>0</v>
      </c>
      <c r="AZ102" s="21">
        <f>IF($W$82&lt;0,(IF(2050-AY$80&lt;=0,0,(2/(2050-AY$80+1))*(1-(SUM($E102:AY102)/$W$82))*$W$82*'Fixed Data'!AW$52)),0)</f>
        <v>0</v>
      </c>
      <c r="BA102" s="21">
        <f>IF($W$82&lt;0,(IF(2050-AZ$80&lt;=0,0,(2/(2050-AZ$80+1))*(1-(SUM($E102:AZ102)/$W$82))*$W$82*'Fixed Data'!AX$52)),0)</f>
        <v>0</v>
      </c>
      <c r="BB102" s="21">
        <f>IF($W$82&lt;0,(IF(2050-BA$80&lt;=0,0,(2/(2050-BA$80+1))*(1-(SUM($E102:BA102)/$W$82))*$W$82*'Fixed Data'!AY$52)),0)</f>
        <v>0</v>
      </c>
    </row>
    <row r="103" spans="1:54" ht="15" hidden="1" customHeight="1" outlineLevel="3">
      <c r="A103" s="8"/>
      <c r="B103" t="s">
        <v>433</v>
      </c>
      <c r="C103" t="s">
        <v>434</v>
      </c>
      <c r="D103" t="s">
        <v>379</v>
      </c>
      <c r="E103" s="18"/>
      <c r="F103" s="18"/>
      <c r="G103" s="18"/>
      <c r="H103" s="18"/>
      <c r="I103" s="18"/>
      <c r="J103" s="18"/>
      <c r="K103" s="18"/>
      <c r="L103" s="18"/>
      <c r="M103" s="18"/>
      <c r="N103" s="18"/>
      <c r="O103" s="18"/>
      <c r="P103" s="18"/>
      <c r="Q103" s="18"/>
      <c r="R103" s="18"/>
      <c r="S103" s="18"/>
      <c r="T103" s="18"/>
      <c r="U103" s="18"/>
      <c r="V103" s="18"/>
      <c r="W103" s="18"/>
      <c r="X103" s="18"/>
      <c r="Y103" s="21">
        <f>IF($X$82&lt;0,(IF(2050-X$80&lt;=0,0,(2/(2050-X$80+1))*(1-(SUM($E103:X103)/$X$82))*$X$82*'Fixed Data'!V$52)),0)</f>
        <v>0</v>
      </c>
      <c r="Z103" s="21">
        <f>IF($X$82&lt;0,(IF(2050-Y$80&lt;=0,0,(2/(2050-Y$80+1))*(1-(SUM($E103:Y103)/$X$82))*$X$82*'Fixed Data'!W$52)),0)</f>
        <v>0</v>
      </c>
      <c r="AA103" s="21">
        <f>IF($X$82&lt;0,(IF(2050-Z$80&lt;=0,0,(2/(2050-Z$80+1))*(1-(SUM($E103:Z103)/$X$82))*$X$82*'Fixed Data'!X$52)),0)</f>
        <v>0</v>
      </c>
      <c r="AB103" s="21">
        <f>IF($X$82&lt;0,(IF(2050-AA$80&lt;=0,0,(2/(2050-AA$80+1))*(1-(SUM($E103:AA103)/$X$82))*$X$82*'Fixed Data'!Y$52)),0)</f>
        <v>0</v>
      </c>
      <c r="AC103" s="21">
        <f>IF($X$82&lt;0,(IF(2050-AB$80&lt;=0,0,(2/(2050-AB$80+1))*(1-(SUM($E103:AB103)/$X$82))*$X$82*'Fixed Data'!Z$52)),0)</f>
        <v>0</v>
      </c>
      <c r="AD103" s="21">
        <f>IF($X$82&lt;0,(IF(2050-AC$80&lt;=0,0,(2/(2050-AC$80+1))*(1-(SUM($E103:AC103)/$X$82))*$X$82*'Fixed Data'!AA$52)),0)</f>
        <v>0</v>
      </c>
      <c r="AE103" s="21">
        <f>IF($X$82&lt;0,(IF(2050-AD$80&lt;=0,0,(2/(2050-AD$80+1))*(1-(SUM($E103:AD103)/$X$82))*$X$82*'Fixed Data'!AB$52)),0)</f>
        <v>0</v>
      </c>
      <c r="AF103" s="21">
        <f>IF($X$82&lt;0,(IF(2050-AE$80&lt;=0,0,(2/(2050-AE$80+1))*(1-(SUM($E103:AE103)/$X$82))*$X$82*'Fixed Data'!AC$52)),0)</f>
        <v>0</v>
      </c>
      <c r="AG103" s="21">
        <f>IF($X$82&lt;0,(IF(2050-AF$80&lt;=0,0,(2/(2050-AF$80+1))*(1-(SUM($E103:AF103)/$X$82))*$X$82*'Fixed Data'!AD$52)),0)</f>
        <v>0</v>
      </c>
      <c r="AH103" s="21">
        <f>IF($X$82&lt;0,(IF(2050-AG$80&lt;=0,0,(2/(2050-AG$80+1))*(1-(SUM($E103:AG103)/$X$82))*$X$82*'Fixed Data'!AE$52)),0)</f>
        <v>0</v>
      </c>
      <c r="AI103" s="21">
        <f>IF($X$82&lt;0,(IF(2050-AH$80&lt;=0,0,(2/(2050-AH$80+1))*(1-(SUM($E103:AH103)/$X$82))*$X$82*'Fixed Data'!AF$52)),0)</f>
        <v>0</v>
      </c>
      <c r="AJ103" s="21">
        <f>IF($X$82&lt;0,(IF(2050-AI$80&lt;=0,0,(2/(2050-AI$80+1))*(1-(SUM($E103:AI103)/$X$82))*$X$82*'Fixed Data'!AG$52)),0)</f>
        <v>0</v>
      </c>
      <c r="AK103" s="21">
        <f>IF($X$82&lt;0,(IF(2050-AJ$80&lt;=0,0,(2/(2050-AJ$80+1))*(1-(SUM($E103:AJ103)/$X$82))*$X$82*'Fixed Data'!AH$52)),0)</f>
        <v>0</v>
      </c>
      <c r="AL103" s="21">
        <f>IF($X$82&lt;0,(IF(2050-AK$80&lt;=0,0,(2/(2050-AK$80+1))*(1-(SUM($E103:AK103)/$X$82))*$X$82*'Fixed Data'!AI$52)),0)</f>
        <v>0</v>
      </c>
      <c r="AM103" s="21">
        <f>IF($X$82&lt;0,(IF(2050-AL$80&lt;=0,0,(2/(2050-AL$80+1))*(1-(SUM($E103:AL103)/$X$82))*$X$82*'Fixed Data'!AJ$52)),0)</f>
        <v>0</v>
      </c>
      <c r="AN103" s="21">
        <f>IF($X$82&lt;0,(IF(2050-AM$80&lt;=0,0,(2/(2050-AM$80+1))*(1-(SUM($E103:AM103)/$X$82))*$X$82*'Fixed Data'!AK$52)),0)</f>
        <v>0</v>
      </c>
      <c r="AO103" s="21">
        <f>IF($X$82&lt;0,(IF(2050-AN$80&lt;=0,0,(2/(2050-AN$80+1))*(1-(SUM($E103:AN103)/$X$82))*$X$82*'Fixed Data'!AL$52)),0)</f>
        <v>0</v>
      </c>
      <c r="AP103" s="21">
        <f>IF($X$82&lt;0,(IF(2050-AO$80&lt;=0,0,(2/(2050-AO$80+1))*(1-(SUM($E103:AO103)/$X$82))*$X$82*'Fixed Data'!AM$52)),0)</f>
        <v>0</v>
      </c>
      <c r="AQ103" s="21">
        <f>IF($X$82&lt;0,(IF(2050-AP$80&lt;=0,0,(2/(2050-AP$80+1))*(1-(SUM($E103:AP103)/$X$82))*$X$82*'Fixed Data'!AN$52)),0)</f>
        <v>0</v>
      </c>
      <c r="AR103" s="21">
        <f>IF($X$82&lt;0,(IF(2050-AQ$80&lt;=0,0,(2/(2050-AQ$80+1))*(1-(SUM($E103:AQ103)/$X$82))*$X$82*'Fixed Data'!AO$52)),0)</f>
        <v>0</v>
      </c>
      <c r="AS103" s="21">
        <f>IF($X$82&lt;0,(IF(2050-AR$80&lt;=0,0,(2/(2050-AR$80+1))*(1-(SUM($E103:AR103)/$X$82))*$X$82*'Fixed Data'!AP$52)),0)</f>
        <v>0</v>
      </c>
      <c r="AT103" s="21">
        <f>IF($X$82&lt;0,(IF(2050-AS$80&lt;=0,0,(2/(2050-AS$80+1))*(1-(SUM($E103:AS103)/$X$82))*$X$82*'Fixed Data'!AQ$52)),0)</f>
        <v>0</v>
      </c>
      <c r="AU103" s="21">
        <f>IF($X$82&lt;0,(IF(2050-AT$80&lt;=0,0,(2/(2050-AT$80+1))*(1-(SUM($E103:AT103)/$X$82))*$X$82*'Fixed Data'!AR$52)),0)</f>
        <v>0</v>
      </c>
      <c r="AV103" s="21">
        <f>IF($X$82&lt;0,(IF(2050-AU$80&lt;=0,0,(2/(2050-AU$80+1))*(1-(SUM($E103:AU103)/$X$82))*$X$82*'Fixed Data'!AS$52)),0)</f>
        <v>0</v>
      </c>
      <c r="AW103" s="21">
        <f>IF($X$82&lt;0,(IF(2050-AV$80&lt;=0,0,(2/(2050-AV$80+1))*(1-(SUM($E103:AV103)/$X$82))*$X$82*'Fixed Data'!AT$52)),0)</f>
        <v>0</v>
      </c>
      <c r="AX103" s="21">
        <f>IF($X$82&lt;0,(IF(2050-AW$80&lt;=0,0,(2/(2050-AW$80+1))*(1-(SUM($E103:AW103)/$X$82))*$X$82*'Fixed Data'!AU$52)),0)</f>
        <v>0</v>
      </c>
      <c r="AY103" s="21">
        <f>IF($X$82&lt;0,(IF(2050-AX$80&lt;=0,0,(2/(2050-AX$80+1))*(1-(SUM($E103:AX103)/$X$82))*$X$82*'Fixed Data'!AV$52)),0)</f>
        <v>0</v>
      </c>
      <c r="AZ103" s="21">
        <f>IF($X$82&lt;0,(IF(2050-AY$80&lt;=0,0,(2/(2050-AY$80+1))*(1-(SUM($E103:AY103)/$X$82))*$X$82*'Fixed Data'!AW$52)),0)</f>
        <v>0</v>
      </c>
      <c r="BA103" s="21">
        <f>IF($X$82&lt;0,(IF(2050-AZ$80&lt;=0,0,(2/(2050-AZ$80+1))*(1-(SUM($E103:AZ103)/$X$82))*$X$82*'Fixed Data'!AX$52)),0)</f>
        <v>0</v>
      </c>
      <c r="BB103" s="21">
        <f>IF($X$82&lt;0,(IF(2050-BA$80&lt;=0,0,(2/(2050-BA$80+1))*(1-(SUM($E103:BA103)/$X$82))*$X$82*'Fixed Data'!AY$52)),0)</f>
        <v>0</v>
      </c>
    </row>
    <row r="104" spans="1:54" ht="15" hidden="1" customHeight="1" outlineLevel="3">
      <c r="A104" s="8"/>
      <c r="B104" t="s">
        <v>435</v>
      </c>
      <c r="C104" t="s">
        <v>436</v>
      </c>
      <c r="D104" t="s">
        <v>379</v>
      </c>
      <c r="E104" s="18"/>
      <c r="F104" s="18"/>
      <c r="G104" s="18"/>
      <c r="H104" s="18"/>
      <c r="I104" s="18"/>
      <c r="J104" s="18"/>
      <c r="K104" s="18"/>
      <c r="L104" s="18"/>
      <c r="M104" s="18"/>
      <c r="N104" s="18"/>
      <c r="O104" s="18"/>
      <c r="P104" s="18"/>
      <c r="Q104" s="18"/>
      <c r="R104" s="18"/>
      <c r="S104" s="18"/>
      <c r="T104" s="18"/>
      <c r="U104" s="18"/>
      <c r="V104" s="18"/>
      <c r="W104" s="18"/>
      <c r="X104" s="18"/>
      <c r="Y104" s="18"/>
      <c r="Z104" s="21">
        <f>IF($Y$82&lt;0,(IF(2050-Y$80&lt;=0,0,(2/(2050-Y$80+1))*(1-(SUM($E104:Y104)/$Y$82))*$Y$82*'Fixed Data'!W$52)),0)</f>
        <v>0</v>
      </c>
      <c r="AA104" s="21">
        <f>IF($Y$82&lt;0,(IF(2050-Z$80&lt;=0,0,(2/(2050-Z$80+1))*(1-(SUM($E104:Z104)/$Y$82))*$Y$82*'Fixed Data'!X$52)),0)</f>
        <v>0</v>
      </c>
      <c r="AB104" s="21">
        <f>IF($Y$82&lt;0,(IF(2050-AA$80&lt;=0,0,(2/(2050-AA$80+1))*(1-(SUM($E104:AA104)/$Y$82))*$Y$82*'Fixed Data'!Y$52)),0)</f>
        <v>0</v>
      </c>
      <c r="AC104" s="21">
        <f>IF($Y$82&lt;0,(IF(2050-AB$80&lt;=0,0,(2/(2050-AB$80+1))*(1-(SUM($E104:AB104)/$Y$82))*$Y$82*'Fixed Data'!Z$52)),0)</f>
        <v>0</v>
      </c>
      <c r="AD104" s="21">
        <f>IF($Y$82&lt;0,(IF(2050-AC$80&lt;=0,0,(2/(2050-AC$80+1))*(1-(SUM($E104:AC104)/$Y$82))*$Y$82*'Fixed Data'!AA$52)),0)</f>
        <v>0</v>
      </c>
      <c r="AE104" s="21">
        <f>IF($Y$82&lt;0,(IF(2050-AD$80&lt;=0,0,(2/(2050-AD$80+1))*(1-(SUM($E104:AD104)/$Y$82))*$Y$82*'Fixed Data'!AB$52)),0)</f>
        <v>0</v>
      </c>
      <c r="AF104" s="21">
        <f>IF($Y$82&lt;0,(IF(2050-AE$80&lt;=0,0,(2/(2050-AE$80+1))*(1-(SUM($E104:AE104)/$Y$82))*$Y$82*'Fixed Data'!AC$52)),0)</f>
        <v>0</v>
      </c>
      <c r="AG104" s="21">
        <f>IF($Y$82&lt;0,(IF(2050-AF$80&lt;=0,0,(2/(2050-AF$80+1))*(1-(SUM($E104:AF104)/$Y$82))*$Y$82*'Fixed Data'!AD$52)),0)</f>
        <v>0</v>
      </c>
      <c r="AH104" s="21">
        <f>IF($Y$82&lt;0,(IF(2050-AG$80&lt;=0,0,(2/(2050-AG$80+1))*(1-(SUM($E104:AG104)/$Y$82))*$Y$82*'Fixed Data'!AE$52)),0)</f>
        <v>0</v>
      </c>
      <c r="AI104" s="21">
        <f>IF($Y$82&lt;0,(IF(2050-AH$80&lt;=0,0,(2/(2050-AH$80+1))*(1-(SUM($E104:AH104)/$Y$82))*$Y$82*'Fixed Data'!AF$52)),0)</f>
        <v>0</v>
      </c>
      <c r="AJ104" s="21">
        <f>IF($Y$82&lt;0,(IF(2050-AI$80&lt;=0,0,(2/(2050-AI$80+1))*(1-(SUM($E104:AI104)/$Y$82))*$Y$82*'Fixed Data'!AG$52)),0)</f>
        <v>0</v>
      </c>
      <c r="AK104" s="21">
        <f>IF($Y$82&lt;0,(IF(2050-AJ$80&lt;=0,0,(2/(2050-AJ$80+1))*(1-(SUM($E104:AJ104)/$Y$82))*$Y$82*'Fixed Data'!AH$52)),0)</f>
        <v>0</v>
      </c>
      <c r="AL104" s="21">
        <f>IF($Y$82&lt;0,(IF(2050-AK$80&lt;=0,0,(2/(2050-AK$80+1))*(1-(SUM($E104:AK104)/$Y$82))*$Y$82*'Fixed Data'!AI$52)),0)</f>
        <v>0</v>
      </c>
      <c r="AM104" s="21">
        <f>IF($Y$82&lt;0,(IF(2050-AL$80&lt;=0,0,(2/(2050-AL$80+1))*(1-(SUM($E104:AL104)/$Y$82))*$Y$82*'Fixed Data'!AJ$52)),0)</f>
        <v>0</v>
      </c>
      <c r="AN104" s="21">
        <f>IF($Y$82&lt;0,(IF(2050-AM$80&lt;=0,0,(2/(2050-AM$80+1))*(1-(SUM($E104:AM104)/$Y$82))*$Y$82*'Fixed Data'!AK$52)),0)</f>
        <v>0</v>
      </c>
      <c r="AO104" s="21">
        <f>IF($Y$82&lt;0,(IF(2050-AN$80&lt;=0,0,(2/(2050-AN$80+1))*(1-(SUM($E104:AN104)/$Y$82))*$Y$82*'Fixed Data'!AL$52)),0)</f>
        <v>0</v>
      </c>
      <c r="AP104" s="21">
        <f>IF($Y$82&lt;0,(IF(2050-AO$80&lt;=0,0,(2/(2050-AO$80+1))*(1-(SUM($E104:AO104)/$Y$82))*$Y$82*'Fixed Data'!AM$52)),0)</f>
        <v>0</v>
      </c>
      <c r="AQ104" s="21">
        <f>IF($Y$82&lt;0,(IF(2050-AP$80&lt;=0,0,(2/(2050-AP$80+1))*(1-(SUM($E104:AP104)/$Y$82))*$Y$82*'Fixed Data'!AN$52)),0)</f>
        <v>0</v>
      </c>
      <c r="AR104" s="21">
        <f>IF($Y$82&lt;0,(IF(2050-AQ$80&lt;=0,0,(2/(2050-AQ$80+1))*(1-(SUM($E104:AQ104)/$Y$82))*$Y$82*'Fixed Data'!AO$52)),0)</f>
        <v>0</v>
      </c>
      <c r="AS104" s="21">
        <f>IF($Y$82&lt;0,(IF(2050-AR$80&lt;=0,0,(2/(2050-AR$80+1))*(1-(SUM($E104:AR104)/$Y$82))*$Y$82*'Fixed Data'!AP$52)),0)</f>
        <v>0</v>
      </c>
      <c r="AT104" s="21">
        <f>IF($Y$82&lt;0,(IF(2050-AS$80&lt;=0,0,(2/(2050-AS$80+1))*(1-(SUM($E104:AS104)/$Y$82))*$Y$82*'Fixed Data'!AQ$52)),0)</f>
        <v>0</v>
      </c>
      <c r="AU104" s="21">
        <f>IF($Y$82&lt;0,(IF(2050-AT$80&lt;=0,0,(2/(2050-AT$80+1))*(1-(SUM($E104:AT104)/$Y$82))*$Y$82*'Fixed Data'!AR$52)),0)</f>
        <v>0</v>
      </c>
      <c r="AV104" s="21">
        <f>IF($Y$82&lt;0,(IF(2050-AU$80&lt;=0,0,(2/(2050-AU$80+1))*(1-(SUM($E104:AU104)/$Y$82))*$Y$82*'Fixed Data'!AS$52)),0)</f>
        <v>0</v>
      </c>
      <c r="AW104" s="21">
        <f>IF($Y$82&lt;0,(IF(2050-AV$80&lt;=0,0,(2/(2050-AV$80+1))*(1-(SUM($E104:AV104)/$Y$82))*$Y$82*'Fixed Data'!AT$52)),0)</f>
        <v>0</v>
      </c>
      <c r="AX104" s="21">
        <f>IF($Y$82&lt;0,(IF(2050-AW$80&lt;=0,0,(2/(2050-AW$80+1))*(1-(SUM($E104:AW104)/$Y$82))*$Y$82*'Fixed Data'!AU$52)),0)</f>
        <v>0</v>
      </c>
      <c r="AY104" s="21">
        <f>IF($Y$82&lt;0,(IF(2050-AX$80&lt;=0,0,(2/(2050-AX$80+1))*(1-(SUM($E104:AX104)/$Y$82))*$Y$82*'Fixed Data'!AV$52)),0)</f>
        <v>0</v>
      </c>
      <c r="AZ104" s="21">
        <f>IF($Y$82&lt;0,(IF(2050-AY$80&lt;=0,0,(2/(2050-AY$80+1))*(1-(SUM($E104:AY104)/$Y$82))*$Y$82*'Fixed Data'!AW$52)),0)</f>
        <v>0</v>
      </c>
      <c r="BA104" s="21">
        <f>IF($Y$82&lt;0,(IF(2050-AZ$80&lt;=0,0,(2/(2050-AZ$80+1))*(1-(SUM($E104:AZ104)/$Y$82))*$Y$82*'Fixed Data'!AX$52)),0)</f>
        <v>0</v>
      </c>
      <c r="BB104" s="21">
        <f>IF($Y$82&lt;0,(IF(2050-BA$80&lt;=0,0,(2/(2050-BA$80+1))*(1-(SUM($E104:BA104)/$Y$82))*$Y$82*'Fixed Data'!AY$52)),0)</f>
        <v>0</v>
      </c>
    </row>
    <row r="105" spans="1:54" ht="15" hidden="1" customHeight="1" outlineLevel="3">
      <c r="A105" s="8"/>
      <c r="B105" t="s">
        <v>437</v>
      </c>
      <c r="C105" t="s">
        <v>438</v>
      </c>
      <c r="D105" t="s">
        <v>379</v>
      </c>
      <c r="E105" s="18"/>
      <c r="F105" s="18"/>
      <c r="G105" s="18"/>
      <c r="H105" s="18"/>
      <c r="I105" s="18"/>
      <c r="J105" s="18"/>
      <c r="K105" s="18"/>
      <c r="L105" s="18"/>
      <c r="M105" s="18"/>
      <c r="N105" s="18"/>
      <c r="O105" s="18"/>
      <c r="P105" s="18"/>
      <c r="Q105" s="18"/>
      <c r="R105" s="18"/>
      <c r="S105" s="18"/>
      <c r="T105" s="18"/>
      <c r="U105" s="18"/>
      <c r="V105" s="18"/>
      <c r="W105" s="18"/>
      <c r="X105" s="18"/>
      <c r="Y105" s="18"/>
      <c r="Z105" s="18"/>
      <c r="AA105" s="21">
        <f>IF($Z$82&lt;0,(IF(2050-Z$80&lt;=0,0,(2/(2050-Z$80+1))*(1-(SUM($E105:Z105)/$Z$82))*$Z$82*'Fixed Data'!X$52)),0)</f>
        <v>0</v>
      </c>
      <c r="AB105" s="21">
        <f>IF($Z$82&lt;0,(IF(2050-AA$80&lt;=0,0,(2/(2050-AA$80+1))*(1-(SUM($E105:AA105)/$Z$82))*$Z$82*'Fixed Data'!Y$52)),0)</f>
        <v>0</v>
      </c>
      <c r="AC105" s="21">
        <f>IF($Z$82&lt;0,(IF(2050-AB$80&lt;=0,0,(2/(2050-AB$80+1))*(1-(SUM($E105:AB105)/$Z$82))*$Z$82*'Fixed Data'!Z$52)),0)</f>
        <v>0</v>
      </c>
      <c r="AD105" s="21">
        <f>IF($Z$82&lt;0,(IF(2050-AC$80&lt;=0,0,(2/(2050-AC$80+1))*(1-(SUM($E105:AC105)/$Z$82))*$Z$82*'Fixed Data'!AA$52)),0)</f>
        <v>0</v>
      </c>
      <c r="AE105" s="21">
        <f>IF($Z$82&lt;0,(IF(2050-AD$80&lt;=0,0,(2/(2050-AD$80+1))*(1-(SUM($E105:AD105)/$Z$82))*$Z$82*'Fixed Data'!AB$52)),0)</f>
        <v>0</v>
      </c>
      <c r="AF105" s="21">
        <f>IF($Z$82&lt;0,(IF(2050-AE$80&lt;=0,0,(2/(2050-AE$80+1))*(1-(SUM($E105:AE105)/$Z$82))*$Z$82*'Fixed Data'!AC$52)),0)</f>
        <v>0</v>
      </c>
      <c r="AG105" s="21">
        <f>IF($Z$82&lt;0,(IF(2050-AF$80&lt;=0,0,(2/(2050-AF$80+1))*(1-(SUM($E105:AF105)/$Z$82))*$Z$82*'Fixed Data'!AD$52)),0)</f>
        <v>0</v>
      </c>
      <c r="AH105" s="21">
        <f>IF($Z$82&lt;0,(IF(2050-AG$80&lt;=0,0,(2/(2050-AG$80+1))*(1-(SUM($E105:AG105)/$Z$82))*$Z$82*'Fixed Data'!AE$52)),0)</f>
        <v>0</v>
      </c>
      <c r="AI105" s="21">
        <f>IF($Z$82&lt;0,(IF(2050-AH$80&lt;=0,0,(2/(2050-AH$80+1))*(1-(SUM($E105:AH105)/$Z$82))*$Z$82*'Fixed Data'!AF$52)),0)</f>
        <v>0</v>
      </c>
      <c r="AJ105" s="21">
        <f>IF($Z$82&lt;0,(IF(2050-AI$80&lt;=0,0,(2/(2050-AI$80+1))*(1-(SUM($E105:AI105)/$Z$82))*$Z$82*'Fixed Data'!AG$52)),0)</f>
        <v>0</v>
      </c>
      <c r="AK105" s="21">
        <f>IF($Z$82&lt;0,(IF(2050-AJ$80&lt;=0,0,(2/(2050-AJ$80+1))*(1-(SUM($E105:AJ105)/$Z$82))*$Z$82*'Fixed Data'!AH$52)),0)</f>
        <v>0</v>
      </c>
      <c r="AL105" s="21">
        <f>IF($Z$82&lt;0,(IF(2050-AK$80&lt;=0,0,(2/(2050-AK$80+1))*(1-(SUM($E105:AK105)/$Z$82))*$Z$82*'Fixed Data'!AI$52)),0)</f>
        <v>0</v>
      </c>
      <c r="AM105" s="21">
        <f>IF($Z$82&lt;0,(IF(2050-AL$80&lt;=0,0,(2/(2050-AL$80+1))*(1-(SUM($E105:AL105)/$Z$82))*$Z$82*'Fixed Data'!AJ$52)),0)</f>
        <v>0</v>
      </c>
      <c r="AN105" s="21">
        <f>IF($Z$82&lt;0,(IF(2050-AM$80&lt;=0,0,(2/(2050-AM$80+1))*(1-(SUM($E105:AM105)/$Z$82))*$Z$82*'Fixed Data'!AK$52)),0)</f>
        <v>0</v>
      </c>
      <c r="AO105" s="21">
        <f>IF($Z$82&lt;0,(IF(2050-AN$80&lt;=0,0,(2/(2050-AN$80+1))*(1-(SUM($E105:AN105)/$Z$82))*$Z$82*'Fixed Data'!AL$52)),0)</f>
        <v>0</v>
      </c>
      <c r="AP105" s="21">
        <f>IF($Z$82&lt;0,(IF(2050-AO$80&lt;=0,0,(2/(2050-AO$80+1))*(1-(SUM($E105:AO105)/$Z$82))*$Z$82*'Fixed Data'!AM$52)),0)</f>
        <v>0</v>
      </c>
      <c r="AQ105" s="21">
        <f>IF($Z$82&lt;0,(IF(2050-AP$80&lt;=0,0,(2/(2050-AP$80+1))*(1-(SUM($E105:AP105)/$Z$82))*$Z$82*'Fixed Data'!AN$52)),0)</f>
        <v>0</v>
      </c>
      <c r="AR105" s="21">
        <f>IF($Z$82&lt;0,(IF(2050-AQ$80&lt;=0,0,(2/(2050-AQ$80+1))*(1-(SUM($E105:AQ105)/$Z$82))*$Z$82*'Fixed Data'!AO$52)),0)</f>
        <v>0</v>
      </c>
      <c r="AS105" s="21">
        <f>IF($Z$82&lt;0,(IF(2050-AR$80&lt;=0,0,(2/(2050-AR$80+1))*(1-(SUM($E105:AR105)/$Z$82))*$Z$82*'Fixed Data'!AP$52)),0)</f>
        <v>0</v>
      </c>
      <c r="AT105" s="21">
        <f>IF($Z$82&lt;0,(IF(2050-AS$80&lt;=0,0,(2/(2050-AS$80+1))*(1-(SUM($E105:AS105)/$Z$82))*$Z$82*'Fixed Data'!AQ$52)),0)</f>
        <v>0</v>
      </c>
      <c r="AU105" s="21">
        <f>IF($Z$82&lt;0,(IF(2050-AT$80&lt;=0,0,(2/(2050-AT$80+1))*(1-(SUM($E105:AT105)/$Z$82))*$Z$82*'Fixed Data'!AR$52)),0)</f>
        <v>0</v>
      </c>
      <c r="AV105" s="21">
        <f>IF($Z$82&lt;0,(IF(2050-AU$80&lt;=0,0,(2/(2050-AU$80+1))*(1-(SUM($E105:AU105)/$Z$82))*$Z$82*'Fixed Data'!AS$52)),0)</f>
        <v>0</v>
      </c>
      <c r="AW105" s="21">
        <f>IF($Z$82&lt;0,(IF(2050-AV$80&lt;=0,0,(2/(2050-AV$80+1))*(1-(SUM($E105:AV105)/$Z$82))*$Z$82*'Fixed Data'!AT$52)),0)</f>
        <v>0</v>
      </c>
      <c r="AX105" s="21">
        <f>IF($Z$82&lt;0,(IF(2050-AW$80&lt;=0,0,(2/(2050-AW$80+1))*(1-(SUM($E105:AW105)/$Z$82))*$Z$82*'Fixed Data'!AU$52)),0)</f>
        <v>0</v>
      </c>
      <c r="AY105" s="21">
        <f>IF($Z$82&lt;0,(IF(2050-AX$80&lt;=0,0,(2/(2050-AX$80+1))*(1-(SUM($E105:AX105)/$Z$82))*$Z$82*'Fixed Data'!AV$52)),0)</f>
        <v>0</v>
      </c>
      <c r="AZ105" s="21">
        <f>IF($Z$82&lt;0,(IF(2050-AY$80&lt;=0,0,(2/(2050-AY$80+1))*(1-(SUM($E105:AY105)/$Z$82))*$Z$82*'Fixed Data'!AW$52)),0)</f>
        <v>0</v>
      </c>
      <c r="BA105" s="21">
        <f>IF($Z$82&lt;0,(IF(2050-AZ$80&lt;=0,0,(2/(2050-AZ$80+1))*(1-(SUM($E105:AZ105)/$Z$82))*$Z$82*'Fixed Data'!AX$52)),0)</f>
        <v>0</v>
      </c>
      <c r="BB105" s="21">
        <f>IF($Z$82&lt;0,(IF(2050-BA$80&lt;=0,0,(2/(2050-BA$80+1))*(1-(SUM($E105:BA105)/$Z$82))*$Z$82*'Fixed Data'!AY$52)),0)</f>
        <v>0</v>
      </c>
    </row>
    <row r="106" spans="1:54" ht="15" hidden="1" customHeight="1" outlineLevel="3">
      <c r="A106" s="8"/>
      <c r="B106" t="s">
        <v>439</v>
      </c>
      <c r="C106" t="s">
        <v>440</v>
      </c>
      <c r="D106" t="s">
        <v>379</v>
      </c>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21">
        <f>IF($AA$82&lt;0,(IF(2050-AA$80&lt;=0,0,(2/(2050-AA$80+1))*(1-(SUM($E106:AA106)/$AA$82))*$AA$82*'Fixed Data'!Y$52)),0)</f>
        <v>0</v>
      </c>
      <c r="AC106" s="21">
        <f>IF($AA$82&lt;0,(IF(2050-AB$80&lt;=0,0,(2/(2050-AB$80+1))*(1-(SUM($E106:AB106)/$AA$82))*$AA$82*'Fixed Data'!Z$52)),0)</f>
        <v>0</v>
      </c>
      <c r="AD106" s="21">
        <f>IF($AA$82&lt;0,(IF(2050-AC$80&lt;=0,0,(2/(2050-AC$80+1))*(1-(SUM($E106:AC106)/$AA$82))*$AA$82*'Fixed Data'!AA$52)),0)</f>
        <v>0</v>
      </c>
      <c r="AE106" s="21">
        <f>IF($AA$82&lt;0,(IF(2050-AD$80&lt;=0,0,(2/(2050-AD$80+1))*(1-(SUM($E106:AD106)/$AA$82))*$AA$82*'Fixed Data'!AB$52)),0)</f>
        <v>0</v>
      </c>
      <c r="AF106" s="21">
        <f>IF($AA$82&lt;0,(IF(2050-AE$80&lt;=0,0,(2/(2050-AE$80+1))*(1-(SUM($E106:AE106)/$AA$82))*$AA$82*'Fixed Data'!AC$52)),0)</f>
        <v>0</v>
      </c>
      <c r="AG106" s="21">
        <f>IF($AA$82&lt;0,(IF(2050-AF$80&lt;=0,0,(2/(2050-AF$80+1))*(1-(SUM($E106:AF106)/$AA$82))*$AA$82*'Fixed Data'!AD$52)),0)</f>
        <v>0</v>
      </c>
      <c r="AH106" s="21">
        <f>IF($AA$82&lt;0,(IF(2050-AG$80&lt;=0,0,(2/(2050-AG$80+1))*(1-(SUM($E106:AG106)/$AA$82))*$AA$82*'Fixed Data'!AE$52)),0)</f>
        <v>0</v>
      </c>
      <c r="AI106" s="21">
        <f>IF($AA$82&lt;0,(IF(2050-AH$80&lt;=0,0,(2/(2050-AH$80+1))*(1-(SUM($E106:AH106)/$AA$82))*$AA$82*'Fixed Data'!AF$52)),0)</f>
        <v>0</v>
      </c>
      <c r="AJ106" s="21">
        <f>IF($AA$82&lt;0,(IF(2050-AI$80&lt;=0,0,(2/(2050-AI$80+1))*(1-(SUM($E106:AI106)/$AA$82))*$AA$82*'Fixed Data'!AG$52)),0)</f>
        <v>0</v>
      </c>
      <c r="AK106" s="21">
        <f>IF($AA$82&lt;0,(IF(2050-AJ$80&lt;=0,0,(2/(2050-AJ$80+1))*(1-(SUM($E106:AJ106)/$AA$82))*$AA$82*'Fixed Data'!AH$52)),0)</f>
        <v>0</v>
      </c>
      <c r="AL106" s="21">
        <f>IF($AA$82&lt;0,(IF(2050-AK$80&lt;=0,0,(2/(2050-AK$80+1))*(1-(SUM($E106:AK106)/$AA$82))*$AA$82*'Fixed Data'!AI$52)),0)</f>
        <v>0</v>
      </c>
      <c r="AM106" s="21">
        <f>IF($AA$82&lt;0,(IF(2050-AL$80&lt;=0,0,(2/(2050-AL$80+1))*(1-(SUM($E106:AL106)/$AA$82))*$AA$82*'Fixed Data'!AJ$52)),0)</f>
        <v>0</v>
      </c>
      <c r="AN106" s="21">
        <f>IF($AA$82&lt;0,(IF(2050-AM$80&lt;=0,0,(2/(2050-AM$80+1))*(1-(SUM($E106:AM106)/$AA$82))*$AA$82*'Fixed Data'!AK$52)),0)</f>
        <v>0</v>
      </c>
      <c r="AO106" s="21">
        <f>IF($AA$82&lt;0,(IF(2050-AN$80&lt;=0,0,(2/(2050-AN$80+1))*(1-(SUM($E106:AN106)/$AA$82))*$AA$82*'Fixed Data'!AL$52)),0)</f>
        <v>0</v>
      </c>
      <c r="AP106" s="21">
        <f>IF($AA$82&lt;0,(IF(2050-AO$80&lt;=0,0,(2/(2050-AO$80+1))*(1-(SUM($E106:AO106)/$AA$82))*$AA$82*'Fixed Data'!AM$52)),0)</f>
        <v>0</v>
      </c>
      <c r="AQ106" s="21">
        <f>IF($AA$82&lt;0,(IF(2050-AP$80&lt;=0,0,(2/(2050-AP$80+1))*(1-(SUM($E106:AP106)/$AA$82))*$AA$82*'Fixed Data'!AN$52)),0)</f>
        <v>0</v>
      </c>
      <c r="AR106" s="21">
        <f>IF($AA$82&lt;0,(IF(2050-AQ$80&lt;=0,0,(2/(2050-AQ$80+1))*(1-(SUM($E106:AQ106)/$AA$82))*$AA$82*'Fixed Data'!AO$52)),0)</f>
        <v>0</v>
      </c>
      <c r="AS106" s="21">
        <f>IF($AA$82&lt;0,(IF(2050-AR$80&lt;=0,0,(2/(2050-AR$80+1))*(1-(SUM($E106:AR106)/$AA$82))*$AA$82*'Fixed Data'!AP$52)),0)</f>
        <v>0</v>
      </c>
      <c r="AT106" s="21">
        <f>IF($AA$82&lt;0,(IF(2050-AS$80&lt;=0,0,(2/(2050-AS$80+1))*(1-(SUM($E106:AS106)/$AA$82))*$AA$82*'Fixed Data'!AQ$52)),0)</f>
        <v>0</v>
      </c>
      <c r="AU106" s="21">
        <f>IF($AA$82&lt;0,(IF(2050-AT$80&lt;=0,0,(2/(2050-AT$80+1))*(1-(SUM($E106:AT106)/$AA$82))*$AA$82*'Fixed Data'!AR$52)),0)</f>
        <v>0</v>
      </c>
      <c r="AV106" s="21">
        <f>IF($AA$82&lt;0,(IF(2050-AU$80&lt;=0,0,(2/(2050-AU$80+1))*(1-(SUM($E106:AU106)/$AA$82))*$AA$82*'Fixed Data'!AS$52)),0)</f>
        <v>0</v>
      </c>
      <c r="AW106" s="21">
        <f>IF($AA$82&lt;0,(IF(2050-AV$80&lt;=0,0,(2/(2050-AV$80+1))*(1-(SUM($E106:AV106)/$AA$82))*$AA$82*'Fixed Data'!AT$52)),0)</f>
        <v>0</v>
      </c>
      <c r="AX106" s="21">
        <f>IF($AA$82&lt;0,(IF(2050-AW$80&lt;=0,0,(2/(2050-AW$80+1))*(1-(SUM($E106:AW106)/$AA$82))*$AA$82*'Fixed Data'!AU$52)),0)</f>
        <v>0</v>
      </c>
      <c r="AY106" s="21">
        <f>IF($AA$82&lt;0,(IF(2050-AX$80&lt;=0,0,(2/(2050-AX$80+1))*(1-(SUM($E106:AX106)/$AA$82))*$AA$82*'Fixed Data'!AV$52)),0)</f>
        <v>0</v>
      </c>
      <c r="AZ106" s="21">
        <f>IF($AA$82&lt;0,(IF(2050-AY$80&lt;=0,0,(2/(2050-AY$80+1))*(1-(SUM($E106:AY106)/$AA$82))*$AA$82*'Fixed Data'!AW$52)),0)</f>
        <v>0</v>
      </c>
      <c r="BA106" s="21">
        <f>IF($AA$82&lt;0,(IF(2050-AZ$80&lt;=0,0,(2/(2050-AZ$80+1))*(1-(SUM($E106:AZ106)/$AA$82))*$AA$82*'Fixed Data'!AX$52)),0)</f>
        <v>0</v>
      </c>
      <c r="BB106" s="21">
        <f>IF($AA$82&lt;0,(IF(2050-BA$80&lt;=0,0,(2/(2050-BA$80+1))*(1-(SUM($E106:BA106)/$AA$82))*$AA$82*'Fixed Data'!AY$52)),0)</f>
        <v>0</v>
      </c>
    </row>
    <row r="107" spans="1:54" ht="15" hidden="1" customHeight="1" outlineLevel="3">
      <c r="A107" s="8"/>
      <c r="B107" t="s">
        <v>441</v>
      </c>
      <c r="C107" t="s">
        <v>442</v>
      </c>
      <c r="D107" t="s">
        <v>379</v>
      </c>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row>
    <row r="108" spans="1:54" ht="15" hidden="1" customHeight="1" outlineLevel="3">
      <c r="A108" s="8"/>
      <c r="B108" t="s">
        <v>515</v>
      </c>
      <c r="C108" t="s">
        <v>516</v>
      </c>
      <c r="D108" t="s">
        <v>379</v>
      </c>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row>
    <row r="109" spans="1:54" ht="15" hidden="1" customHeight="1" outlineLevel="3">
      <c r="A109" s="8"/>
      <c r="B109" t="s">
        <v>517</v>
      </c>
      <c r="C109" t="s">
        <v>518</v>
      </c>
      <c r="D109" t="s">
        <v>379</v>
      </c>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row>
    <row r="110" spans="1:54" ht="15" hidden="1" customHeight="1" outlineLevel="3">
      <c r="A110" s="8"/>
      <c r="B110" t="s">
        <v>519</v>
      </c>
      <c r="C110" t="s">
        <v>520</v>
      </c>
      <c r="D110" t="s">
        <v>379</v>
      </c>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row>
    <row r="111" spans="1:54" ht="15" hidden="1" customHeight="1" outlineLevel="3">
      <c r="A111" s="8"/>
      <c r="B111" t="s">
        <v>521</v>
      </c>
      <c r="C111" t="s">
        <v>522</v>
      </c>
      <c r="D111" t="s">
        <v>379</v>
      </c>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row>
    <row r="112" spans="1:54" ht="15" hidden="1" customHeight="1" outlineLevel="3">
      <c r="A112" s="8"/>
      <c r="B112" t="s">
        <v>523</v>
      </c>
      <c r="C112" t="s">
        <v>524</v>
      </c>
      <c r="D112" t="s">
        <v>379</v>
      </c>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21"/>
      <c r="AI112" s="21"/>
      <c r="AJ112" s="21"/>
      <c r="AK112" s="21"/>
      <c r="AL112" s="21"/>
      <c r="AM112" s="21"/>
      <c r="AN112" s="21"/>
      <c r="AO112" s="21"/>
      <c r="AP112" s="21"/>
      <c r="AQ112" s="21"/>
      <c r="AR112" s="21"/>
      <c r="AS112" s="21"/>
      <c r="AT112" s="21"/>
      <c r="AU112" s="21"/>
      <c r="AV112" s="21"/>
      <c r="AW112" s="21"/>
      <c r="AX112" s="21"/>
      <c r="AY112" s="21"/>
      <c r="AZ112" s="21"/>
      <c r="BA112" s="21"/>
      <c r="BB112" s="21"/>
    </row>
    <row r="113" spans="1:54" ht="15" hidden="1" customHeight="1" outlineLevel="3">
      <c r="A113" s="8"/>
      <c r="B113" t="s">
        <v>525</v>
      </c>
      <c r="C113" t="s">
        <v>526</v>
      </c>
      <c r="D113" t="s">
        <v>379</v>
      </c>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21"/>
      <c r="AJ113" s="21"/>
      <c r="AK113" s="21"/>
      <c r="AL113" s="21"/>
      <c r="AM113" s="21"/>
      <c r="AN113" s="21"/>
      <c r="AO113" s="21"/>
      <c r="AP113" s="21"/>
      <c r="AQ113" s="21"/>
      <c r="AR113" s="21"/>
      <c r="AS113" s="21"/>
      <c r="AT113" s="21"/>
      <c r="AU113" s="21"/>
      <c r="AV113" s="21"/>
      <c r="AW113" s="21"/>
      <c r="AX113" s="21"/>
      <c r="AY113" s="21"/>
      <c r="AZ113" s="21"/>
      <c r="BA113" s="21"/>
      <c r="BB113" s="21"/>
    </row>
    <row r="114" spans="1:54" ht="15" hidden="1" customHeight="1" outlineLevel="3">
      <c r="A114" s="8"/>
      <c r="B114" t="s">
        <v>527</v>
      </c>
      <c r="C114" t="s">
        <v>528</v>
      </c>
      <c r="D114" t="s">
        <v>379</v>
      </c>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21"/>
      <c r="AK114" s="21"/>
      <c r="AL114" s="21"/>
      <c r="AM114" s="21"/>
      <c r="AN114" s="21"/>
      <c r="AO114" s="21"/>
      <c r="AP114" s="21"/>
      <c r="AQ114" s="21"/>
      <c r="AR114" s="21"/>
      <c r="AS114" s="21"/>
      <c r="AT114" s="21"/>
      <c r="AU114" s="21"/>
      <c r="AV114" s="21"/>
      <c r="AW114" s="21"/>
      <c r="AX114" s="21"/>
      <c r="AY114" s="21"/>
      <c r="AZ114" s="21"/>
      <c r="BA114" s="21"/>
      <c r="BB114" s="21"/>
    </row>
    <row r="115" spans="1:54" ht="15" hidden="1" customHeight="1" outlineLevel="3">
      <c r="A115" s="8"/>
      <c r="B115" t="s">
        <v>529</v>
      </c>
      <c r="C115" t="s">
        <v>530</v>
      </c>
      <c r="D115" t="s">
        <v>379</v>
      </c>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21"/>
      <c r="AL115" s="21"/>
      <c r="AM115" s="21"/>
      <c r="AN115" s="21"/>
      <c r="AO115" s="21"/>
      <c r="AP115" s="21"/>
      <c r="AQ115" s="21"/>
      <c r="AR115" s="21"/>
      <c r="AS115" s="21"/>
      <c r="AT115" s="21"/>
      <c r="AU115" s="21"/>
      <c r="AV115" s="21"/>
      <c r="AW115" s="21"/>
      <c r="AX115" s="21"/>
      <c r="AY115" s="21"/>
      <c r="AZ115" s="21"/>
      <c r="BA115" s="21"/>
      <c r="BB115" s="21"/>
    </row>
    <row r="116" spans="1:54" ht="15" hidden="1" customHeight="1" outlineLevel="3">
      <c r="A116" s="8"/>
      <c r="B116" t="s">
        <v>531</v>
      </c>
      <c r="C116" t="s">
        <v>532</v>
      </c>
      <c r="D116" t="s">
        <v>379</v>
      </c>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21"/>
      <c r="AM116" s="21"/>
      <c r="AN116" s="21"/>
      <c r="AO116" s="21"/>
      <c r="AP116" s="21"/>
      <c r="AQ116" s="21"/>
      <c r="AR116" s="21"/>
      <c r="AS116" s="21"/>
      <c r="AT116" s="21"/>
      <c r="AU116" s="21"/>
      <c r="AV116" s="21"/>
      <c r="AW116" s="21"/>
      <c r="AX116" s="21"/>
      <c r="AY116" s="21"/>
      <c r="AZ116" s="21"/>
      <c r="BA116" s="21"/>
      <c r="BB116" s="21"/>
    </row>
    <row r="117" spans="1:54" ht="15" hidden="1" customHeight="1" outlineLevel="3">
      <c r="A117" s="8"/>
      <c r="B117" t="s">
        <v>533</v>
      </c>
      <c r="C117" t="s">
        <v>534</v>
      </c>
      <c r="D117" t="s">
        <v>379</v>
      </c>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21"/>
      <c r="AN117" s="21"/>
      <c r="AO117" s="21"/>
      <c r="AP117" s="21"/>
      <c r="AQ117" s="21"/>
      <c r="AR117" s="21"/>
      <c r="AS117" s="21"/>
      <c r="AT117" s="21"/>
      <c r="AU117" s="21"/>
      <c r="AV117" s="21"/>
      <c r="AW117" s="21"/>
      <c r="AX117" s="21"/>
      <c r="AY117" s="21"/>
      <c r="AZ117" s="21"/>
      <c r="BA117" s="21"/>
      <c r="BB117" s="21"/>
    </row>
    <row r="118" spans="1:54" ht="15" hidden="1" customHeight="1" outlineLevel="3">
      <c r="A118" s="8"/>
      <c r="B118" t="s">
        <v>535</v>
      </c>
      <c r="C118" t="s">
        <v>536</v>
      </c>
      <c r="D118" t="s">
        <v>379</v>
      </c>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21"/>
      <c r="AO118" s="21"/>
      <c r="AP118" s="21"/>
      <c r="AQ118" s="21"/>
      <c r="AR118" s="21"/>
      <c r="AS118" s="21"/>
      <c r="AT118" s="21"/>
      <c r="AU118" s="21"/>
      <c r="AV118" s="21"/>
      <c r="AW118" s="21"/>
      <c r="AX118" s="21"/>
      <c r="AY118" s="21"/>
      <c r="AZ118" s="21"/>
      <c r="BA118" s="21"/>
      <c r="BB118" s="21"/>
    </row>
    <row r="119" spans="1:54" ht="15" hidden="1" customHeight="1" outlineLevel="3">
      <c r="A119" s="8"/>
      <c r="B119" t="s">
        <v>537</v>
      </c>
      <c r="C119" t="s">
        <v>538</v>
      </c>
      <c r="D119" t="s">
        <v>379</v>
      </c>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21"/>
      <c r="AP119" s="21"/>
      <c r="AQ119" s="21"/>
      <c r="AR119" s="21"/>
      <c r="AS119" s="21"/>
      <c r="AT119" s="21"/>
      <c r="AU119" s="21"/>
      <c r="AV119" s="21"/>
      <c r="AW119" s="21"/>
      <c r="AX119" s="21"/>
      <c r="AY119" s="21"/>
      <c r="AZ119" s="21"/>
      <c r="BA119" s="21"/>
      <c r="BB119" s="21"/>
    </row>
    <row r="120" spans="1:54" ht="15" hidden="1" customHeight="1" outlineLevel="3">
      <c r="A120" s="8"/>
      <c r="B120" t="s">
        <v>539</v>
      </c>
      <c r="C120" t="s">
        <v>540</v>
      </c>
      <c r="D120" t="s">
        <v>379</v>
      </c>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21"/>
      <c r="AQ120" s="21"/>
      <c r="AR120" s="21"/>
      <c r="AS120" s="21"/>
      <c r="AT120" s="21"/>
      <c r="AU120" s="21"/>
      <c r="AV120" s="21"/>
      <c r="AW120" s="21"/>
      <c r="AX120" s="21"/>
      <c r="AY120" s="21"/>
      <c r="AZ120" s="21"/>
      <c r="BA120" s="21"/>
      <c r="BB120" s="21"/>
    </row>
    <row r="121" spans="1:54" ht="15" hidden="1" customHeight="1" outlineLevel="3">
      <c r="A121" s="8"/>
      <c r="B121" t="s">
        <v>541</v>
      </c>
      <c r="C121" t="s">
        <v>542</v>
      </c>
      <c r="D121" t="s">
        <v>379</v>
      </c>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21"/>
      <c r="AR121" s="21"/>
      <c r="AS121" s="21"/>
      <c r="AT121" s="21"/>
      <c r="AU121" s="21"/>
      <c r="AV121" s="21"/>
      <c r="AW121" s="21"/>
      <c r="AX121" s="21"/>
      <c r="AY121" s="21"/>
      <c r="AZ121" s="21"/>
      <c r="BA121" s="21"/>
      <c r="BB121" s="21"/>
    </row>
    <row r="122" spans="1:54" ht="15" hidden="1" customHeight="1" outlineLevel="3">
      <c r="A122" s="8"/>
      <c r="B122" t="s">
        <v>543</v>
      </c>
      <c r="C122" t="s">
        <v>544</v>
      </c>
      <c r="D122" t="s">
        <v>379</v>
      </c>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21"/>
      <c r="AS122" s="21"/>
      <c r="AT122" s="21"/>
      <c r="AU122" s="21"/>
      <c r="AV122" s="21"/>
      <c r="AW122" s="21"/>
      <c r="AX122" s="21"/>
      <c r="AY122" s="21"/>
      <c r="AZ122" s="21"/>
      <c r="BA122" s="21"/>
      <c r="BB122" s="21"/>
    </row>
    <row r="123" spans="1:54" ht="15" hidden="1" customHeight="1" outlineLevel="3">
      <c r="A123" s="8"/>
      <c r="B123" t="s">
        <v>545</v>
      </c>
      <c r="C123" t="s">
        <v>546</v>
      </c>
      <c r="D123" t="s">
        <v>379</v>
      </c>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21"/>
      <c r="AT123" s="21"/>
      <c r="AU123" s="21"/>
      <c r="AV123" s="21"/>
      <c r="AW123" s="21"/>
      <c r="AX123" s="21"/>
      <c r="AY123" s="21"/>
      <c r="AZ123" s="21"/>
      <c r="BA123" s="21"/>
      <c r="BB123" s="21"/>
    </row>
    <row r="124" spans="1:54" ht="15" hidden="1" customHeight="1" outlineLevel="3">
      <c r="A124" s="8"/>
      <c r="B124" t="s">
        <v>547</v>
      </c>
      <c r="C124" t="s">
        <v>548</v>
      </c>
      <c r="D124" t="s">
        <v>379</v>
      </c>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21"/>
      <c r="AU124" s="21"/>
      <c r="AV124" s="21"/>
      <c r="AW124" s="21"/>
      <c r="AX124" s="21"/>
      <c r="AY124" s="21"/>
      <c r="AZ124" s="21"/>
      <c r="BA124" s="21"/>
      <c r="BB124" s="21"/>
    </row>
    <row r="125" spans="1:54" ht="15" hidden="1" customHeight="1" outlineLevel="3">
      <c r="A125" s="8"/>
      <c r="B125" t="s">
        <v>549</v>
      </c>
      <c r="C125" t="s">
        <v>550</v>
      </c>
      <c r="D125" t="s">
        <v>379</v>
      </c>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21"/>
      <c r="AV125" s="21"/>
      <c r="AW125" s="21"/>
      <c r="AX125" s="21"/>
      <c r="AY125" s="21"/>
      <c r="AZ125" s="21"/>
      <c r="BA125" s="21"/>
      <c r="BB125" s="21"/>
    </row>
    <row r="126" spans="1:54" ht="15" hidden="1" customHeight="1" outlineLevel="3">
      <c r="A126" s="8"/>
      <c r="B126" t="s">
        <v>551</v>
      </c>
      <c r="C126" t="s">
        <v>552</v>
      </c>
      <c r="D126" t="s">
        <v>379</v>
      </c>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21"/>
      <c r="AW126" s="21"/>
      <c r="AX126" s="21"/>
      <c r="AY126" s="21"/>
      <c r="AZ126" s="21"/>
      <c r="BA126" s="21"/>
      <c r="BB126" s="21"/>
    </row>
    <row r="127" spans="1:54" ht="15" hidden="1" customHeight="1" outlineLevel="3">
      <c r="A127" s="8"/>
      <c r="B127" t="s">
        <v>553</v>
      </c>
      <c r="C127" t="s">
        <v>554</v>
      </c>
      <c r="D127" t="s">
        <v>379</v>
      </c>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21"/>
      <c r="AX127" s="21"/>
      <c r="AY127" s="21"/>
      <c r="AZ127" s="21"/>
      <c r="BA127" s="21"/>
      <c r="BB127" s="21"/>
    </row>
    <row r="128" spans="1:54" ht="15.5" outlineLevel="2" collapsed="1">
      <c r="A128" s="8"/>
      <c r="B128" t="s">
        <v>443</v>
      </c>
      <c r="C128" t="s">
        <v>444</v>
      </c>
      <c r="D128" t="s">
        <v>379</v>
      </c>
      <c r="E128" s="21">
        <f>SUM(E84:E127)</f>
        <v>0</v>
      </c>
      <c r="F128" s="21">
        <f t="shared" ref="F128:AW128" si="10">SUM(F84:F127)</f>
        <v>0</v>
      </c>
      <c r="G128" s="21">
        <f t="shared" si="10"/>
        <v>0</v>
      </c>
      <c r="H128" s="21">
        <f t="shared" si="10"/>
        <v>0</v>
      </c>
      <c r="I128" s="21">
        <f t="shared" si="10"/>
        <v>0</v>
      </c>
      <c r="J128" s="21">
        <f t="shared" si="10"/>
        <v>0</v>
      </c>
      <c r="K128" s="21">
        <f t="shared" si="10"/>
        <v>0</v>
      </c>
      <c r="L128" s="21">
        <f t="shared" si="10"/>
        <v>0</v>
      </c>
      <c r="M128" s="21">
        <f t="shared" si="10"/>
        <v>0</v>
      </c>
      <c r="N128" s="21">
        <f t="shared" si="10"/>
        <v>0</v>
      </c>
      <c r="O128" s="21">
        <f t="shared" si="10"/>
        <v>0</v>
      </c>
      <c r="P128" s="21">
        <f t="shared" si="10"/>
        <v>0</v>
      </c>
      <c r="Q128" s="21">
        <f t="shared" si="10"/>
        <v>0</v>
      </c>
      <c r="R128" s="21">
        <f t="shared" si="10"/>
        <v>0</v>
      </c>
      <c r="S128" s="21">
        <f t="shared" si="10"/>
        <v>0</v>
      </c>
      <c r="T128" s="21">
        <f t="shared" si="10"/>
        <v>0</v>
      </c>
      <c r="U128" s="21">
        <f t="shared" si="10"/>
        <v>0</v>
      </c>
      <c r="V128" s="21">
        <f t="shared" si="10"/>
        <v>0</v>
      </c>
      <c r="W128" s="21">
        <f t="shared" si="10"/>
        <v>0</v>
      </c>
      <c r="X128" s="21">
        <f t="shared" si="10"/>
        <v>0</v>
      </c>
      <c r="Y128" s="21">
        <f t="shared" si="10"/>
        <v>0</v>
      </c>
      <c r="Z128" s="21">
        <f t="shared" si="10"/>
        <v>0</v>
      </c>
      <c r="AA128" s="21">
        <f t="shared" si="10"/>
        <v>0</v>
      </c>
      <c r="AB128" s="21">
        <f t="shared" si="10"/>
        <v>0</v>
      </c>
      <c r="AC128" s="21">
        <f t="shared" si="10"/>
        <v>0</v>
      </c>
      <c r="AD128" s="21">
        <f t="shared" si="10"/>
        <v>0</v>
      </c>
      <c r="AE128" s="21">
        <f t="shared" si="10"/>
        <v>0</v>
      </c>
      <c r="AF128" s="21">
        <f t="shared" si="10"/>
        <v>0</v>
      </c>
      <c r="AG128" s="21">
        <f t="shared" si="10"/>
        <v>0</v>
      </c>
      <c r="AH128" s="21">
        <f t="shared" si="10"/>
        <v>0</v>
      </c>
      <c r="AI128" s="21">
        <f t="shared" si="10"/>
        <v>0</v>
      </c>
      <c r="AJ128" s="21">
        <f t="shared" si="10"/>
        <v>0</v>
      </c>
      <c r="AK128" s="21">
        <f t="shared" si="10"/>
        <v>0</v>
      </c>
      <c r="AL128" s="21">
        <f t="shared" si="10"/>
        <v>0</v>
      </c>
      <c r="AM128" s="21">
        <f t="shared" si="10"/>
        <v>0</v>
      </c>
      <c r="AN128" s="21">
        <f t="shared" si="10"/>
        <v>0</v>
      </c>
      <c r="AO128" s="21">
        <f t="shared" si="10"/>
        <v>0</v>
      </c>
      <c r="AP128" s="21">
        <f t="shared" si="10"/>
        <v>0</v>
      </c>
      <c r="AQ128" s="21">
        <f t="shared" si="10"/>
        <v>0</v>
      </c>
      <c r="AR128" s="21">
        <f t="shared" si="10"/>
        <v>0</v>
      </c>
      <c r="AS128" s="21">
        <f t="shared" si="10"/>
        <v>0</v>
      </c>
      <c r="AT128" s="21">
        <f t="shared" si="10"/>
        <v>0</v>
      </c>
      <c r="AU128" s="21">
        <f t="shared" si="10"/>
        <v>0</v>
      </c>
      <c r="AV128" s="21">
        <f t="shared" si="10"/>
        <v>0</v>
      </c>
      <c r="AW128" s="21">
        <f t="shared" si="10"/>
        <v>0</v>
      </c>
      <c r="AX128" s="21">
        <f>SUM(AX84:AX127)</f>
        <v>0</v>
      </c>
      <c r="AY128" s="21">
        <f>SUM(AY84:AY127)</f>
        <v>0</v>
      </c>
      <c r="AZ128" s="21">
        <f>SUM(AZ84:AZ127)</f>
        <v>0</v>
      </c>
      <c r="BA128" s="21">
        <f>SUM(BA84:BA127)</f>
        <v>0</v>
      </c>
      <c r="BB128" s="21">
        <f>SUM(BB84:BB127)</f>
        <v>0</v>
      </c>
    </row>
    <row r="129" spans="1:54" ht="15" customHeight="1" outlineLevel="2">
      <c r="A129" s="8"/>
      <c r="B129" t="s">
        <v>445</v>
      </c>
      <c r="C129" t="s">
        <v>446</v>
      </c>
      <c r="D129" t="s">
        <v>379</v>
      </c>
      <c r="E129" s="21">
        <v>0</v>
      </c>
      <c r="F129" s="21">
        <f>E131</f>
        <v>0</v>
      </c>
      <c r="G129" s="21">
        <f t="shared" ref="G129:AW129" si="11">F131</f>
        <v>0</v>
      </c>
      <c r="H129" s="21">
        <f t="shared" si="11"/>
        <v>0</v>
      </c>
      <c r="I129" s="21">
        <f t="shared" si="11"/>
        <v>0</v>
      </c>
      <c r="J129" s="21">
        <f t="shared" si="11"/>
        <v>0</v>
      </c>
      <c r="K129" s="21">
        <f t="shared" si="11"/>
        <v>0</v>
      </c>
      <c r="L129" s="21">
        <f t="shared" si="11"/>
        <v>0</v>
      </c>
      <c r="M129" s="21">
        <f t="shared" si="11"/>
        <v>0</v>
      </c>
      <c r="N129" s="21">
        <f t="shared" si="11"/>
        <v>0</v>
      </c>
      <c r="O129" s="21">
        <f t="shared" si="11"/>
        <v>0</v>
      </c>
      <c r="P129" s="21">
        <f t="shared" si="11"/>
        <v>0</v>
      </c>
      <c r="Q129" s="21">
        <f t="shared" si="11"/>
        <v>0</v>
      </c>
      <c r="R129" s="21">
        <f t="shared" si="11"/>
        <v>0</v>
      </c>
      <c r="S129" s="21">
        <f t="shared" si="11"/>
        <v>0</v>
      </c>
      <c r="T129" s="21">
        <f t="shared" si="11"/>
        <v>0</v>
      </c>
      <c r="U129" s="21">
        <f t="shared" si="11"/>
        <v>0</v>
      </c>
      <c r="V129" s="21">
        <f t="shared" si="11"/>
        <v>0</v>
      </c>
      <c r="W129" s="21">
        <f t="shared" si="11"/>
        <v>0</v>
      </c>
      <c r="X129" s="21">
        <f t="shared" si="11"/>
        <v>0</v>
      </c>
      <c r="Y129" s="21">
        <f t="shared" si="11"/>
        <v>0</v>
      </c>
      <c r="Z129" s="21">
        <f t="shared" si="11"/>
        <v>0</v>
      </c>
      <c r="AA129" s="21">
        <f t="shared" si="11"/>
        <v>0</v>
      </c>
      <c r="AB129" s="21">
        <f t="shared" si="11"/>
        <v>0</v>
      </c>
      <c r="AC129" s="21">
        <f t="shared" si="11"/>
        <v>0</v>
      </c>
      <c r="AD129" s="21">
        <f t="shared" si="11"/>
        <v>0</v>
      </c>
      <c r="AE129" s="21">
        <f t="shared" si="11"/>
        <v>0</v>
      </c>
      <c r="AF129" s="21">
        <f t="shared" si="11"/>
        <v>0</v>
      </c>
      <c r="AG129" s="21">
        <f t="shared" si="11"/>
        <v>0</v>
      </c>
      <c r="AH129" s="21">
        <f t="shared" si="11"/>
        <v>0</v>
      </c>
      <c r="AI129" s="21">
        <f t="shared" si="11"/>
        <v>0</v>
      </c>
      <c r="AJ129" s="21">
        <f t="shared" si="11"/>
        <v>0</v>
      </c>
      <c r="AK129" s="21">
        <f t="shared" si="11"/>
        <v>0</v>
      </c>
      <c r="AL129" s="21">
        <f t="shared" si="11"/>
        <v>0</v>
      </c>
      <c r="AM129" s="21">
        <f t="shared" si="11"/>
        <v>0</v>
      </c>
      <c r="AN129" s="21">
        <f t="shared" si="11"/>
        <v>0</v>
      </c>
      <c r="AO129" s="21">
        <f t="shared" si="11"/>
        <v>0</v>
      </c>
      <c r="AP129" s="21">
        <f t="shared" si="11"/>
        <v>0</v>
      </c>
      <c r="AQ129" s="21">
        <f t="shared" si="11"/>
        <v>0</v>
      </c>
      <c r="AR129" s="21">
        <f t="shared" si="11"/>
        <v>0</v>
      </c>
      <c r="AS129" s="21">
        <f t="shared" si="11"/>
        <v>0</v>
      </c>
      <c r="AT129" s="21">
        <f t="shared" si="11"/>
        <v>0</v>
      </c>
      <c r="AU129" s="21">
        <f t="shared" si="11"/>
        <v>0</v>
      </c>
      <c r="AV129" s="21">
        <f t="shared" si="11"/>
        <v>0</v>
      </c>
      <c r="AW129" s="21">
        <f t="shared" si="11"/>
        <v>0</v>
      </c>
      <c r="AX129" s="21">
        <f>AW131</f>
        <v>0</v>
      </c>
      <c r="AY129" s="21">
        <f>AX131</f>
        <v>0</v>
      </c>
      <c r="AZ129" s="21">
        <f>AY131</f>
        <v>0</v>
      </c>
      <c r="BA129" s="21">
        <f>AZ131</f>
        <v>0</v>
      </c>
      <c r="BB129" s="21">
        <f>BA131</f>
        <v>0</v>
      </c>
    </row>
    <row r="130" spans="1:54" ht="15" customHeight="1" outlineLevel="2">
      <c r="A130" s="8"/>
      <c r="B130" t="s">
        <v>447</v>
      </c>
      <c r="C130" t="s">
        <v>448</v>
      </c>
      <c r="D130" t="s">
        <v>379</v>
      </c>
      <c r="E130" s="21">
        <f>E131*(1/(1+'Fixed Data'!$B$10))</f>
        <v>0</v>
      </c>
      <c r="F130" s="21">
        <f>F131*(1/(1+'Fixed Data'!$B$10))</f>
        <v>0</v>
      </c>
      <c r="G130" s="21">
        <f>G131*(1/(1+'Fixed Data'!$B$10))</f>
        <v>0</v>
      </c>
      <c r="H130" s="21">
        <f>H131*(1/(1+'Fixed Data'!$B$10))</f>
        <v>0</v>
      </c>
      <c r="I130" s="21">
        <f>I131*(1/(1+'Fixed Data'!$B$10))</f>
        <v>0</v>
      </c>
      <c r="J130" s="21">
        <f>J131*(1/(1+'Fixed Data'!$B$10))</f>
        <v>0</v>
      </c>
      <c r="K130" s="21">
        <f>K131*(1/(1+'Fixed Data'!$B$10))</f>
        <v>0</v>
      </c>
      <c r="L130" s="21">
        <f>L131*(1/(1+'Fixed Data'!$B$10))</f>
        <v>0</v>
      </c>
      <c r="M130" s="21">
        <f>M131*(1/(1+'Fixed Data'!$B$10))</f>
        <v>0</v>
      </c>
      <c r="N130" s="21">
        <f>N131*(1/(1+'Fixed Data'!$B$10))</f>
        <v>0</v>
      </c>
      <c r="O130" s="21">
        <f>O131*(1/(1+'Fixed Data'!$B$10))</f>
        <v>0</v>
      </c>
      <c r="P130" s="21">
        <f>P131*(1/(1+'Fixed Data'!$B$10))</f>
        <v>0</v>
      </c>
      <c r="Q130" s="21">
        <f>Q131*(1/(1+'Fixed Data'!$B$10))</f>
        <v>0</v>
      </c>
      <c r="R130" s="21">
        <f>R131*(1/(1+'Fixed Data'!$B$10))</f>
        <v>0</v>
      </c>
      <c r="S130" s="21">
        <f>S131*(1/(1+'Fixed Data'!$B$10))</f>
        <v>0</v>
      </c>
      <c r="T130" s="21">
        <f>T131*(1/(1+'Fixed Data'!$B$10))</f>
        <v>0</v>
      </c>
      <c r="U130" s="21">
        <f>U131*(1/(1+'Fixed Data'!$B$10))</f>
        <v>0</v>
      </c>
      <c r="V130" s="21">
        <f>V131*(1/(1+'Fixed Data'!$B$10))</f>
        <v>0</v>
      </c>
      <c r="W130" s="21">
        <f>W131*(1/(1+'Fixed Data'!$B$10))</f>
        <v>0</v>
      </c>
      <c r="X130" s="21">
        <f>X131*(1/(1+'Fixed Data'!$B$10))</f>
        <v>0</v>
      </c>
      <c r="Y130" s="21">
        <f>Y131*(1/(1+'Fixed Data'!$B$10))</f>
        <v>0</v>
      </c>
      <c r="Z130" s="21">
        <f>Z131*(1/(1+'Fixed Data'!$B$10))</f>
        <v>0</v>
      </c>
      <c r="AA130" s="21">
        <f>AA131*(1/(1+'Fixed Data'!$B$10))</f>
        <v>0</v>
      </c>
      <c r="AB130" s="21">
        <f>AB131*(1/(1+'Fixed Data'!$B$10))</f>
        <v>0</v>
      </c>
      <c r="AC130" s="21">
        <f>AC131*(1/(1+'Fixed Data'!$B$10))</f>
        <v>0</v>
      </c>
      <c r="AD130" s="21">
        <f>AD131*(1/(1+'Fixed Data'!$B$10))</f>
        <v>0</v>
      </c>
      <c r="AE130" s="21">
        <f>AE131*(1/(1+'Fixed Data'!$B$10))</f>
        <v>0</v>
      </c>
      <c r="AF130" s="21">
        <f>AF131*(1/(1+'Fixed Data'!$B$10))</f>
        <v>0</v>
      </c>
      <c r="AG130" s="21">
        <f>AG131*(1/(1+'Fixed Data'!$B$10))</f>
        <v>0</v>
      </c>
      <c r="AH130" s="21">
        <f>AH131*(1/(1+'Fixed Data'!$B$10))</f>
        <v>0</v>
      </c>
      <c r="AI130" s="21">
        <f>AI131*(1/(1+'Fixed Data'!$B$10))</f>
        <v>0</v>
      </c>
      <c r="AJ130" s="21">
        <f>AJ131*(1/(1+'Fixed Data'!$B$10))</f>
        <v>0</v>
      </c>
      <c r="AK130" s="21">
        <f>AK131*(1/(1+'Fixed Data'!$B$10))</f>
        <v>0</v>
      </c>
      <c r="AL130" s="21">
        <f>AL131*(1/(1+'Fixed Data'!$B$10))</f>
        <v>0</v>
      </c>
      <c r="AM130" s="21">
        <f>AM131*(1/(1+'Fixed Data'!$B$10))</f>
        <v>0</v>
      </c>
      <c r="AN130" s="21">
        <f>AN131*(1/(1+'Fixed Data'!$B$10))</f>
        <v>0</v>
      </c>
      <c r="AO130" s="21">
        <f>AO131*(1/(1+'Fixed Data'!$B$10))</f>
        <v>0</v>
      </c>
      <c r="AP130" s="21">
        <f>AP131*(1/(1+'Fixed Data'!$B$10))</f>
        <v>0</v>
      </c>
      <c r="AQ130" s="21">
        <f>AQ131*(1/(1+'Fixed Data'!$B$10))</f>
        <v>0</v>
      </c>
      <c r="AR130" s="21">
        <f>AR131*(1/(1+'Fixed Data'!$B$10))</f>
        <v>0</v>
      </c>
      <c r="AS130" s="21">
        <f>AS131*(1/(1+'Fixed Data'!$B$10))</f>
        <v>0</v>
      </c>
      <c r="AT130" s="21">
        <f>AT131*(1/(1+'Fixed Data'!$B$10))</f>
        <v>0</v>
      </c>
      <c r="AU130" s="21">
        <f>AU131*(1/(1+'Fixed Data'!$B$10))</f>
        <v>0</v>
      </c>
      <c r="AV130" s="21">
        <f>AV131*(1/(1+'Fixed Data'!$B$10))</f>
        <v>0</v>
      </c>
      <c r="AW130" s="21">
        <f>AW131*(1/(1+'Fixed Data'!$B$10))</f>
        <v>0</v>
      </c>
      <c r="AX130" s="21">
        <f>AX131*(1/(1+'Fixed Data'!$B$10))</f>
        <v>0</v>
      </c>
      <c r="AY130" s="21">
        <f>AY131*(1/(1+'Fixed Data'!$B$10))</f>
        <v>0</v>
      </c>
      <c r="AZ130" s="21">
        <f>AZ131*(1/(1+'Fixed Data'!$B$10))</f>
        <v>0</v>
      </c>
      <c r="BA130" s="21">
        <f>BA131*(1/(1+'Fixed Data'!$B$10))</f>
        <v>0</v>
      </c>
      <c r="BB130" s="21">
        <f>BB131*(1/(1+'Fixed Data'!$B$10))</f>
        <v>0</v>
      </c>
    </row>
    <row r="131" spans="1:54" ht="13.9" customHeight="1" outlineLevel="2">
      <c r="A131" s="8"/>
      <c r="B131" t="s">
        <v>449</v>
      </c>
      <c r="C131" t="s">
        <v>450</v>
      </c>
      <c r="D131" t="s">
        <v>379</v>
      </c>
      <c r="E131" s="21">
        <f t="shared" ref="E131:BB131" si="12">E82-E128+E129</f>
        <v>0</v>
      </c>
      <c r="F131" s="21">
        <f t="shared" si="12"/>
        <v>0</v>
      </c>
      <c r="G131" s="21">
        <f t="shared" si="12"/>
        <v>0</v>
      </c>
      <c r="H131" s="21">
        <f t="shared" si="12"/>
        <v>0</v>
      </c>
      <c r="I131" s="21">
        <f t="shared" si="12"/>
        <v>0</v>
      </c>
      <c r="J131" s="21">
        <f t="shared" si="12"/>
        <v>0</v>
      </c>
      <c r="K131" s="21">
        <f t="shared" si="12"/>
        <v>0</v>
      </c>
      <c r="L131" s="21">
        <f t="shared" si="12"/>
        <v>0</v>
      </c>
      <c r="M131" s="21">
        <f t="shared" si="12"/>
        <v>0</v>
      </c>
      <c r="N131" s="21">
        <f t="shared" si="12"/>
        <v>0</v>
      </c>
      <c r="O131" s="21">
        <f t="shared" si="12"/>
        <v>0</v>
      </c>
      <c r="P131" s="21">
        <f t="shared" si="12"/>
        <v>0</v>
      </c>
      <c r="Q131" s="21">
        <f t="shared" si="12"/>
        <v>0</v>
      </c>
      <c r="R131" s="21">
        <f t="shared" si="12"/>
        <v>0</v>
      </c>
      <c r="S131" s="21">
        <f t="shared" si="12"/>
        <v>0</v>
      </c>
      <c r="T131" s="21">
        <f t="shared" si="12"/>
        <v>0</v>
      </c>
      <c r="U131" s="21">
        <f t="shared" si="12"/>
        <v>0</v>
      </c>
      <c r="V131" s="21">
        <f t="shared" si="12"/>
        <v>0</v>
      </c>
      <c r="W131" s="21">
        <f t="shared" si="12"/>
        <v>0</v>
      </c>
      <c r="X131" s="21">
        <f t="shared" si="12"/>
        <v>0</v>
      </c>
      <c r="Y131" s="21">
        <f t="shared" si="12"/>
        <v>0</v>
      </c>
      <c r="Z131" s="21">
        <f t="shared" si="12"/>
        <v>0</v>
      </c>
      <c r="AA131" s="21">
        <f t="shared" si="12"/>
        <v>0</v>
      </c>
      <c r="AB131" s="21">
        <f t="shared" si="12"/>
        <v>0</v>
      </c>
      <c r="AC131" s="21">
        <f t="shared" si="12"/>
        <v>0</v>
      </c>
      <c r="AD131" s="21">
        <f t="shared" si="12"/>
        <v>0</v>
      </c>
      <c r="AE131" s="21">
        <f t="shared" si="12"/>
        <v>0</v>
      </c>
      <c r="AF131" s="21">
        <f t="shared" si="12"/>
        <v>0</v>
      </c>
      <c r="AG131" s="21">
        <f t="shared" si="12"/>
        <v>0</v>
      </c>
      <c r="AH131" s="21">
        <f t="shared" si="12"/>
        <v>0</v>
      </c>
      <c r="AI131" s="21">
        <f t="shared" si="12"/>
        <v>0</v>
      </c>
      <c r="AJ131" s="21">
        <f t="shared" si="12"/>
        <v>0</v>
      </c>
      <c r="AK131" s="21">
        <f t="shared" si="12"/>
        <v>0</v>
      </c>
      <c r="AL131" s="21">
        <f t="shared" si="12"/>
        <v>0</v>
      </c>
      <c r="AM131" s="21">
        <f t="shared" si="12"/>
        <v>0</v>
      </c>
      <c r="AN131" s="21">
        <f t="shared" si="12"/>
        <v>0</v>
      </c>
      <c r="AO131" s="21">
        <f t="shared" si="12"/>
        <v>0</v>
      </c>
      <c r="AP131" s="21">
        <f t="shared" si="12"/>
        <v>0</v>
      </c>
      <c r="AQ131" s="21">
        <f t="shared" si="12"/>
        <v>0</v>
      </c>
      <c r="AR131" s="21">
        <f t="shared" si="12"/>
        <v>0</v>
      </c>
      <c r="AS131" s="21">
        <f t="shared" si="12"/>
        <v>0</v>
      </c>
      <c r="AT131" s="21">
        <f t="shared" si="12"/>
        <v>0</v>
      </c>
      <c r="AU131" s="21">
        <f t="shared" si="12"/>
        <v>0</v>
      </c>
      <c r="AV131" s="21">
        <f t="shared" si="12"/>
        <v>0</v>
      </c>
      <c r="AW131" s="21">
        <f t="shared" si="12"/>
        <v>0</v>
      </c>
      <c r="AX131" s="21">
        <f t="shared" si="12"/>
        <v>0</v>
      </c>
      <c r="AY131" s="21">
        <f t="shared" si="12"/>
        <v>0</v>
      </c>
      <c r="AZ131" s="21">
        <f t="shared" si="12"/>
        <v>0</v>
      </c>
      <c r="BA131" s="21">
        <f t="shared" si="12"/>
        <v>0</v>
      </c>
      <c r="BB131" s="21">
        <f t="shared" si="12"/>
        <v>0</v>
      </c>
    </row>
    <row r="132" spans="1:54" ht="14.5" outlineLevel="2">
      <c r="A132" s="8"/>
      <c r="B132" t="s">
        <v>451</v>
      </c>
      <c r="C132" t="s">
        <v>452</v>
      </c>
      <c r="D132" t="s">
        <v>379</v>
      </c>
      <c r="E132" s="21">
        <f>AVERAGE(E129:E130)*'Fixed Data'!$B$10</f>
        <v>0</v>
      </c>
      <c r="F132" s="21">
        <f>AVERAGE(F129:F130)*'Fixed Data'!$B$10</f>
        <v>0</v>
      </c>
      <c r="G132" s="21">
        <f>AVERAGE(G129:G130)*'Fixed Data'!$B$10</f>
        <v>0</v>
      </c>
      <c r="H132" s="21">
        <f>AVERAGE(H129:H130)*'Fixed Data'!$B$10</f>
        <v>0</v>
      </c>
      <c r="I132" s="21">
        <f>AVERAGE(I129:I130)*'Fixed Data'!$B$10</f>
        <v>0</v>
      </c>
      <c r="J132" s="21">
        <f>AVERAGE(J129:J130)*'Fixed Data'!$B$10</f>
        <v>0</v>
      </c>
      <c r="K132" s="21">
        <f>AVERAGE(K129:K130)*'Fixed Data'!$B$10</f>
        <v>0</v>
      </c>
      <c r="L132" s="21">
        <f>AVERAGE(L129:L130)*'Fixed Data'!$B$10</f>
        <v>0</v>
      </c>
      <c r="M132" s="21">
        <f>AVERAGE(M129:M130)*'Fixed Data'!$B$10</f>
        <v>0</v>
      </c>
      <c r="N132" s="21">
        <f>AVERAGE(N129:N130)*'Fixed Data'!$B$10</f>
        <v>0</v>
      </c>
      <c r="O132" s="21">
        <f>AVERAGE(O129:O130)*'Fixed Data'!$B$10</f>
        <v>0</v>
      </c>
      <c r="P132" s="21">
        <f>AVERAGE(P129:P130)*'Fixed Data'!$B$10</f>
        <v>0</v>
      </c>
      <c r="Q132" s="21">
        <f>AVERAGE(Q129:Q130)*'Fixed Data'!$B$10</f>
        <v>0</v>
      </c>
      <c r="R132" s="21">
        <f>AVERAGE(R129:R130)*'Fixed Data'!$B$10</f>
        <v>0</v>
      </c>
      <c r="S132" s="21">
        <f>AVERAGE(S129:S130)*'Fixed Data'!$B$10</f>
        <v>0</v>
      </c>
      <c r="T132" s="21">
        <f>AVERAGE(T129:T130)*'Fixed Data'!$B$10</f>
        <v>0</v>
      </c>
      <c r="U132" s="21">
        <f>AVERAGE(U129:U130)*'Fixed Data'!$B$10</f>
        <v>0</v>
      </c>
      <c r="V132" s="21">
        <f>AVERAGE(V129:V130)*'Fixed Data'!$B$10</f>
        <v>0</v>
      </c>
      <c r="W132" s="21">
        <f>AVERAGE(W129:W130)*'Fixed Data'!$B$10</f>
        <v>0</v>
      </c>
      <c r="X132" s="21">
        <f>AVERAGE(X129:X130)*'Fixed Data'!$B$10</f>
        <v>0</v>
      </c>
      <c r="Y132" s="21">
        <f>AVERAGE(Y129:Y130)*'Fixed Data'!$B$10</f>
        <v>0</v>
      </c>
      <c r="Z132" s="21">
        <f>AVERAGE(Z129:Z130)*'Fixed Data'!$B$10</f>
        <v>0</v>
      </c>
      <c r="AA132" s="21">
        <f>AVERAGE(AA129:AA130)*'Fixed Data'!$B$10</f>
        <v>0</v>
      </c>
      <c r="AB132" s="21">
        <f>AVERAGE(AB129:AB130)*'Fixed Data'!$B$10</f>
        <v>0</v>
      </c>
      <c r="AC132" s="21">
        <f>AVERAGE(AC129:AC130)*'Fixed Data'!$B$10</f>
        <v>0</v>
      </c>
      <c r="AD132" s="21">
        <f>AVERAGE(AD129:AD130)*'Fixed Data'!$B$10</f>
        <v>0</v>
      </c>
      <c r="AE132" s="21">
        <f>AVERAGE(AE129:AE130)*'Fixed Data'!$B$10</f>
        <v>0</v>
      </c>
      <c r="AF132" s="21">
        <f>AVERAGE(AF129:AF130)*'Fixed Data'!$B$10</f>
        <v>0</v>
      </c>
      <c r="AG132" s="21">
        <f>AVERAGE(AG129:AG130)*'Fixed Data'!$B$10</f>
        <v>0</v>
      </c>
      <c r="AH132" s="21">
        <f>AVERAGE(AH129:AH130)*'Fixed Data'!$B$10</f>
        <v>0</v>
      </c>
      <c r="AI132" s="21">
        <f>AVERAGE(AI129:AI130)*'Fixed Data'!$B$10</f>
        <v>0</v>
      </c>
      <c r="AJ132" s="21">
        <f>AVERAGE(AJ129:AJ130)*'Fixed Data'!$B$10</f>
        <v>0</v>
      </c>
      <c r="AK132" s="21">
        <f>AVERAGE(AK129:AK130)*'Fixed Data'!$B$10</f>
        <v>0</v>
      </c>
      <c r="AL132" s="21">
        <f>AVERAGE(AL129:AL130)*'Fixed Data'!$B$10</f>
        <v>0</v>
      </c>
      <c r="AM132" s="21">
        <f>AVERAGE(AM129:AM130)*'Fixed Data'!$B$10</f>
        <v>0</v>
      </c>
      <c r="AN132" s="21">
        <f>AVERAGE(AN129:AN130)*'Fixed Data'!$B$10</f>
        <v>0</v>
      </c>
      <c r="AO132" s="21">
        <f>AVERAGE(AO129:AO130)*'Fixed Data'!$B$10</f>
        <v>0</v>
      </c>
      <c r="AP132" s="21">
        <f>AVERAGE(AP129:AP130)*'Fixed Data'!$B$10</f>
        <v>0</v>
      </c>
      <c r="AQ132" s="21">
        <f>AVERAGE(AQ129:AQ130)*'Fixed Data'!$B$10</f>
        <v>0</v>
      </c>
      <c r="AR132" s="21">
        <f>AVERAGE(AR129:AR130)*'Fixed Data'!$B$10</f>
        <v>0</v>
      </c>
      <c r="AS132" s="21">
        <f>AVERAGE(AS129:AS130)*'Fixed Data'!$B$10</f>
        <v>0</v>
      </c>
      <c r="AT132" s="21">
        <f>AVERAGE(AT129:AT130)*'Fixed Data'!$B$10</f>
        <v>0</v>
      </c>
      <c r="AU132" s="21">
        <f>AVERAGE(AU129:AU130)*'Fixed Data'!$B$10</f>
        <v>0</v>
      </c>
      <c r="AV132" s="21">
        <f>AVERAGE(AV129:AV130)*'Fixed Data'!$B$10</f>
        <v>0</v>
      </c>
      <c r="AW132" s="21">
        <f>AVERAGE(AW129:AW130)*'Fixed Data'!$B$10</f>
        <v>0</v>
      </c>
      <c r="AX132" s="21">
        <f>AVERAGE(AX129:AX130)*'Fixed Data'!$B$10</f>
        <v>0</v>
      </c>
      <c r="AY132" s="21">
        <f>AVERAGE(AY129:AY130)*'Fixed Data'!$B$10</f>
        <v>0</v>
      </c>
      <c r="AZ132" s="21">
        <f>AVERAGE(AZ129:AZ130)*'Fixed Data'!$B$10</f>
        <v>0</v>
      </c>
      <c r="BA132" s="21">
        <f>AVERAGE(BA129:BA130)*'Fixed Data'!$B$10</f>
        <v>0</v>
      </c>
      <c r="BB132" s="21">
        <f>AVERAGE(BB129:BB130)*'Fixed Data'!$B$10</f>
        <v>0</v>
      </c>
    </row>
    <row r="133" spans="1:54" ht="14" outlineLevel="2" thickBot="1">
      <c r="A133" s="9"/>
      <c r="B133" s="3" t="s">
        <v>453</v>
      </c>
      <c r="C133" s="7" t="s">
        <v>454</v>
      </c>
      <c r="D133" s="7" t="s">
        <v>379</v>
      </c>
      <c r="E133" s="21">
        <f>E128+E132</f>
        <v>0</v>
      </c>
      <c r="F133" s="21">
        <f t="shared" ref="F133:BB133" si="13">F128+F132</f>
        <v>0</v>
      </c>
      <c r="G133" s="21">
        <f t="shared" si="13"/>
        <v>0</v>
      </c>
      <c r="H133" s="21">
        <f t="shared" si="13"/>
        <v>0</v>
      </c>
      <c r="I133" s="21">
        <f t="shared" si="13"/>
        <v>0</v>
      </c>
      <c r="J133" s="21">
        <f t="shared" si="13"/>
        <v>0</v>
      </c>
      <c r="K133" s="21">
        <f t="shared" si="13"/>
        <v>0</v>
      </c>
      <c r="L133" s="21">
        <f t="shared" si="13"/>
        <v>0</v>
      </c>
      <c r="M133" s="21">
        <f t="shared" si="13"/>
        <v>0</v>
      </c>
      <c r="N133" s="21">
        <f t="shared" si="13"/>
        <v>0</v>
      </c>
      <c r="O133" s="21">
        <f t="shared" si="13"/>
        <v>0</v>
      </c>
      <c r="P133" s="21">
        <f t="shared" si="13"/>
        <v>0</v>
      </c>
      <c r="Q133" s="21">
        <f t="shared" si="13"/>
        <v>0</v>
      </c>
      <c r="R133" s="21">
        <f t="shared" si="13"/>
        <v>0</v>
      </c>
      <c r="S133" s="21">
        <f t="shared" si="13"/>
        <v>0</v>
      </c>
      <c r="T133" s="21">
        <f t="shared" si="13"/>
        <v>0</v>
      </c>
      <c r="U133" s="21">
        <f t="shared" si="13"/>
        <v>0</v>
      </c>
      <c r="V133" s="21">
        <f t="shared" si="13"/>
        <v>0</v>
      </c>
      <c r="W133" s="21">
        <f t="shared" si="13"/>
        <v>0</v>
      </c>
      <c r="X133" s="21">
        <f t="shared" si="13"/>
        <v>0</v>
      </c>
      <c r="Y133" s="21">
        <f t="shared" si="13"/>
        <v>0</v>
      </c>
      <c r="Z133" s="21">
        <f t="shared" si="13"/>
        <v>0</v>
      </c>
      <c r="AA133" s="21">
        <f t="shared" si="13"/>
        <v>0</v>
      </c>
      <c r="AB133" s="21">
        <f t="shared" si="13"/>
        <v>0</v>
      </c>
      <c r="AC133" s="21">
        <f t="shared" si="13"/>
        <v>0</v>
      </c>
      <c r="AD133" s="21">
        <f t="shared" si="13"/>
        <v>0</v>
      </c>
      <c r="AE133" s="21">
        <f t="shared" si="13"/>
        <v>0</v>
      </c>
      <c r="AF133" s="21">
        <f t="shared" si="13"/>
        <v>0</v>
      </c>
      <c r="AG133" s="21">
        <f t="shared" si="13"/>
        <v>0</v>
      </c>
      <c r="AH133" s="21">
        <f t="shared" si="13"/>
        <v>0</v>
      </c>
      <c r="AI133" s="21">
        <f t="shared" si="13"/>
        <v>0</v>
      </c>
      <c r="AJ133" s="21">
        <f t="shared" si="13"/>
        <v>0</v>
      </c>
      <c r="AK133" s="21">
        <f t="shared" si="13"/>
        <v>0</v>
      </c>
      <c r="AL133" s="21">
        <f t="shared" si="13"/>
        <v>0</v>
      </c>
      <c r="AM133" s="21">
        <f t="shared" si="13"/>
        <v>0</v>
      </c>
      <c r="AN133" s="21">
        <f t="shared" si="13"/>
        <v>0</v>
      </c>
      <c r="AO133" s="21">
        <f t="shared" si="13"/>
        <v>0</v>
      </c>
      <c r="AP133" s="21">
        <f t="shared" si="13"/>
        <v>0</v>
      </c>
      <c r="AQ133" s="21">
        <f t="shared" si="13"/>
        <v>0</v>
      </c>
      <c r="AR133" s="21">
        <f t="shared" si="13"/>
        <v>0</v>
      </c>
      <c r="AS133" s="21">
        <f t="shared" si="13"/>
        <v>0</v>
      </c>
      <c r="AT133" s="21">
        <f t="shared" si="13"/>
        <v>0</v>
      </c>
      <c r="AU133" s="21">
        <f t="shared" si="13"/>
        <v>0</v>
      </c>
      <c r="AV133" s="21">
        <f t="shared" si="13"/>
        <v>0</v>
      </c>
      <c r="AW133" s="21">
        <f t="shared" si="13"/>
        <v>0</v>
      </c>
      <c r="AX133" s="21">
        <f t="shared" si="13"/>
        <v>0</v>
      </c>
      <c r="AY133" s="21">
        <f t="shared" si="13"/>
        <v>0</v>
      </c>
      <c r="AZ133" s="21">
        <f t="shared" si="13"/>
        <v>0</v>
      </c>
      <c r="BA133" s="21">
        <f t="shared" si="13"/>
        <v>0</v>
      </c>
      <c r="BB133" s="21">
        <f t="shared" si="13"/>
        <v>0</v>
      </c>
    </row>
    <row r="134" spans="1:54" ht="14" outlineLevel="2" thickBot="1">
      <c r="A134" s="139"/>
      <c r="B134" s="142" t="s">
        <v>455</v>
      </c>
      <c r="C134" s="143"/>
      <c r="D134" s="243"/>
      <c r="E134" s="245">
        <f t="shared" ref="E134:AJ134" si="14">E83+E77+E71</f>
        <v>0</v>
      </c>
      <c r="F134" s="245">
        <f t="shared" si="14"/>
        <v>0</v>
      </c>
      <c r="G134" s="245">
        <f t="shared" si="14"/>
        <v>0</v>
      </c>
      <c r="H134" s="245">
        <f t="shared" si="14"/>
        <v>0</v>
      </c>
      <c r="I134" s="245">
        <f t="shared" si="14"/>
        <v>0</v>
      </c>
      <c r="J134" s="245">
        <f t="shared" si="14"/>
        <v>0</v>
      </c>
      <c r="K134" s="245">
        <f t="shared" si="14"/>
        <v>0</v>
      </c>
      <c r="L134" s="245">
        <f t="shared" si="14"/>
        <v>0</v>
      </c>
      <c r="M134" s="245">
        <f t="shared" si="14"/>
        <v>0</v>
      </c>
      <c r="N134" s="245">
        <f t="shared" si="14"/>
        <v>0</v>
      </c>
      <c r="O134" s="245">
        <f t="shared" si="14"/>
        <v>0</v>
      </c>
      <c r="P134" s="245">
        <f t="shared" si="14"/>
        <v>0</v>
      </c>
      <c r="Q134" s="245">
        <f t="shared" si="14"/>
        <v>0</v>
      </c>
      <c r="R134" s="245">
        <f t="shared" si="14"/>
        <v>0</v>
      </c>
      <c r="S134" s="245">
        <f t="shared" si="14"/>
        <v>0</v>
      </c>
      <c r="T134" s="245">
        <f t="shared" si="14"/>
        <v>0</v>
      </c>
      <c r="U134" s="245">
        <f t="shared" si="14"/>
        <v>0</v>
      </c>
      <c r="V134" s="245">
        <f t="shared" si="14"/>
        <v>0</v>
      </c>
      <c r="W134" s="245">
        <f t="shared" si="14"/>
        <v>0</v>
      </c>
      <c r="X134" s="245">
        <f t="shared" si="14"/>
        <v>0</v>
      </c>
      <c r="Y134" s="245">
        <f t="shared" si="14"/>
        <v>0</v>
      </c>
      <c r="Z134" s="245">
        <f t="shared" si="14"/>
        <v>0</v>
      </c>
      <c r="AA134" s="245">
        <f t="shared" si="14"/>
        <v>0</v>
      </c>
      <c r="AB134" s="245">
        <f t="shared" si="14"/>
        <v>0</v>
      </c>
      <c r="AC134" s="245">
        <f t="shared" si="14"/>
        <v>0</v>
      </c>
      <c r="AD134" s="245">
        <f t="shared" si="14"/>
        <v>0</v>
      </c>
      <c r="AE134" s="245">
        <f t="shared" si="14"/>
        <v>0</v>
      </c>
      <c r="AF134" s="245">
        <f t="shared" si="14"/>
        <v>0</v>
      </c>
      <c r="AG134" s="245">
        <f t="shared" si="14"/>
        <v>0</v>
      </c>
      <c r="AH134" s="245">
        <f t="shared" si="14"/>
        <v>0</v>
      </c>
      <c r="AI134" s="245">
        <f t="shared" si="14"/>
        <v>0</v>
      </c>
      <c r="AJ134" s="245">
        <f t="shared" si="14"/>
        <v>0</v>
      </c>
      <c r="AK134" s="245">
        <f t="shared" ref="AK134:BB134" si="15">AK83+AK77+AK71</f>
        <v>0</v>
      </c>
      <c r="AL134" s="245">
        <f t="shared" si="15"/>
        <v>0</v>
      </c>
      <c r="AM134" s="245">
        <f t="shared" si="15"/>
        <v>0</v>
      </c>
      <c r="AN134" s="245">
        <f t="shared" si="15"/>
        <v>0</v>
      </c>
      <c r="AO134" s="245">
        <f t="shared" si="15"/>
        <v>0</v>
      </c>
      <c r="AP134" s="245">
        <f t="shared" si="15"/>
        <v>0</v>
      </c>
      <c r="AQ134" s="245">
        <f t="shared" si="15"/>
        <v>0</v>
      </c>
      <c r="AR134" s="245">
        <f t="shared" si="15"/>
        <v>0</v>
      </c>
      <c r="AS134" s="245">
        <f t="shared" si="15"/>
        <v>0</v>
      </c>
      <c r="AT134" s="245">
        <f t="shared" si="15"/>
        <v>0</v>
      </c>
      <c r="AU134" s="245">
        <f t="shared" si="15"/>
        <v>0</v>
      </c>
      <c r="AV134" s="245">
        <f t="shared" si="15"/>
        <v>0</v>
      </c>
      <c r="AW134" s="245">
        <f t="shared" si="15"/>
        <v>0</v>
      </c>
      <c r="AX134" s="245">
        <f t="shared" si="15"/>
        <v>0</v>
      </c>
      <c r="AY134" s="245">
        <f t="shared" si="15"/>
        <v>0</v>
      </c>
      <c r="AZ134" s="245">
        <f t="shared" si="15"/>
        <v>0</v>
      </c>
      <c r="BA134" s="245">
        <f t="shared" si="15"/>
        <v>0</v>
      </c>
      <c r="BB134" s="245">
        <f t="shared" si="15"/>
        <v>0</v>
      </c>
    </row>
    <row r="135" spans="1:54" ht="14" outlineLevel="2" thickBot="1">
      <c r="A135" s="138"/>
      <c r="B135" s="140" t="s">
        <v>456</v>
      </c>
      <c r="C135" s="141"/>
      <c r="D135" s="244"/>
      <c r="E135" s="245">
        <f>E133+E134</f>
        <v>0</v>
      </c>
      <c r="F135" s="245">
        <f t="shared" ref="F135:AW135" si="16">F133+F134</f>
        <v>0</v>
      </c>
      <c r="G135" s="245">
        <f t="shared" si="16"/>
        <v>0</v>
      </c>
      <c r="H135" s="245">
        <f t="shared" si="16"/>
        <v>0</v>
      </c>
      <c r="I135" s="245">
        <f t="shared" si="16"/>
        <v>0</v>
      </c>
      <c r="J135" s="245">
        <f t="shared" si="16"/>
        <v>0</v>
      </c>
      <c r="K135" s="245">
        <f t="shared" si="16"/>
        <v>0</v>
      </c>
      <c r="L135" s="245">
        <f t="shared" si="16"/>
        <v>0</v>
      </c>
      <c r="M135" s="245">
        <f t="shared" si="16"/>
        <v>0</v>
      </c>
      <c r="N135" s="245">
        <f t="shared" si="16"/>
        <v>0</v>
      </c>
      <c r="O135" s="245">
        <f t="shared" si="16"/>
        <v>0</v>
      </c>
      <c r="P135" s="245">
        <f t="shared" si="16"/>
        <v>0</v>
      </c>
      <c r="Q135" s="245">
        <f t="shared" si="16"/>
        <v>0</v>
      </c>
      <c r="R135" s="245">
        <f t="shared" si="16"/>
        <v>0</v>
      </c>
      <c r="S135" s="245">
        <f t="shared" si="16"/>
        <v>0</v>
      </c>
      <c r="T135" s="245">
        <f t="shared" si="16"/>
        <v>0</v>
      </c>
      <c r="U135" s="245">
        <f t="shared" si="16"/>
        <v>0</v>
      </c>
      <c r="V135" s="245">
        <f t="shared" si="16"/>
        <v>0</v>
      </c>
      <c r="W135" s="245">
        <f t="shared" si="16"/>
        <v>0</v>
      </c>
      <c r="X135" s="245">
        <f t="shared" si="16"/>
        <v>0</v>
      </c>
      <c r="Y135" s="245">
        <f t="shared" si="16"/>
        <v>0</v>
      </c>
      <c r="Z135" s="245">
        <f t="shared" si="16"/>
        <v>0</v>
      </c>
      <c r="AA135" s="245">
        <f t="shared" si="16"/>
        <v>0</v>
      </c>
      <c r="AB135" s="245">
        <f t="shared" si="16"/>
        <v>0</v>
      </c>
      <c r="AC135" s="245">
        <f t="shared" si="16"/>
        <v>0</v>
      </c>
      <c r="AD135" s="245">
        <f t="shared" si="16"/>
        <v>0</v>
      </c>
      <c r="AE135" s="245">
        <f t="shared" si="16"/>
        <v>0</v>
      </c>
      <c r="AF135" s="245">
        <f t="shared" si="16"/>
        <v>0</v>
      </c>
      <c r="AG135" s="245">
        <f t="shared" si="16"/>
        <v>0</v>
      </c>
      <c r="AH135" s="245">
        <f t="shared" si="16"/>
        <v>0</v>
      </c>
      <c r="AI135" s="245">
        <f t="shared" si="16"/>
        <v>0</v>
      </c>
      <c r="AJ135" s="245">
        <f t="shared" si="16"/>
        <v>0</v>
      </c>
      <c r="AK135" s="245">
        <f t="shared" si="16"/>
        <v>0</v>
      </c>
      <c r="AL135" s="245">
        <f t="shared" si="16"/>
        <v>0</v>
      </c>
      <c r="AM135" s="245">
        <f t="shared" si="16"/>
        <v>0</v>
      </c>
      <c r="AN135" s="245">
        <f t="shared" si="16"/>
        <v>0</v>
      </c>
      <c r="AO135" s="245">
        <f t="shared" si="16"/>
        <v>0</v>
      </c>
      <c r="AP135" s="245">
        <f t="shared" si="16"/>
        <v>0</v>
      </c>
      <c r="AQ135" s="245">
        <f t="shared" si="16"/>
        <v>0</v>
      </c>
      <c r="AR135" s="245">
        <f t="shared" si="16"/>
        <v>0</v>
      </c>
      <c r="AS135" s="245">
        <f t="shared" si="16"/>
        <v>0</v>
      </c>
      <c r="AT135" s="245">
        <f t="shared" si="16"/>
        <v>0</v>
      </c>
      <c r="AU135" s="245">
        <f t="shared" si="16"/>
        <v>0</v>
      </c>
      <c r="AV135" s="245">
        <f t="shared" si="16"/>
        <v>0</v>
      </c>
      <c r="AW135" s="245">
        <f t="shared" si="16"/>
        <v>0</v>
      </c>
      <c r="AX135" s="245">
        <f>AX133+AX134</f>
        <v>0</v>
      </c>
      <c r="AY135" s="245">
        <f>AY133+AY134</f>
        <v>0</v>
      </c>
      <c r="AZ135" s="245">
        <f>AZ133+AZ134</f>
        <v>0</v>
      </c>
      <c r="BA135" s="245">
        <f>BA133+BA134</f>
        <v>0</v>
      </c>
      <c r="BB135" s="245">
        <f>BB133+BB134</f>
        <v>0</v>
      </c>
    </row>
    <row r="136" spans="1:54" outlineLevel="1">
      <c r="A136" s="133"/>
      <c r="B136" s="134"/>
      <c r="C136" s="135"/>
      <c r="D136" s="135"/>
      <c r="E136" s="136"/>
      <c r="F136" s="137"/>
      <c r="G136" s="137"/>
      <c r="H136" s="137"/>
      <c r="I136" s="137"/>
      <c r="J136" s="137"/>
      <c r="K136" s="137"/>
      <c r="L136" s="137"/>
      <c r="M136" s="137"/>
      <c r="N136" s="137"/>
      <c r="O136" s="137"/>
      <c r="P136" s="137"/>
      <c r="Q136" s="137"/>
      <c r="R136" s="137"/>
      <c r="S136" s="137"/>
      <c r="T136" s="137"/>
      <c r="U136" s="137"/>
      <c r="V136" s="137"/>
      <c r="W136" s="137"/>
      <c r="X136" s="137"/>
      <c r="Y136" s="137"/>
      <c r="Z136" s="137"/>
      <c r="AA136" s="137"/>
      <c r="AB136" s="137"/>
      <c r="AC136" s="137"/>
      <c r="AD136" s="137"/>
      <c r="AE136" s="137"/>
      <c r="AF136" s="137"/>
      <c r="AG136" s="137"/>
      <c r="AH136" s="137"/>
      <c r="AI136" s="137"/>
      <c r="AJ136" s="137"/>
      <c r="AK136" s="137"/>
      <c r="AL136" s="137"/>
      <c r="AM136" s="137"/>
      <c r="AN136" s="137"/>
      <c r="AO136" s="137"/>
      <c r="AP136" s="137"/>
      <c r="AQ136" s="137"/>
      <c r="AR136" s="137"/>
      <c r="AS136" s="137"/>
      <c r="AT136" s="137"/>
      <c r="AU136" s="137"/>
      <c r="AV136" s="137"/>
      <c r="AW136" s="137"/>
      <c r="AX136" s="137"/>
      <c r="AY136" s="137"/>
      <c r="AZ136" s="137"/>
      <c r="BA136" s="137"/>
      <c r="BB136" s="137"/>
    </row>
    <row r="137" spans="1:54" outlineLevel="1">
      <c r="A137" s="133"/>
      <c r="B137" s="134"/>
      <c r="C137" s="135"/>
      <c r="D137" s="135"/>
      <c r="E137" s="136"/>
      <c r="F137" s="137"/>
      <c r="G137" s="137"/>
      <c r="H137" s="137"/>
      <c r="I137" s="137"/>
      <c r="J137" s="137"/>
      <c r="K137" s="137"/>
      <c r="L137" s="137"/>
      <c r="M137" s="137"/>
      <c r="N137" s="137"/>
      <c r="O137" s="137"/>
      <c r="P137" s="137"/>
      <c r="Q137" s="137"/>
      <c r="R137" s="137"/>
      <c r="S137" s="137"/>
      <c r="T137" s="137"/>
      <c r="U137" s="137"/>
      <c r="V137" s="137"/>
      <c r="W137" s="137"/>
      <c r="X137" s="137"/>
      <c r="Y137" s="137"/>
      <c r="Z137" s="137"/>
      <c r="AA137" s="137"/>
      <c r="AB137" s="137"/>
      <c r="AC137" s="137"/>
      <c r="AD137" s="137"/>
      <c r="AE137" s="137"/>
      <c r="AF137" s="137"/>
      <c r="AG137" s="137"/>
      <c r="AH137" s="137"/>
      <c r="AI137" s="137"/>
      <c r="AJ137" s="137"/>
      <c r="AK137" s="137"/>
      <c r="AL137" s="137"/>
      <c r="AM137" s="137"/>
      <c r="AN137" s="137"/>
      <c r="AO137" s="137"/>
      <c r="AP137" s="137"/>
      <c r="AQ137" s="137"/>
      <c r="AR137" s="137"/>
      <c r="AS137" s="137"/>
      <c r="AT137" s="137"/>
      <c r="AU137" s="137"/>
      <c r="AV137" s="137"/>
      <c r="AW137" s="137"/>
      <c r="AX137" s="137"/>
      <c r="AY137" s="137"/>
      <c r="AZ137" s="137"/>
      <c r="BA137" s="137"/>
      <c r="BB137" s="137"/>
    </row>
    <row r="138" spans="1:54">
      <c r="A138" s="133"/>
      <c r="B138" s="134"/>
      <c r="C138" s="135"/>
      <c r="D138" s="135"/>
      <c r="E138" s="136"/>
      <c r="F138" s="137"/>
      <c r="G138" s="137"/>
      <c r="H138" s="137"/>
      <c r="I138" s="137"/>
      <c r="J138" s="137"/>
      <c r="K138" s="137"/>
      <c r="L138" s="137"/>
      <c r="M138" s="137"/>
      <c r="N138" s="137"/>
      <c r="O138" s="137"/>
      <c r="P138" s="137"/>
      <c r="Q138" s="137"/>
      <c r="R138" s="137"/>
      <c r="S138" s="137"/>
      <c r="T138" s="137"/>
      <c r="U138" s="137"/>
      <c r="V138" s="137"/>
      <c r="W138" s="137"/>
      <c r="X138" s="137"/>
      <c r="Y138" s="137"/>
      <c r="Z138" s="137"/>
      <c r="AA138" s="137"/>
      <c r="AB138" s="137"/>
      <c r="AC138" s="137"/>
      <c r="AD138" s="137"/>
      <c r="AE138" s="137"/>
      <c r="AF138" s="137"/>
      <c r="AG138" s="137"/>
      <c r="AH138" s="137"/>
      <c r="AI138" s="137"/>
      <c r="AJ138" s="137"/>
      <c r="AK138" s="137"/>
      <c r="AL138" s="137"/>
      <c r="AM138" s="137"/>
      <c r="AN138" s="137"/>
      <c r="AO138" s="137"/>
      <c r="AP138" s="137"/>
      <c r="AQ138" s="137"/>
      <c r="AR138" s="137"/>
      <c r="AS138" s="137"/>
      <c r="AT138" s="137"/>
      <c r="AU138" s="137"/>
      <c r="AV138" s="137"/>
      <c r="AW138" s="137"/>
      <c r="AX138" s="137"/>
      <c r="AY138" s="137"/>
      <c r="AZ138" s="137"/>
      <c r="BA138" s="137"/>
      <c r="BB138" s="137"/>
    </row>
    <row r="139" spans="1:54" ht="15">
      <c r="A139" s="240" t="s">
        <v>457</v>
      </c>
      <c r="B139" s="134"/>
      <c r="C139" s="135"/>
      <c r="D139" s="135"/>
      <c r="E139" s="136"/>
      <c r="F139" s="137"/>
      <c r="G139" s="137"/>
      <c r="H139" s="137"/>
      <c r="I139" s="137"/>
      <c r="J139" s="137"/>
      <c r="K139" s="137"/>
      <c r="L139" s="137"/>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c r="AH139" s="137"/>
      <c r="AI139" s="137"/>
      <c r="AJ139" s="137"/>
      <c r="AK139" s="137"/>
      <c r="AL139" s="137"/>
      <c r="AM139" s="137"/>
      <c r="AN139" s="137"/>
      <c r="AO139" s="137"/>
      <c r="AP139" s="137"/>
      <c r="AQ139" s="137"/>
      <c r="AR139" s="137"/>
      <c r="AS139" s="137"/>
      <c r="AT139" s="137"/>
      <c r="AU139" s="137"/>
      <c r="AV139" s="137"/>
      <c r="AW139" s="137"/>
      <c r="AX139" s="137"/>
      <c r="AY139" s="137"/>
      <c r="AZ139" s="137"/>
      <c r="BA139" s="137"/>
      <c r="BB139" s="137"/>
    </row>
    <row r="140" spans="1:54" outlineLevel="1">
      <c r="A140" s="239"/>
      <c r="B140" s="134"/>
      <c r="C140" s="135"/>
      <c r="D140" s="135"/>
      <c r="E140" s="136"/>
      <c r="F140" s="137"/>
      <c r="G140" s="137"/>
      <c r="H140" s="137"/>
      <c r="I140" s="137"/>
      <c r="J140" s="137"/>
      <c r="K140" s="137"/>
      <c r="L140" s="137"/>
      <c r="M140" s="137"/>
      <c r="N140" s="137"/>
      <c r="O140" s="137"/>
      <c r="P140" s="137"/>
      <c r="Q140" s="137"/>
      <c r="R140" s="137"/>
      <c r="S140" s="137"/>
      <c r="T140" s="137"/>
      <c r="U140" s="137"/>
      <c r="V140" s="137"/>
      <c r="W140" s="137"/>
      <c r="X140" s="137"/>
      <c r="Y140" s="137"/>
      <c r="Z140" s="137"/>
      <c r="AA140" s="137"/>
      <c r="AB140" s="137"/>
      <c r="AC140" s="137"/>
      <c r="AD140" s="137"/>
      <c r="AE140" s="137"/>
      <c r="AF140" s="137"/>
      <c r="AG140" s="137"/>
      <c r="AH140" s="137"/>
      <c r="AI140" s="137"/>
      <c r="AJ140" s="137"/>
      <c r="AK140" s="137"/>
      <c r="AL140" s="137"/>
      <c r="AM140" s="137"/>
      <c r="AN140" s="137"/>
      <c r="AO140" s="137"/>
      <c r="AP140" s="137"/>
      <c r="AQ140" s="137"/>
      <c r="AR140" s="137"/>
      <c r="AS140" s="137"/>
      <c r="AT140" s="137"/>
      <c r="AU140" s="137"/>
      <c r="AV140" s="137"/>
      <c r="AW140" s="137"/>
      <c r="AX140" s="137"/>
      <c r="AY140" s="137"/>
      <c r="AZ140" s="137"/>
      <c r="BA140" s="137"/>
      <c r="BB140" s="137"/>
    </row>
    <row r="141" spans="1:54" outlineLevel="1">
      <c r="A141" s="239" t="s">
        <v>458</v>
      </c>
      <c r="B141" s="134"/>
      <c r="C141" s="135"/>
      <c r="D141" s="135"/>
      <c r="E141" s="136"/>
      <c r="F141" s="137"/>
      <c r="G141" s="137"/>
      <c r="H141" s="137"/>
      <c r="I141" s="137"/>
      <c r="J141" s="137"/>
      <c r="K141" s="137"/>
      <c r="L141" s="137"/>
      <c r="M141" s="137"/>
      <c r="N141" s="137"/>
      <c r="O141" s="137"/>
      <c r="P141" s="137"/>
      <c r="Q141" s="137"/>
      <c r="R141" s="137"/>
      <c r="S141" s="137"/>
      <c r="T141" s="137"/>
      <c r="U141" s="137"/>
      <c r="V141" s="137"/>
      <c r="W141" s="137"/>
      <c r="X141" s="137"/>
      <c r="Y141" s="137"/>
      <c r="Z141" s="137"/>
      <c r="AA141" s="137"/>
      <c r="AB141" s="137"/>
      <c r="AC141" s="137"/>
      <c r="AD141" s="137"/>
      <c r="AE141" s="137"/>
      <c r="AF141" s="137"/>
      <c r="AG141" s="137"/>
      <c r="AH141" s="137"/>
      <c r="AI141" s="137"/>
      <c r="AJ141" s="137"/>
      <c r="AK141" s="137"/>
      <c r="AL141" s="137"/>
      <c r="AM141" s="137"/>
      <c r="AN141" s="137"/>
      <c r="AO141" s="137"/>
      <c r="AP141" s="137"/>
      <c r="AQ141" s="137"/>
      <c r="AR141" s="137"/>
      <c r="AS141" s="137"/>
      <c r="AT141" s="137"/>
      <c r="AU141" s="137"/>
      <c r="AV141" s="137"/>
      <c r="AW141" s="137"/>
      <c r="AX141" s="137"/>
      <c r="AY141" s="137"/>
      <c r="AZ141" s="137"/>
      <c r="BA141" s="137"/>
      <c r="BB141" s="137"/>
    </row>
    <row r="142" spans="1:54" outlineLevel="2">
      <c r="A142" s="133"/>
      <c r="B142" s="134" t="s">
        <v>459</v>
      </c>
      <c r="C142" s="134" t="s">
        <v>158</v>
      </c>
      <c r="D142" s="135"/>
      <c r="E142" s="130">
        <v>2027</v>
      </c>
      <c r="F142" s="130">
        <v>2028</v>
      </c>
      <c r="G142" s="130">
        <v>2029</v>
      </c>
      <c r="H142" s="130">
        <v>2030</v>
      </c>
      <c r="I142" s="130">
        <v>2031</v>
      </c>
      <c r="J142" s="130">
        <v>2032</v>
      </c>
      <c r="K142" s="130">
        <v>2033</v>
      </c>
      <c r="L142" s="130">
        <v>2034</v>
      </c>
      <c r="M142" s="130">
        <v>2035</v>
      </c>
      <c r="N142" s="130">
        <v>2036</v>
      </c>
      <c r="O142" s="130">
        <v>2037</v>
      </c>
      <c r="P142" s="130">
        <v>2038</v>
      </c>
      <c r="Q142" s="130">
        <v>2039</v>
      </c>
      <c r="R142" s="130">
        <v>2040</v>
      </c>
      <c r="S142" s="130">
        <v>2041</v>
      </c>
      <c r="T142" s="130">
        <v>2042</v>
      </c>
      <c r="U142" s="130">
        <v>2043</v>
      </c>
      <c r="V142" s="130">
        <v>2044</v>
      </c>
      <c r="W142" s="130">
        <v>2045</v>
      </c>
      <c r="X142" s="130">
        <v>2046</v>
      </c>
      <c r="Y142" s="130">
        <v>2047</v>
      </c>
      <c r="Z142" s="130">
        <v>2048</v>
      </c>
      <c r="AA142" s="130">
        <v>2049</v>
      </c>
      <c r="AB142" s="130">
        <v>2050</v>
      </c>
      <c r="AC142" s="130">
        <v>2051</v>
      </c>
      <c r="AD142" s="130">
        <v>2052</v>
      </c>
      <c r="AE142" s="130">
        <v>2053</v>
      </c>
      <c r="AF142" s="130">
        <v>2054</v>
      </c>
      <c r="AG142" s="130">
        <v>2055</v>
      </c>
      <c r="AH142" s="130">
        <v>2056</v>
      </c>
      <c r="AI142" s="130">
        <v>2057</v>
      </c>
      <c r="AJ142" s="130">
        <v>2058</v>
      </c>
      <c r="AK142" s="130">
        <v>2059</v>
      </c>
      <c r="AL142" s="130">
        <v>2060</v>
      </c>
      <c r="AM142" s="130">
        <v>2061</v>
      </c>
      <c r="AN142" s="130">
        <v>2062</v>
      </c>
      <c r="AO142" s="130">
        <v>2063</v>
      </c>
      <c r="AP142" s="130">
        <v>2064</v>
      </c>
      <c r="AQ142" s="130">
        <v>2065</v>
      </c>
      <c r="AR142" s="130">
        <v>2066</v>
      </c>
      <c r="AS142" s="130">
        <v>2067</v>
      </c>
      <c r="AT142" s="130">
        <v>2068</v>
      </c>
      <c r="AU142" s="130">
        <v>2069</v>
      </c>
      <c r="AV142" s="130">
        <v>2070</v>
      </c>
      <c r="AW142" s="130">
        <v>2071</v>
      </c>
      <c r="AX142" s="130">
        <v>2072</v>
      </c>
      <c r="AY142" s="130">
        <v>2073</v>
      </c>
      <c r="AZ142" s="130">
        <v>2074</v>
      </c>
      <c r="BA142" s="130">
        <v>2075</v>
      </c>
      <c r="BB142" s="130">
        <v>2076</v>
      </c>
    </row>
    <row r="143" spans="1:54" ht="12.75" customHeight="1" outlineLevel="2">
      <c r="A143" s="423" t="s">
        <v>460</v>
      </c>
      <c r="B143" s="135" t="s">
        <v>282</v>
      </c>
      <c r="C143" s="135" t="s">
        <v>385</v>
      </c>
      <c r="D143" s="135" t="s">
        <v>379</v>
      </c>
      <c r="E143" s="21">
        <f>-(E$158*'Fixed Data'!$B$25*'Fixed Data'!E$47*'Fixed Data'!$B$24*'Fixed Data'!$B$23+E$158*'Fixed Data'!$B$26)*'Fixed Data'!L42/10^6</f>
        <v>0</v>
      </c>
      <c r="F143" s="21">
        <f>-(F$158*'Fixed Data'!$B$25*'Fixed Data'!F$47*'Fixed Data'!$B$24*'Fixed Data'!$B$23+F$158*'Fixed Data'!$B$26)*'Fixed Data'!M42/10^6</f>
        <v>0</v>
      </c>
      <c r="G143" s="21">
        <f>-(G$158*'Fixed Data'!$B$25*'Fixed Data'!G$47*'Fixed Data'!$B$24*'Fixed Data'!$B$23+G$158*'Fixed Data'!$B$26)*'Fixed Data'!N42/10^6</f>
        <v>0</v>
      </c>
      <c r="H143" s="21">
        <f>-(H$158*'Fixed Data'!$B$25*'Fixed Data'!H$47*'Fixed Data'!$B$24*'Fixed Data'!$B$23+H$158*'Fixed Data'!$B$26)*'Fixed Data'!O42/10^6</f>
        <v>0</v>
      </c>
      <c r="I143" s="21">
        <f>-(I$158*'Fixed Data'!$B$25*'Fixed Data'!I$47*'Fixed Data'!$B$24*'Fixed Data'!$B$23+I$158*'Fixed Data'!$B$26)*'Fixed Data'!P42/10^6</f>
        <v>0</v>
      </c>
      <c r="J143" s="21">
        <f>-(J$158*'Fixed Data'!$B$25*'Fixed Data'!J$47*'Fixed Data'!$B$24*'Fixed Data'!$B$23+J$158*'Fixed Data'!$B$26)*'Fixed Data'!Q42/10^6</f>
        <v>0</v>
      </c>
      <c r="K143" s="21">
        <f>-(K$158*'Fixed Data'!$B$25*'Fixed Data'!K$47*'Fixed Data'!$B$24*'Fixed Data'!$B$23+K$158*'Fixed Data'!$B$26)*'Fixed Data'!R42/10^6</f>
        <v>0</v>
      </c>
      <c r="L143" s="21">
        <f>-(L$158*'Fixed Data'!$B$25*'Fixed Data'!L$47*'Fixed Data'!$B$24*'Fixed Data'!$B$23+L$158*'Fixed Data'!$B$26)*'Fixed Data'!S42/10^6</f>
        <v>0</v>
      </c>
      <c r="M143" s="21">
        <f>-(M$158*'Fixed Data'!$B$25*'Fixed Data'!M$47*'Fixed Data'!$B$24*'Fixed Data'!$B$23+M$158*'Fixed Data'!$B$26)*'Fixed Data'!T42/10^6</f>
        <v>0</v>
      </c>
      <c r="N143" s="21">
        <f>-(N$158*'Fixed Data'!$B$25*'Fixed Data'!N$47*'Fixed Data'!$B$24*'Fixed Data'!$B$23+N$158*'Fixed Data'!$B$26)*'Fixed Data'!U42/10^6</f>
        <v>0</v>
      </c>
      <c r="O143" s="21">
        <f>-(O$158*'Fixed Data'!$B$25*'Fixed Data'!O$47*'Fixed Data'!$B$24*'Fixed Data'!$B$23+O$158*'Fixed Data'!$B$26)*'Fixed Data'!V42/10^6</f>
        <v>0</v>
      </c>
      <c r="P143" s="21">
        <f>-(P$158*'Fixed Data'!$B$25*'Fixed Data'!P$47*'Fixed Data'!$B$24*'Fixed Data'!$B$23+P$158*'Fixed Data'!$B$26)*'Fixed Data'!W42/10^6</f>
        <v>0</v>
      </c>
      <c r="Q143" s="21">
        <f>-(Q$158*'Fixed Data'!$B$25*'Fixed Data'!Q$47*'Fixed Data'!$B$24*'Fixed Data'!$B$23+Q$158*'Fixed Data'!$B$26)*'Fixed Data'!X42/10^6</f>
        <v>0</v>
      </c>
      <c r="R143" s="21">
        <f>-(R$158*'Fixed Data'!$B$25*'Fixed Data'!R$47*'Fixed Data'!$B$24*'Fixed Data'!$B$23+R$158*'Fixed Data'!$B$26)*'Fixed Data'!Y42/10^6</f>
        <v>0</v>
      </c>
      <c r="S143" s="21">
        <f>-(S$158*'Fixed Data'!$B$25*'Fixed Data'!S$47*'Fixed Data'!$B$24*'Fixed Data'!$B$23+S$158*'Fixed Data'!$B$26)*'Fixed Data'!Z42/10^6</f>
        <v>0</v>
      </c>
      <c r="T143" s="21">
        <f>-(T$158*'Fixed Data'!$B$25*'Fixed Data'!T$47*'Fixed Data'!$B$24*'Fixed Data'!$B$23+T$158*'Fixed Data'!$B$26)*'Fixed Data'!AA42/10^6</f>
        <v>0</v>
      </c>
      <c r="U143" s="21">
        <f>-(U$158*'Fixed Data'!$B$25*'Fixed Data'!U$47*'Fixed Data'!$B$24*'Fixed Data'!$B$23+U$158*'Fixed Data'!$B$26)*'Fixed Data'!AB42/10^6</f>
        <v>0</v>
      </c>
      <c r="V143" s="21">
        <f>-(V$158*'Fixed Data'!$B$25*'Fixed Data'!V$47*'Fixed Data'!$B$24*'Fixed Data'!$B$23+V$158*'Fixed Data'!$B$26)*'Fixed Data'!AC42/10^6</f>
        <v>0</v>
      </c>
      <c r="W143" s="21">
        <f>-(W$158*'Fixed Data'!$B$25*'Fixed Data'!W$47*'Fixed Data'!$B$24*'Fixed Data'!$B$23+W$158*'Fixed Data'!$B$26)*'Fixed Data'!AD42/10^6</f>
        <v>0</v>
      </c>
      <c r="X143" s="21">
        <f>-(X$158*'Fixed Data'!$B$25*'Fixed Data'!X$47*'Fixed Data'!$B$24*'Fixed Data'!$B$23+X$158*'Fixed Data'!$B$26)*'Fixed Data'!AE42/10^6</f>
        <v>0</v>
      </c>
      <c r="Y143" s="21">
        <f>-(Y$158*'Fixed Data'!$B$25*'Fixed Data'!Y$47*'Fixed Data'!$B$24*'Fixed Data'!$B$23+Y$158*'Fixed Data'!$B$26)*'Fixed Data'!AF42/10^6</f>
        <v>0</v>
      </c>
      <c r="Z143" s="21">
        <f>-(Z$158*'Fixed Data'!$B$25*'Fixed Data'!Z$47*'Fixed Data'!$B$24*'Fixed Data'!$B$23+Z$158*'Fixed Data'!$B$26)*'Fixed Data'!AG42/10^6</f>
        <v>0</v>
      </c>
      <c r="AA143" s="21">
        <f>-(AA$158*'Fixed Data'!$B$25*'Fixed Data'!AA$47*'Fixed Data'!$B$24*'Fixed Data'!$B$23+AA$158*'Fixed Data'!$B$26)*'Fixed Data'!AH42/10^6</f>
        <v>0</v>
      </c>
      <c r="AB143" s="21">
        <f>-(AB$158*'Fixed Data'!$B$25*'Fixed Data'!AB$47*'Fixed Data'!$B$24*'Fixed Data'!$B$23+AB$158*'Fixed Data'!$B$26)*'Fixed Data'!AI42/10^6</f>
        <v>0</v>
      </c>
      <c r="AC143" s="21">
        <f>-(AC$158*'Fixed Data'!$B$25*'Fixed Data'!AC$47*'Fixed Data'!$B$24*'Fixed Data'!$B$23+AC$158*'Fixed Data'!$B$26)*'Fixed Data'!AJ42/10^6</f>
        <v>0</v>
      </c>
      <c r="AD143" s="21">
        <f>-(AD$158*'Fixed Data'!$B$25*'Fixed Data'!AD$47*'Fixed Data'!$B$24*'Fixed Data'!$B$23+AD$158*'Fixed Data'!$B$26)*'Fixed Data'!AK42/10^6</f>
        <v>0</v>
      </c>
      <c r="AE143" s="21">
        <f>-(AE$158*'Fixed Data'!$B$25*'Fixed Data'!AE$47*'Fixed Data'!$B$24*'Fixed Data'!$B$23+AE$158*'Fixed Data'!$B$26)*'Fixed Data'!AL42/10^6</f>
        <v>0</v>
      </c>
      <c r="AF143" s="21">
        <f>-(AF$158*'Fixed Data'!$B$25*'Fixed Data'!AF$47*'Fixed Data'!$B$24*'Fixed Data'!$B$23+AF$158*'Fixed Data'!$B$26)*'Fixed Data'!AM42/10^6</f>
        <v>0</v>
      </c>
      <c r="AG143" s="21">
        <f>-(AG$158*'Fixed Data'!$B$25*'Fixed Data'!AG$47*'Fixed Data'!$B$24*'Fixed Data'!$B$23+AG$158*'Fixed Data'!$B$26)*'Fixed Data'!AN42/10^6</f>
        <v>0</v>
      </c>
      <c r="AH143" s="21">
        <f>-(AH$158*'Fixed Data'!$B$25*'Fixed Data'!AH$47*'Fixed Data'!$B$24*'Fixed Data'!$B$23+AH$158*'Fixed Data'!$B$26)*'Fixed Data'!AO42/10^6</f>
        <v>0</v>
      </c>
      <c r="AI143" s="21">
        <f>-(AI$158*'Fixed Data'!$B$25*'Fixed Data'!AI$47*'Fixed Data'!$B$24*'Fixed Data'!$B$23+AI$158*'Fixed Data'!$B$26)*'Fixed Data'!AP42/10^6</f>
        <v>0</v>
      </c>
      <c r="AJ143" s="21">
        <f>-(AJ$158*'Fixed Data'!$B$25*'Fixed Data'!AJ$47*'Fixed Data'!$B$24*'Fixed Data'!$B$23+AJ$158*'Fixed Data'!$B$26)*'Fixed Data'!AQ42/10^6</f>
        <v>0</v>
      </c>
      <c r="AK143" s="21">
        <f>-(AK$158*'Fixed Data'!$B$25*'Fixed Data'!AK$47*'Fixed Data'!$B$24*'Fixed Data'!$B$23+AK$158*'Fixed Data'!$B$26)*'Fixed Data'!AR42/10^6</f>
        <v>0</v>
      </c>
      <c r="AL143" s="21">
        <f>-(AL$158*'Fixed Data'!$B$25*'Fixed Data'!AL$47*'Fixed Data'!$B$24*'Fixed Data'!$B$23+AL$158*'Fixed Data'!$B$26)*'Fixed Data'!AS42/10^6</f>
        <v>0</v>
      </c>
      <c r="AM143" s="21">
        <f>-(AM$158*'Fixed Data'!$B$25*'Fixed Data'!AM$47*'Fixed Data'!$B$24*'Fixed Data'!$B$23+AM$158*'Fixed Data'!$B$26)*'Fixed Data'!AT42/10^6</f>
        <v>0</v>
      </c>
      <c r="AN143" s="21">
        <f>-(AN$158*'Fixed Data'!$B$25*'Fixed Data'!AN$47*'Fixed Data'!$B$24*'Fixed Data'!$B$23+AN$158*'Fixed Data'!$B$26)*'Fixed Data'!AU42/10^6</f>
        <v>0</v>
      </c>
      <c r="AO143" s="21">
        <f>-(AO$158*'Fixed Data'!$B$25*'Fixed Data'!AO$47*'Fixed Data'!$B$24*'Fixed Data'!$B$23+AO$158*'Fixed Data'!$B$26)*'Fixed Data'!AV42/10^6</f>
        <v>0</v>
      </c>
      <c r="AP143" s="21">
        <f>-(AP$158*'Fixed Data'!$B$25*'Fixed Data'!AP$47*'Fixed Data'!$B$24*'Fixed Data'!$B$23+AP$158*'Fixed Data'!$B$26)*'Fixed Data'!AW42/10^6</f>
        <v>0</v>
      </c>
      <c r="AQ143" s="21">
        <f>-(AQ$158*'Fixed Data'!$B$25*'Fixed Data'!AQ$47*'Fixed Data'!$B$24*'Fixed Data'!$B$23+AQ$158*'Fixed Data'!$B$26)*'Fixed Data'!AX42/10^6</f>
        <v>0</v>
      </c>
      <c r="AR143" s="21">
        <f>-(AR$158*'Fixed Data'!$B$25*'Fixed Data'!AR$47*'Fixed Data'!$B$24*'Fixed Data'!$B$23+AR$158*'Fixed Data'!$B$26)*'Fixed Data'!AY42/10^6</f>
        <v>0</v>
      </c>
      <c r="AS143" s="21">
        <f>-(AS$158*'Fixed Data'!$B$25*'Fixed Data'!AS$47*'Fixed Data'!$B$24*'Fixed Data'!$B$23+AS$158*'Fixed Data'!$B$26)*'Fixed Data'!AZ42/10^6</f>
        <v>0</v>
      </c>
      <c r="AT143" s="21">
        <f>-(AT$158*'Fixed Data'!$B$25*'Fixed Data'!AT$47*'Fixed Data'!$B$24*'Fixed Data'!$B$23+AT$158*'Fixed Data'!$B$26)*'Fixed Data'!BA42/10^6</f>
        <v>0</v>
      </c>
      <c r="AU143" s="21">
        <f>-(AU$158*'Fixed Data'!$B$25*'Fixed Data'!AU$47*'Fixed Data'!$B$24*'Fixed Data'!$B$23+AU$158*'Fixed Data'!$B$26)*'Fixed Data'!BB42/10^6</f>
        <v>0</v>
      </c>
      <c r="AV143" s="21">
        <f>-(AV$158*'Fixed Data'!$B$25*'Fixed Data'!AV$47*'Fixed Data'!$B$24*'Fixed Data'!$B$23+AV$158*'Fixed Data'!$B$26)*'Fixed Data'!BC42/10^6</f>
        <v>0</v>
      </c>
      <c r="AW143" s="21">
        <f>-(AW$158*'Fixed Data'!$B$25*'Fixed Data'!AW$47*'Fixed Data'!$B$24*'Fixed Data'!$B$23+AW$158*'Fixed Data'!$B$26)*'Fixed Data'!BD42/10^6</f>
        <v>0</v>
      </c>
      <c r="AX143" s="21">
        <f>-(AX$158*'Fixed Data'!$B$25*'Fixed Data'!AX$47*'Fixed Data'!$B$24*'Fixed Data'!$B$23+AX$158*'Fixed Data'!$B$26)*'Fixed Data'!BE42/10^6</f>
        <v>0</v>
      </c>
      <c r="AY143" s="21">
        <f>-(AY$158*'Fixed Data'!$B$25*'Fixed Data'!AY$47*'Fixed Data'!$B$24*'Fixed Data'!$B$23+AY$158*'Fixed Data'!$B$26)*'Fixed Data'!BF42/10^6</f>
        <v>0</v>
      </c>
      <c r="AZ143" s="21">
        <f>-(AZ$158*'Fixed Data'!$B$25*'Fixed Data'!AZ$47*'Fixed Data'!$B$24*'Fixed Data'!$B$23+AZ$158*'Fixed Data'!$B$26)*'Fixed Data'!BG42/10^6</f>
        <v>0</v>
      </c>
      <c r="BA143" s="21">
        <f>-(BA$158*'Fixed Data'!$B$25*'Fixed Data'!BA$47*'Fixed Data'!$B$24*'Fixed Data'!$B$23+BA$158*'Fixed Data'!$B$26)*'Fixed Data'!BH42/10^6</f>
        <v>0</v>
      </c>
      <c r="BB143" s="21">
        <f>-(BB$158*'Fixed Data'!$B$25*'Fixed Data'!BB$47*'Fixed Data'!$B$24*'Fixed Data'!$B$23+BB$158*'Fixed Data'!$B$26)*'Fixed Data'!BI42/10^6</f>
        <v>0</v>
      </c>
    </row>
    <row r="144" spans="1:54" outlineLevel="2">
      <c r="A144" s="424"/>
      <c r="B144" s="135" t="s">
        <v>282</v>
      </c>
      <c r="C144" s="135"/>
      <c r="D144" s="135" t="s">
        <v>379</v>
      </c>
      <c r="E144" s="279"/>
      <c r="F144" s="279"/>
      <c r="G144" s="279"/>
      <c r="H144" s="279"/>
      <c r="I144" s="279"/>
      <c r="J144" s="279"/>
      <c r="K144" s="279"/>
      <c r="L144" s="279"/>
      <c r="M144" s="279"/>
      <c r="N144" s="279"/>
      <c r="O144" s="279"/>
      <c r="P144" s="279"/>
      <c r="Q144" s="279"/>
      <c r="R144" s="279"/>
      <c r="S144" s="279"/>
      <c r="T144" s="279"/>
      <c r="U144" s="279"/>
      <c r="V144" s="279"/>
      <c r="W144" s="279"/>
      <c r="X144" s="279"/>
      <c r="Y144" s="279"/>
      <c r="Z144" s="279"/>
      <c r="AA144" s="279"/>
      <c r="AB144" s="279"/>
      <c r="AC144" s="279"/>
      <c r="AD144" s="279"/>
      <c r="AE144" s="279"/>
      <c r="AF144" s="279"/>
      <c r="AG144" s="279"/>
      <c r="AH144" s="279"/>
      <c r="AI144" s="279"/>
      <c r="AJ144" s="279"/>
      <c r="AK144" s="279"/>
      <c r="AL144" s="279"/>
      <c r="AM144" s="279"/>
      <c r="AN144" s="279"/>
      <c r="AO144" s="279"/>
      <c r="AP144" s="279"/>
      <c r="AQ144" s="279"/>
      <c r="AR144" s="279"/>
      <c r="AS144" s="279"/>
      <c r="AT144" s="279"/>
      <c r="AU144" s="279"/>
      <c r="AV144" s="279"/>
      <c r="AW144" s="279"/>
      <c r="AX144" s="279"/>
      <c r="AY144" s="279"/>
      <c r="AZ144" s="279"/>
      <c r="BA144" s="279"/>
      <c r="BB144" s="279"/>
    </row>
    <row r="145" spans="1:54" outlineLevel="2">
      <c r="A145" s="424"/>
      <c r="B145" s="135" t="s">
        <v>282</v>
      </c>
      <c r="C145" s="135"/>
      <c r="D145" s="135" t="s">
        <v>379</v>
      </c>
      <c r="E145" s="279"/>
      <c r="F145" s="279"/>
      <c r="G145" s="279"/>
      <c r="H145" s="279"/>
      <c r="I145" s="279"/>
      <c r="J145" s="279"/>
      <c r="K145" s="279"/>
      <c r="L145" s="279"/>
      <c r="M145" s="279"/>
      <c r="N145" s="279"/>
      <c r="O145" s="279"/>
      <c r="P145" s="279"/>
      <c r="Q145" s="279"/>
      <c r="R145" s="279"/>
      <c r="S145" s="279"/>
      <c r="T145" s="279"/>
      <c r="U145" s="279"/>
      <c r="V145" s="279"/>
      <c r="W145" s="279"/>
      <c r="X145" s="279"/>
      <c r="Y145" s="279"/>
      <c r="Z145" s="279"/>
      <c r="AA145" s="279"/>
      <c r="AB145" s="279"/>
      <c r="AC145" s="279"/>
      <c r="AD145" s="279"/>
      <c r="AE145" s="279"/>
      <c r="AF145" s="279"/>
      <c r="AG145" s="279"/>
      <c r="AH145" s="279"/>
      <c r="AI145" s="279"/>
      <c r="AJ145" s="279"/>
      <c r="AK145" s="279"/>
      <c r="AL145" s="279"/>
      <c r="AM145" s="279"/>
      <c r="AN145" s="279"/>
      <c r="AO145" s="279"/>
      <c r="AP145" s="279"/>
      <c r="AQ145" s="279"/>
      <c r="AR145" s="279"/>
      <c r="AS145" s="279"/>
      <c r="AT145" s="279"/>
      <c r="AU145" s="279"/>
      <c r="AV145" s="279"/>
      <c r="AW145" s="279"/>
      <c r="AX145" s="279"/>
      <c r="AY145" s="279"/>
      <c r="AZ145" s="279"/>
      <c r="BA145" s="279"/>
      <c r="BB145" s="279"/>
    </row>
    <row r="146" spans="1:54" outlineLevel="2">
      <c r="A146" s="424"/>
      <c r="B146" s="135" t="s">
        <v>285</v>
      </c>
      <c r="C146" s="135" t="s">
        <v>461</v>
      </c>
      <c r="D146" s="135" t="s">
        <v>379</v>
      </c>
      <c r="E146" s="21">
        <f>-E$161*'Fixed Data'!$B$20*'Fixed Data'!$B$22</f>
        <v>0</v>
      </c>
      <c r="F146" s="21">
        <f>-F$161*'Fixed Data'!$B$20*'Fixed Data'!$B$22</f>
        <v>0</v>
      </c>
      <c r="G146" s="21">
        <f>-G$161*'Fixed Data'!$B$20*'Fixed Data'!$B$22</f>
        <v>0</v>
      </c>
      <c r="H146" s="21">
        <f>-H$161*'Fixed Data'!$B$20*'Fixed Data'!$B$22</f>
        <v>0</v>
      </c>
      <c r="I146" s="21">
        <f>-I$161*'Fixed Data'!$B$20*'Fixed Data'!$B$22</f>
        <v>0</v>
      </c>
      <c r="J146" s="21">
        <f>-J$161*'Fixed Data'!$B$20*'Fixed Data'!$B$22</f>
        <v>0</v>
      </c>
      <c r="K146" s="21">
        <f>-K$161*'Fixed Data'!$B$20*'Fixed Data'!$B$22</f>
        <v>0</v>
      </c>
      <c r="L146" s="21">
        <f>-L$161*'Fixed Data'!$B$20*'Fixed Data'!$B$22</f>
        <v>0</v>
      </c>
      <c r="M146" s="21">
        <f>-M$161*'Fixed Data'!$B$20*'Fixed Data'!$B$22</f>
        <v>0</v>
      </c>
      <c r="N146" s="21">
        <f>-N$161*'Fixed Data'!$B$20*'Fixed Data'!$B$22</f>
        <v>0</v>
      </c>
      <c r="O146" s="21">
        <f>-O$161*'Fixed Data'!$B$20*'Fixed Data'!$B$22</f>
        <v>0</v>
      </c>
      <c r="P146" s="21">
        <f>-P$161*'Fixed Data'!$B$20*'Fixed Data'!$B$22</f>
        <v>0</v>
      </c>
      <c r="Q146" s="21">
        <f>-Q$161*'Fixed Data'!$B$20*'Fixed Data'!$B$22</f>
        <v>0</v>
      </c>
      <c r="R146" s="21">
        <f>-R$161*'Fixed Data'!$B$20*'Fixed Data'!$B$22</f>
        <v>0</v>
      </c>
      <c r="S146" s="21">
        <f>-S$161*'Fixed Data'!$B$20*'Fixed Data'!$B$22</f>
        <v>0</v>
      </c>
      <c r="T146" s="21">
        <f>-T$161*'Fixed Data'!$B$20*'Fixed Data'!$B$22</f>
        <v>0</v>
      </c>
      <c r="U146" s="21">
        <f>-U$161*'Fixed Data'!$B$20*'Fixed Data'!$B$22</f>
        <v>0</v>
      </c>
      <c r="V146" s="21">
        <f>-V$161*'Fixed Data'!$B$20*'Fixed Data'!$B$22</f>
        <v>0</v>
      </c>
      <c r="W146" s="21">
        <f>-W$161*'Fixed Data'!$B$20*'Fixed Data'!$B$22</f>
        <v>0</v>
      </c>
      <c r="X146" s="21">
        <f>-X$161*'Fixed Data'!$B$20*'Fixed Data'!$B$22</f>
        <v>0</v>
      </c>
      <c r="Y146" s="21">
        <f>-Y$161*'Fixed Data'!$B$20*'Fixed Data'!$B$22</f>
        <v>0</v>
      </c>
      <c r="Z146" s="21">
        <f>-Z$161*'Fixed Data'!$B$20*'Fixed Data'!$B$22</f>
        <v>0</v>
      </c>
      <c r="AA146" s="21">
        <f>-AA$161*'Fixed Data'!$B$20*'Fixed Data'!$B$22</f>
        <v>0</v>
      </c>
      <c r="AB146" s="21">
        <f>-AB$161*'Fixed Data'!$B$20*'Fixed Data'!$B$22</f>
        <v>0</v>
      </c>
      <c r="AC146" s="21">
        <f>-AC$161*'Fixed Data'!$B$20*'Fixed Data'!$B$22</f>
        <v>0</v>
      </c>
      <c r="AD146" s="21">
        <f>-AD$161*'Fixed Data'!$B$20*'Fixed Data'!$B$22</f>
        <v>0</v>
      </c>
      <c r="AE146" s="21">
        <f>-AE$161*'Fixed Data'!$B$20*'Fixed Data'!$B$22</f>
        <v>0</v>
      </c>
      <c r="AF146" s="21">
        <f>-AF$161*'Fixed Data'!$B$20*'Fixed Data'!$B$22</f>
        <v>0</v>
      </c>
      <c r="AG146" s="21">
        <f>-AG$161*'Fixed Data'!$B$20*'Fixed Data'!$B$22</f>
        <v>0</v>
      </c>
      <c r="AH146" s="21">
        <f>-AH$161*'Fixed Data'!$B$20*'Fixed Data'!$B$22</f>
        <v>0</v>
      </c>
      <c r="AI146" s="21">
        <f>-AI$161*'Fixed Data'!$B$20*'Fixed Data'!$B$22</f>
        <v>0</v>
      </c>
      <c r="AJ146" s="21">
        <f>-AJ$161*'Fixed Data'!$B$20*'Fixed Data'!$B$22</f>
        <v>0</v>
      </c>
      <c r="AK146" s="21">
        <f>-AK$161*'Fixed Data'!$B$20*'Fixed Data'!$B$22</f>
        <v>0</v>
      </c>
      <c r="AL146" s="21">
        <f>-AL$161*'Fixed Data'!$B$20*'Fixed Data'!$B$22</f>
        <v>0</v>
      </c>
      <c r="AM146" s="21">
        <f>-AM$161*'Fixed Data'!$B$20*'Fixed Data'!$B$22</f>
        <v>0</v>
      </c>
      <c r="AN146" s="21">
        <f>-AN$161*'Fixed Data'!$B$20*'Fixed Data'!$B$22</f>
        <v>0</v>
      </c>
      <c r="AO146" s="21">
        <f>-AO$161*'Fixed Data'!$B$20*'Fixed Data'!$B$22</f>
        <v>0</v>
      </c>
      <c r="AP146" s="21">
        <f>-AP$161*'Fixed Data'!$B$20*'Fixed Data'!$B$22</f>
        <v>0</v>
      </c>
      <c r="AQ146" s="21">
        <f>-AQ$161*'Fixed Data'!$B$20*'Fixed Data'!$B$22</f>
        <v>0</v>
      </c>
      <c r="AR146" s="21">
        <f>-AR$161*'Fixed Data'!$B$20*'Fixed Data'!$B$22</f>
        <v>0</v>
      </c>
      <c r="AS146" s="21">
        <f>-AS$161*'Fixed Data'!$B$20*'Fixed Data'!$B$22</f>
        <v>0</v>
      </c>
      <c r="AT146" s="21">
        <f>-AT$161*'Fixed Data'!$B$20*'Fixed Data'!$B$22</f>
        <v>0</v>
      </c>
      <c r="AU146" s="21">
        <f>-AU$161*'Fixed Data'!$B$20*'Fixed Data'!$B$22</f>
        <v>0</v>
      </c>
      <c r="AV146" s="21">
        <f>-AV$161*'Fixed Data'!$B$20*'Fixed Data'!$B$22</f>
        <v>0</v>
      </c>
      <c r="AW146" s="21">
        <f>-AW$161*'Fixed Data'!$B$20*'Fixed Data'!$B$22</f>
        <v>0</v>
      </c>
      <c r="AX146" s="21">
        <f>-AX$161*'Fixed Data'!$B$20*'Fixed Data'!$B$22</f>
        <v>0</v>
      </c>
      <c r="AY146" s="21">
        <f>-AY$161*'Fixed Data'!$B$20*'Fixed Data'!$B$22</f>
        <v>0</v>
      </c>
      <c r="AZ146" s="21">
        <f>-AZ$161*'Fixed Data'!$B$20*'Fixed Data'!$B$22</f>
        <v>0</v>
      </c>
      <c r="BA146" s="21">
        <f>-BA$161*'Fixed Data'!$B$20*'Fixed Data'!$B$22</f>
        <v>0</v>
      </c>
      <c r="BB146" s="21">
        <f>-BB$161*'Fixed Data'!$B$20*'Fixed Data'!$B$22</f>
        <v>0</v>
      </c>
    </row>
    <row r="147" spans="1:54" outlineLevel="2">
      <c r="A147" s="424"/>
      <c r="B147" s="135" t="s">
        <v>285</v>
      </c>
      <c r="C147" s="135" t="s">
        <v>462</v>
      </c>
      <c r="D147" s="135" t="s">
        <v>379</v>
      </c>
      <c r="E147" s="21">
        <f>-E$162*'Fixed Data'!$B$21*'Fixed Data'!$B$22</f>
        <v>0</v>
      </c>
      <c r="F147" s="21">
        <f>-F$162*'Fixed Data'!$B$21*'Fixed Data'!$B$22</f>
        <v>0</v>
      </c>
      <c r="G147" s="21">
        <f>-G$162*'Fixed Data'!$B$21*'Fixed Data'!$B$22</f>
        <v>0</v>
      </c>
      <c r="H147" s="21">
        <f>-H$162*'Fixed Data'!$B$21*'Fixed Data'!$B$22</f>
        <v>0</v>
      </c>
      <c r="I147" s="21">
        <f>-I$162*'Fixed Data'!$B$21*'Fixed Data'!$B$22</f>
        <v>0</v>
      </c>
      <c r="J147" s="21">
        <f>-J$162*'Fixed Data'!$B$21*'Fixed Data'!$B$22</f>
        <v>0</v>
      </c>
      <c r="K147" s="21">
        <f>-K$162*'Fixed Data'!$B$21*'Fixed Data'!$B$22</f>
        <v>0</v>
      </c>
      <c r="L147" s="21">
        <f>-L$162*'Fixed Data'!$B$21*'Fixed Data'!$B$22</f>
        <v>0</v>
      </c>
      <c r="M147" s="21">
        <f>-M$162*'Fixed Data'!$B$21*'Fixed Data'!$B$22</f>
        <v>0</v>
      </c>
      <c r="N147" s="21">
        <f>-N$162*'Fixed Data'!$B$21*'Fixed Data'!$B$22</f>
        <v>0</v>
      </c>
      <c r="O147" s="21">
        <f>-O$162*'Fixed Data'!$B$21*'Fixed Data'!$B$22</f>
        <v>0</v>
      </c>
      <c r="P147" s="21">
        <f>-P$162*'Fixed Data'!$B$21*'Fixed Data'!$B$22</f>
        <v>0</v>
      </c>
      <c r="Q147" s="21">
        <f>-Q$162*'Fixed Data'!$B$21*'Fixed Data'!$B$22</f>
        <v>0</v>
      </c>
      <c r="R147" s="21">
        <f>-R$162*'Fixed Data'!$B$21*'Fixed Data'!$B$22</f>
        <v>0</v>
      </c>
      <c r="S147" s="21">
        <f>-S$162*'Fixed Data'!$B$21*'Fixed Data'!$B$22</f>
        <v>0</v>
      </c>
      <c r="T147" s="21">
        <f>-T$162*'Fixed Data'!$B$21*'Fixed Data'!$B$22</f>
        <v>0</v>
      </c>
      <c r="U147" s="21">
        <f>-U$162*'Fixed Data'!$B$21*'Fixed Data'!$B$22</f>
        <v>0</v>
      </c>
      <c r="V147" s="21">
        <f>-V$162*'Fixed Data'!$B$21*'Fixed Data'!$B$22</f>
        <v>0</v>
      </c>
      <c r="W147" s="21">
        <f>-W$162*'Fixed Data'!$B$21*'Fixed Data'!$B$22</f>
        <v>0</v>
      </c>
      <c r="X147" s="21">
        <f>-X$162*'Fixed Data'!$B$21*'Fixed Data'!$B$22</f>
        <v>0</v>
      </c>
      <c r="Y147" s="21">
        <f>-Y$162*'Fixed Data'!$B$21*'Fixed Data'!$B$22</f>
        <v>0</v>
      </c>
      <c r="Z147" s="21">
        <f>-Z$162*'Fixed Data'!$B$21*'Fixed Data'!$B$22</f>
        <v>0</v>
      </c>
      <c r="AA147" s="21">
        <f>-AA$162*'Fixed Data'!$B$21*'Fixed Data'!$B$22</f>
        <v>0</v>
      </c>
      <c r="AB147" s="21">
        <f>-AB$162*'Fixed Data'!$B$21*'Fixed Data'!$B$22</f>
        <v>0</v>
      </c>
      <c r="AC147" s="21">
        <f>-AC$162*'Fixed Data'!$B$21*'Fixed Data'!$B$22</f>
        <v>0</v>
      </c>
      <c r="AD147" s="21">
        <f>-AD$162*'Fixed Data'!$B$21*'Fixed Data'!$B$22</f>
        <v>0</v>
      </c>
      <c r="AE147" s="21">
        <f>-AE$162*'Fixed Data'!$B$21*'Fixed Data'!$B$22</f>
        <v>0</v>
      </c>
      <c r="AF147" s="21">
        <f>-AF$162*'Fixed Data'!$B$21*'Fixed Data'!$B$22</f>
        <v>0</v>
      </c>
      <c r="AG147" s="21">
        <f>-AG$162*'Fixed Data'!$B$21*'Fixed Data'!$B$22</f>
        <v>0</v>
      </c>
      <c r="AH147" s="21">
        <f>-AH$162*'Fixed Data'!$B$21*'Fixed Data'!$B$22</f>
        <v>0</v>
      </c>
      <c r="AI147" s="21">
        <f>-AI$162*'Fixed Data'!$B$21*'Fixed Data'!$B$22</f>
        <v>0</v>
      </c>
      <c r="AJ147" s="21">
        <f>-AJ$162*'Fixed Data'!$B$21*'Fixed Data'!$B$22</f>
        <v>0</v>
      </c>
      <c r="AK147" s="21">
        <f>-AK$162*'Fixed Data'!$B$21*'Fixed Data'!$B$22</f>
        <v>0</v>
      </c>
      <c r="AL147" s="21">
        <f>-AL$162*'Fixed Data'!$B$21*'Fixed Data'!$B$22</f>
        <v>0</v>
      </c>
      <c r="AM147" s="21">
        <f>-AM$162*'Fixed Data'!$B$21*'Fixed Data'!$B$22</f>
        <v>0</v>
      </c>
      <c r="AN147" s="21">
        <f>-AN$162*'Fixed Data'!$B$21*'Fixed Data'!$B$22</f>
        <v>0</v>
      </c>
      <c r="AO147" s="21">
        <f>-AO$162*'Fixed Data'!$B$21*'Fixed Data'!$B$22</f>
        <v>0</v>
      </c>
      <c r="AP147" s="21">
        <f>-AP$162*'Fixed Data'!$B$21*'Fixed Data'!$B$22</f>
        <v>0</v>
      </c>
      <c r="AQ147" s="21">
        <f>-AQ$162*'Fixed Data'!$B$21*'Fixed Data'!$B$22</f>
        <v>0</v>
      </c>
      <c r="AR147" s="21">
        <f>-AR$162*'Fixed Data'!$B$21*'Fixed Data'!$B$22</f>
        <v>0</v>
      </c>
      <c r="AS147" s="21">
        <f>-AS$162*'Fixed Data'!$B$21*'Fixed Data'!$B$22</f>
        <v>0</v>
      </c>
      <c r="AT147" s="21">
        <f>-AT$162*'Fixed Data'!$B$21*'Fixed Data'!$B$22</f>
        <v>0</v>
      </c>
      <c r="AU147" s="21">
        <f>-AU$162*'Fixed Data'!$B$21*'Fixed Data'!$B$22</f>
        <v>0</v>
      </c>
      <c r="AV147" s="21">
        <f>-AV$162*'Fixed Data'!$B$21*'Fixed Data'!$B$22</f>
        <v>0</v>
      </c>
      <c r="AW147" s="21">
        <f>-AW$162*'Fixed Data'!$B$21*'Fixed Data'!$B$22</f>
        <v>0</v>
      </c>
      <c r="AX147" s="21">
        <f>-AX$162*'Fixed Data'!$B$21*'Fixed Data'!$B$22</f>
        <v>0</v>
      </c>
      <c r="AY147" s="21">
        <f>-AY$162*'Fixed Data'!$B$21*'Fixed Data'!$B$22</f>
        <v>0</v>
      </c>
      <c r="AZ147" s="21">
        <f>-AZ$162*'Fixed Data'!$B$21*'Fixed Data'!$B$22</f>
        <v>0</v>
      </c>
      <c r="BA147" s="21">
        <f>-BA$162*'Fixed Data'!$B$21*'Fixed Data'!$B$22</f>
        <v>0</v>
      </c>
      <c r="BB147" s="21">
        <f>-BB$162*'Fixed Data'!$B$21*'Fixed Data'!$B$22</f>
        <v>0</v>
      </c>
    </row>
    <row r="148" spans="1:54" outlineLevel="2">
      <c r="A148" s="424"/>
      <c r="B148" s="135" t="s">
        <v>285</v>
      </c>
      <c r="C148" s="135"/>
      <c r="D148" s="135" t="s">
        <v>379</v>
      </c>
      <c r="E148" s="279"/>
      <c r="F148" s="279"/>
      <c r="G148" s="279"/>
      <c r="H148" s="279"/>
      <c r="I148" s="279"/>
      <c r="J148" s="279"/>
      <c r="K148" s="279"/>
      <c r="L148" s="279"/>
      <c r="M148" s="279"/>
      <c r="N148" s="279"/>
      <c r="O148" s="279"/>
      <c r="P148" s="279"/>
      <c r="Q148" s="279"/>
      <c r="R148" s="279"/>
      <c r="S148" s="279"/>
      <c r="T148" s="279"/>
      <c r="U148" s="279"/>
      <c r="V148" s="279"/>
      <c r="W148" s="279"/>
      <c r="X148" s="279"/>
      <c r="Y148" s="279"/>
      <c r="Z148" s="279"/>
      <c r="AA148" s="279"/>
      <c r="AB148" s="279"/>
      <c r="AC148" s="279"/>
      <c r="AD148" s="279"/>
      <c r="AE148" s="279"/>
      <c r="AF148" s="279"/>
      <c r="AG148" s="279"/>
      <c r="AH148" s="279"/>
      <c r="AI148" s="279"/>
      <c r="AJ148" s="279"/>
      <c r="AK148" s="279"/>
      <c r="AL148" s="279"/>
      <c r="AM148" s="279"/>
      <c r="AN148" s="279"/>
      <c r="AO148" s="279"/>
      <c r="AP148" s="279"/>
      <c r="AQ148" s="279"/>
      <c r="AR148" s="279"/>
      <c r="AS148" s="279"/>
      <c r="AT148" s="279"/>
      <c r="AU148" s="279"/>
      <c r="AV148" s="279"/>
      <c r="AW148" s="279"/>
      <c r="AX148" s="279"/>
      <c r="AY148" s="279"/>
      <c r="AZ148" s="279"/>
      <c r="BA148" s="279"/>
      <c r="BB148" s="279"/>
    </row>
    <row r="149" spans="1:54" outlineLevel="2">
      <c r="A149" s="424"/>
      <c r="B149" s="135" t="s">
        <v>285</v>
      </c>
      <c r="C149" s="135"/>
      <c r="D149" s="135" t="s">
        <v>379</v>
      </c>
      <c r="E149" s="279"/>
      <c r="F149" s="279"/>
      <c r="G149" s="279"/>
      <c r="H149" s="279"/>
      <c r="I149" s="279"/>
      <c r="J149" s="279"/>
      <c r="K149" s="279"/>
      <c r="L149" s="279"/>
      <c r="M149" s="279"/>
      <c r="N149" s="279"/>
      <c r="O149" s="279"/>
      <c r="P149" s="279"/>
      <c r="Q149" s="279"/>
      <c r="R149" s="279"/>
      <c r="S149" s="279"/>
      <c r="T149" s="279"/>
      <c r="U149" s="279"/>
      <c r="V149" s="279"/>
      <c r="W149" s="279"/>
      <c r="X149" s="279"/>
      <c r="Y149" s="279"/>
      <c r="Z149" s="279"/>
      <c r="AA149" s="279"/>
      <c r="AB149" s="279"/>
      <c r="AC149" s="279"/>
      <c r="AD149" s="279"/>
      <c r="AE149" s="279"/>
      <c r="AF149" s="279"/>
      <c r="AG149" s="279"/>
      <c r="AH149" s="279"/>
      <c r="AI149" s="279"/>
      <c r="AJ149" s="279"/>
      <c r="AK149" s="279"/>
      <c r="AL149" s="279"/>
      <c r="AM149" s="279"/>
      <c r="AN149" s="279"/>
      <c r="AO149" s="279"/>
      <c r="AP149" s="279"/>
      <c r="AQ149" s="279"/>
      <c r="AR149" s="279"/>
      <c r="AS149" s="279"/>
      <c r="AT149" s="279"/>
      <c r="AU149" s="279"/>
      <c r="AV149" s="279"/>
      <c r="AW149" s="279"/>
      <c r="AX149" s="279"/>
      <c r="AY149" s="279"/>
      <c r="AZ149" s="279"/>
      <c r="BA149" s="279"/>
      <c r="BB149" s="279"/>
    </row>
    <row r="150" spans="1:54" outlineLevel="2">
      <c r="A150" s="424"/>
      <c r="B150" s="135" t="s">
        <v>288</v>
      </c>
      <c r="C150" s="315" t="s">
        <v>463</v>
      </c>
      <c r="D150" s="135" t="s">
        <v>379</v>
      </c>
      <c r="E150" s="279"/>
      <c r="F150" s="279"/>
      <c r="G150" s="279"/>
      <c r="H150" s="279"/>
      <c r="I150" s="279"/>
      <c r="J150" s="279"/>
      <c r="K150" s="279"/>
      <c r="L150" s="279"/>
      <c r="M150" s="279"/>
      <c r="N150" s="279"/>
      <c r="O150" s="279"/>
      <c r="P150" s="279"/>
      <c r="Q150" s="279"/>
      <c r="R150" s="279"/>
      <c r="S150" s="279"/>
      <c r="T150" s="279"/>
      <c r="U150" s="279"/>
      <c r="V150" s="279"/>
      <c r="W150" s="279"/>
      <c r="X150" s="279"/>
      <c r="Y150" s="279"/>
      <c r="Z150" s="279"/>
      <c r="AA150" s="279"/>
      <c r="AB150" s="279"/>
      <c r="AC150" s="279"/>
      <c r="AD150" s="279"/>
      <c r="AE150" s="279"/>
      <c r="AF150" s="279"/>
      <c r="AG150" s="279"/>
      <c r="AH150" s="279"/>
      <c r="AI150" s="279"/>
      <c r="AJ150" s="279"/>
      <c r="AK150" s="279"/>
      <c r="AL150" s="279"/>
      <c r="AM150" s="279"/>
      <c r="AN150" s="279"/>
      <c r="AO150" s="279"/>
      <c r="AP150" s="279"/>
      <c r="AQ150" s="279"/>
      <c r="AR150" s="279"/>
      <c r="AS150" s="279"/>
      <c r="AT150" s="279"/>
      <c r="AU150" s="279"/>
      <c r="AV150" s="279"/>
      <c r="AW150" s="279"/>
      <c r="AX150" s="279"/>
      <c r="AY150" s="279"/>
      <c r="AZ150" s="279"/>
      <c r="BA150" s="279"/>
      <c r="BB150" s="279"/>
    </row>
    <row r="151" spans="1:54" outlineLevel="2">
      <c r="A151" s="424"/>
      <c r="B151" s="135" t="s">
        <v>288</v>
      </c>
      <c r="C151" s="315" t="s">
        <v>464</v>
      </c>
      <c r="D151" s="135" t="s">
        <v>379</v>
      </c>
      <c r="E151" s="279"/>
      <c r="F151" s="279"/>
      <c r="G151" s="279"/>
      <c r="H151" s="279"/>
      <c r="I151" s="279"/>
      <c r="J151" s="279"/>
      <c r="K151" s="279"/>
      <c r="L151" s="279"/>
      <c r="M151" s="279"/>
      <c r="N151" s="279"/>
      <c r="O151" s="279"/>
      <c r="P151" s="279"/>
      <c r="Q151" s="279"/>
      <c r="R151" s="279"/>
      <c r="S151" s="279"/>
      <c r="T151" s="279"/>
      <c r="U151" s="279"/>
      <c r="V151" s="279"/>
      <c r="W151" s="279"/>
      <c r="X151" s="279"/>
      <c r="Y151" s="279"/>
      <c r="Z151" s="279"/>
      <c r="AA151" s="279"/>
      <c r="AB151" s="279"/>
      <c r="AC151" s="279"/>
      <c r="AD151" s="279"/>
      <c r="AE151" s="279"/>
      <c r="AF151" s="279"/>
      <c r="AG151" s="279"/>
      <c r="AH151" s="279"/>
      <c r="AI151" s="279"/>
      <c r="AJ151" s="279"/>
      <c r="AK151" s="279"/>
      <c r="AL151" s="279"/>
      <c r="AM151" s="279"/>
      <c r="AN151" s="279"/>
      <c r="AO151" s="279"/>
      <c r="AP151" s="279"/>
      <c r="AQ151" s="279"/>
      <c r="AR151" s="279"/>
      <c r="AS151" s="279"/>
      <c r="AT151" s="279"/>
      <c r="AU151" s="279"/>
      <c r="AV151" s="279"/>
      <c r="AW151" s="279"/>
      <c r="AX151" s="279"/>
      <c r="AY151" s="279"/>
      <c r="AZ151" s="279"/>
      <c r="BA151" s="279"/>
      <c r="BB151" s="279"/>
    </row>
    <row r="152" spans="1:54" outlineLevel="2">
      <c r="A152" s="424"/>
      <c r="B152" s="135" t="s">
        <v>288</v>
      </c>
      <c r="C152" s="315" t="s">
        <v>465</v>
      </c>
      <c r="D152" s="135" t="s">
        <v>379</v>
      </c>
      <c r="E152" s="279"/>
      <c r="F152" s="279"/>
      <c r="G152" s="279"/>
      <c r="H152" s="279"/>
      <c r="I152" s="279"/>
      <c r="J152" s="279"/>
      <c r="K152" s="279"/>
      <c r="L152" s="279"/>
      <c r="M152" s="279"/>
      <c r="N152" s="279"/>
      <c r="O152" s="279"/>
      <c r="P152" s="279"/>
      <c r="Q152" s="279"/>
      <c r="R152" s="279"/>
      <c r="S152" s="279"/>
      <c r="T152" s="279"/>
      <c r="U152" s="279"/>
      <c r="V152" s="279"/>
      <c r="W152" s="279"/>
      <c r="X152" s="279"/>
      <c r="Y152" s="279"/>
      <c r="Z152" s="279"/>
      <c r="AA152" s="279"/>
      <c r="AB152" s="279"/>
      <c r="AC152" s="279"/>
      <c r="AD152" s="279"/>
      <c r="AE152" s="279"/>
      <c r="AF152" s="279"/>
      <c r="AG152" s="279"/>
      <c r="AH152" s="279"/>
      <c r="AI152" s="279"/>
      <c r="AJ152" s="279"/>
      <c r="AK152" s="279"/>
      <c r="AL152" s="279"/>
      <c r="AM152" s="279"/>
      <c r="AN152" s="279"/>
      <c r="AO152" s="279"/>
      <c r="AP152" s="279"/>
      <c r="AQ152" s="279"/>
      <c r="AR152" s="279"/>
      <c r="AS152" s="279"/>
      <c r="AT152" s="279"/>
      <c r="AU152" s="279"/>
      <c r="AV152" s="279"/>
      <c r="AW152" s="279"/>
      <c r="AX152" s="279"/>
      <c r="AY152" s="279"/>
      <c r="AZ152" s="279"/>
      <c r="BA152" s="279"/>
      <c r="BB152" s="279"/>
    </row>
    <row r="153" spans="1:54" outlineLevel="2">
      <c r="A153" s="424"/>
      <c r="B153" s="135" t="s">
        <v>466</v>
      </c>
      <c r="C153" s="135"/>
      <c r="D153" s="135" t="s">
        <v>379</v>
      </c>
      <c r="E153" s="279"/>
      <c r="F153" s="279"/>
      <c r="G153" s="279"/>
      <c r="H153" s="279"/>
      <c r="I153" s="279"/>
      <c r="J153" s="279"/>
      <c r="K153" s="279"/>
      <c r="L153" s="279"/>
      <c r="M153" s="279"/>
      <c r="N153" s="279"/>
      <c r="O153" s="279"/>
      <c r="P153" s="279"/>
      <c r="Q153" s="279"/>
      <c r="R153" s="279"/>
      <c r="S153" s="279"/>
      <c r="T153" s="279"/>
      <c r="U153" s="279"/>
      <c r="V153" s="279"/>
      <c r="W153" s="279"/>
      <c r="X153" s="279"/>
      <c r="Y153" s="279"/>
      <c r="Z153" s="279"/>
      <c r="AA153" s="279"/>
      <c r="AB153" s="279"/>
      <c r="AC153" s="279"/>
      <c r="AD153" s="279"/>
      <c r="AE153" s="279"/>
      <c r="AF153" s="279"/>
      <c r="AG153" s="279"/>
      <c r="AH153" s="279"/>
      <c r="AI153" s="279"/>
      <c r="AJ153" s="279"/>
      <c r="AK153" s="279"/>
      <c r="AL153" s="279"/>
      <c r="AM153" s="279"/>
      <c r="AN153" s="279"/>
      <c r="AO153" s="279"/>
      <c r="AP153" s="279"/>
      <c r="AQ153" s="279"/>
      <c r="AR153" s="279"/>
      <c r="AS153" s="279"/>
      <c r="AT153" s="279"/>
      <c r="AU153" s="279"/>
      <c r="AV153" s="279"/>
      <c r="AW153" s="279"/>
      <c r="AX153" s="279"/>
      <c r="AY153" s="279"/>
      <c r="AZ153" s="279"/>
      <c r="BA153" s="279"/>
      <c r="BB153" s="279"/>
    </row>
    <row r="154" spans="1:54" outlineLevel="2">
      <c r="A154" s="425"/>
      <c r="B154" s="135" t="s">
        <v>466</v>
      </c>
      <c r="C154" s="135"/>
      <c r="D154" s="135" t="s">
        <v>379</v>
      </c>
      <c r="E154" s="279"/>
      <c r="F154" s="279"/>
      <c r="G154" s="279"/>
      <c r="H154" s="279"/>
      <c r="I154" s="279"/>
      <c r="J154" s="279"/>
      <c r="K154" s="279"/>
      <c r="L154" s="279"/>
      <c r="M154" s="279"/>
      <c r="N154" s="279"/>
      <c r="O154" s="279"/>
      <c r="P154" s="279"/>
      <c r="Q154" s="279"/>
      <c r="R154" s="279"/>
      <c r="S154" s="279"/>
      <c r="T154" s="279"/>
      <c r="U154" s="279"/>
      <c r="V154" s="279"/>
      <c r="W154" s="279"/>
      <c r="X154" s="279"/>
      <c r="Y154" s="279"/>
      <c r="Z154" s="279"/>
      <c r="AA154" s="279"/>
      <c r="AB154" s="279"/>
      <c r="AC154" s="279"/>
      <c r="AD154" s="279"/>
      <c r="AE154" s="279"/>
      <c r="AF154" s="279"/>
      <c r="AG154" s="279"/>
      <c r="AH154" s="279"/>
      <c r="AI154" s="279"/>
      <c r="AJ154" s="279"/>
      <c r="AK154" s="279"/>
      <c r="AL154" s="279"/>
      <c r="AM154" s="279"/>
      <c r="AN154" s="279"/>
      <c r="AO154" s="279"/>
      <c r="AP154" s="279"/>
      <c r="AQ154" s="279"/>
      <c r="AR154" s="279"/>
      <c r="AS154" s="279"/>
      <c r="AT154" s="279"/>
      <c r="AU154" s="279"/>
      <c r="AV154" s="279"/>
      <c r="AW154" s="279"/>
      <c r="AX154" s="279"/>
      <c r="AY154" s="279"/>
      <c r="AZ154" s="279"/>
      <c r="BA154" s="279"/>
      <c r="BB154" s="279"/>
    </row>
    <row r="155" spans="1:54" outlineLevel="1">
      <c r="A155" s="133"/>
      <c r="B155" s="134"/>
      <c r="C155" s="135"/>
      <c r="D155" s="135"/>
      <c r="E155" s="136"/>
      <c r="F155" s="137"/>
      <c r="G155" s="137"/>
      <c r="H155" s="137"/>
      <c r="I155" s="137"/>
      <c r="J155" s="137"/>
      <c r="K155" s="137"/>
      <c r="L155" s="137"/>
      <c r="M155" s="137"/>
      <c r="N155" s="137"/>
      <c r="O155" s="137"/>
      <c r="P155" s="137"/>
      <c r="Q155" s="137"/>
      <c r="R155" s="137"/>
      <c r="S155" s="137"/>
      <c r="T155" s="137"/>
      <c r="U155" s="137"/>
      <c r="V155" s="137"/>
      <c r="W155" s="137"/>
      <c r="X155" s="137"/>
      <c r="Y155" s="137"/>
      <c r="Z155" s="137"/>
      <c r="AA155" s="137"/>
      <c r="AB155" s="137"/>
      <c r="AC155" s="137"/>
      <c r="AD155" s="137"/>
      <c r="AE155" s="137"/>
      <c r="AF155" s="137"/>
      <c r="AG155" s="137"/>
      <c r="AH155" s="137"/>
      <c r="AI155" s="137"/>
      <c r="AJ155" s="137"/>
      <c r="AK155" s="137"/>
      <c r="AL155" s="137"/>
      <c r="AM155" s="137"/>
      <c r="AN155" s="137"/>
      <c r="AO155" s="137"/>
      <c r="AP155" s="137"/>
      <c r="AQ155" s="137"/>
      <c r="AR155" s="137"/>
      <c r="AS155" s="137"/>
      <c r="AT155" s="137"/>
      <c r="AU155" s="137"/>
      <c r="AV155" s="137"/>
      <c r="AW155" s="137"/>
      <c r="AX155" s="137"/>
      <c r="AY155" s="137"/>
      <c r="AZ155" s="137"/>
      <c r="BA155" s="137"/>
      <c r="BB155" s="137"/>
    </row>
    <row r="156" spans="1:54" outlineLevel="1">
      <c r="A156" s="134" t="s">
        <v>370</v>
      </c>
      <c r="B156" s="134"/>
      <c r="C156" s="135"/>
      <c r="D156" s="135"/>
      <c r="E156" s="136"/>
      <c r="F156" s="137"/>
      <c r="G156" s="137"/>
      <c r="H156" s="137"/>
      <c r="I156" s="137"/>
      <c r="J156" s="137"/>
      <c r="K156" s="137"/>
      <c r="L156" s="137"/>
      <c r="M156" s="137"/>
      <c r="N156" s="137"/>
      <c r="O156" s="137"/>
      <c r="P156" s="137"/>
      <c r="Q156" s="137"/>
      <c r="R156" s="137"/>
      <c r="S156" s="137"/>
      <c r="T156" s="137"/>
      <c r="U156" s="137"/>
      <c r="V156" s="137"/>
      <c r="W156" s="137"/>
      <c r="X156" s="137"/>
      <c r="Y156" s="137"/>
      <c r="Z156" s="137"/>
      <c r="AA156" s="137"/>
      <c r="AB156" s="137"/>
      <c r="AC156" s="137"/>
      <c r="AD156" s="137"/>
      <c r="AE156" s="137"/>
      <c r="AF156" s="137"/>
      <c r="AG156" s="137"/>
      <c r="AH156" s="137"/>
      <c r="AI156" s="137"/>
      <c r="AJ156" s="137"/>
      <c r="AK156" s="137"/>
      <c r="AL156" s="137"/>
      <c r="AM156" s="137"/>
      <c r="AN156" s="137"/>
      <c r="AO156" s="137"/>
      <c r="AP156" s="137"/>
      <c r="AQ156" s="137"/>
      <c r="AR156" s="137"/>
      <c r="AS156" s="137"/>
      <c r="AT156" s="137"/>
      <c r="AU156" s="137"/>
      <c r="AV156" s="137"/>
      <c r="AW156" s="137"/>
      <c r="AX156" s="137"/>
      <c r="AY156" s="137"/>
      <c r="AZ156" s="137"/>
      <c r="BA156" s="137"/>
      <c r="BB156" s="137"/>
    </row>
    <row r="157" spans="1:54" outlineLevel="2">
      <c r="A157" s="133"/>
      <c r="B157" s="134" t="s">
        <v>459</v>
      </c>
      <c r="C157" s="134" t="s">
        <v>158</v>
      </c>
      <c r="D157" s="135"/>
      <c r="E157" s="130">
        <v>2027</v>
      </c>
      <c r="F157" s="130">
        <v>2028</v>
      </c>
      <c r="G157" s="130">
        <v>2029</v>
      </c>
      <c r="H157" s="130">
        <v>2030</v>
      </c>
      <c r="I157" s="130">
        <v>2031</v>
      </c>
      <c r="J157" s="130">
        <v>2032</v>
      </c>
      <c r="K157" s="130">
        <v>2033</v>
      </c>
      <c r="L157" s="130">
        <v>2034</v>
      </c>
      <c r="M157" s="130">
        <v>2035</v>
      </c>
      <c r="N157" s="130">
        <v>2036</v>
      </c>
      <c r="O157" s="130">
        <v>2037</v>
      </c>
      <c r="P157" s="130">
        <v>2038</v>
      </c>
      <c r="Q157" s="130">
        <v>2039</v>
      </c>
      <c r="R157" s="130">
        <v>2040</v>
      </c>
      <c r="S157" s="130">
        <v>2041</v>
      </c>
      <c r="T157" s="130">
        <v>2042</v>
      </c>
      <c r="U157" s="130">
        <v>2043</v>
      </c>
      <c r="V157" s="130">
        <v>2044</v>
      </c>
      <c r="W157" s="130">
        <v>2045</v>
      </c>
      <c r="X157" s="130">
        <v>2046</v>
      </c>
      <c r="Y157" s="130">
        <v>2047</v>
      </c>
      <c r="Z157" s="130">
        <v>2048</v>
      </c>
      <c r="AA157" s="130">
        <v>2049</v>
      </c>
      <c r="AB157" s="130">
        <v>2050</v>
      </c>
      <c r="AC157" s="130">
        <v>2051</v>
      </c>
      <c r="AD157" s="130">
        <v>2052</v>
      </c>
      <c r="AE157" s="130">
        <v>2053</v>
      </c>
      <c r="AF157" s="130">
        <v>2054</v>
      </c>
      <c r="AG157" s="130">
        <v>2055</v>
      </c>
      <c r="AH157" s="130">
        <v>2056</v>
      </c>
      <c r="AI157" s="130">
        <v>2057</v>
      </c>
      <c r="AJ157" s="130">
        <v>2058</v>
      </c>
      <c r="AK157" s="130">
        <v>2059</v>
      </c>
      <c r="AL157" s="130">
        <v>2060</v>
      </c>
      <c r="AM157" s="130">
        <v>2061</v>
      </c>
      <c r="AN157" s="130">
        <v>2062</v>
      </c>
      <c r="AO157" s="130">
        <v>2063</v>
      </c>
      <c r="AP157" s="130">
        <v>2064</v>
      </c>
      <c r="AQ157" s="130">
        <v>2065</v>
      </c>
      <c r="AR157" s="130">
        <v>2066</v>
      </c>
      <c r="AS157" s="130">
        <v>2067</v>
      </c>
      <c r="AT157" s="130">
        <v>2068</v>
      </c>
      <c r="AU157" s="130">
        <v>2069</v>
      </c>
      <c r="AV157" s="130">
        <v>2070</v>
      </c>
      <c r="AW157" s="130">
        <v>2071</v>
      </c>
      <c r="AX157" s="130">
        <v>2072</v>
      </c>
      <c r="AY157" s="130">
        <v>2073</v>
      </c>
      <c r="AZ157" s="130">
        <v>2074</v>
      </c>
      <c r="BA157" s="130">
        <v>2075</v>
      </c>
      <c r="BB157" s="130">
        <v>2076</v>
      </c>
    </row>
    <row r="158" spans="1:54" ht="12.75" customHeight="1" outlineLevel="2">
      <c r="A158" s="423" t="s">
        <v>467</v>
      </c>
      <c r="B158" s="135" t="s">
        <v>282</v>
      </c>
      <c r="C158" s="315" t="s">
        <v>385</v>
      </c>
      <c r="D158" s="135" t="s">
        <v>468</v>
      </c>
      <c r="E158" s="238"/>
      <c r="F158" s="36"/>
      <c r="G158" s="36"/>
      <c r="H158" s="36"/>
      <c r="I158" s="36"/>
      <c r="J158" s="36"/>
      <c r="K158" s="36"/>
      <c r="L158" s="36"/>
      <c r="M158" s="36"/>
      <c r="N158" s="36"/>
      <c r="O158" s="36"/>
      <c r="P158" s="36"/>
      <c r="Q158" s="36"/>
      <c r="R158" s="36"/>
      <c r="S158" s="36"/>
      <c r="T158" s="36"/>
      <c r="U158" s="36"/>
      <c r="V158" s="36"/>
      <c r="W158" s="36"/>
      <c r="X158" s="36"/>
      <c r="Y158" s="36"/>
      <c r="Z158" s="36"/>
      <c r="AA158" s="36"/>
      <c r="AB158" s="36"/>
      <c r="AC158" s="36"/>
      <c r="AD158" s="36"/>
      <c r="AE158" s="36"/>
      <c r="AF158" s="36"/>
      <c r="AG158" s="36"/>
      <c r="AH158" s="36"/>
      <c r="AI158" s="36"/>
      <c r="AJ158" s="36"/>
      <c r="AK158" s="36"/>
      <c r="AL158" s="36"/>
      <c r="AM158" s="36"/>
      <c r="AN158" s="36"/>
      <c r="AO158" s="36"/>
      <c r="AP158" s="36"/>
      <c r="AQ158" s="36"/>
      <c r="AR158" s="36"/>
      <c r="AS158" s="36"/>
      <c r="AT158" s="36"/>
      <c r="AU158" s="36"/>
      <c r="AV158" s="36"/>
      <c r="AW158" s="36"/>
      <c r="AX158" s="36"/>
      <c r="AY158" s="36"/>
      <c r="AZ158" s="36"/>
      <c r="BA158" s="36"/>
      <c r="BB158" s="36"/>
    </row>
    <row r="159" spans="1:54" outlineLevel="2">
      <c r="A159" s="424"/>
      <c r="B159" s="135" t="s">
        <v>282</v>
      </c>
      <c r="C159" s="135"/>
      <c r="D159" s="135"/>
      <c r="E159" s="238"/>
      <c r="F159" s="36"/>
      <c r="G159" s="36"/>
      <c r="H159" s="36"/>
      <c r="I159" s="36"/>
      <c r="J159" s="36"/>
      <c r="K159" s="36"/>
      <c r="L159" s="36"/>
      <c r="M159" s="36"/>
      <c r="N159" s="36"/>
      <c r="O159" s="36"/>
      <c r="P159" s="36"/>
      <c r="Q159" s="36"/>
      <c r="R159" s="36"/>
      <c r="S159" s="36"/>
      <c r="T159" s="36"/>
      <c r="U159" s="36"/>
      <c r="V159" s="36"/>
      <c r="W159" s="36"/>
      <c r="X159" s="36"/>
      <c r="Y159" s="36"/>
      <c r="Z159" s="36"/>
      <c r="AA159" s="36"/>
      <c r="AB159" s="36"/>
      <c r="AC159" s="36"/>
      <c r="AD159" s="36"/>
      <c r="AE159" s="36"/>
      <c r="AF159" s="36"/>
      <c r="AG159" s="36"/>
      <c r="AH159" s="36"/>
      <c r="AI159" s="36"/>
      <c r="AJ159" s="36"/>
      <c r="AK159" s="36"/>
      <c r="AL159" s="36"/>
      <c r="AM159" s="36"/>
      <c r="AN159" s="36"/>
      <c r="AO159" s="36"/>
      <c r="AP159" s="36"/>
      <c r="AQ159" s="36"/>
      <c r="AR159" s="36"/>
      <c r="AS159" s="36"/>
      <c r="AT159" s="36"/>
      <c r="AU159" s="36"/>
      <c r="AV159" s="36"/>
      <c r="AW159" s="36"/>
      <c r="AX159" s="36"/>
      <c r="AY159" s="36"/>
      <c r="AZ159" s="36"/>
      <c r="BA159" s="36"/>
      <c r="BB159" s="36"/>
    </row>
    <row r="160" spans="1:54" outlineLevel="2">
      <c r="A160" s="424"/>
      <c r="B160" s="135" t="s">
        <v>282</v>
      </c>
      <c r="C160" s="135"/>
      <c r="D160" s="135"/>
      <c r="E160" s="238"/>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36"/>
      <c r="AQ160" s="36"/>
      <c r="AR160" s="36"/>
      <c r="AS160" s="36"/>
      <c r="AT160" s="36"/>
      <c r="AU160" s="36"/>
      <c r="AV160" s="36"/>
      <c r="AW160" s="36"/>
      <c r="AX160" s="36"/>
      <c r="AY160" s="36"/>
      <c r="AZ160" s="36"/>
      <c r="BA160" s="36"/>
      <c r="BB160" s="36"/>
    </row>
    <row r="161" spans="1:54" outlineLevel="2">
      <c r="A161" s="424"/>
      <c r="B161" s="135" t="s">
        <v>285</v>
      </c>
      <c r="C161" s="315" t="s">
        <v>461</v>
      </c>
      <c r="D161" s="135"/>
      <c r="E161" s="238"/>
      <c r="F161" s="36"/>
      <c r="G161" s="36"/>
      <c r="H161" s="36"/>
      <c r="I161" s="36"/>
      <c r="J161" s="36"/>
      <c r="K161" s="36"/>
      <c r="L161" s="36"/>
      <c r="M161" s="36"/>
      <c r="N161" s="36"/>
      <c r="O161" s="36"/>
      <c r="P161" s="36"/>
      <c r="Q161" s="36"/>
      <c r="R161" s="36"/>
      <c r="S161" s="36"/>
      <c r="T161" s="36"/>
      <c r="U161" s="36"/>
      <c r="V161" s="36"/>
      <c r="W161" s="36"/>
      <c r="X161" s="36"/>
      <c r="Y161" s="36"/>
      <c r="Z161" s="36"/>
      <c r="AA161" s="36"/>
      <c r="AB161" s="36"/>
      <c r="AC161" s="36"/>
      <c r="AD161" s="36"/>
      <c r="AE161" s="36"/>
      <c r="AF161" s="36"/>
      <c r="AG161" s="36"/>
      <c r="AH161" s="36"/>
      <c r="AI161" s="36"/>
      <c r="AJ161" s="36"/>
      <c r="AK161" s="36"/>
      <c r="AL161" s="36"/>
      <c r="AM161" s="36"/>
      <c r="AN161" s="36"/>
      <c r="AO161" s="36"/>
      <c r="AP161" s="36"/>
      <c r="AQ161" s="36"/>
      <c r="AR161" s="36"/>
      <c r="AS161" s="36"/>
      <c r="AT161" s="36"/>
      <c r="AU161" s="36"/>
      <c r="AV161" s="36"/>
      <c r="AW161" s="36"/>
      <c r="AX161" s="36"/>
      <c r="AY161" s="36"/>
      <c r="AZ161" s="36"/>
      <c r="BA161" s="36"/>
      <c r="BB161" s="36"/>
    </row>
    <row r="162" spans="1:54" outlineLevel="2">
      <c r="A162" s="424"/>
      <c r="B162" s="135" t="s">
        <v>285</v>
      </c>
      <c r="C162" s="315" t="s">
        <v>462</v>
      </c>
      <c r="D162" s="135"/>
      <c r="E162" s="238"/>
      <c r="F162" s="36"/>
      <c r="G162" s="36"/>
      <c r="H162" s="36"/>
      <c r="I162" s="36"/>
      <c r="J162" s="36"/>
      <c r="K162" s="36"/>
      <c r="L162" s="36"/>
      <c r="M162" s="36"/>
      <c r="N162" s="36"/>
      <c r="O162" s="36"/>
      <c r="P162" s="36"/>
      <c r="Q162" s="36"/>
      <c r="R162" s="36"/>
      <c r="S162" s="36"/>
      <c r="T162" s="36"/>
      <c r="U162" s="36"/>
      <c r="V162" s="36"/>
      <c r="W162" s="36"/>
      <c r="X162" s="36"/>
      <c r="Y162" s="36"/>
      <c r="Z162" s="36"/>
      <c r="AA162" s="36"/>
      <c r="AB162" s="36"/>
      <c r="AC162" s="36"/>
      <c r="AD162" s="36"/>
      <c r="AE162" s="36"/>
      <c r="AF162" s="36"/>
      <c r="AG162" s="36"/>
      <c r="AH162" s="36"/>
      <c r="AI162" s="36"/>
      <c r="AJ162" s="36"/>
      <c r="AK162" s="36"/>
      <c r="AL162" s="36"/>
      <c r="AM162" s="36"/>
      <c r="AN162" s="36"/>
      <c r="AO162" s="36"/>
      <c r="AP162" s="36"/>
      <c r="AQ162" s="36"/>
      <c r="AR162" s="36"/>
      <c r="AS162" s="36"/>
      <c r="AT162" s="36"/>
      <c r="AU162" s="36"/>
      <c r="AV162" s="36"/>
      <c r="AW162" s="36"/>
      <c r="AX162" s="36"/>
      <c r="AY162" s="36"/>
      <c r="AZ162" s="36"/>
      <c r="BA162" s="36"/>
      <c r="BB162" s="36"/>
    </row>
    <row r="163" spans="1:54" outlineLevel="2">
      <c r="A163" s="424"/>
      <c r="B163" s="135" t="s">
        <v>285</v>
      </c>
      <c r="C163" s="135"/>
      <c r="D163" s="135"/>
      <c r="E163" s="238"/>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row>
    <row r="164" spans="1:54" outlineLevel="2">
      <c r="A164" s="424"/>
      <c r="B164" s="135" t="s">
        <v>285</v>
      </c>
      <c r="C164" s="135"/>
      <c r="D164" s="135"/>
      <c r="E164" s="238"/>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row>
    <row r="165" spans="1:54" outlineLevel="2">
      <c r="A165" s="424"/>
      <c r="B165" s="135" t="s">
        <v>466</v>
      </c>
      <c r="C165" s="135"/>
      <c r="D165" s="135"/>
      <c r="E165" s="238"/>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row>
    <row r="166" spans="1:54" outlineLevel="2">
      <c r="A166" s="424"/>
      <c r="B166" s="135" t="s">
        <v>466</v>
      </c>
      <c r="C166" s="135"/>
      <c r="D166" s="135"/>
      <c r="E166" s="238"/>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row>
    <row r="167" spans="1:54" outlineLevel="2">
      <c r="A167" s="424"/>
      <c r="B167" s="135" t="s">
        <v>466</v>
      </c>
      <c r="C167" s="135"/>
      <c r="D167" s="135"/>
      <c r="E167" s="238"/>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row>
    <row r="168" spans="1:54" outlineLevel="2">
      <c r="A168" s="424"/>
      <c r="B168" s="135" t="s">
        <v>466</v>
      </c>
      <c r="C168" s="135"/>
      <c r="D168" s="135"/>
      <c r="E168" s="238"/>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row>
    <row r="169" spans="1:54" outlineLevel="2">
      <c r="A169" s="425"/>
      <c r="B169" s="135" t="s">
        <v>466</v>
      </c>
      <c r="C169" s="135"/>
      <c r="D169" s="135"/>
      <c r="E169" s="238"/>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row>
    <row r="170" spans="1:54" outlineLevel="1">
      <c r="B170" s="19"/>
      <c r="C170" s="19"/>
      <c r="D170" s="19"/>
      <c r="E170" s="15"/>
    </row>
    <row r="171" spans="1:54" outlineLevel="1">
      <c r="A171" s="4" t="s">
        <v>471</v>
      </c>
      <c r="B171" s="19"/>
      <c r="C171" s="19"/>
      <c r="D171" s="19"/>
      <c r="E171" s="130">
        <v>2027</v>
      </c>
      <c r="F171" s="130">
        <v>2028</v>
      </c>
      <c r="G171" s="130">
        <v>2029</v>
      </c>
      <c r="H171" s="130">
        <v>2030</v>
      </c>
      <c r="I171" s="130">
        <v>2031</v>
      </c>
      <c r="J171" s="130">
        <v>2032</v>
      </c>
      <c r="K171" s="130">
        <v>2033</v>
      </c>
      <c r="L171" s="130">
        <v>2034</v>
      </c>
      <c r="M171" s="130">
        <v>2035</v>
      </c>
      <c r="N171" s="130">
        <v>2036</v>
      </c>
      <c r="O171" s="130">
        <v>2037</v>
      </c>
      <c r="P171" s="130">
        <v>2038</v>
      </c>
      <c r="Q171" s="130">
        <v>2039</v>
      </c>
      <c r="R171" s="130">
        <v>2040</v>
      </c>
      <c r="S171" s="130">
        <v>2041</v>
      </c>
      <c r="T171" s="130">
        <v>2042</v>
      </c>
      <c r="U171" s="130">
        <v>2043</v>
      </c>
      <c r="V171" s="130">
        <v>2044</v>
      </c>
      <c r="W171" s="130">
        <v>2045</v>
      </c>
      <c r="X171" s="130">
        <v>2046</v>
      </c>
      <c r="Y171" s="130">
        <v>2047</v>
      </c>
      <c r="Z171" s="130">
        <v>2048</v>
      </c>
      <c r="AA171" s="130">
        <v>2049</v>
      </c>
      <c r="AB171" s="130">
        <v>2050</v>
      </c>
      <c r="AC171" s="130">
        <v>2051</v>
      </c>
      <c r="AD171" s="130">
        <v>2052</v>
      </c>
      <c r="AE171" s="130">
        <v>2053</v>
      </c>
      <c r="AF171" s="130">
        <v>2054</v>
      </c>
      <c r="AG171" s="130">
        <v>2055</v>
      </c>
      <c r="AH171" s="130">
        <v>2056</v>
      </c>
      <c r="AI171" s="130">
        <v>2057</v>
      </c>
      <c r="AJ171" s="130">
        <v>2058</v>
      </c>
      <c r="AK171" s="130">
        <v>2059</v>
      </c>
      <c r="AL171" s="130">
        <v>2060</v>
      </c>
      <c r="AM171" s="130">
        <v>2061</v>
      </c>
      <c r="AN171" s="130">
        <v>2062</v>
      </c>
      <c r="AO171" s="130">
        <v>2063</v>
      </c>
      <c r="AP171" s="130">
        <v>2064</v>
      </c>
      <c r="AQ171" s="130">
        <v>2065</v>
      </c>
      <c r="AR171" s="130">
        <v>2066</v>
      </c>
      <c r="AS171" s="130">
        <v>2067</v>
      </c>
      <c r="AT171" s="130">
        <v>2068</v>
      </c>
      <c r="AU171" s="130">
        <v>2069</v>
      </c>
      <c r="AV171" s="130">
        <v>2070</v>
      </c>
      <c r="AW171" s="130">
        <v>2071</v>
      </c>
      <c r="AX171" s="130">
        <v>2072</v>
      </c>
      <c r="AY171" s="130">
        <v>2073</v>
      </c>
      <c r="AZ171" s="130">
        <v>2074</v>
      </c>
      <c r="BA171" s="130">
        <v>2075</v>
      </c>
      <c r="BB171" s="130">
        <v>2076</v>
      </c>
    </row>
    <row r="172" spans="1:54" ht="12.75" customHeight="1" outlineLevel="2">
      <c r="A172" s="423" t="s">
        <v>472</v>
      </c>
      <c r="B172" s="135" t="s">
        <v>282</v>
      </c>
      <c r="C172" s="135" t="s">
        <v>385</v>
      </c>
      <c r="D172" s="135" t="s">
        <v>379</v>
      </c>
      <c r="E172" s="262">
        <f>-(E$158*'Fixed Data'!$B$25*'Fixed Data'!E$47*'Fixed Data'!$B$24*'Fixed Data'!$B$23+E$158*'Fixed Data'!$B$26)*'Fixed Data'!L44/10^6</f>
        <v>0</v>
      </c>
      <c r="F172" s="262">
        <f>-(F$158*'Fixed Data'!$B$25*'Fixed Data'!F$47*'Fixed Data'!$B$24*'Fixed Data'!$B$23+F$158*'Fixed Data'!$B$26)*'Fixed Data'!M44/10^6</f>
        <v>0</v>
      </c>
      <c r="G172" s="262">
        <f>-(G$158*'Fixed Data'!$B$25*'Fixed Data'!G$47*'Fixed Data'!$B$24*'Fixed Data'!$B$23+G$158*'Fixed Data'!$B$26)*'Fixed Data'!N44/10^6</f>
        <v>0</v>
      </c>
      <c r="H172" s="262">
        <f>-(H$158*'Fixed Data'!$B$25*'Fixed Data'!H$47*'Fixed Data'!$B$24*'Fixed Data'!$B$23+H$158*'Fixed Data'!$B$26)*'Fixed Data'!O44/10^6</f>
        <v>0</v>
      </c>
      <c r="I172" s="262">
        <f>-(I$158*'Fixed Data'!$B$25*'Fixed Data'!I$47*'Fixed Data'!$B$24*'Fixed Data'!$B$23+I$158*'Fixed Data'!$B$26)*'Fixed Data'!P44/10^6</f>
        <v>0</v>
      </c>
      <c r="J172" s="262">
        <f>-(J$158*'Fixed Data'!$B$25*'Fixed Data'!J$47*'Fixed Data'!$B$24*'Fixed Data'!$B$23+J$158*'Fixed Data'!$B$26)*'Fixed Data'!Q44/10^6</f>
        <v>0</v>
      </c>
      <c r="K172" s="262">
        <f>-(K$158*'Fixed Data'!$B$25*'Fixed Data'!K$47*'Fixed Data'!$B$24*'Fixed Data'!$B$23+K$158*'Fixed Data'!$B$26)*'Fixed Data'!R44/10^6</f>
        <v>0</v>
      </c>
      <c r="L172" s="262">
        <f>-(L$158*'Fixed Data'!$B$25*'Fixed Data'!L$47*'Fixed Data'!$B$24*'Fixed Data'!$B$23+L$158*'Fixed Data'!$B$26)*'Fixed Data'!S44/10^6</f>
        <v>0</v>
      </c>
      <c r="M172" s="262">
        <f>-(M$158*'Fixed Data'!$B$25*'Fixed Data'!M$47*'Fixed Data'!$B$24*'Fixed Data'!$B$23+M$158*'Fixed Data'!$B$26)*'Fixed Data'!T44/10^6</f>
        <v>0</v>
      </c>
      <c r="N172" s="262">
        <f>-(N$158*'Fixed Data'!$B$25*'Fixed Data'!N$47*'Fixed Data'!$B$24*'Fixed Data'!$B$23+N$158*'Fixed Data'!$B$26)*'Fixed Data'!U44/10^6</f>
        <v>0</v>
      </c>
      <c r="O172" s="262">
        <f>-(O$158*'Fixed Data'!$B$25*'Fixed Data'!O$47*'Fixed Data'!$B$24*'Fixed Data'!$B$23+O$158*'Fixed Data'!$B$26)*'Fixed Data'!V44/10^6</f>
        <v>0</v>
      </c>
      <c r="P172" s="262">
        <f>-(P$158*'Fixed Data'!$B$25*'Fixed Data'!P$47*'Fixed Data'!$B$24*'Fixed Data'!$B$23+P$158*'Fixed Data'!$B$26)*'Fixed Data'!W44/10^6</f>
        <v>0</v>
      </c>
      <c r="Q172" s="262">
        <f>-(Q$158*'Fixed Data'!$B$25*'Fixed Data'!Q$47*'Fixed Data'!$B$24*'Fixed Data'!$B$23+Q$158*'Fixed Data'!$B$26)*'Fixed Data'!X44/10^6</f>
        <v>0</v>
      </c>
      <c r="R172" s="262">
        <f>-(R$158*'Fixed Data'!$B$25*'Fixed Data'!R$47*'Fixed Data'!$B$24*'Fixed Data'!$B$23+R$158*'Fixed Data'!$B$26)*'Fixed Data'!Y44/10^6</f>
        <v>0</v>
      </c>
      <c r="S172" s="262">
        <f>-(S$158*'Fixed Data'!$B$25*'Fixed Data'!S$47*'Fixed Data'!$B$24*'Fixed Data'!$B$23+S$158*'Fixed Data'!$B$26)*'Fixed Data'!Z44/10^6</f>
        <v>0</v>
      </c>
      <c r="T172" s="262">
        <f>-(T$158*'Fixed Data'!$B$25*'Fixed Data'!T$47*'Fixed Data'!$B$24*'Fixed Data'!$B$23+T$158*'Fixed Data'!$B$26)*'Fixed Data'!AA44/10^6</f>
        <v>0</v>
      </c>
      <c r="U172" s="262">
        <f>-(U$158*'Fixed Data'!$B$25*'Fixed Data'!U$47*'Fixed Data'!$B$24*'Fixed Data'!$B$23+U$158*'Fixed Data'!$B$26)*'Fixed Data'!AB44/10^6</f>
        <v>0</v>
      </c>
      <c r="V172" s="262">
        <f>-(V$158*'Fixed Data'!$B$25*'Fixed Data'!V$47*'Fixed Data'!$B$24*'Fixed Data'!$B$23+V$158*'Fixed Data'!$B$26)*'Fixed Data'!AC44/10^6</f>
        <v>0</v>
      </c>
      <c r="W172" s="262">
        <f>-(W$158*'Fixed Data'!$B$25*'Fixed Data'!W$47*'Fixed Data'!$B$24*'Fixed Data'!$B$23+W$158*'Fixed Data'!$B$26)*'Fixed Data'!AD44/10^6</f>
        <v>0</v>
      </c>
      <c r="X172" s="262">
        <f>-(X$158*'Fixed Data'!$B$25*'Fixed Data'!X$47*'Fixed Data'!$B$24*'Fixed Data'!$B$23+X$158*'Fixed Data'!$B$26)*'Fixed Data'!AE44/10^6</f>
        <v>0</v>
      </c>
      <c r="Y172" s="262">
        <f>-(Y$158*'Fixed Data'!$B$25*'Fixed Data'!Y$47*'Fixed Data'!$B$24*'Fixed Data'!$B$23+Y$158*'Fixed Data'!$B$26)*'Fixed Data'!AF44/10^6</f>
        <v>0</v>
      </c>
      <c r="Z172" s="262">
        <f>-(Z$158*'Fixed Data'!$B$25*'Fixed Data'!Z$47*'Fixed Data'!$B$24*'Fixed Data'!$B$23+Z$158*'Fixed Data'!$B$26)*'Fixed Data'!AG44/10^6</f>
        <v>0</v>
      </c>
      <c r="AA172" s="262">
        <f>-(AA$158*'Fixed Data'!$B$25*'Fixed Data'!AA$47*'Fixed Data'!$B$24*'Fixed Data'!$B$23+AA$158*'Fixed Data'!$B$26)*'Fixed Data'!AH44/10^6</f>
        <v>0</v>
      </c>
      <c r="AB172" s="262">
        <f>-(AB$158*'Fixed Data'!$B$25*'Fixed Data'!AB$47*'Fixed Data'!$B$24*'Fixed Data'!$B$23+AB$158*'Fixed Data'!$B$26)*'Fixed Data'!AI44/10^6</f>
        <v>0</v>
      </c>
      <c r="AC172" s="262">
        <f>-(AC$158*'Fixed Data'!$B$25*'Fixed Data'!AC$47*'Fixed Data'!$B$24*'Fixed Data'!$B$23+AC$158*'Fixed Data'!$B$26)*'Fixed Data'!AJ44/10^6</f>
        <v>0</v>
      </c>
      <c r="AD172" s="262">
        <f>-(AD$158*'Fixed Data'!$B$25*'Fixed Data'!AD$47*'Fixed Data'!$B$24*'Fixed Data'!$B$23+AD$158*'Fixed Data'!$B$26)*'Fixed Data'!AK44/10^6</f>
        <v>0</v>
      </c>
      <c r="AE172" s="262">
        <f>-(AE$158*'Fixed Data'!$B$25*'Fixed Data'!AE$47*'Fixed Data'!$B$24*'Fixed Data'!$B$23+AE$158*'Fixed Data'!$B$26)*'Fixed Data'!AL44/10^6</f>
        <v>0</v>
      </c>
      <c r="AF172" s="262">
        <f>-(AF$158*'Fixed Data'!$B$25*'Fixed Data'!AF$47*'Fixed Data'!$B$24*'Fixed Data'!$B$23+AF$158*'Fixed Data'!$B$26)*'Fixed Data'!AM44/10^6</f>
        <v>0</v>
      </c>
      <c r="AG172" s="262">
        <f>-(AG$158*'Fixed Data'!$B$25*'Fixed Data'!AG$47*'Fixed Data'!$B$24*'Fixed Data'!$B$23+AG$158*'Fixed Data'!$B$26)*'Fixed Data'!AN44/10^6</f>
        <v>0</v>
      </c>
      <c r="AH172" s="262">
        <f>-(AH$158*'Fixed Data'!$B$25*'Fixed Data'!AH$47*'Fixed Data'!$B$24*'Fixed Data'!$B$23+AH$158*'Fixed Data'!$B$26)*'Fixed Data'!AO44/10^6</f>
        <v>0</v>
      </c>
      <c r="AI172" s="262">
        <f>-(AI$158*'Fixed Data'!$B$25*'Fixed Data'!AI$47*'Fixed Data'!$B$24*'Fixed Data'!$B$23+AI$158*'Fixed Data'!$B$26)*'Fixed Data'!AP44/10^6</f>
        <v>0</v>
      </c>
      <c r="AJ172" s="262">
        <f>-(AJ$158*'Fixed Data'!$B$25*'Fixed Data'!AJ$47*'Fixed Data'!$B$24*'Fixed Data'!$B$23+AJ$158*'Fixed Data'!$B$26)*'Fixed Data'!AQ44/10^6</f>
        <v>0</v>
      </c>
      <c r="AK172" s="262">
        <f>-(AK$158*'Fixed Data'!$B$25*'Fixed Data'!AK$47*'Fixed Data'!$B$24*'Fixed Data'!$B$23+AK$158*'Fixed Data'!$B$26)*'Fixed Data'!AR44/10^6</f>
        <v>0</v>
      </c>
      <c r="AL172" s="262">
        <f>-(AL$158*'Fixed Data'!$B$25*'Fixed Data'!AL$47*'Fixed Data'!$B$24*'Fixed Data'!$B$23+AL$158*'Fixed Data'!$B$26)*'Fixed Data'!AS44/10^6</f>
        <v>0</v>
      </c>
      <c r="AM172" s="262">
        <f>-(AM$158*'Fixed Data'!$B$25*'Fixed Data'!AM$47*'Fixed Data'!$B$24*'Fixed Data'!$B$23+AM$158*'Fixed Data'!$B$26)*'Fixed Data'!AT44/10^6</f>
        <v>0</v>
      </c>
      <c r="AN172" s="262">
        <f>-(AN$158*'Fixed Data'!$B$25*'Fixed Data'!AN$47*'Fixed Data'!$B$24*'Fixed Data'!$B$23+AN$158*'Fixed Data'!$B$26)*'Fixed Data'!AU44/10^6</f>
        <v>0</v>
      </c>
      <c r="AO172" s="262">
        <f>-(AO$158*'Fixed Data'!$B$25*'Fixed Data'!AO$47*'Fixed Data'!$B$24*'Fixed Data'!$B$23+AO$158*'Fixed Data'!$B$26)*'Fixed Data'!AV44/10^6</f>
        <v>0</v>
      </c>
      <c r="AP172" s="262">
        <f>-(AP$158*'Fixed Data'!$B$25*'Fixed Data'!AP$47*'Fixed Data'!$B$24*'Fixed Data'!$B$23+AP$158*'Fixed Data'!$B$26)*'Fixed Data'!AW44/10^6</f>
        <v>0</v>
      </c>
      <c r="AQ172" s="262">
        <f>-(AQ$158*'Fixed Data'!$B$25*'Fixed Data'!AQ$47*'Fixed Data'!$B$24*'Fixed Data'!$B$23+AQ$158*'Fixed Data'!$B$26)*'Fixed Data'!AX44/10^6</f>
        <v>0</v>
      </c>
      <c r="AR172" s="262">
        <f>-(AR$158*'Fixed Data'!$B$25*'Fixed Data'!AR$47*'Fixed Data'!$B$24*'Fixed Data'!$B$23+AR$158*'Fixed Data'!$B$26)*'Fixed Data'!AY44/10^6</f>
        <v>0</v>
      </c>
      <c r="AS172" s="262">
        <f>-(AS$158*'Fixed Data'!$B$25*'Fixed Data'!AS$47*'Fixed Data'!$B$24*'Fixed Data'!$B$23+AS$158*'Fixed Data'!$B$26)*'Fixed Data'!AZ44/10^6</f>
        <v>0</v>
      </c>
      <c r="AT172" s="262">
        <f>-(AT$158*'Fixed Data'!$B$25*'Fixed Data'!AT$47*'Fixed Data'!$B$24*'Fixed Data'!$B$23+AT$158*'Fixed Data'!$B$26)*'Fixed Data'!BA44/10^6</f>
        <v>0</v>
      </c>
      <c r="AU172" s="262">
        <f>-(AU$158*'Fixed Data'!$B$25*'Fixed Data'!AU$47*'Fixed Data'!$B$24*'Fixed Data'!$B$23+AU$158*'Fixed Data'!$B$26)*'Fixed Data'!BB44/10^6</f>
        <v>0</v>
      </c>
      <c r="AV172" s="262">
        <f>-(AV$158*'Fixed Data'!$B$25*'Fixed Data'!AV$47*'Fixed Data'!$B$24*'Fixed Data'!$B$23+AV$158*'Fixed Data'!$B$26)*'Fixed Data'!BC44/10^6</f>
        <v>0</v>
      </c>
      <c r="AW172" s="262">
        <f>-(AW$158*'Fixed Data'!$B$25*'Fixed Data'!AW$47*'Fixed Data'!$B$24*'Fixed Data'!$B$23+AW$158*'Fixed Data'!$B$26)*'Fixed Data'!BD44/10^6</f>
        <v>0</v>
      </c>
      <c r="AX172" s="262">
        <f>-(AX$158*'Fixed Data'!$B$25*'Fixed Data'!AX$47*'Fixed Data'!$B$24*'Fixed Data'!$B$23+AX$158*'Fixed Data'!$B$26)*'Fixed Data'!BE44/10^6</f>
        <v>0</v>
      </c>
      <c r="AY172" s="262">
        <f>-(AY$158*'Fixed Data'!$B$25*'Fixed Data'!AY$47*'Fixed Data'!$B$24*'Fixed Data'!$B$23+AY$158*'Fixed Data'!$B$26)*'Fixed Data'!BF44/10^6</f>
        <v>0</v>
      </c>
      <c r="AZ172" s="262">
        <f>-(AZ$158*'Fixed Data'!$B$25*'Fixed Data'!AZ$47*'Fixed Data'!$B$24*'Fixed Data'!$B$23+AZ$158*'Fixed Data'!$B$26)*'Fixed Data'!BG44/10^6</f>
        <v>0</v>
      </c>
      <c r="BA172" s="262">
        <f>-(BA$158*'Fixed Data'!$B$25*'Fixed Data'!BA$47*'Fixed Data'!$B$24*'Fixed Data'!$B$23+BA$158*'Fixed Data'!$B$26)*'Fixed Data'!BH44/10^6</f>
        <v>0</v>
      </c>
      <c r="BB172" s="262">
        <f>-(BB$158*'Fixed Data'!$B$25*'Fixed Data'!BB$47*'Fixed Data'!$B$24*'Fixed Data'!$B$23+BB$158*'Fixed Data'!$B$26)*'Fixed Data'!BI44/10^6</f>
        <v>0</v>
      </c>
    </row>
    <row r="173" spans="1:54" outlineLevel="2">
      <c r="A173" s="424"/>
      <c r="B173" s="135" t="s">
        <v>282</v>
      </c>
      <c r="C173" s="135"/>
      <c r="D173" s="135" t="s">
        <v>379</v>
      </c>
      <c r="E173" s="282"/>
      <c r="F173" s="279"/>
      <c r="G173" s="279"/>
      <c r="H173" s="279"/>
      <c r="I173" s="279"/>
      <c r="J173" s="279"/>
      <c r="K173" s="279"/>
      <c r="L173" s="279"/>
      <c r="M173" s="279"/>
      <c r="N173" s="279"/>
      <c r="O173" s="279"/>
      <c r="P173" s="279"/>
      <c r="Q173" s="279"/>
      <c r="R173" s="279"/>
      <c r="S173" s="279"/>
      <c r="T173" s="279"/>
      <c r="U173" s="279"/>
      <c r="V173" s="279"/>
      <c r="W173" s="279"/>
      <c r="X173" s="279"/>
      <c r="Y173" s="279"/>
      <c r="Z173" s="279"/>
      <c r="AA173" s="279"/>
      <c r="AB173" s="279"/>
      <c r="AC173" s="279"/>
      <c r="AD173" s="279"/>
      <c r="AE173" s="279"/>
      <c r="AF173" s="279"/>
      <c r="AG173" s="279"/>
      <c r="AH173" s="279"/>
      <c r="AI173" s="279"/>
      <c r="AJ173" s="279"/>
      <c r="AK173" s="279"/>
      <c r="AL173" s="279"/>
      <c r="AM173" s="279"/>
      <c r="AN173" s="279"/>
      <c r="AO173" s="279"/>
      <c r="AP173" s="279"/>
      <c r="AQ173" s="279"/>
      <c r="AR173" s="279"/>
      <c r="AS173" s="279"/>
      <c r="AT173" s="279"/>
      <c r="AU173" s="279"/>
      <c r="AV173" s="279"/>
      <c r="AW173" s="279"/>
      <c r="AX173" s="279"/>
      <c r="AY173" s="279"/>
      <c r="AZ173" s="279"/>
      <c r="BA173" s="279"/>
      <c r="BB173" s="279"/>
    </row>
    <row r="174" spans="1:54" outlineLevel="2">
      <c r="A174" s="425"/>
      <c r="B174" s="135" t="s">
        <v>282</v>
      </c>
      <c r="C174" s="135"/>
      <c r="D174" s="135" t="s">
        <v>379</v>
      </c>
      <c r="E174" s="282"/>
      <c r="F174" s="279"/>
      <c r="G174" s="279"/>
      <c r="H174" s="279"/>
      <c r="I174" s="279"/>
      <c r="J174" s="279"/>
      <c r="K174" s="279"/>
      <c r="L174" s="279"/>
      <c r="M174" s="279"/>
      <c r="N174" s="279"/>
      <c r="O174" s="279"/>
      <c r="P174" s="279"/>
      <c r="Q174" s="279"/>
      <c r="R174" s="279"/>
      <c r="S174" s="279"/>
      <c r="T174" s="279"/>
      <c r="U174" s="279"/>
      <c r="V174" s="279"/>
      <c r="W174" s="279"/>
      <c r="X174" s="279"/>
      <c r="Y174" s="279"/>
      <c r="Z174" s="279"/>
      <c r="AA174" s="279"/>
      <c r="AB174" s="279"/>
      <c r="AC174" s="279"/>
      <c r="AD174" s="279"/>
      <c r="AE174" s="279"/>
      <c r="AF174" s="279"/>
      <c r="AG174" s="279"/>
      <c r="AH174" s="279"/>
      <c r="AI174" s="279"/>
      <c r="AJ174" s="279"/>
      <c r="AK174" s="279"/>
      <c r="AL174" s="279"/>
      <c r="AM174" s="279"/>
      <c r="AN174" s="279"/>
      <c r="AO174" s="279"/>
      <c r="AP174" s="279"/>
      <c r="AQ174" s="279"/>
      <c r="AR174" s="279"/>
      <c r="AS174" s="279"/>
      <c r="AT174" s="279"/>
      <c r="AU174" s="279"/>
      <c r="AV174" s="279"/>
      <c r="AW174" s="279"/>
      <c r="AX174" s="279"/>
      <c r="AY174" s="279"/>
      <c r="AZ174" s="279"/>
      <c r="BA174" s="279"/>
      <c r="BB174" s="279"/>
    </row>
    <row r="175" spans="1:54" outlineLevel="2">
      <c r="B175" s="135"/>
      <c r="C175" s="135"/>
      <c r="D175" s="135"/>
      <c r="E175" s="263"/>
      <c r="F175" s="137"/>
      <c r="G175" s="137"/>
      <c r="H175" s="137"/>
      <c r="I175" s="137"/>
      <c r="J175" s="137"/>
      <c r="K175" s="137"/>
      <c r="L175" s="137"/>
      <c r="M175" s="137"/>
      <c r="N175" s="137"/>
      <c r="O175" s="137"/>
      <c r="P175" s="137"/>
      <c r="Q175" s="137"/>
      <c r="R175" s="137"/>
      <c r="S175" s="137"/>
      <c r="T175" s="137"/>
      <c r="U175" s="137"/>
      <c r="V175" s="137"/>
      <c r="W175" s="137"/>
      <c r="X175" s="137"/>
      <c r="Y175" s="137"/>
      <c r="Z175" s="137"/>
      <c r="AA175" s="137"/>
      <c r="AB175" s="137"/>
      <c r="AC175" s="137"/>
      <c r="AD175" s="137"/>
      <c r="AE175" s="137"/>
      <c r="AF175" s="137"/>
      <c r="AG175" s="137"/>
      <c r="AH175" s="137"/>
      <c r="AI175" s="137"/>
      <c r="AJ175" s="137"/>
      <c r="AK175" s="137"/>
      <c r="AL175" s="137"/>
      <c r="AM175" s="137"/>
      <c r="AN175" s="137"/>
      <c r="AO175" s="137"/>
      <c r="AP175" s="137"/>
      <c r="AQ175" s="137"/>
      <c r="AR175" s="137"/>
      <c r="AS175" s="137"/>
      <c r="AT175" s="137"/>
      <c r="AU175" s="137"/>
      <c r="AV175" s="137"/>
      <c r="AW175" s="137"/>
      <c r="AX175" s="137"/>
      <c r="AY175" s="137"/>
      <c r="AZ175" s="137"/>
      <c r="BA175" s="137"/>
      <c r="BB175" s="137"/>
    </row>
    <row r="176" spans="1:54" ht="12.75" customHeight="1" outlineLevel="2">
      <c r="A176" s="423" t="s">
        <v>473</v>
      </c>
      <c r="B176" s="135" t="s">
        <v>282</v>
      </c>
      <c r="C176" s="135" t="s">
        <v>385</v>
      </c>
      <c r="D176" s="135" t="s">
        <v>379</v>
      </c>
      <c r="E176" s="262">
        <f>-(E$158*'Fixed Data'!$B$25*'Fixed Data'!E$47*'Fixed Data'!$B$24*'Fixed Data'!$B$23+E$158*'Fixed Data'!$B$26)*'Fixed Data'!L46/10^6</f>
        <v>0</v>
      </c>
      <c r="F176" s="262">
        <f>-(F$158*'Fixed Data'!$B$25*'Fixed Data'!F$47*'Fixed Data'!$B$24*'Fixed Data'!$B$23+F$158*'Fixed Data'!$B$26)*'Fixed Data'!M46/10^6</f>
        <v>0</v>
      </c>
      <c r="G176" s="262">
        <f>-(G$158*'Fixed Data'!$B$25*'Fixed Data'!G$47*'Fixed Data'!$B$24*'Fixed Data'!$B$23+G$158*'Fixed Data'!$B$26)*'Fixed Data'!N46/10^6</f>
        <v>0</v>
      </c>
      <c r="H176" s="262">
        <f>-(H$158*'Fixed Data'!$B$25*'Fixed Data'!H$47*'Fixed Data'!$B$24*'Fixed Data'!$B$23+H$158*'Fixed Data'!$B$26)*'Fixed Data'!O46/10^6</f>
        <v>0</v>
      </c>
      <c r="I176" s="262">
        <f>-(I$158*'Fixed Data'!$B$25*'Fixed Data'!I$47*'Fixed Data'!$B$24*'Fixed Data'!$B$23+I$158*'Fixed Data'!$B$26)*'Fixed Data'!P46/10^6</f>
        <v>0</v>
      </c>
      <c r="J176" s="262">
        <f>-(J$158*'Fixed Data'!$B$25*'Fixed Data'!J$47*'Fixed Data'!$B$24*'Fixed Data'!$B$23+J$158*'Fixed Data'!$B$26)*'Fixed Data'!Q46/10^6</f>
        <v>0</v>
      </c>
      <c r="K176" s="262">
        <f>-(K$158*'Fixed Data'!$B$25*'Fixed Data'!K$47*'Fixed Data'!$B$24*'Fixed Data'!$B$23+K$158*'Fixed Data'!$B$26)*'Fixed Data'!R46/10^6</f>
        <v>0</v>
      </c>
      <c r="L176" s="262">
        <f>-(L$158*'Fixed Data'!$B$25*'Fixed Data'!L$47*'Fixed Data'!$B$24*'Fixed Data'!$B$23+L$158*'Fixed Data'!$B$26)*'Fixed Data'!S46/10^6</f>
        <v>0</v>
      </c>
      <c r="M176" s="262">
        <f>-(M$158*'Fixed Data'!$B$25*'Fixed Data'!M$47*'Fixed Data'!$B$24*'Fixed Data'!$B$23+M$158*'Fixed Data'!$B$26)*'Fixed Data'!T46/10^6</f>
        <v>0</v>
      </c>
      <c r="N176" s="262">
        <f>-(N$158*'Fixed Data'!$B$25*'Fixed Data'!N$47*'Fixed Data'!$B$24*'Fixed Data'!$B$23+N$158*'Fixed Data'!$B$26)*'Fixed Data'!U46/10^6</f>
        <v>0</v>
      </c>
      <c r="O176" s="262">
        <f>-(O$158*'Fixed Data'!$B$25*'Fixed Data'!O$47*'Fixed Data'!$B$24*'Fixed Data'!$B$23+O$158*'Fixed Data'!$B$26)*'Fixed Data'!V46/10^6</f>
        <v>0</v>
      </c>
      <c r="P176" s="262">
        <f>-(P$158*'Fixed Data'!$B$25*'Fixed Data'!P$47*'Fixed Data'!$B$24*'Fixed Data'!$B$23+P$158*'Fixed Data'!$B$26)*'Fixed Data'!W46/10^6</f>
        <v>0</v>
      </c>
      <c r="Q176" s="262">
        <f>-(Q$158*'Fixed Data'!$B$25*'Fixed Data'!Q$47*'Fixed Data'!$B$24*'Fixed Data'!$B$23+Q$158*'Fixed Data'!$B$26)*'Fixed Data'!X46/10^6</f>
        <v>0</v>
      </c>
      <c r="R176" s="262">
        <f>-(R$158*'Fixed Data'!$B$25*'Fixed Data'!R$47*'Fixed Data'!$B$24*'Fixed Data'!$B$23+R$158*'Fixed Data'!$B$26)*'Fixed Data'!Y46/10^6</f>
        <v>0</v>
      </c>
      <c r="S176" s="262">
        <f>-(S$158*'Fixed Data'!$B$25*'Fixed Data'!S$47*'Fixed Data'!$B$24*'Fixed Data'!$B$23+S$158*'Fixed Data'!$B$26)*'Fixed Data'!Z46/10^6</f>
        <v>0</v>
      </c>
      <c r="T176" s="262">
        <f>-(T$158*'Fixed Data'!$B$25*'Fixed Data'!T$47*'Fixed Data'!$B$24*'Fixed Data'!$B$23+T$158*'Fixed Data'!$B$26)*'Fixed Data'!AA46/10^6</f>
        <v>0</v>
      </c>
      <c r="U176" s="262">
        <f>-(U$158*'Fixed Data'!$B$25*'Fixed Data'!U$47*'Fixed Data'!$B$24*'Fixed Data'!$B$23+U$158*'Fixed Data'!$B$26)*'Fixed Data'!AB46/10^6</f>
        <v>0</v>
      </c>
      <c r="V176" s="262">
        <f>-(V$158*'Fixed Data'!$B$25*'Fixed Data'!V$47*'Fixed Data'!$B$24*'Fixed Data'!$B$23+V$158*'Fixed Data'!$B$26)*'Fixed Data'!AC46/10^6</f>
        <v>0</v>
      </c>
      <c r="W176" s="262">
        <f>-(W$158*'Fixed Data'!$B$25*'Fixed Data'!W$47*'Fixed Data'!$B$24*'Fixed Data'!$B$23+W$158*'Fixed Data'!$B$26)*'Fixed Data'!AD46/10^6</f>
        <v>0</v>
      </c>
      <c r="X176" s="262">
        <f>-(X$158*'Fixed Data'!$B$25*'Fixed Data'!X$47*'Fixed Data'!$B$24*'Fixed Data'!$B$23+X$158*'Fixed Data'!$B$26)*'Fixed Data'!AE46/10^6</f>
        <v>0</v>
      </c>
      <c r="Y176" s="262">
        <f>-(Y$158*'Fixed Data'!$B$25*'Fixed Data'!Y$47*'Fixed Data'!$B$24*'Fixed Data'!$B$23+Y$158*'Fixed Data'!$B$26)*'Fixed Data'!AF46/10^6</f>
        <v>0</v>
      </c>
      <c r="Z176" s="262">
        <f>-(Z$158*'Fixed Data'!$B$25*'Fixed Data'!Z$47*'Fixed Data'!$B$24*'Fixed Data'!$B$23+Z$158*'Fixed Data'!$B$26)*'Fixed Data'!AG46/10^6</f>
        <v>0</v>
      </c>
      <c r="AA176" s="262">
        <f>-(AA$158*'Fixed Data'!$B$25*'Fixed Data'!AA$47*'Fixed Data'!$B$24*'Fixed Data'!$B$23+AA$158*'Fixed Data'!$B$26)*'Fixed Data'!AH46/10^6</f>
        <v>0</v>
      </c>
      <c r="AB176" s="262">
        <f>-(AB$158*'Fixed Data'!$B$25*'Fixed Data'!AB$47*'Fixed Data'!$B$24*'Fixed Data'!$B$23+AB$158*'Fixed Data'!$B$26)*'Fixed Data'!AI46/10^6</f>
        <v>0</v>
      </c>
      <c r="AC176" s="262">
        <f>-(AC$158*'Fixed Data'!$B$25*'Fixed Data'!AC$47*'Fixed Data'!$B$24*'Fixed Data'!$B$23+AC$158*'Fixed Data'!$B$26)*'Fixed Data'!AJ46/10^6</f>
        <v>0</v>
      </c>
      <c r="AD176" s="262">
        <f>-(AD$158*'Fixed Data'!$B$25*'Fixed Data'!AD$47*'Fixed Data'!$B$24*'Fixed Data'!$B$23+AD$158*'Fixed Data'!$B$26)*'Fixed Data'!AK46/10^6</f>
        <v>0</v>
      </c>
      <c r="AE176" s="262">
        <f>-(AE$158*'Fixed Data'!$B$25*'Fixed Data'!AE$47*'Fixed Data'!$B$24*'Fixed Data'!$B$23+AE$158*'Fixed Data'!$B$26)*'Fixed Data'!AL46/10^6</f>
        <v>0</v>
      </c>
      <c r="AF176" s="262">
        <f>-(AF$158*'Fixed Data'!$B$25*'Fixed Data'!AF$47*'Fixed Data'!$B$24*'Fixed Data'!$B$23+AF$158*'Fixed Data'!$B$26)*'Fixed Data'!AM46/10^6</f>
        <v>0</v>
      </c>
      <c r="AG176" s="262">
        <f>-(AG$158*'Fixed Data'!$B$25*'Fixed Data'!AG$47*'Fixed Data'!$B$24*'Fixed Data'!$B$23+AG$158*'Fixed Data'!$B$26)*'Fixed Data'!AN46/10^6</f>
        <v>0</v>
      </c>
      <c r="AH176" s="262">
        <f>-(AH$158*'Fixed Data'!$B$25*'Fixed Data'!AH$47*'Fixed Data'!$B$24*'Fixed Data'!$B$23+AH$158*'Fixed Data'!$B$26)*'Fixed Data'!AO46/10^6</f>
        <v>0</v>
      </c>
      <c r="AI176" s="262">
        <f>-(AI$158*'Fixed Data'!$B$25*'Fixed Data'!AI$47*'Fixed Data'!$B$24*'Fixed Data'!$B$23+AI$158*'Fixed Data'!$B$26)*'Fixed Data'!AP46/10^6</f>
        <v>0</v>
      </c>
      <c r="AJ176" s="262">
        <f>-(AJ$158*'Fixed Data'!$B$25*'Fixed Data'!AJ$47*'Fixed Data'!$B$24*'Fixed Data'!$B$23+AJ$158*'Fixed Data'!$B$26)*'Fixed Data'!AQ46/10^6</f>
        <v>0</v>
      </c>
      <c r="AK176" s="262">
        <f>-(AK$158*'Fixed Data'!$B$25*'Fixed Data'!AK$47*'Fixed Data'!$B$24*'Fixed Data'!$B$23+AK$158*'Fixed Data'!$B$26)*'Fixed Data'!AR46/10^6</f>
        <v>0</v>
      </c>
      <c r="AL176" s="262">
        <f>-(AL$158*'Fixed Data'!$B$25*'Fixed Data'!AL$47*'Fixed Data'!$B$24*'Fixed Data'!$B$23+AL$158*'Fixed Data'!$B$26)*'Fixed Data'!AS46/10^6</f>
        <v>0</v>
      </c>
      <c r="AM176" s="262">
        <f>-(AM$158*'Fixed Data'!$B$25*'Fixed Data'!AM$47*'Fixed Data'!$B$24*'Fixed Data'!$B$23+AM$158*'Fixed Data'!$B$26)*'Fixed Data'!AT46/10^6</f>
        <v>0</v>
      </c>
      <c r="AN176" s="262">
        <f>-(AN$158*'Fixed Data'!$B$25*'Fixed Data'!AN$47*'Fixed Data'!$B$24*'Fixed Data'!$B$23+AN$158*'Fixed Data'!$B$26)*'Fixed Data'!AU46/10^6</f>
        <v>0</v>
      </c>
      <c r="AO176" s="262">
        <f>-(AO$158*'Fixed Data'!$B$25*'Fixed Data'!AO$47*'Fixed Data'!$B$24*'Fixed Data'!$B$23+AO$158*'Fixed Data'!$B$26)*'Fixed Data'!AV46/10^6</f>
        <v>0</v>
      </c>
      <c r="AP176" s="262">
        <f>-(AP$158*'Fixed Data'!$B$25*'Fixed Data'!AP$47*'Fixed Data'!$B$24*'Fixed Data'!$B$23+AP$158*'Fixed Data'!$B$26)*'Fixed Data'!AW46/10^6</f>
        <v>0</v>
      </c>
      <c r="AQ176" s="262">
        <f>-(AQ$158*'Fixed Data'!$B$25*'Fixed Data'!AQ$47*'Fixed Data'!$B$24*'Fixed Data'!$B$23+AQ$158*'Fixed Data'!$B$26)*'Fixed Data'!AX46/10^6</f>
        <v>0</v>
      </c>
      <c r="AR176" s="262">
        <f>-(AR$158*'Fixed Data'!$B$25*'Fixed Data'!AR$47*'Fixed Data'!$B$24*'Fixed Data'!$B$23+AR$158*'Fixed Data'!$B$26)*'Fixed Data'!AY46/10^6</f>
        <v>0</v>
      </c>
      <c r="AS176" s="262">
        <f>-(AS$158*'Fixed Data'!$B$25*'Fixed Data'!AS$47*'Fixed Data'!$B$24*'Fixed Data'!$B$23+AS$158*'Fixed Data'!$B$26)*'Fixed Data'!AZ46/10^6</f>
        <v>0</v>
      </c>
      <c r="AT176" s="262">
        <f>-(AT$158*'Fixed Data'!$B$25*'Fixed Data'!AT$47*'Fixed Data'!$B$24*'Fixed Data'!$B$23+AT$158*'Fixed Data'!$B$26)*'Fixed Data'!BA46/10^6</f>
        <v>0</v>
      </c>
      <c r="AU176" s="262">
        <f>-(AU$158*'Fixed Data'!$B$25*'Fixed Data'!AU$47*'Fixed Data'!$B$24*'Fixed Data'!$B$23+AU$158*'Fixed Data'!$B$26)*'Fixed Data'!BB46/10^6</f>
        <v>0</v>
      </c>
      <c r="AV176" s="262">
        <f>-(AV$158*'Fixed Data'!$B$25*'Fixed Data'!AV$47*'Fixed Data'!$B$24*'Fixed Data'!$B$23+AV$158*'Fixed Data'!$B$26)*'Fixed Data'!BC46/10^6</f>
        <v>0</v>
      </c>
      <c r="AW176" s="262">
        <f>-(AW$158*'Fixed Data'!$B$25*'Fixed Data'!AW$47*'Fixed Data'!$B$24*'Fixed Data'!$B$23+AW$158*'Fixed Data'!$B$26)*'Fixed Data'!BD46/10^6</f>
        <v>0</v>
      </c>
      <c r="AX176" s="262">
        <f>-(AX$158*'Fixed Data'!$B$25*'Fixed Data'!AX$47*'Fixed Data'!$B$24*'Fixed Data'!$B$23+AX$158*'Fixed Data'!$B$26)*'Fixed Data'!BE46/10^6</f>
        <v>0</v>
      </c>
      <c r="AY176" s="262">
        <f>-(AY$158*'Fixed Data'!$B$25*'Fixed Data'!AY$47*'Fixed Data'!$B$24*'Fixed Data'!$B$23+AY$158*'Fixed Data'!$B$26)*'Fixed Data'!BF46/10^6</f>
        <v>0</v>
      </c>
      <c r="AZ176" s="262">
        <f>-(AZ$158*'Fixed Data'!$B$25*'Fixed Data'!AZ$47*'Fixed Data'!$B$24*'Fixed Data'!$B$23+AZ$158*'Fixed Data'!$B$26)*'Fixed Data'!BG46/10^6</f>
        <v>0</v>
      </c>
      <c r="BA176" s="262">
        <f>-(BA$158*'Fixed Data'!$B$25*'Fixed Data'!BA$47*'Fixed Data'!$B$24*'Fixed Data'!$B$23+BA$158*'Fixed Data'!$B$26)*'Fixed Data'!BH46/10^6</f>
        <v>0</v>
      </c>
      <c r="BB176" s="262">
        <f>-(BB$158*'Fixed Data'!$B$25*'Fixed Data'!BB$47*'Fixed Data'!$B$24*'Fixed Data'!$B$23+BB$158*'Fixed Data'!$B$26)*'Fixed Data'!BI46/10^6</f>
        <v>0</v>
      </c>
    </row>
    <row r="177" spans="1:54" outlineLevel="2">
      <c r="A177" s="424"/>
      <c r="B177" s="135" t="s">
        <v>282</v>
      </c>
      <c r="C177" s="135"/>
      <c r="D177" s="135" t="s">
        <v>379</v>
      </c>
      <c r="E177" s="282"/>
      <c r="F177" s="279"/>
      <c r="G177" s="279"/>
      <c r="H177" s="279"/>
      <c r="I177" s="279"/>
      <c r="J177" s="279"/>
      <c r="K177" s="279"/>
      <c r="L177" s="279"/>
      <c r="M177" s="279"/>
      <c r="N177" s="279"/>
      <c r="O177" s="279"/>
      <c r="P177" s="279"/>
      <c r="Q177" s="279"/>
      <c r="R177" s="279"/>
      <c r="S177" s="279"/>
      <c r="T177" s="279"/>
      <c r="U177" s="279"/>
      <c r="V177" s="279"/>
      <c r="W177" s="279"/>
      <c r="X177" s="279"/>
      <c r="Y177" s="279"/>
      <c r="Z177" s="279"/>
      <c r="AA177" s="279"/>
      <c r="AB177" s="279"/>
      <c r="AC177" s="279"/>
      <c r="AD177" s="279"/>
      <c r="AE177" s="279"/>
      <c r="AF177" s="279"/>
      <c r="AG177" s="279"/>
      <c r="AH177" s="279"/>
      <c r="AI177" s="279"/>
      <c r="AJ177" s="279"/>
      <c r="AK177" s="279"/>
      <c r="AL177" s="279"/>
      <c r="AM177" s="279"/>
      <c r="AN177" s="279"/>
      <c r="AO177" s="279"/>
      <c r="AP177" s="279"/>
      <c r="AQ177" s="279"/>
      <c r="AR177" s="279"/>
      <c r="AS177" s="279"/>
      <c r="AT177" s="279"/>
      <c r="AU177" s="279"/>
      <c r="AV177" s="279"/>
      <c r="AW177" s="279"/>
      <c r="AX177" s="279"/>
      <c r="AY177" s="279"/>
      <c r="AZ177" s="279"/>
      <c r="BA177" s="279"/>
      <c r="BB177" s="279"/>
    </row>
    <row r="178" spans="1:54" outlineLevel="2">
      <c r="A178" s="425"/>
      <c r="B178" s="135" t="s">
        <v>282</v>
      </c>
      <c r="C178" s="135"/>
      <c r="D178" s="135" t="s">
        <v>379</v>
      </c>
      <c r="E178" s="282"/>
      <c r="F178" s="279"/>
      <c r="G178" s="279"/>
      <c r="H178" s="279"/>
      <c r="I178" s="279"/>
      <c r="J178" s="279"/>
      <c r="K178" s="279"/>
      <c r="L178" s="279"/>
      <c r="M178" s="279"/>
      <c r="N178" s="279"/>
      <c r="O178" s="279"/>
      <c r="P178" s="279"/>
      <c r="Q178" s="279"/>
      <c r="R178" s="279"/>
      <c r="S178" s="279"/>
      <c r="T178" s="279"/>
      <c r="U178" s="279"/>
      <c r="V178" s="279"/>
      <c r="W178" s="279"/>
      <c r="X178" s="279"/>
      <c r="Y178" s="279"/>
      <c r="Z178" s="279"/>
      <c r="AA178" s="279"/>
      <c r="AB178" s="279"/>
      <c r="AC178" s="279"/>
      <c r="AD178" s="279"/>
      <c r="AE178" s="279"/>
      <c r="AF178" s="279"/>
      <c r="AG178" s="279"/>
      <c r="AH178" s="279"/>
      <c r="AI178" s="279"/>
      <c r="AJ178" s="279"/>
      <c r="AK178" s="279"/>
      <c r="AL178" s="279"/>
      <c r="AM178" s="279"/>
      <c r="AN178" s="279"/>
      <c r="AO178" s="279"/>
      <c r="AP178" s="279"/>
      <c r="AQ178" s="279"/>
      <c r="AR178" s="279"/>
      <c r="AS178" s="279"/>
      <c r="AT178" s="279"/>
      <c r="AU178" s="279"/>
      <c r="AV178" s="279"/>
      <c r="AW178" s="279"/>
      <c r="AX178" s="279"/>
      <c r="AY178" s="279"/>
      <c r="AZ178" s="279"/>
      <c r="BA178" s="279"/>
      <c r="BB178" s="279"/>
    </row>
    <row r="179" spans="1:54" outlineLevel="1">
      <c r="B179" s="19"/>
      <c r="C179" s="19"/>
      <c r="D179" s="19"/>
      <c r="E179" s="15"/>
    </row>
    <row r="180" spans="1:54" outlineLevel="1">
      <c r="B180" s="19"/>
      <c r="C180" s="19"/>
      <c r="D180" s="19"/>
      <c r="E180" s="15"/>
    </row>
    <row r="181" spans="1:54">
      <c r="B181" s="19"/>
      <c r="C181" s="19"/>
      <c r="D181" s="19"/>
      <c r="E181" s="15"/>
    </row>
    <row r="182" spans="1:54" ht="15">
      <c r="A182" s="12" t="s">
        <v>474</v>
      </c>
      <c r="B182" s="19"/>
      <c r="C182" s="19"/>
      <c r="D182" s="19"/>
      <c r="E182" s="15"/>
    </row>
    <row r="183" spans="1:54" ht="15" outlineLevel="1">
      <c r="A183" s="12"/>
      <c r="B183" s="19"/>
      <c r="C183" s="19"/>
      <c r="D183" s="19"/>
      <c r="E183" s="15"/>
    </row>
    <row r="184" spans="1:54" s="4" customFormat="1" outlineLevel="1">
      <c r="A184" s="4" t="s">
        <v>475</v>
      </c>
      <c r="B184" s="151"/>
      <c r="C184" s="151"/>
      <c r="D184" s="151"/>
      <c r="E184" s="152"/>
    </row>
    <row r="185" spans="1:54" s="4" customFormat="1" outlineLevel="2">
      <c r="B185" s="151"/>
      <c r="C185" s="151"/>
      <c r="D185" s="151"/>
      <c r="E185" s="130">
        <v>2027</v>
      </c>
      <c r="F185" s="130">
        <v>2028</v>
      </c>
      <c r="G185" s="130">
        <v>2029</v>
      </c>
      <c r="H185" s="130">
        <v>2030</v>
      </c>
      <c r="I185" s="130">
        <v>2031</v>
      </c>
      <c r="J185" s="130">
        <v>2032</v>
      </c>
      <c r="K185" s="130">
        <v>2033</v>
      </c>
      <c r="L185" s="130">
        <v>2034</v>
      </c>
      <c r="M185" s="130">
        <v>2035</v>
      </c>
      <c r="N185" s="130">
        <v>2036</v>
      </c>
      <c r="O185" s="130">
        <v>2037</v>
      </c>
      <c r="P185" s="130">
        <v>2038</v>
      </c>
      <c r="Q185" s="130">
        <v>2039</v>
      </c>
      <c r="R185" s="130">
        <v>2040</v>
      </c>
      <c r="S185" s="130">
        <v>2041</v>
      </c>
      <c r="T185" s="130">
        <v>2042</v>
      </c>
      <c r="U185" s="130">
        <v>2043</v>
      </c>
      <c r="V185" s="130">
        <v>2044</v>
      </c>
      <c r="W185" s="130">
        <v>2045</v>
      </c>
      <c r="X185" s="130">
        <v>2046</v>
      </c>
      <c r="Y185" s="130">
        <v>2047</v>
      </c>
      <c r="Z185" s="130">
        <v>2048</v>
      </c>
      <c r="AA185" s="130">
        <v>2049</v>
      </c>
      <c r="AB185" s="130">
        <v>2050</v>
      </c>
      <c r="AC185" s="130">
        <v>2051</v>
      </c>
      <c r="AD185" s="130">
        <v>2052</v>
      </c>
      <c r="AE185" s="130">
        <v>2053</v>
      </c>
      <c r="AF185" s="130">
        <v>2054</v>
      </c>
      <c r="AG185" s="130">
        <v>2055</v>
      </c>
      <c r="AH185" s="130">
        <v>2056</v>
      </c>
      <c r="AI185" s="130">
        <v>2057</v>
      </c>
      <c r="AJ185" s="130">
        <v>2058</v>
      </c>
      <c r="AK185" s="130">
        <v>2059</v>
      </c>
      <c r="AL185" s="130">
        <v>2060</v>
      </c>
      <c r="AM185" s="130">
        <v>2061</v>
      </c>
      <c r="AN185" s="130">
        <v>2062</v>
      </c>
      <c r="AO185" s="130">
        <v>2063</v>
      </c>
      <c r="AP185" s="130">
        <v>2064</v>
      </c>
      <c r="AQ185" s="130">
        <v>2065</v>
      </c>
      <c r="AR185" s="130">
        <v>2066</v>
      </c>
      <c r="AS185" s="130">
        <v>2067</v>
      </c>
      <c r="AT185" s="130">
        <v>2068</v>
      </c>
      <c r="AU185" s="130">
        <v>2069</v>
      </c>
      <c r="AV185" s="130">
        <v>2070</v>
      </c>
      <c r="AW185" s="130">
        <v>2071</v>
      </c>
      <c r="AX185" s="130">
        <v>2072</v>
      </c>
      <c r="AY185" s="130">
        <v>2073</v>
      </c>
      <c r="AZ185" s="130">
        <v>2074</v>
      </c>
      <c r="BA185" s="130">
        <v>2075</v>
      </c>
      <c r="BB185" s="130">
        <v>2076</v>
      </c>
    </row>
    <row r="186" spans="1:54" outlineLevel="2">
      <c r="A186" s="430" t="s">
        <v>476</v>
      </c>
      <c r="B186" s="150" t="s">
        <v>477</v>
      </c>
      <c r="C186" s="6" t="s">
        <v>478</v>
      </c>
      <c r="D186" s="10" t="s">
        <v>390</v>
      </c>
      <c r="E186" s="129">
        <f>IF(E52&lt;($E$52),1,IF((E52-1)&gt;30,(D$186/(1+'Fixed Data'!$B$14)),(1/(1+'Fixed Data'!$B$13)^(E$52-$E$52))))</f>
        <v>1</v>
      </c>
      <c r="F186" s="129">
        <f>IF(F52&lt;($E$52),1,IF((F52-1)&gt;30,(E$186/(1+'Fixed Data'!$B$14)),(1/(1+'Fixed Data'!$B$13)^(F$52-$E$52))))</f>
        <v>0.96618357487922713</v>
      </c>
      <c r="G186" s="129">
        <f>IF(G52&lt;($E$52),1,IF((G52-1)&gt;30,(F$186/(1+'Fixed Data'!$B$14)),(1/(1+'Fixed Data'!$B$13)^(G$52-$E$52))))</f>
        <v>0.93351070036640305</v>
      </c>
      <c r="H186" s="129">
        <f>IF(H52&lt;($E$52),1,IF((H52-1)&gt;30,(G$186/(1+'Fixed Data'!$B$14)),(1/(1+'Fixed Data'!$B$13)^(H$52-$E$52))))</f>
        <v>0.90194270566802237</v>
      </c>
      <c r="I186" s="129">
        <f>IF(I52&lt;($E$52),1,IF((I52-1)&gt;30,(H$186/(1+'Fixed Data'!$B$14)),(1/(1+'Fixed Data'!$B$13)^(I$52-$E$52))))</f>
        <v>0.87144222769857238</v>
      </c>
      <c r="J186" s="129">
        <f>IF(J52&lt;($E$52),1,IF((J52-1)&gt;30,(I$186/(1+'Fixed Data'!$B$14)),(1/(1+'Fixed Data'!$B$13)^(J$52-$E$52))))</f>
        <v>0.84197316685852419</v>
      </c>
      <c r="K186" s="129">
        <f>IF(K52&lt;($E$52),1,IF((K52-1)&gt;30,(J$186/(1+'Fixed Data'!$B$14)),(1/(1+'Fixed Data'!$B$13)^(K$52-$E$52))))</f>
        <v>0.81350064430775282</v>
      </c>
      <c r="L186" s="129">
        <f>IF(L52&lt;($E$52),1,IF((L52-1)&gt;30,(K$186/(1+'Fixed Data'!$B$14)),(1/(1+'Fixed Data'!$B$13)^(L$52-$E$52))))</f>
        <v>0.78599096068381913</v>
      </c>
      <c r="M186" s="129">
        <f>IF(M52&lt;($E$52),1,IF((M52-1)&gt;30,(L$186/(1+'Fixed Data'!$B$14)),(1/(1+'Fixed Data'!$B$13)^(M$52-$E$52))))</f>
        <v>0.75941155621625056</v>
      </c>
      <c r="N186" s="129">
        <f>IF(N52&lt;($E$52),1,IF((N52-1)&gt;30,(M$186/(1+'Fixed Data'!$B$14)),(1/(1+'Fixed Data'!$B$13)^(N$52-$E$52))))</f>
        <v>0.73373097218961414</v>
      </c>
      <c r="O186" s="129">
        <f>IF(O52&lt;($E$52),1,IF((O52-1)&gt;30,(N$186/(1+'Fixed Data'!$B$14)),(1/(1+'Fixed Data'!$B$13)^(O$52-$E$52))))</f>
        <v>0.70891881370977217</v>
      </c>
      <c r="P186" s="129">
        <f>IF(P52&lt;($E$52),1,IF((P52-1)&gt;30,(O$186/(1+'Fixed Data'!$B$14)),(1/(1+'Fixed Data'!$B$13)^(P$52-$E$52))))</f>
        <v>0.68494571372924851</v>
      </c>
      <c r="Q186" s="129">
        <f>IF(Q52&lt;($E$52),1,IF((Q52-1)&gt;30,(P$186/(1+'Fixed Data'!$B$14)),(1/(1+'Fixed Data'!$B$13)^(Q$52-$E$52))))</f>
        <v>0.66178329828912896</v>
      </c>
      <c r="R186" s="129">
        <f>IF(R52&lt;($E$52),1,IF((R52-1)&gt;30,(Q$186/(1+'Fixed Data'!$B$14)),(1/(1+'Fixed Data'!$B$13)^(R$52-$E$52))))</f>
        <v>0.63940415293635666</v>
      </c>
      <c r="S186" s="129">
        <f>IF(S52&lt;($E$52),1,IF((S52-1)&gt;30,(R$186/(1+'Fixed Data'!$B$14)),(1/(1+'Fixed Data'!$B$13)^(S$52-$E$52))))</f>
        <v>0.61778179027667302</v>
      </c>
      <c r="T186" s="129">
        <f>IF(T52&lt;($E$52),1,IF((T52-1)&gt;30,(S$186/(1+'Fixed Data'!$B$14)),(1/(1+'Fixed Data'!$B$13)^(T$52-$E$52))))</f>
        <v>0.59689061862480497</v>
      </c>
      <c r="U186" s="129">
        <f>IF(U52&lt;($E$52),1,IF((U52-1)&gt;30,(T$186/(1+'Fixed Data'!$B$14)),(1/(1+'Fixed Data'!$B$13)^(U$52-$E$52))))</f>
        <v>0.57670591171478747</v>
      </c>
      <c r="V186" s="129">
        <f>IF(V52&lt;($E$52),1,IF((V52-1)&gt;30,(U$186/(1+'Fixed Data'!$B$14)),(1/(1+'Fixed Data'!$B$13)^(V$52-$E$52))))</f>
        <v>0.55720377943457733</v>
      </c>
      <c r="W186" s="129">
        <f>IF(W52&lt;($E$52),1,IF((W52-1)&gt;30,(V$186/(1+'Fixed Data'!$B$14)),(1/(1+'Fixed Data'!$B$13)^(W$52-$E$52))))</f>
        <v>0.53836113955031628</v>
      </c>
      <c r="X186" s="129">
        <f>IF(X52&lt;($E$52),1,IF((X52-1)&gt;30,(W$186/(1+'Fixed Data'!$B$14)),(1/(1+'Fixed Data'!$B$13)^(X$52-$E$52))))</f>
        <v>0.52015569038677911</v>
      </c>
      <c r="Y186" s="129">
        <f>IF(Y52&lt;($E$52),1,IF((Y52-1)&gt;30,(X$186/(1+'Fixed Data'!$B$14)),(1/(1+'Fixed Data'!$B$13)^(Y$52-$E$52))))</f>
        <v>0.50256588443167061</v>
      </c>
      <c r="Z186" s="129">
        <f>IF(Z52&lt;($E$52),1,IF((Z52-1)&gt;30,(Y$186/(1+'Fixed Data'!$B$14)),(1/(1+'Fixed Data'!$B$13)^(Z$52-$E$52))))</f>
        <v>0.48557090283253213</v>
      </c>
      <c r="AA186" s="129">
        <f>IF(AA52&lt;($E$52),1,IF((AA52-1)&gt;30,(Z$186/(1+'Fixed Data'!$B$14)),(1/(1+'Fixed Data'!$B$13)^(AA$52-$E$52))))</f>
        <v>0.46915063075606966</v>
      </c>
      <c r="AB186" s="129">
        <f>IF(AB52&lt;($E$52),1,IF((AB52-1)&gt;30,(AA$186/(1+'Fixed Data'!$B$14)),(1/(1+'Fixed Data'!$B$13)^(AB$52-$E$52))))</f>
        <v>0.45328563358074364</v>
      </c>
      <c r="AC186" s="129">
        <f>IF(AC52&lt;($E$52),1,IF((AC52-1)&gt;30,(AB$186/(1+'Fixed Data'!$B$14)),(1/(1+'Fixed Data'!$B$13)^(AC$52-$E$52))))</f>
        <v>0.43795713389443841</v>
      </c>
      <c r="AD186" s="129">
        <f>IF(AD52&lt;($E$52),1,IF((AD52-1)&gt;30,(AC$186/(1+'Fixed Data'!$B$14)),(1/(1+'Fixed Data'!$B$13)^(AD$52-$E$52))))</f>
        <v>0.42314698926998884</v>
      </c>
      <c r="AE186" s="129">
        <f>IF(AE52&lt;($E$52),1,IF((AE52-1)&gt;30,(AD$186/(1+'Fixed Data'!$B$14)),(1/(1+'Fixed Data'!$B$13)^(AE$52-$E$52))))</f>
        <v>0.40883767079225974</v>
      </c>
      <c r="AF186" s="129">
        <f>IF(AF52&lt;($E$52),1,IF((AF52-1)&gt;30,(AE$186/(1+'Fixed Data'!$B$14)),(1/(1+'Fixed Data'!$B$13)^(AF$52-$E$52))))</f>
        <v>0.39501224231136206</v>
      </c>
      <c r="AG186" s="129">
        <f>IF(AG52&lt;($E$52),1,IF((AG52-1)&gt;30,(AF$186/(1+'Fixed Data'!$B$14)),(1/(1+'Fixed Data'!$B$13)^(AG$52-$E$52))))</f>
        <v>0.38165434039745127</v>
      </c>
      <c r="AH186" s="129">
        <f>IF(AH52&lt;($E$52),1,IF((AH52-1)&gt;30,(AG$186/(1+'Fixed Data'!$B$14)),(1/(1+'Fixed Data'!$B$13)^(AH$52-$E$52))))</f>
        <v>0.36874815497338298</v>
      </c>
      <c r="AI186" s="129">
        <f>IF(AI52&lt;($E$52),1,IF((AI52-1)&gt;30,(AH$186/(1+'Fixed Data'!$B$14)),(1/(1+'Fixed Data'!$B$13)^(AI$52-$E$52))))</f>
        <v>0.35627841060230236</v>
      </c>
      <c r="AJ186" s="129">
        <f>IF(AJ52&lt;($E$52),1,IF((AJ52-1)&gt;30,(AI$186/(1+'Fixed Data'!$B$14)),(1/(1+'Fixed Data'!$B$13)^(AJ$52-$E$52))))</f>
        <v>0.3459013695167984</v>
      </c>
      <c r="AK186" s="129">
        <f>IF(AK52&lt;($E$52),1,IF((AK52-1)&gt;30,(AJ$186/(1+'Fixed Data'!$B$14)),(1/(1+'Fixed Data'!$B$13)^(AK$52-$E$52))))</f>
        <v>0.33582657234640623</v>
      </c>
      <c r="AL186" s="129">
        <f>IF(AL52&lt;($E$52),1,IF((AL52-1)&gt;30,(AK$186/(1+'Fixed Data'!$B$14)),(1/(1+'Fixed Data'!$B$13)^(AL$52-$E$52))))</f>
        <v>0.32604521587029728</v>
      </c>
      <c r="AM186" s="129">
        <f>IF(AM52&lt;($E$52),1,IF((AM52-1)&gt;30,(AL$186/(1+'Fixed Data'!$B$14)),(1/(1+'Fixed Data'!$B$13)^(AM$52-$E$52))))</f>
        <v>0.31654875327213328</v>
      </c>
      <c r="AN186" s="129">
        <f>IF(AN52&lt;($E$52),1,IF((AN52-1)&gt;30,(AM$186/(1+'Fixed Data'!$B$14)),(1/(1+'Fixed Data'!$B$13)^(AN$52-$E$52))))</f>
        <v>0.30732888667197406</v>
      </c>
      <c r="AO186" s="129">
        <f>IF(AO52&lt;($E$52),1,IF((AO52-1)&gt;30,(AN$186/(1+'Fixed Data'!$B$14)),(1/(1+'Fixed Data'!$B$13)^(AO$52-$E$52))))</f>
        <v>0.29837755987570297</v>
      </c>
      <c r="AP186" s="129">
        <f>IF(AP52&lt;($E$52),1,IF((AP52-1)&gt;30,(AO$186/(1+'Fixed Data'!$B$14)),(1/(1+'Fixed Data'!$B$13)^(AP$52-$E$52))))</f>
        <v>0.28968695133563394</v>
      </c>
      <c r="AQ186" s="129">
        <f>IF(AQ52&lt;($E$52),1,IF((AQ52-1)&gt;30,(AP$186/(1+'Fixed Data'!$B$14)),(1/(1+'Fixed Data'!$B$13)^(AQ$52-$E$52))))</f>
        <v>0.28124946731614947</v>
      </c>
      <c r="AR186" s="129">
        <f>IF(AR52&lt;($E$52),1,IF((AR52-1)&gt;30,(AQ$186/(1+'Fixed Data'!$B$14)),(1/(1+'Fixed Data'!$B$13)^(AR$52-$E$52))))</f>
        <v>0.27305773525839755</v>
      </c>
      <c r="AS186" s="129">
        <f>IF(AS52&lt;($E$52),1,IF((AS52-1)&gt;30,(AR$186/(1+'Fixed Data'!$B$14)),(1/(1+'Fixed Data'!$B$13)^(AS$52-$E$52))))</f>
        <v>0.26510459733825004</v>
      </c>
      <c r="AT186" s="129">
        <f>IF(AT52&lt;($E$52),1,IF((AT52-1)&gt;30,(AS$186/(1+'Fixed Data'!$B$14)),(1/(1+'Fixed Data'!$B$13)^(AT$52-$E$52))))</f>
        <v>0.25738310421189325</v>
      </c>
      <c r="AU186" s="129">
        <f>IF(AU52&lt;($E$52),1,IF((AU52-1)&gt;30,(AT$186/(1+'Fixed Data'!$B$14)),(1/(1+'Fixed Data'!$B$13)^(AU$52-$E$52))))</f>
        <v>0.24988650894358569</v>
      </c>
      <c r="AV186" s="129">
        <f>IF(AV52&lt;($E$52),1,IF((AV52-1)&gt;30,(AU$186/(1+'Fixed Data'!$B$14)),(1/(1+'Fixed Data'!$B$13)^(AV$52-$E$52))))</f>
        <v>0.24260826111027736</v>
      </c>
      <c r="AW186" s="129">
        <f>IF(AW52&lt;($E$52),1,IF((AW52-1)&gt;30,(AV$186/(1+'Fixed Data'!$B$14)),(1/(1+'Fixed Data'!$B$13)^(AW$52-$E$52))))</f>
        <v>0.23554200107793918</v>
      </c>
      <c r="AX186" s="129">
        <f>IF(AX52&lt;($E$52),1,IF((AX52-1)&gt;30,(AW$186/(1+'Fixed Data'!$B$14)),(1/(1+'Fixed Data'!$B$13)^(AX$52-$E$52))))</f>
        <v>0.22868155444460114</v>
      </c>
      <c r="AY186" s="129">
        <f>IF(AY52&lt;($E$52),1,IF((AY52-1)&gt;30,(AX$186/(1+'Fixed Data'!$B$14)),(1/(1+'Fixed Data'!$B$13)^(AY$52-$E$52))))</f>
        <v>0.22202092664524381</v>
      </c>
      <c r="AZ186" s="129">
        <f>IF(AZ52&lt;($E$52),1,IF((AZ52-1)&gt;30,(AY$186/(1+'Fixed Data'!$B$14)),(1/(1+'Fixed Data'!$B$13)^(AZ$52-$E$52))))</f>
        <v>0.21555429771382895</v>
      </c>
      <c r="BA186" s="129">
        <f>IF(BA52&lt;($E$52),1,IF((BA52-1)&gt;30,(AZ$186/(1+'Fixed Data'!$B$14)),(1/(1+'Fixed Data'!$B$13)^(BA$52-$E$52))))</f>
        <v>0.20927601719789218</v>
      </c>
      <c r="BB186" s="129">
        <f>IF(BB52&lt;($E$52),1,IF((BB52-1)&gt;30,(BA$186/(1+'Fixed Data'!$B$14)),(1/(1+'Fixed Data'!$B$13)^(BB$52-$E$52))))</f>
        <v>0.20318059922125453</v>
      </c>
    </row>
    <row r="187" spans="1:54" outlineLevel="2">
      <c r="A187" s="431"/>
      <c r="B187" s="150" t="s">
        <v>479</v>
      </c>
      <c r="C187" s="6" t="s">
        <v>480</v>
      </c>
      <c r="D187" s="10" t="s">
        <v>390</v>
      </c>
      <c r="E187" s="33">
        <f>IF(E52&lt;($E$52),1,IF((E52-1)&gt;30,(D$187/(1+'Fixed Data'!$B$16)),(1/(1+'Fixed Data'!$B$15)^(E$52-$E$52))))</f>
        <v>1</v>
      </c>
      <c r="F187" s="33">
        <f>IF(F52&lt;($E$52),1,IF((F52-1)&gt;30,(E$187/(1+'Fixed Data'!$B$16)),(1/(1+'Fixed Data'!$B$15)^(F$52-$E$52))))</f>
        <v>0.98522167487684742</v>
      </c>
      <c r="G187" s="33">
        <f>IF(G52&lt;($E$52),1,IF((G52-1)&gt;30,(F$187/(1+'Fixed Data'!$B$16)),(1/(1+'Fixed Data'!$B$15)^(G$52-$E$52))))</f>
        <v>0.9706617486471405</v>
      </c>
      <c r="H187" s="33">
        <f>IF(H52&lt;($E$52),1,IF((H52-1)&gt;30,(G$187/(1+'Fixed Data'!$B$16)),(1/(1+'Fixed Data'!$B$15)^(H$52-$E$52))))</f>
        <v>0.95631699374102519</v>
      </c>
      <c r="I187" s="33">
        <f>IF(I52&lt;($E$52),1,IF((I52-1)&gt;30,(H$187/(1+'Fixed Data'!$B$16)),(1/(1+'Fixed Data'!$B$15)^(I$52-$E$52))))</f>
        <v>0.94218423028672449</v>
      </c>
      <c r="J187" s="33">
        <f>IF(J52&lt;($E$52),1,IF((J52-1)&gt;30,(I$187/(1+'Fixed Data'!$B$16)),(1/(1+'Fixed Data'!$B$15)^(J$52-$E$52))))</f>
        <v>0.92826032540563996</v>
      </c>
      <c r="K187" s="33">
        <f>IF(K52&lt;($E$52),1,IF((K52-1)&gt;30,(J$187/(1+'Fixed Data'!$B$16)),(1/(1+'Fixed Data'!$B$15)^(K$52-$E$52))))</f>
        <v>0.91454219251787205</v>
      </c>
      <c r="L187" s="33">
        <f>IF(L52&lt;($E$52),1,IF((L52-1)&gt;30,(K$187/(1+'Fixed Data'!$B$16)),(1/(1+'Fixed Data'!$B$15)^(L$52-$E$52))))</f>
        <v>0.90102679065800217</v>
      </c>
      <c r="M187" s="33">
        <f>IF(M52&lt;($E$52),1,IF((M52-1)&gt;30,(L$187/(1+'Fixed Data'!$B$16)),(1/(1+'Fixed Data'!$B$15)^(M$52-$E$52))))</f>
        <v>0.88771112380098749</v>
      </c>
      <c r="N187" s="33">
        <f>IF(N52&lt;($E$52),1,IF((N52-1)&gt;30,(M$187/(1+'Fixed Data'!$B$16)),(1/(1+'Fixed Data'!$B$15)^(N$52-$E$52))))</f>
        <v>0.87459224019801729</v>
      </c>
      <c r="O187" s="33">
        <f>IF(O52&lt;($E$52),1,IF((O52-1)&gt;30,(N$187/(1+'Fixed Data'!$B$16)),(1/(1+'Fixed Data'!$B$15)^(O$52-$E$52))))</f>
        <v>0.86166723172218462</v>
      </c>
      <c r="P187" s="33">
        <f>IF(P52&lt;($E$52),1,IF((P52-1)&gt;30,(O$187/(1+'Fixed Data'!$B$16)),(1/(1+'Fixed Data'!$B$15)^(P$52-$E$52))))</f>
        <v>0.8489332332238273</v>
      </c>
      <c r="Q187" s="33">
        <f>IF(Q52&lt;($E$52),1,IF((Q52-1)&gt;30,(P$187/(1+'Fixed Data'!$B$16)),(1/(1+'Fixed Data'!$B$15)^(Q$52-$E$52))))</f>
        <v>0.83638742189539661</v>
      </c>
      <c r="R187" s="33">
        <f>IF(R52&lt;($E$52),1,IF((R52-1)&gt;30,(Q$187/(1+'Fixed Data'!$B$16)),(1/(1+'Fixed Data'!$B$15)^(R$52-$E$52))))</f>
        <v>0.82402701664571099</v>
      </c>
      <c r="S187" s="33">
        <f>IF(S52&lt;($E$52),1,IF((S52-1)&gt;30,(R$187/(1+'Fixed Data'!$B$16)),(1/(1+'Fixed Data'!$B$15)^(S$52-$E$52))))</f>
        <v>0.81184927748345925</v>
      </c>
      <c r="T187" s="33">
        <f>IF(T52&lt;($E$52),1,IF((T52-1)&gt;30,(S$187/(1+'Fixed Data'!$B$16)),(1/(1+'Fixed Data'!$B$15)^(T$52-$E$52))))</f>
        <v>0.79985150490981216</v>
      </c>
      <c r="U187" s="33">
        <f>IF(U52&lt;($E$52),1,IF((U52-1)&gt;30,(T$187/(1+'Fixed Data'!$B$16)),(1/(1+'Fixed Data'!$B$15)^(U$52-$E$52))))</f>
        <v>0.78803103932001206</v>
      </c>
      <c r="V187" s="33">
        <f>IF(V52&lt;($E$52),1,IF((V52-1)&gt;30,(U$187/(1+'Fixed Data'!$B$16)),(1/(1+'Fixed Data'!$B$15)^(V$52-$E$52))))</f>
        <v>0.77638526041380518</v>
      </c>
      <c r="W187" s="33">
        <f>IF(W52&lt;($E$52),1,IF((W52-1)&gt;30,(V$187/(1+'Fixed Data'!$B$16)),(1/(1+'Fixed Data'!$B$15)^(W$52-$E$52))))</f>
        <v>0.76491158661458636</v>
      </c>
      <c r="X187" s="33">
        <f>IF(X52&lt;($E$52),1,IF((X52-1)&gt;30,(W$187/(1+'Fixed Data'!$B$16)),(1/(1+'Fixed Data'!$B$15)^(X$52-$E$52))))</f>
        <v>0.7536074744971295</v>
      </c>
      <c r="Y187" s="33">
        <f>IF(Y52&lt;($E$52),1,IF((Y52-1)&gt;30,(X$187/(1+'Fixed Data'!$B$16)),(1/(1+'Fixed Data'!$B$15)^(Y$52-$E$52))))</f>
        <v>0.74247041822377313</v>
      </c>
      <c r="Z187" s="33">
        <f>IF(Z52&lt;($E$52),1,IF((Z52-1)&gt;30,(Y$187/(1+'Fixed Data'!$B$16)),(1/(1+'Fixed Data'!$B$15)^(Z$52-$E$52))))</f>
        <v>0.73149794898893916</v>
      </c>
      <c r="AA187" s="33">
        <f>IF(AA52&lt;($E$52),1,IF((AA52-1)&gt;30,(Z$187/(1+'Fixed Data'!$B$16)),(1/(1+'Fixed Data'!$B$15)^(AA$52-$E$52))))</f>
        <v>0.72068763447186135</v>
      </c>
      <c r="AB187" s="33">
        <f>IF(AB52&lt;($E$52),1,IF((AB52-1)&gt;30,(AA$187/(1+'Fixed Data'!$B$16)),(1/(1+'Fixed Data'!$B$15)^(AB$52-$E$52))))</f>
        <v>0.71003707829740037</v>
      </c>
      <c r="AC187" s="33">
        <f>IF(AC52&lt;($E$52),1,IF((AC52-1)&gt;30,(AB$187/(1+'Fixed Data'!$B$16)),(1/(1+'Fixed Data'!$B$15)^(AC$52-$E$52))))</f>
        <v>0.69954391950482808</v>
      </c>
      <c r="AD187" s="33">
        <f>IF(AD52&lt;($E$52),1,IF((AD52-1)&gt;30,(AC$187/(1+'Fixed Data'!$B$16)),(1/(1+'Fixed Data'!$B$15)^(AD$52-$E$52))))</f>
        <v>0.68920583202446117</v>
      </c>
      <c r="AE187" s="33">
        <f>IF(AE52&lt;($E$52),1,IF((AE52-1)&gt;30,(AD$187/(1+'Fixed Data'!$B$16)),(1/(1+'Fixed Data'!$B$15)^(AE$52-$E$52))))</f>
        <v>0.67902052416203085</v>
      </c>
      <c r="AF187" s="33">
        <f>IF(AF52&lt;($E$52),1,IF((AF52-1)&gt;30,(AE$187/(1+'Fixed Data'!$B$16)),(1/(1+'Fixed Data'!$B$15)^(AF$52-$E$52))))</f>
        <v>0.66898573809067086</v>
      </c>
      <c r="AG187" s="33">
        <f>IF(AG52&lt;($E$52),1,IF((AG52-1)&gt;30,(AF$187/(1+'Fixed Data'!$B$16)),(1/(1+'Fixed Data'!$B$15)^(AG$52-$E$52))))</f>
        <v>0.65909924935041486</v>
      </c>
      <c r="AH187" s="33">
        <f>IF(AH52&lt;($E$52),1,IF((AH52-1)&gt;30,(AG$187/(1+'Fixed Data'!$B$16)),(1/(1+'Fixed Data'!$B$15)^(AH$52-$E$52))))</f>
        <v>0.64935886635508844</v>
      </c>
      <c r="AI187" s="33">
        <f>IF(AI52&lt;($E$52),1,IF((AI52-1)&gt;30,(AH$187/(1+'Fixed Data'!$B$16)),(1/(1+'Fixed Data'!$B$15)^(AI$52-$E$52))))</f>
        <v>0.63976242990649135</v>
      </c>
      <c r="AJ187" s="33">
        <f>IF(AJ52&lt;($E$52),1,IF((AJ52-1)&gt;30,(AI$187/(1+'Fixed Data'!$B$16)),(1/(1+'Fixed Data'!$B$15)^(AJ$52-$E$52))))</f>
        <v>0.63163954535324851</v>
      </c>
      <c r="AK187" s="33">
        <f>IF(AK52&lt;($E$52),1,IF((AK52-1)&gt;30,(AJ$187/(1+'Fixed Data'!$B$16)),(1/(1+'Fixed Data'!$B$15)^(AK$52-$E$52))))</f>
        <v>0.62361979479222052</v>
      </c>
      <c r="AL187" s="33">
        <f>IF(AL52&lt;($E$52),1,IF((AL52-1)&gt;30,(AK$187/(1+'Fixed Data'!$B$16)),(1/(1+'Fixed Data'!$B$15)^(AL$52-$E$52))))</f>
        <v>0.61570186875996724</v>
      </c>
      <c r="AM187" s="33">
        <f>IF(AM52&lt;($E$52),1,IF((AM52-1)&gt;30,(AL$187/(1+'Fixed Data'!$B$16)),(1/(1+'Fixed Data'!$B$15)^(AM$52-$E$52))))</f>
        <v>0.60788447441893967</v>
      </c>
      <c r="AN187" s="33">
        <f>IF(AN52&lt;($E$52),1,IF((AN52-1)&gt;30,(AM$187/(1+'Fixed Data'!$B$16)),(1/(1+'Fixed Data'!$B$15)^(AN$52-$E$52))))</f>
        <v>0.60016633534638508</v>
      </c>
      <c r="AO187" s="33">
        <f>IF(AO52&lt;($E$52),1,IF((AO52-1)&gt;30,(AN$187/(1+'Fixed Data'!$B$16)),(1/(1+'Fixed Data'!$B$15)^(AO$52-$E$52))))</f>
        <v>0.59254619132593356</v>
      </c>
      <c r="AP187" s="33">
        <f>IF(AP52&lt;($E$52),1,IF((AP52-1)&gt;30,(AO$187/(1+'Fixed Data'!$B$16)),(1/(1+'Fixed Data'!$B$15)^(AP$52-$E$52))))</f>
        <v>0.58502279814182956</v>
      </c>
      <c r="AQ187" s="33">
        <f>IF(AQ52&lt;($E$52),1,IF((AQ52-1)&gt;30,(AP$187/(1+'Fixed Data'!$B$16)),(1/(1+'Fixed Data'!$B$15)^(AQ$52-$E$52))))</f>
        <v>0.577594927375777</v>
      </c>
      <c r="AR187" s="33">
        <f>IF(AR52&lt;($E$52),1,IF((AR52-1)&gt;30,(AQ$187/(1+'Fixed Data'!$B$16)),(1/(1+'Fixed Data'!$B$15)^(AR$52-$E$52))))</f>
        <v>0.57026136620636314</v>
      </c>
      <c r="AS187" s="33">
        <f>IF(AS52&lt;($E$52),1,IF((AS52-1)&gt;30,(AR$187/(1+'Fixed Data'!$B$16)),(1/(1+'Fixed Data'!$B$15)^(AS$52-$E$52))))</f>
        <v>0.5630209172110292</v>
      </c>
      <c r="AT187" s="33">
        <f>IF(AT52&lt;($E$52),1,IF((AT52-1)&gt;30,(AS$187/(1+'Fixed Data'!$B$16)),(1/(1+'Fixed Data'!$B$15)^(AT$52-$E$52))))</f>
        <v>0.55587239817055578</v>
      </c>
      <c r="AU187" s="33">
        <f>IF(AU52&lt;($E$52),1,IF((AU52-1)&gt;30,(AT$187/(1+'Fixed Data'!$B$16)),(1/(1+'Fixed Data'!$B$15)^(AU$52-$E$52))))</f>
        <v>0.54881464187603002</v>
      </c>
      <c r="AV187" s="33">
        <f>IF(AV52&lt;($E$52),1,IF((AV52-1)&gt;30,(AU$187/(1+'Fixed Data'!$B$16)),(1/(1+'Fixed Data'!$B$15)^(AV$52-$E$52))))</f>
        <v>0.54184649593826384</v>
      </c>
      <c r="AW187" s="33">
        <f>IF(AW52&lt;($E$52),1,IF((AW52-1)&gt;30,(AV$187/(1+'Fixed Data'!$B$16)),(1/(1+'Fixed Data'!$B$15)^(AW$52-$E$52))))</f>
        <v>0.53496682259963246</v>
      </c>
      <c r="AX187" s="33">
        <f>IF(AX52&lt;($E$52),1,IF((AX52-1)&gt;30,(AW$187/(1+'Fixed Data'!$B$16)),(1/(1+'Fixed Data'!$B$15)^(AX$52-$E$52))))</f>
        <v>0.52817449854830123</v>
      </c>
      <c r="AY187" s="33">
        <f>IF(AY52&lt;($E$52),1,IF((AY52-1)&gt;30,(AX$187/(1+'Fixed Data'!$B$16)),(1/(1+'Fixed Data'!$B$15)^(AY$52-$E$52))))</f>
        <v>0.52146841473481154</v>
      </c>
      <c r="AZ187" s="33">
        <f>IF(AZ52&lt;($E$52),1,IF((AZ52-1)&gt;30,(AY$187/(1+'Fixed Data'!$B$16)),(1/(1+'Fixed Data'!$B$15)^(AZ$52-$E$52))))</f>
        <v>0.51484747619099525</v>
      </c>
      <c r="BA187" s="33">
        <f>IF(BA52&lt;($E$52),1,IF((BA52-1)&gt;30,(AZ$187/(1+'Fixed Data'!$B$16)),(1/(1+'Fixed Data'!$B$15)^(BA$52-$E$52))))</f>
        <v>0.50831060185118893</v>
      </c>
      <c r="BB187" s="33">
        <f>IF(BB52&lt;($E$52),1,IF((BB52-1)&gt;30,(BA$187/(1+'Fixed Data'!$B$16)),(1/(1+'Fixed Data'!$B$15)^(BB$52-$E$52))))</f>
        <v>0.50185672437571716</v>
      </c>
    </row>
    <row r="188" spans="1:54" outlineLevel="2">
      <c r="B188" s="19"/>
      <c r="C188" s="19"/>
      <c r="D188" s="19"/>
      <c r="E188" s="15"/>
    </row>
    <row r="189" spans="1:54" outlineLevel="2">
      <c r="A189" s="10"/>
      <c r="B189" s="19"/>
      <c r="C189" s="19"/>
      <c r="D189" s="19"/>
      <c r="E189" s="15"/>
    </row>
    <row r="190" spans="1:54" ht="12.75" customHeight="1" outlineLevel="2">
      <c r="A190" s="423" t="s">
        <v>481</v>
      </c>
      <c r="B190" s="150" t="s">
        <v>340</v>
      </c>
      <c r="C190" s="19"/>
      <c r="D190" s="135" t="s">
        <v>379</v>
      </c>
      <c r="E190" s="21">
        <f>(E133+E83)*E186</f>
        <v>0</v>
      </c>
      <c r="F190" s="21">
        <f t="shared" ref="F190:BB190" si="17">(F133+F83)*F186</f>
        <v>0</v>
      </c>
      <c r="G190" s="21">
        <f t="shared" si="17"/>
        <v>0</v>
      </c>
      <c r="H190" s="21">
        <f t="shared" si="17"/>
        <v>0</v>
      </c>
      <c r="I190" s="21">
        <f t="shared" si="17"/>
        <v>0</v>
      </c>
      <c r="J190" s="21">
        <f t="shared" si="17"/>
        <v>0</v>
      </c>
      <c r="K190" s="21">
        <f t="shared" si="17"/>
        <v>0</v>
      </c>
      <c r="L190" s="21">
        <f t="shared" si="17"/>
        <v>0</v>
      </c>
      <c r="M190" s="21">
        <f t="shared" si="17"/>
        <v>0</v>
      </c>
      <c r="N190" s="21">
        <f t="shared" si="17"/>
        <v>0</v>
      </c>
      <c r="O190" s="21">
        <f t="shared" si="17"/>
        <v>0</v>
      </c>
      <c r="P190" s="21">
        <f t="shared" si="17"/>
        <v>0</v>
      </c>
      <c r="Q190" s="21">
        <f t="shared" si="17"/>
        <v>0</v>
      </c>
      <c r="R190" s="21">
        <f t="shared" si="17"/>
        <v>0</v>
      </c>
      <c r="S190" s="21">
        <f t="shared" si="17"/>
        <v>0</v>
      </c>
      <c r="T190" s="21">
        <f t="shared" si="17"/>
        <v>0</v>
      </c>
      <c r="U190" s="21">
        <f t="shared" si="17"/>
        <v>0</v>
      </c>
      <c r="V190" s="21">
        <f t="shared" si="17"/>
        <v>0</v>
      </c>
      <c r="W190" s="21">
        <f t="shared" si="17"/>
        <v>0</v>
      </c>
      <c r="X190" s="21">
        <f t="shared" si="17"/>
        <v>0</v>
      </c>
      <c r="Y190" s="21">
        <f t="shared" si="17"/>
        <v>0</v>
      </c>
      <c r="Z190" s="21">
        <f t="shared" si="17"/>
        <v>0</v>
      </c>
      <c r="AA190" s="21">
        <f t="shared" si="17"/>
        <v>0</v>
      </c>
      <c r="AB190" s="21">
        <f t="shared" si="17"/>
        <v>0</v>
      </c>
      <c r="AC190" s="21">
        <f t="shared" si="17"/>
        <v>0</v>
      </c>
      <c r="AD190" s="21">
        <f t="shared" si="17"/>
        <v>0</v>
      </c>
      <c r="AE190" s="21">
        <f t="shared" si="17"/>
        <v>0</v>
      </c>
      <c r="AF190" s="21">
        <f t="shared" si="17"/>
        <v>0</v>
      </c>
      <c r="AG190" s="21">
        <f t="shared" si="17"/>
        <v>0</v>
      </c>
      <c r="AH190" s="21">
        <f t="shared" si="17"/>
        <v>0</v>
      </c>
      <c r="AI190" s="21">
        <f t="shared" si="17"/>
        <v>0</v>
      </c>
      <c r="AJ190" s="21">
        <f t="shared" si="17"/>
        <v>0</v>
      </c>
      <c r="AK190" s="21">
        <f t="shared" si="17"/>
        <v>0</v>
      </c>
      <c r="AL190" s="21">
        <f t="shared" si="17"/>
        <v>0</v>
      </c>
      <c r="AM190" s="21">
        <f t="shared" si="17"/>
        <v>0</v>
      </c>
      <c r="AN190" s="21">
        <f t="shared" si="17"/>
        <v>0</v>
      </c>
      <c r="AO190" s="21">
        <f t="shared" si="17"/>
        <v>0</v>
      </c>
      <c r="AP190" s="21">
        <f t="shared" si="17"/>
        <v>0</v>
      </c>
      <c r="AQ190" s="21">
        <f t="shared" si="17"/>
        <v>0</v>
      </c>
      <c r="AR190" s="21">
        <f t="shared" si="17"/>
        <v>0</v>
      </c>
      <c r="AS190" s="21">
        <f t="shared" si="17"/>
        <v>0</v>
      </c>
      <c r="AT190" s="21">
        <f t="shared" si="17"/>
        <v>0</v>
      </c>
      <c r="AU190" s="21">
        <f t="shared" si="17"/>
        <v>0</v>
      </c>
      <c r="AV190" s="21">
        <f t="shared" si="17"/>
        <v>0</v>
      </c>
      <c r="AW190" s="21">
        <f t="shared" si="17"/>
        <v>0</v>
      </c>
      <c r="AX190" s="21">
        <f t="shared" si="17"/>
        <v>0</v>
      </c>
      <c r="AY190" s="21">
        <f t="shared" si="17"/>
        <v>0</v>
      </c>
      <c r="AZ190" s="21">
        <f t="shared" si="17"/>
        <v>0</v>
      </c>
      <c r="BA190" s="21">
        <f t="shared" si="17"/>
        <v>0</v>
      </c>
      <c r="BB190" s="21">
        <f t="shared" si="17"/>
        <v>0</v>
      </c>
    </row>
    <row r="191" spans="1:54" outlineLevel="2">
      <c r="A191" s="424"/>
      <c r="B191" s="150" t="s">
        <v>482</v>
      </c>
      <c r="C191" s="19"/>
      <c r="D191" s="135" t="s">
        <v>379</v>
      </c>
      <c r="E191" s="21">
        <f>E71*E186</f>
        <v>0</v>
      </c>
      <c r="F191" s="21">
        <f t="shared" ref="F191:BB191" si="18">F71*F186</f>
        <v>0</v>
      </c>
      <c r="G191" s="21">
        <f t="shared" si="18"/>
        <v>0</v>
      </c>
      <c r="H191" s="21">
        <f t="shared" si="18"/>
        <v>0</v>
      </c>
      <c r="I191" s="21">
        <f t="shared" si="18"/>
        <v>0</v>
      </c>
      <c r="J191" s="21">
        <f t="shared" si="18"/>
        <v>0</v>
      </c>
      <c r="K191" s="21">
        <f t="shared" si="18"/>
        <v>0</v>
      </c>
      <c r="L191" s="21">
        <f t="shared" si="18"/>
        <v>0</v>
      </c>
      <c r="M191" s="21">
        <f t="shared" si="18"/>
        <v>0</v>
      </c>
      <c r="N191" s="21">
        <f t="shared" si="18"/>
        <v>0</v>
      </c>
      <c r="O191" s="21">
        <f t="shared" si="18"/>
        <v>0</v>
      </c>
      <c r="P191" s="21">
        <f t="shared" si="18"/>
        <v>0</v>
      </c>
      <c r="Q191" s="21">
        <f t="shared" si="18"/>
        <v>0</v>
      </c>
      <c r="R191" s="21">
        <f t="shared" si="18"/>
        <v>0</v>
      </c>
      <c r="S191" s="21">
        <f t="shared" si="18"/>
        <v>0</v>
      </c>
      <c r="T191" s="21">
        <f t="shared" si="18"/>
        <v>0</v>
      </c>
      <c r="U191" s="21">
        <f t="shared" si="18"/>
        <v>0</v>
      </c>
      <c r="V191" s="21">
        <f t="shared" si="18"/>
        <v>0</v>
      </c>
      <c r="W191" s="21">
        <f t="shared" si="18"/>
        <v>0</v>
      </c>
      <c r="X191" s="21">
        <f t="shared" si="18"/>
        <v>0</v>
      </c>
      <c r="Y191" s="21">
        <f t="shared" si="18"/>
        <v>0</v>
      </c>
      <c r="Z191" s="21">
        <f t="shared" si="18"/>
        <v>0</v>
      </c>
      <c r="AA191" s="21">
        <f t="shared" si="18"/>
        <v>0</v>
      </c>
      <c r="AB191" s="21">
        <f t="shared" si="18"/>
        <v>0</v>
      </c>
      <c r="AC191" s="21">
        <f t="shared" si="18"/>
        <v>0</v>
      </c>
      <c r="AD191" s="21">
        <f t="shared" si="18"/>
        <v>0</v>
      </c>
      <c r="AE191" s="21">
        <f t="shared" si="18"/>
        <v>0</v>
      </c>
      <c r="AF191" s="21">
        <f t="shared" si="18"/>
        <v>0</v>
      </c>
      <c r="AG191" s="21">
        <f t="shared" si="18"/>
        <v>0</v>
      </c>
      <c r="AH191" s="21">
        <f t="shared" si="18"/>
        <v>0</v>
      </c>
      <c r="AI191" s="21">
        <f t="shared" si="18"/>
        <v>0</v>
      </c>
      <c r="AJ191" s="21">
        <f t="shared" si="18"/>
        <v>0</v>
      </c>
      <c r="AK191" s="21">
        <f t="shared" si="18"/>
        <v>0</v>
      </c>
      <c r="AL191" s="21">
        <f t="shared" si="18"/>
        <v>0</v>
      </c>
      <c r="AM191" s="21">
        <f t="shared" si="18"/>
        <v>0</v>
      </c>
      <c r="AN191" s="21">
        <f t="shared" si="18"/>
        <v>0</v>
      </c>
      <c r="AO191" s="21">
        <f t="shared" si="18"/>
        <v>0</v>
      </c>
      <c r="AP191" s="21">
        <f t="shared" si="18"/>
        <v>0</v>
      </c>
      <c r="AQ191" s="21">
        <f t="shared" si="18"/>
        <v>0</v>
      </c>
      <c r="AR191" s="21">
        <f t="shared" si="18"/>
        <v>0</v>
      </c>
      <c r="AS191" s="21">
        <f t="shared" si="18"/>
        <v>0</v>
      </c>
      <c r="AT191" s="21">
        <f t="shared" si="18"/>
        <v>0</v>
      </c>
      <c r="AU191" s="21">
        <f t="shared" si="18"/>
        <v>0</v>
      </c>
      <c r="AV191" s="21">
        <f t="shared" si="18"/>
        <v>0</v>
      </c>
      <c r="AW191" s="21">
        <f t="shared" si="18"/>
        <v>0</v>
      </c>
      <c r="AX191" s="21">
        <f t="shared" si="18"/>
        <v>0</v>
      </c>
      <c r="AY191" s="21">
        <f t="shared" si="18"/>
        <v>0</v>
      </c>
      <c r="AZ191" s="21">
        <f t="shared" si="18"/>
        <v>0</v>
      </c>
      <c r="BA191" s="21">
        <f t="shared" si="18"/>
        <v>0</v>
      </c>
      <c r="BB191" s="21">
        <f t="shared" si="18"/>
        <v>0</v>
      </c>
    </row>
    <row r="192" spans="1:54" outlineLevel="2">
      <c r="A192" s="424"/>
      <c r="B192" s="150" t="s">
        <v>557</v>
      </c>
      <c r="C192" s="19"/>
      <c r="D192" s="135" t="s">
        <v>379</v>
      </c>
      <c r="E192" s="21">
        <f>E77*E186</f>
        <v>0</v>
      </c>
      <c r="F192" s="21">
        <f t="shared" ref="F192:BB192" si="19">F77*F186</f>
        <v>0</v>
      </c>
      <c r="G192" s="21">
        <f t="shared" si="19"/>
        <v>0</v>
      </c>
      <c r="H192" s="21">
        <f t="shared" si="19"/>
        <v>0</v>
      </c>
      <c r="I192" s="21">
        <f t="shared" si="19"/>
        <v>0</v>
      </c>
      <c r="J192" s="21">
        <f t="shared" si="19"/>
        <v>0</v>
      </c>
      <c r="K192" s="21">
        <f t="shared" si="19"/>
        <v>0</v>
      </c>
      <c r="L192" s="21">
        <f t="shared" si="19"/>
        <v>0</v>
      </c>
      <c r="M192" s="21">
        <f t="shared" si="19"/>
        <v>0</v>
      </c>
      <c r="N192" s="21">
        <f t="shared" si="19"/>
        <v>0</v>
      </c>
      <c r="O192" s="21">
        <f t="shared" si="19"/>
        <v>0</v>
      </c>
      <c r="P192" s="21">
        <f t="shared" si="19"/>
        <v>0</v>
      </c>
      <c r="Q192" s="21">
        <f t="shared" si="19"/>
        <v>0</v>
      </c>
      <c r="R192" s="21">
        <f t="shared" si="19"/>
        <v>0</v>
      </c>
      <c r="S192" s="21">
        <f t="shared" si="19"/>
        <v>0</v>
      </c>
      <c r="T192" s="21">
        <f t="shared" si="19"/>
        <v>0</v>
      </c>
      <c r="U192" s="21">
        <f t="shared" si="19"/>
        <v>0</v>
      </c>
      <c r="V192" s="21">
        <f t="shared" si="19"/>
        <v>0</v>
      </c>
      <c r="W192" s="21">
        <f t="shared" si="19"/>
        <v>0</v>
      </c>
      <c r="X192" s="21">
        <f t="shared" si="19"/>
        <v>0</v>
      </c>
      <c r="Y192" s="21">
        <f t="shared" si="19"/>
        <v>0</v>
      </c>
      <c r="Z192" s="21">
        <f t="shared" si="19"/>
        <v>0</v>
      </c>
      <c r="AA192" s="21">
        <f t="shared" si="19"/>
        <v>0</v>
      </c>
      <c r="AB192" s="21">
        <f t="shared" si="19"/>
        <v>0</v>
      </c>
      <c r="AC192" s="21">
        <f t="shared" si="19"/>
        <v>0</v>
      </c>
      <c r="AD192" s="21">
        <f t="shared" si="19"/>
        <v>0</v>
      </c>
      <c r="AE192" s="21">
        <f t="shared" si="19"/>
        <v>0</v>
      </c>
      <c r="AF192" s="21">
        <f t="shared" si="19"/>
        <v>0</v>
      </c>
      <c r="AG192" s="21">
        <f t="shared" si="19"/>
        <v>0</v>
      </c>
      <c r="AH192" s="21">
        <f t="shared" si="19"/>
        <v>0</v>
      </c>
      <c r="AI192" s="21">
        <f t="shared" si="19"/>
        <v>0</v>
      </c>
      <c r="AJ192" s="21">
        <f t="shared" si="19"/>
        <v>0</v>
      </c>
      <c r="AK192" s="21">
        <f t="shared" si="19"/>
        <v>0</v>
      </c>
      <c r="AL192" s="21">
        <f t="shared" si="19"/>
        <v>0</v>
      </c>
      <c r="AM192" s="21">
        <f t="shared" si="19"/>
        <v>0</v>
      </c>
      <c r="AN192" s="21">
        <f t="shared" si="19"/>
        <v>0</v>
      </c>
      <c r="AO192" s="21">
        <f t="shared" si="19"/>
        <v>0</v>
      </c>
      <c r="AP192" s="21">
        <f t="shared" si="19"/>
        <v>0</v>
      </c>
      <c r="AQ192" s="21">
        <f t="shared" si="19"/>
        <v>0</v>
      </c>
      <c r="AR192" s="21">
        <f t="shared" si="19"/>
        <v>0</v>
      </c>
      <c r="AS192" s="21">
        <f t="shared" si="19"/>
        <v>0</v>
      </c>
      <c r="AT192" s="21">
        <f t="shared" si="19"/>
        <v>0</v>
      </c>
      <c r="AU192" s="21">
        <f t="shared" si="19"/>
        <v>0</v>
      </c>
      <c r="AV192" s="21">
        <f t="shared" si="19"/>
        <v>0</v>
      </c>
      <c r="AW192" s="21">
        <f t="shared" si="19"/>
        <v>0</v>
      </c>
      <c r="AX192" s="21">
        <f t="shared" si="19"/>
        <v>0</v>
      </c>
      <c r="AY192" s="21">
        <f t="shared" si="19"/>
        <v>0</v>
      </c>
      <c r="AZ192" s="21">
        <f t="shared" si="19"/>
        <v>0</v>
      </c>
      <c r="BA192" s="21">
        <f t="shared" si="19"/>
        <v>0</v>
      </c>
      <c r="BB192" s="21">
        <f t="shared" si="19"/>
        <v>0</v>
      </c>
    </row>
    <row r="193" spans="1:54" outlineLevel="2">
      <c r="A193" s="424"/>
      <c r="B193" s="150" t="s">
        <v>483</v>
      </c>
      <c r="C193" s="19"/>
      <c r="D193" s="135" t="s">
        <v>379</v>
      </c>
      <c r="E193" s="21">
        <f t="shared" ref="E193:BB193" si="20">SUMIF($B$143:$B$154,"Environmental",E$143:E$154)*E186</f>
        <v>0</v>
      </c>
      <c r="F193" s="21">
        <f t="shared" si="20"/>
        <v>0</v>
      </c>
      <c r="G193" s="21">
        <f t="shared" si="20"/>
        <v>0</v>
      </c>
      <c r="H193" s="21">
        <f t="shared" si="20"/>
        <v>0</v>
      </c>
      <c r="I193" s="21">
        <f t="shared" si="20"/>
        <v>0</v>
      </c>
      <c r="J193" s="21">
        <f t="shared" si="20"/>
        <v>0</v>
      </c>
      <c r="K193" s="21">
        <f t="shared" si="20"/>
        <v>0</v>
      </c>
      <c r="L193" s="21">
        <f t="shared" si="20"/>
        <v>0</v>
      </c>
      <c r="M193" s="21">
        <f t="shared" si="20"/>
        <v>0</v>
      </c>
      <c r="N193" s="21">
        <f t="shared" si="20"/>
        <v>0</v>
      </c>
      <c r="O193" s="21">
        <f t="shared" si="20"/>
        <v>0</v>
      </c>
      <c r="P193" s="21">
        <f t="shared" si="20"/>
        <v>0</v>
      </c>
      <c r="Q193" s="21">
        <f t="shared" si="20"/>
        <v>0</v>
      </c>
      <c r="R193" s="21">
        <f t="shared" si="20"/>
        <v>0</v>
      </c>
      <c r="S193" s="21">
        <f t="shared" si="20"/>
        <v>0</v>
      </c>
      <c r="T193" s="21">
        <f t="shared" si="20"/>
        <v>0</v>
      </c>
      <c r="U193" s="21">
        <f t="shared" si="20"/>
        <v>0</v>
      </c>
      <c r="V193" s="21">
        <f t="shared" si="20"/>
        <v>0</v>
      </c>
      <c r="W193" s="21">
        <f t="shared" si="20"/>
        <v>0</v>
      </c>
      <c r="X193" s="21">
        <f t="shared" si="20"/>
        <v>0</v>
      </c>
      <c r="Y193" s="21">
        <f t="shared" si="20"/>
        <v>0</v>
      </c>
      <c r="Z193" s="21">
        <f t="shared" si="20"/>
        <v>0</v>
      </c>
      <c r="AA193" s="21">
        <f t="shared" si="20"/>
        <v>0</v>
      </c>
      <c r="AB193" s="21">
        <f t="shared" si="20"/>
        <v>0</v>
      </c>
      <c r="AC193" s="21">
        <f t="shared" si="20"/>
        <v>0</v>
      </c>
      <c r="AD193" s="21">
        <f t="shared" si="20"/>
        <v>0</v>
      </c>
      <c r="AE193" s="21">
        <f t="shared" si="20"/>
        <v>0</v>
      </c>
      <c r="AF193" s="21">
        <f t="shared" si="20"/>
        <v>0</v>
      </c>
      <c r="AG193" s="21">
        <f t="shared" si="20"/>
        <v>0</v>
      </c>
      <c r="AH193" s="21">
        <f t="shared" si="20"/>
        <v>0</v>
      </c>
      <c r="AI193" s="21">
        <f t="shared" si="20"/>
        <v>0</v>
      </c>
      <c r="AJ193" s="21">
        <f t="shared" si="20"/>
        <v>0</v>
      </c>
      <c r="AK193" s="21">
        <f t="shared" si="20"/>
        <v>0</v>
      </c>
      <c r="AL193" s="21">
        <f t="shared" si="20"/>
        <v>0</v>
      </c>
      <c r="AM193" s="21">
        <f t="shared" si="20"/>
        <v>0</v>
      </c>
      <c r="AN193" s="21">
        <f t="shared" si="20"/>
        <v>0</v>
      </c>
      <c r="AO193" s="21">
        <f t="shared" si="20"/>
        <v>0</v>
      </c>
      <c r="AP193" s="21">
        <f t="shared" si="20"/>
        <v>0</v>
      </c>
      <c r="AQ193" s="21">
        <f t="shared" si="20"/>
        <v>0</v>
      </c>
      <c r="AR193" s="21">
        <f t="shared" si="20"/>
        <v>0</v>
      </c>
      <c r="AS193" s="21">
        <f t="shared" si="20"/>
        <v>0</v>
      </c>
      <c r="AT193" s="21">
        <f t="shared" si="20"/>
        <v>0</v>
      </c>
      <c r="AU193" s="21">
        <f t="shared" si="20"/>
        <v>0</v>
      </c>
      <c r="AV193" s="21">
        <f t="shared" si="20"/>
        <v>0</v>
      </c>
      <c r="AW193" s="21">
        <f t="shared" si="20"/>
        <v>0</v>
      </c>
      <c r="AX193" s="21">
        <f t="shared" si="20"/>
        <v>0</v>
      </c>
      <c r="AY193" s="21">
        <f t="shared" si="20"/>
        <v>0</v>
      </c>
      <c r="AZ193" s="21">
        <f t="shared" si="20"/>
        <v>0</v>
      </c>
      <c r="BA193" s="21">
        <f t="shared" si="20"/>
        <v>0</v>
      </c>
      <c r="BB193" s="21">
        <f t="shared" si="20"/>
        <v>0</v>
      </c>
    </row>
    <row r="194" spans="1:54" outlineLevel="2">
      <c r="A194" s="424"/>
      <c r="B194" s="150" t="s">
        <v>484</v>
      </c>
      <c r="C194" s="19"/>
      <c r="D194" s="135" t="s">
        <v>379</v>
      </c>
      <c r="E194" s="21">
        <f t="shared" ref="E194:BB194" si="21">SUM(E172:E174)*E186</f>
        <v>0</v>
      </c>
      <c r="F194" s="21">
        <f t="shared" si="21"/>
        <v>0</v>
      </c>
      <c r="G194" s="21">
        <f t="shared" si="21"/>
        <v>0</v>
      </c>
      <c r="H194" s="21">
        <f t="shared" si="21"/>
        <v>0</v>
      </c>
      <c r="I194" s="21">
        <f t="shared" si="21"/>
        <v>0</v>
      </c>
      <c r="J194" s="21">
        <f t="shared" si="21"/>
        <v>0</v>
      </c>
      <c r="K194" s="21">
        <f t="shared" si="21"/>
        <v>0</v>
      </c>
      <c r="L194" s="21">
        <f t="shared" si="21"/>
        <v>0</v>
      </c>
      <c r="M194" s="21">
        <f t="shared" si="21"/>
        <v>0</v>
      </c>
      <c r="N194" s="21">
        <f t="shared" si="21"/>
        <v>0</v>
      </c>
      <c r="O194" s="21">
        <f t="shared" si="21"/>
        <v>0</v>
      </c>
      <c r="P194" s="21">
        <f t="shared" si="21"/>
        <v>0</v>
      </c>
      <c r="Q194" s="21">
        <f t="shared" si="21"/>
        <v>0</v>
      </c>
      <c r="R194" s="21">
        <f t="shared" si="21"/>
        <v>0</v>
      </c>
      <c r="S194" s="21">
        <f t="shared" si="21"/>
        <v>0</v>
      </c>
      <c r="T194" s="21">
        <f t="shared" si="21"/>
        <v>0</v>
      </c>
      <c r="U194" s="21">
        <f t="shared" si="21"/>
        <v>0</v>
      </c>
      <c r="V194" s="21">
        <f t="shared" si="21"/>
        <v>0</v>
      </c>
      <c r="W194" s="21">
        <f t="shared" si="21"/>
        <v>0</v>
      </c>
      <c r="X194" s="21">
        <f t="shared" si="21"/>
        <v>0</v>
      </c>
      <c r="Y194" s="21">
        <f t="shared" si="21"/>
        <v>0</v>
      </c>
      <c r="Z194" s="21">
        <f t="shared" si="21"/>
        <v>0</v>
      </c>
      <c r="AA194" s="21">
        <f t="shared" si="21"/>
        <v>0</v>
      </c>
      <c r="AB194" s="21">
        <f t="shared" si="21"/>
        <v>0</v>
      </c>
      <c r="AC194" s="21">
        <f t="shared" si="21"/>
        <v>0</v>
      </c>
      <c r="AD194" s="21">
        <f t="shared" si="21"/>
        <v>0</v>
      </c>
      <c r="AE194" s="21">
        <f t="shared" si="21"/>
        <v>0</v>
      </c>
      <c r="AF194" s="21">
        <f t="shared" si="21"/>
        <v>0</v>
      </c>
      <c r="AG194" s="21">
        <f t="shared" si="21"/>
        <v>0</v>
      </c>
      <c r="AH194" s="21">
        <f t="shared" si="21"/>
        <v>0</v>
      </c>
      <c r="AI194" s="21">
        <f t="shared" si="21"/>
        <v>0</v>
      </c>
      <c r="AJ194" s="21">
        <f t="shared" si="21"/>
        <v>0</v>
      </c>
      <c r="AK194" s="21">
        <f t="shared" si="21"/>
        <v>0</v>
      </c>
      <c r="AL194" s="21">
        <f t="shared" si="21"/>
        <v>0</v>
      </c>
      <c r="AM194" s="21">
        <f t="shared" si="21"/>
        <v>0</v>
      </c>
      <c r="AN194" s="21">
        <f t="shared" si="21"/>
        <v>0</v>
      </c>
      <c r="AO194" s="21">
        <f t="shared" si="21"/>
        <v>0</v>
      </c>
      <c r="AP194" s="21">
        <f t="shared" si="21"/>
        <v>0</v>
      </c>
      <c r="AQ194" s="21">
        <f t="shared" si="21"/>
        <v>0</v>
      </c>
      <c r="AR194" s="21">
        <f t="shared" si="21"/>
        <v>0</v>
      </c>
      <c r="AS194" s="21">
        <f t="shared" si="21"/>
        <v>0</v>
      </c>
      <c r="AT194" s="21">
        <f t="shared" si="21"/>
        <v>0</v>
      </c>
      <c r="AU194" s="21">
        <f t="shared" si="21"/>
        <v>0</v>
      </c>
      <c r="AV194" s="21">
        <f t="shared" si="21"/>
        <v>0</v>
      </c>
      <c r="AW194" s="21">
        <f t="shared" si="21"/>
        <v>0</v>
      </c>
      <c r="AX194" s="21">
        <f t="shared" si="21"/>
        <v>0</v>
      </c>
      <c r="AY194" s="21">
        <f t="shared" si="21"/>
        <v>0</v>
      </c>
      <c r="AZ194" s="21">
        <f t="shared" si="21"/>
        <v>0</v>
      </c>
      <c r="BA194" s="21">
        <f t="shared" si="21"/>
        <v>0</v>
      </c>
      <c r="BB194" s="21">
        <f t="shared" si="21"/>
        <v>0</v>
      </c>
    </row>
    <row r="195" spans="1:54" outlineLevel="2">
      <c r="A195" s="424"/>
      <c r="B195" s="150" t="s">
        <v>485</v>
      </c>
      <c r="C195" s="19"/>
      <c r="D195" s="135" t="s">
        <v>379</v>
      </c>
      <c r="E195" s="21">
        <f>SUM(E176:E178)*E186</f>
        <v>0</v>
      </c>
      <c r="F195" s="21">
        <f t="shared" ref="F195:BB195" si="22">SUM(F176:F178)*F186</f>
        <v>0</v>
      </c>
      <c r="G195" s="21">
        <f t="shared" si="22"/>
        <v>0</v>
      </c>
      <c r="H195" s="21">
        <f t="shared" si="22"/>
        <v>0</v>
      </c>
      <c r="I195" s="21">
        <f t="shared" si="22"/>
        <v>0</v>
      </c>
      <c r="J195" s="21">
        <f t="shared" si="22"/>
        <v>0</v>
      </c>
      <c r="K195" s="21">
        <f t="shared" si="22"/>
        <v>0</v>
      </c>
      <c r="L195" s="21">
        <f t="shared" si="22"/>
        <v>0</v>
      </c>
      <c r="M195" s="21">
        <f t="shared" si="22"/>
        <v>0</v>
      </c>
      <c r="N195" s="21">
        <f t="shared" si="22"/>
        <v>0</v>
      </c>
      <c r="O195" s="21">
        <f t="shared" si="22"/>
        <v>0</v>
      </c>
      <c r="P195" s="21">
        <f t="shared" si="22"/>
        <v>0</v>
      </c>
      <c r="Q195" s="21">
        <f t="shared" si="22"/>
        <v>0</v>
      </c>
      <c r="R195" s="21">
        <f t="shared" si="22"/>
        <v>0</v>
      </c>
      <c r="S195" s="21">
        <f t="shared" si="22"/>
        <v>0</v>
      </c>
      <c r="T195" s="21">
        <f t="shared" si="22"/>
        <v>0</v>
      </c>
      <c r="U195" s="21">
        <f t="shared" si="22"/>
        <v>0</v>
      </c>
      <c r="V195" s="21">
        <f t="shared" si="22"/>
        <v>0</v>
      </c>
      <c r="W195" s="21">
        <f t="shared" si="22"/>
        <v>0</v>
      </c>
      <c r="X195" s="21">
        <f t="shared" si="22"/>
        <v>0</v>
      </c>
      <c r="Y195" s="21">
        <f t="shared" si="22"/>
        <v>0</v>
      </c>
      <c r="Z195" s="21">
        <f t="shared" si="22"/>
        <v>0</v>
      </c>
      <c r="AA195" s="21">
        <f t="shared" si="22"/>
        <v>0</v>
      </c>
      <c r="AB195" s="21">
        <f t="shared" si="22"/>
        <v>0</v>
      </c>
      <c r="AC195" s="21">
        <f t="shared" si="22"/>
        <v>0</v>
      </c>
      <c r="AD195" s="21">
        <f t="shared" si="22"/>
        <v>0</v>
      </c>
      <c r="AE195" s="21">
        <f t="shared" si="22"/>
        <v>0</v>
      </c>
      <c r="AF195" s="21">
        <f t="shared" si="22"/>
        <v>0</v>
      </c>
      <c r="AG195" s="21">
        <f t="shared" si="22"/>
        <v>0</v>
      </c>
      <c r="AH195" s="21">
        <f t="shared" si="22"/>
        <v>0</v>
      </c>
      <c r="AI195" s="21">
        <f t="shared" si="22"/>
        <v>0</v>
      </c>
      <c r="AJ195" s="21">
        <f t="shared" si="22"/>
        <v>0</v>
      </c>
      <c r="AK195" s="21">
        <f t="shared" si="22"/>
        <v>0</v>
      </c>
      <c r="AL195" s="21">
        <f t="shared" si="22"/>
        <v>0</v>
      </c>
      <c r="AM195" s="21">
        <f t="shared" si="22"/>
        <v>0</v>
      </c>
      <c r="AN195" s="21">
        <f t="shared" si="22"/>
        <v>0</v>
      </c>
      <c r="AO195" s="21">
        <f t="shared" si="22"/>
        <v>0</v>
      </c>
      <c r="AP195" s="21">
        <f t="shared" si="22"/>
        <v>0</v>
      </c>
      <c r="AQ195" s="21">
        <f t="shared" si="22"/>
        <v>0</v>
      </c>
      <c r="AR195" s="21">
        <f t="shared" si="22"/>
        <v>0</v>
      </c>
      <c r="AS195" s="21">
        <f t="shared" si="22"/>
        <v>0</v>
      </c>
      <c r="AT195" s="21">
        <f t="shared" si="22"/>
        <v>0</v>
      </c>
      <c r="AU195" s="21">
        <f t="shared" si="22"/>
        <v>0</v>
      </c>
      <c r="AV195" s="21">
        <f t="shared" si="22"/>
        <v>0</v>
      </c>
      <c r="AW195" s="21">
        <f t="shared" si="22"/>
        <v>0</v>
      </c>
      <c r="AX195" s="21">
        <f t="shared" si="22"/>
        <v>0</v>
      </c>
      <c r="AY195" s="21">
        <f t="shared" si="22"/>
        <v>0</v>
      </c>
      <c r="AZ195" s="21">
        <f t="shared" si="22"/>
        <v>0</v>
      </c>
      <c r="BA195" s="21">
        <f t="shared" si="22"/>
        <v>0</v>
      </c>
      <c r="BB195" s="21">
        <f t="shared" si="22"/>
        <v>0</v>
      </c>
    </row>
    <row r="196" spans="1:54" outlineLevel="2">
      <c r="A196" s="424"/>
      <c r="B196" s="150" t="s">
        <v>285</v>
      </c>
      <c r="C196" s="19"/>
      <c r="D196" s="135" t="s">
        <v>379</v>
      </c>
      <c r="E196" s="21">
        <f t="shared" ref="E196:BB196" si="23">SUMIF($B$143:$B$154,"Safety",E$143:E$154)*E187</f>
        <v>0</v>
      </c>
      <c r="F196" s="21">
        <f t="shared" si="23"/>
        <v>0</v>
      </c>
      <c r="G196" s="21">
        <f t="shared" si="23"/>
        <v>0</v>
      </c>
      <c r="H196" s="21">
        <f t="shared" si="23"/>
        <v>0</v>
      </c>
      <c r="I196" s="21">
        <f t="shared" si="23"/>
        <v>0</v>
      </c>
      <c r="J196" s="21">
        <f t="shared" si="23"/>
        <v>0</v>
      </c>
      <c r="K196" s="21">
        <f t="shared" si="23"/>
        <v>0</v>
      </c>
      <c r="L196" s="21">
        <f t="shared" si="23"/>
        <v>0</v>
      </c>
      <c r="M196" s="21">
        <f t="shared" si="23"/>
        <v>0</v>
      </c>
      <c r="N196" s="21">
        <f t="shared" si="23"/>
        <v>0</v>
      </c>
      <c r="O196" s="21">
        <f t="shared" si="23"/>
        <v>0</v>
      </c>
      <c r="P196" s="21">
        <f t="shared" si="23"/>
        <v>0</v>
      </c>
      <c r="Q196" s="21">
        <f t="shared" si="23"/>
        <v>0</v>
      </c>
      <c r="R196" s="21">
        <f t="shared" si="23"/>
        <v>0</v>
      </c>
      <c r="S196" s="21">
        <f t="shared" si="23"/>
        <v>0</v>
      </c>
      <c r="T196" s="21">
        <f t="shared" si="23"/>
        <v>0</v>
      </c>
      <c r="U196" s="21">
        <f t="shared" si="23"/>
        <v>0</v>
      </c>
      <c r="V196" s="21">
        <f t="shared" si="23"/>
        <v>0</v>
      </c>
      <c r="W196" s="21">
        <f t="shared" si="23"/>
        <v>0</v>
      </c>
      <c r="X196" s="21">
        <f t="shared" si="23"/>
        <v>0</v>
      </c>
      <c r="Y196" s="21">
        <f t="shared" si="23"/>
        <v>0</v>
      </c>
      <c r="Z196" s="21">
        <f t="shared" si="23"/>
        <v>0</v>
      </c>
      <c r="AA196" s="21">
        <f t="shared" si="23"/>
        <v>0</v>
      </c>
      <c r="AB196" s="21">
        <f t="shared" si="23"/>
        <v>0</v>
      </c>
      <c r="AC196" s="21">
        <f t="shared" si="23"/>
        <v>0</v>
      </c>
      <c r="AD196" s="21">
        <f t="shared" si="23"/>
        <v>0</v>
      </c>
      <c r="AE196" s="21">
        <f t="shared" si="23"/>
        <v>0</v>
      </c>
      <c r="AF196" s="21">
        <f t="shared" si="23"/>
        <v>0</v>
      </c>
      <c r="AG196" s="21">
        <f t="shared" si="23"/>
        <v>0</v>
      </c>
      <c r="AH196" s="21">
        <f t="shared" si="23"/>
        <v>0</v>
      </c>
      <c r="AI196" s="21">
        <f t="shared" si="23"/>
        <v>0</v>
      </c>
      <c r="AJ196" s="21">
        <f t="shared" si="23"/>
        <v>0</v>
      </c>
      <c r="AK196" s="21">
        <f t="shared" si="23"/>
        <v>0</v>
      </c>
      <c r="AL196" s="21">
        <f t="shared" si="23"/>
        <v>0</v>
      </c>
      <c r="AM196" s="21">
        <f t="shared" si="23"/>
        <v>0</v>
      </c>
      <c r="AN196" s="21">
        <f t="shared" si="23"/>
        <v>0</v>
      </c>
      <c r="AO196" s="21">
        <f t="shared" si="23"/>
        <v>0</v>
      </c>
      <c r="AP196" s="21">
        <f t="shared" si="23"/>
        <v>0</v>
      </c>
      <c r="AQ196" s="21">
        <f t="shared" si="23"/>
        <v>0</v>
      </c>
      <c r="AR196" s="21">
        <f t="shared" si="23"/>
        <v>0</v>
      </c>
      <c r="AS196" s="21">
        <f t="shared" si="23"/>
        <v>0</v>
      </c>
      <c r="AT196" s="21">
        <f t="shared" si="23"/>
        <v>0</v>
      </c>
      <c r="AU196" s="21">
        <f t="shared" si="23"/>
        <v>0</v>
      </c>
      <c r="AV196" s="21">
        <f t="shared" si="23"/>
        <v>0</v>
      </c>
      <c r="AW196" s="21">
        <f t="shared" si="23"/>
        <v>0</v>
      </c>
      <c r="AX196" s="21">
        <f t="shared" si="23"/>
        <v>0</v>
      </c>
      <c r="AY196" s="21">
        <f t="shared" si="23"/>
        <v>0</v>
      </c>
      <c r="AZ196" s="21">
        <f t="shared" si="23"/>
        <v>0</v>
      </c>
      <c r="BA196" s="21">
        <f t="shared" si="23"/>
        <v>0</v>
      </c>
      <c r="BB196" s="21">
        <f t="shared" si="23"/>
        <v>0</v>
      </c>
    </row>
    <row r="197" spans="1:54" outlineLevel="2">
      <c r="A197" s="424"/>
      <c r="B197" s="150" t="s">
        <v>288</v>
      </c>
      <c r="C197" s="19"/>
      <c r="D197" s="135" t="s">
        <v>379</v>
      </c>
      <c r="E197" s="21">
        <f>SUMIF($B$143:$B$154,"Financial",E$143:E$154)*E186</f>
        <v>0</v>
      </c>
      <c r="F197" s="21">
        <f t="shared" ref="F197:BB197" si="24">SUMIF($B$143:$B$154,"Financial",F$143:F$154)*F186</f>
        <v>0</v>
      </c>
      <c r="G197" s="21">
        <f t="shared" si="24"/>
        <v>0</v>
      </c>
      <c r="H197" s="21">
        <f t="shared" si="24"/>
        <v>0</v>
      </c>
      <c r="I197" s="21">
        <f t="shared" si="24"/>
        <v>0</v>
      </c>
      <c r="J197" s="21">
        <f t="shared" si="24"/>
        <v>0</v>
      </c>
      <c r="K197" s="21">
        <f t="shared" si="24"/>
        <v>0</v>
      </c>
      <c r="L197" s="21">
        <f t="shared" si="24"/>
        <v>0</v>
      </c>
      <c r="M197" s="21">
        <f t="shared" si="24"/>
        <v>0</v>
      </c>
      <c r="N197" s="21">
        <f t="shared" si="24"/>
        <v>0</v>
      </c>
      <c r="O197" s="21">
        <f t="shared" si="24"/>
        <v>0</v>
      </c>
      <c r="P197" s="21">
        <f t="shared" si="24"/>
        <v>0</v>
      </c>
      <c r="Q197" s="21">
        <f t="shared" si="24"/>
        <v>0</v>
      </c>
      <c r="R197" s="21">
        <f t="shared" si="24"/>
        <v>0</v>
      </c>
      <c r="S197" s="21">
        <f t="shared" si="24"/>
        <v>0</v>
      </c>
      <c r="T197" s="21">
        <f t="shared" si="24"/>
        <v>0</v>
      </c>
      <c r="U197" s="21">
        <f t="shared" si="24"/>
        <v>0</v>
      </c>
      <c r="V197" s="21">
        <f t="shared" si="24"/>
        <v>0</v>
      </c>
      <c r="W197" s="21">
        <f t="shared" si="24"/>
        <v>0</v>
      </c>
      <c r="X197" s="21">
        <f t="shared" si="24"/>
        <v>0</v>
      </c>
      <c r="Y197" s="21">
        <f t="shared" si="24"/>
        <v>0</v>
      </c>
      <c r="Z197" s="21">
        <f t="shared" si="24"/>
        <v>0</v>
      </c>
      <c r="AA197" s="21">
        <f t="shared" si="24"/>
        <v>0</v>
      </c>
      <c r="AB197" s="21">
        <f t="shared" si="24"/>
        <v>0</v>
      </c>
      <c r="AC197" s="21">
        <f t="shared" si="24"/>
        <v>0</v>
      </c>
      <c r="AD197" s="21">
        <f t="shared" si="24"/>
        <v>0</v>
      </c>
      <c r="AE197" s="21">
        <f t="shared" si="24"/>
        <v>0</v>
      </c>
      <c r="AF197" s="21">
        <f t="shared" si="24"/>
        <v>0</v>
      </c>
      <c r="AG197" s="21">
        <f t="shared" si="24"/>
        <v>0</v>
      </c>
      <c r="AH197" s="21">
        <f t="shared" si="24"/>
        <v>0</v>
      </c>
      <c r="AI197" s="21">
        <f t="shared" si="24"/>
        <v>0</v>
      </c>
      <c r="AJ197" s="21">
        <f t="shared" si="24"/>
        <v>0</v>
      </c>
      <c r="AK197" s="21">
        <f t="shared" si="24"/>
        <v>0</v>
      </c>
      <c r="AL197" s="21">
        <f t="shared" si="24"/>
        <v>0</v>
      </c>
      <c r="AM197" s="21">
        <f t="shared" si="24"/>
        <v>0</v>
      </c>
      <c r="AN197" s="21">
        <f t="shared" si="24"/>
        <v>0</v>
      </c>
      <c r="AO197" s="21">
        <f t="shared" si="24"/>
        <v>0</v>
      </c>
      <c r="AP197" s="21">
        <f t="shared" si="24"/>
        <v>0</v>
      </c>
      <c r="AQ197" s="21">
        <f t="shared" si="24"/>
        <v>0</v>
      </c>
      <c r="AR197" s="21">
        <f t="shared" si="24"/>
        <v>0</v>
      </c>
      <c r="AS197" s="21">
        <f t="shared" si="24"/>
        <v>0</v>
      </c>
      <c r="AT197" s="21">
        <f t="shared" si="24"/>
        <v>0</v>
      </c>
      <c r="AU197" s="21">
        <f t="shared" si="24"/>
        <v>0</v>
      </c>
      <c r="AV197" s="21">
        <f t="shared" si="24"/>
        <v>0</v>
      </c>
      <c r="AW197" s="21">
        <f t="shared" si="24"/>
        <v>0</v>
      </c>
      <c r="AX197" s="21">
        <f t="shared" si="24"/>
        <v>0</v>
      </c>
      <c r="AY197" s="21">
        <f t="shared" si="24"/>
        <v>0</v>
      </c>
      <c r="AZ197" s="21">
        <f t="shared" si="24"/>
        <v>0</v>
      </c>
      <c r="BA197" s="21">
        <f t="shared" si="24"/>
        <v>0</v>
      </c>
      <c r="BB197" s="21">
        <f t="shared" si="24"/>
        <v>0</v>
      </c>
    </row>
    <row r="198" spans="1:54" outlineLevel="2">
      <c r="A198" s="425"/>
      <c r="B198" s="150" t="s">
        <v>466</v>
      </c>
      <c r="C198" s="19"/>
      <c r="D198" s="135" t="s">
        <v>379</v>
      </c>
      <c r="E198" s="21">
        <f>SUMIF($B$143:$B$154,"Other",E$143:E$154)*E186</f>
        <v>0</v>
      </c>
      <c r="F198" s="21">
        <f t="shared" ref="F198:BB198" si="25">SUMIF($B$143:$B$154,"Other",F$143:F$154)*F186</f>
        <v>0</v>
      </c>
      <c r="G198" s="21">
        <f t="shared" si="25"/>
        <v>0</v>
      </c>
      <c r="H198" s="21">
        <f t="shared" si="25"/>
        <v>0</v>
      </c>
      <c r="I198" s="21">
        <f t="shared" si="25"/>
        <v>0</v>
      </c>
      <c r="J198" s="21">
        <f t="shared" si="25"/>
        <v>0</v>
      </c>
      <c r="K198" s="21">
        <f t="shared" si="25"/>
        <v>0</v>
      </c>
      <c r="L198" s="21">
        <f t="shared" si="25"/>
        <v>0</v>
      </c>
      <c r="M198" s="21">
        <f t="shared" si="25"/>
        <v>0</v>
      </c>
      <c r="N198" s="21">
        <f t="shared" si="25"/>
        <v>0</v>
      </c>
      <c r="O198" s="21">
        <f t="shared" si="25"/>
        <v>0</v>
      </c>
      <c r="P198" s="21">
        <f t="shared" si="25"/>
        <v>0</v>
      </c>
      <c r="Q198" s="21">
        <f t="shared" si="25"/>
        <v>0</v>
      </c>
      <c r="R198" s="21">
        <f t="shared" si="25"/>
        <v>0</v>
      </c>
      <c r="S198" s="21">
        <f t="shared" si="25"/>
        <v>0</v>
      </c>
      <c r="T198" s="21">
        <f t="shared" si="25"/>
        <v>0</v>
      </c>
      <c r="U198" s="21">
        <f t="shared" si="25"/>
        <v>0</v>
      </c>
      <c r="V198" s="21">
        <f t="shared" si="25"/>
        <v>0</v>
      </c>
      <c r="W198" s="21">
        <f t="shared" si="25"/>
        <v>0</v>
      </c>
      <c r="X198" s="21">
        <f t="shared" si="25"/>
        <v>0</v>
      </c>
      <c r="Y198" s="21">
        <f t="shared" si="25"/>
        <v>0</v>
      </c>
      <c r="Z198" s="21">
        <f t="shared" si="25"/>
        <v>0</v>
      </c>
      <c r="AA198" s="21">
        <f t="shared" si="25"/>
        <v>0</v>
      </c>
      <c r="AB198" s="21">
        <f t="shared" si="25"/>
        <v>0</v>
      </c>
      <c r="AC198" s="21">
        <f t="shared" si="25"/>
        <v>0</v>
      </c>
      <c r="AD198" s="21">
        <f t="shared" si="25"/>
        <v>0</v>
      </c>
      <c r="AE198" s="21">
        <f t="shared" si="25"/>
        <v>0</v>
      </c>
      <c r="AF198" s="21">
        <f t="shared" si="25"/>
        <v>0</v>
      </c>
      <c r="AG198" s="21">
        <f t="shared" si="25"/>
        <v>0</v>
      </c>
      <c r="AH198" s="21">
        <f t="shared" si="25"/>
        <v>0</v>
      </c>
      <c r="AI198" s="21">
        <f t="shared" si="25"/>
        <v>0</v>
      </c>
      <c r="AJ198" s="21">
        <f t="shared" si="25"/>
        <v>0</v>
      </c>
      <c r="AK198" s="21">
        <f t="shared" si="25"/>
        <v>0</v>
      </c>
      <c r="AL198" s="21">
        <f t="shared" si="25"/>
        <v>0</v>
      </c>
      <c r="AM198" s="21">
        <f t="shared" si="25"/>
        <v>0</v>
      </c>
      <c r="AN198" s="21">
        <f t="shared" si="25"/>
        <v>0</v>
      </c>
      <c r="AO198" s="21">
        <f t="shared" si="25"/>
        <v>0</v>
      </c>
      <c r="AP198" s="21">
        <f t="shared" si="25"/>
        <v>0</v>
      </c>
      <c r="AQ198" s="21">
        <f t="shared" si="25"/>
        <v>0</v>
      </c>
      <c r="AR198" s="21">
        <f t="shared" si="25"/>
        <v>0</v>
      </c>
      <c r="AS198" s="21">
        <f t="shared" si="25"/>
        <v>0</v>
      </c>
      <c r="AT198" s="21">
        <f t="shared" si="25"/>
        <v>0</v>
      </c>
      <c r="AU198" s="21">
        <f t="shared" si="25"/>
        <v>0</v>
      </c>
      <c r="AV198" s="21">
        <f t="shared" si="25"/>
        <v>0</v>
      </c>
      <c r="AW198" s="21">
        <f t="shared" si="25"/>
        <v>0</v>
      </c>
      <c r="AX198" s="21">
        <f t="shared" si="25"/>
        <v>0</v>
      </c>
      <c r="AY198" s="21">
        <f t="shared" si="25"/>
        <v>0</v>
      </c>
      <c r="AZ198" s="21">
        <f t="shared" si="25"/>
        <v>0</v>
      </c>
      <c r="BA198" s="21">
        <f t="shared" si="25"/>
        <v>0</v>
      </c>
      <c r="BB198" s="21">
        <f t="shared" si="25"/>
        <v>0</v>
      </c>
    </row>
    <row r="199" spans="1:54" outlineLevel="2">
      <c r="A199" s="230"/>
      <c r="B199" s="150"/>
      <c r="C199" s="19"/>
      <c r="D199" s="19"/>
      <c r="E199" s="231"/>
      <c r="F199" s="231"/>
      <c r="G199" s="231"/>
      <c r="H199" s="231"/>
      <c r="I199" s="231"/>
      <c r="J199" s="231"/>
      <c r="K199" s="231"/>
      <c r="L199" s="231"/>
      <c r="M199" s="231"/>
      <c r="N199" s="231"/>
      <c r="O199" s="231"/>
      <c r="P199" s="231"/>
      <c r="Q199" s="231"/>
      <c r="R199" s="231"/>
      <c r="S199" s="231"/>
      <c r="T199" s="231"/>
      <c r="U199" s="231"/>
      <c r="V199" s="231"/>
      <c r="W199" s="231"/>
      <c r="X199" s="231"/>
      <c r="Y199" s="231"/>
      <c r="Z199" s="231"/>
      <c r="AA199" s="231"/>
      <c r="AB199" s="231"/>
      <c r="AC199" s="231"/>
      <c r="AD199" s="231"/>
      <c r="AE199" s="231"/>
      <c r="AF199" s="231"/>
      <c r="AG199" s="231"/>
      <c r="AH199" s="231"/>
      <c r="AI199" s="231"/>
      <c r="AJ199" s="231"/>
      <c r="AK199" s="231"/>
      <c r="AL199" s="231"/>
      <c r="AM199" s="231"/>
      <c r="AN199" s="231"/>
      <c r="AO199" s="231"/>
      <c r="AP199" s="231"/>
      <c r="AQ199" s="231"/>
      <c r="AR199" s="231"/>
      <c r="AS199" s="231"/>
      <c r="AT199" s="231"/>
      <c r="AU199" s="231"/>
      <c r="AV199" s="231"/>
      <c r="AW199" s="231"/>
      <c r="AX199" s="231"/>
      <c r="AY199" s="231"/>
      <c r="AZ199" s="231"/>
      <c r="BA199" s="231"/>
      <c r="BB199" s="231"/>
    </row>
    <row r="200" spans="1:54" outlineLevel="2">
      <c r="A200" s="423" t="s">
        <v>486</v>
      </c>
      <c r="B200" s="150" t="s">
        <v>487</v>
      </c>
      <c r="C200" s="19"/>
      <c r="D200" s="135" t="s">
        <v>379</v>
      </c>
      <c r="E200" s="21">
        <f>SUM(E190:E193,E196:E198)</f>
        <v>0</v>
      </c>
      <c r="F200" s="21">
        <f t="shared" ref="F200:BB200" si="26">SUM(F190:F193,F196:F198)</f>
        <v>0</v>
      </c>
      <c r="G200" s="21">
        <f t="shared" si="26"/>
        <v>0</v>
      </c>
      <c r="H200" s="21">
        <f t="shared" si="26"/>
        <v>0</v>
      </c>
      <c r="I200" s="21">
        <f t="shared" si="26"/>
        <v>0</v>
      </c>
      <c r="J200" s="21">
        <f t="shared" si="26"/>
        <v>0</v>
      </c>
      <c r="K200" s="21">
        <f t="shared" si="26"/>
        <v>0</v>
      </c>
      <c r="L200" s="21">
        <f t="shared" si="26"/>
        <v>0</v>
      </c>
      <c r="M200" s="21">
        <f t="shared" si="26"/>
        <v>0</v>
      </c>
      <c r="N200" s="21">
        <f t="shared" si="26"/>
        <v>0</v>
      </c>
      <c r="O200" s="21">
        <f t="shared" si="26"/>
        <v>0</v>
      </c>
      <c r="P200" s="21">
        <f t="shared" si="26"/>
        <v>0</v>
      </c>
      <c r="Q200" s="21">
        <f t="shared" si="26"/>
        <v>0</v>
      </c>
      <c r="R200" s="21">
        <f t="shared" si="26"/>
        <v>0</v>
      </c>
      <c r="S200" s="21">
        <f t="shared" si="26"/>
        <v>0</v>
      </c>
      <c r="T200" s="21">
        <f t="shared" si="26"/>
        <v>0</v>
      </c>
      <c r="U200" s="21">
        <f t="shared" si="26"/>
        <v>0</v>
      </c>
      <c r="V200" s="21">
        <f t="shared" si="26"/>
        <v>0</v>
      </c>
      <c r="W200" s="21">
        <f t="shared" si="26"/>
        <v>0</v>
      </c>
      <c r="X200" s="21">
        <f t="shared" si="26"/>
        <v>0</v>
      </c>
      <c r="Y200" s="21">
        <f t="shared" si="26"/>
        <v>0</v>
      </c>
      <c r="Z200" s="21">
        <f t="shared" si="26"/>
        <v>0</v>
      </c>
      <c r="AA200" s="21">
        <f t="shared" si="26"/>
        <v>0</v>
      </c>
      <c r="AB200" s="21">
        <f t="shared" si="26"/>
        <v>0</v>
      </c>
      <c r="AC200" s="21">
        <f t="shared" si="26"/>
        <v>0</v>
      </c>
      <c r="AD200" s="21">
        <f t="shared" si="26"/>
        <v>0</v>
      </c>
      <c r="AE200" s="21">
        <f t="shared" si="26"/>
        <v>0</v>
      </c>
      <c r="AF200" s="21">
        <f t="shared" si="26"/>
        <v>0</v>
      </c>
      <c r="AG200" s="21">
        <f t="shared" si="26"/>
        <v>0</v>
      </c>
      <c r="AH200" s="21">
        <f t="shared" si="26"/>
        <v>0</v>
      </c>
      <c r="AI200" s="21">
        <f t="shared" si="26"/>
        <v>0</v>
      </c>
      <c r="AJ200" s="21">
        <f t="shared" si="26"/>
        <v>0</v>
      </c>
      <c r="AK200" s="21">
        <f t="shared" si="26"/>
        <v>0</v>
      </c>
      <c r="AL200" s="21">
        <f t="shared" si="26"/>
        <v>0</v>
      </c>
      <c r="AM200" s="21">
        <f t="shared" si="26"/>
        <v>0</v>
      </c>
      <c r="AN200" s="21">
        <f t="shared" si="26"/>
        <v>0</v>
      </c>
      <c r="AO200" s="21">
        <f t="shared" si="26"/>
        <v>0</v>
      </c>
      <c r="AP200" s="21">
        <f t="shared" si="26"/>
        <v>0</v>
      </c>
      <c r="AQ200" s="21">
        <f t="shared" si="26"/>
        <v>0</v>
      </c>
      <c r="AR200" s="21">
        <f t="shared" si="26"/>
        <v>0</v>
      </c>
      <c r="AS200" s="21">
        <f t="shared" si="26"/>
        <v>0</v>
      </c>
      <c r="AT200" s="21">
        <f t="shared" si="26"/>
        <v>0</v>
      </c>
      <c r="AU200" s="21">
        <f t="shared" si="26"/>
        <v>0</v>
      </c>
      <c r="AV200" s="21">
        <f t="shared" si="26"/>
        <v>0</v>
      </c>
      <c r="AW200" s="21">
        <f t="shared" si="26"/>
        <v>0</v>
      </c>
      <c r="AX200" s="21">
        <f t="shared" si="26"/>
        <v>0</v>
      </c>
      <c r="AY200" s="21">
        <f t="shared" si="26"/>
        <v>0</v>
      </c>
      <c r="AZ200" s="21">
        <f t="shared" si="26"/>
        <v>0</v>
      </c>
      <c r="BA200" s="21">
        <f t="shared" si="26"/>
        <v>0</v>
      </c>
      <c r="BB200" s="21">
        <f t="shared" si="26"/>
        <v>0</v>
      </c>
    </row>
    <row r="201" spans="1:54" outlineLevel="2">
      <c r="A201" s="424"/>
      <c r="B201" s="150" t="s">
        <v>488</v>
      </c>
      <c r="C201" s="19"/>
      <c r="D201" s="135" t="s">
        <v>379</v>
      </c>
      <c r="E201" s="21">
        <f>SUM(E190:E191,E194,E196:E198)</f>
        <v>0</v>
      </c>
      <c r="F201" s="21">
        <f t="shared" ref="F201:BB201" si="27">SUM(F190:F191,F194,F196:F198)</f>
        <v>0</v>
      </c>
      <c r="G201" s="21">
        <f t="shared" si="27"/>
        <v>0</v>
      </c>
      <c r="H201" s="21">
        <f t="shared" si="27"/>
        <v>0</v>
      </c>
      <c r="I201" s="21">
        <f t="shared" si="27"/>
        <v>0</v>
      </c>
      <c r="J201" s="21">
        <f t="shared" si="27"/>
        <v>0</v>
      </c>
      <c r="K201" s="21">
        <f t="shared" si="27"/>
        <v>0</v>
      </c>
      <c r="L201" s="21">
        <f t="shared" si="27"/>
        <v>0</v>
      </c>
      <c r="M201" s="21">
        <f t="shared" si="27"/>
        <v>0</v>
      </c>
      <c r="N201" s="21">
        <f t="shared" si="27"/>
        <v>0</v>
      </c>
      <c r="O201" s="21">
        <f t="shared" si="27"/>
        <v>0</v>
      </c>
      <c r="P201" s="21">
        <f t="shared" si="27"/>
        <v>0</v>
      </c>
      <c r="Q201" s="21">
        <f t="shared" si="27"/>
        <v>0</v>
      </c>
      <c r="R201" s="21">
        <f t="shared" si="27"/>
        <v>0</v>
      </c>
      <c r="S201" s="21">
        <f t="shared" si="27"/>
        <v>0</v>
      </c>
      <c r="T201" s="21">
        <f t="shared" si="27"/>
        <v>0</v>
      </c>
      <c r="U201" s="21">
        <f t="shared" si="27"/>
        <v>0</v>
      </c>
      <c r="V201" s="21">
        <f t="shared" si="27"/>
        <v>0</v>
      </c>
      <c r="W201" s="21">
        <f t="shared" si="27"/>
        <v>0</v>
      </c>
      <c r="X201" s="21">
        <f t="shared" si="27"/>
        <v>0</v>
      </c>
      <c r="Y201" s="21">
        <f t="shared" si="27"/>
        <v>0</v>
      </c>
      <c r="Z201" s="21">
        <f t="shared" si="27"/>
        <v>0</v>
      </c>
      <c r="AA201" s="21">
        <f t="shared" si="27"/>
        <v>0</v>
      </c>
      <c r="AB201" s="21">
        <f t="shared" si="27"/>
        <v>0</v>
      </c>
      <c r="AC201" s="21">
        <f t="shared" si="27"/>
        <v>0</v>
      </c>
      <c r="AD201" s="21">
        <f t="shared" si="27"/>
        <v>0</v>
      </c>
      <c r="AE201" s="21">
        <f t="shared" si="27"/>
        <v>0</v>
      </c>
      <c r="AF201" s="21">
        <f t="shared" si="27"/>
        <v>0</v>
      </c>
      <c r="AG201" s="21">
        <f t="shared" si="27"/>
        <v>0</v>
      </c>
      <c r="AH201" s="21">
        <f t="shared" si="27"/>
        <v>0</v>
      </c>
      <c r="AI201" s="21">
        <f t="shared" si="27"/>
        <v>0</v>
      </c>
      <c r="AJ201" s="21">
        <f t="shared" si="27"/>
        <v>0</v>
      </c>
      <c r="AK201" s="21">
        <f t="shared" si="27"/>
        <v>0</v>
      </c>
      <c r="AL201" s="21">
        <f t="shared" si="27"/>
        <v>0</v>
      </c>
      <c r="AM201" s="21">
        <f t="shared" si="27"/>
        <v>0</v>
      </c>
      <c r="AN201" s="21">
        <f t="shared" si="27"/>
        <v>0</v>
      </c>
      <c r="AO201" s="21">
        <f t="shared" si="27"/>
        <v>0</v>
      </c>
      <c r="AP201" s="21">
        <f t="shared" si="27"/>
        <v>0</v>
      </c>
      <c r="AQ201" s="21">
        <f t="shared" si="27"/>
        <v>0</v>
      </c>
      <c r="AR201" s="21">
        <f t="shared" si="27"/>
        <v>0</v>
      </c>
      <c r="AS201" s="21">
        <f t="shared" si="27"/>
        <v>0</v>
      </c>
      <c r="AT201" s="21">
        <f t="shared" si="27"/>
        <v>0</v>
      </c>
      <c r="AU201" s="21">
        <f t="shared" si="27"/>
        <v>0</v>
      </c>
      <c r="AV201" s="21">
        <f t="shared" si="27"/>
        <v>0</v>
      </c>
      <c r="AW201" s="21">
        <f t="shared" si="27"/>
        <v>0</v>
      </c>
      <c r="AX201" s="21">
        <f t="shared" si="27"/>
        <v>0</v>
      </c>
      <c r="AY201" s="21">
        <f t="shared" si="27"/>
        <v>0</v>
      </c>
      <c r="AZ201" s="21">
        <f t="shared" si="27"/>
        <v>0</v>
      </c>
      <c r="BA201" s="21">
        <f t="shared" si="27"/>
        <v>0</v>
      </c>
      <c r="BB201" s="21">
        <f t="shared" si="27"/>
        <v>0</v>
      </c>
    </row>
    <row r="202" spans="1:54" outlineLevel="2">
      <c r="A202" s="425"/>
      <c r="B202" s="150" t="s">
        <v>489</v>
      </c>
      <c r="C202" s="19"/>
      <c r="D202" s="135" t="s">
        <v>379</v>
      </c>
      <c r="E202" s="21">
        <f>SUM(E190:E191,E195:E198)</f>
        <v>0</v>
      </c>
      <c r="F202" s="21">
        <f t="shared" ref="F202:BB202" si="28">SUM(F190:F191,F195:F198)</f>
        <v>0</v>
      </c>
      <c r="G202" s="21">
        <f t="shared" si="28"/>
        <v>0</v>
      </c>
      <c r="H202" s="21">
        <f t="shared" si="28"/>
        <v>0</v>
      </c>
      <c r="I202" s="21">
        <f t="shared" si="28"/>
        <v>0</v>
      </c>
      <c r="J202" s="21">
        <f t="shared" si="28"/>
        <v>0</v>
      </c>
      <c r="K202" s="21">
        <f t="shared" si="28"/>
        <v>0</v>
      </c>
      <c r="L202" s="21">
        <f t="shared" si="28"/>
        <v>0</v>
      </c>
      <c r="M202" s="21">
        <f t="shared" si="28"/>
        <v>0</v>
      </c>
      <c r="N202" s="21">
        <f t="shared" si="28"/>
        <v>0</v>
      </c>
      <c r="O202" s="21">
        <f t="shared" si="28"/>
        <v>0</v>
      </c>
      <c r="P202" s="21">
        <f t="shared" si="28"/>
        <v>0</v>
      </c>
      <c r="Q202" s="21">
        <f t="shared" si="28"/>
        <v>0</v>
      </c>
      <c r="R202" s="21">
        <f t="shared" si="28"/>
        <v>0</v>
      </c>
      <c r="S202" s="21">
        <f t="shared" si="28"/>
        <v>0</v>
      </c>
      <c r="T202" s="21">
        <f t="shared" si="28"/>
        <v>0</v>
      </c>
      <c r="U202" s="21">
        <f t="shared" si="28"/>
        <v>0</v>
      </c>
      <c r="V202" s="21">
        <f t="shared" si="28"/>
        <v>0</v>
      </c>
      <c r="W202" s="21">
        <f t="shared" si="28"/>
        <v>0</v>
      </c>
      <c r="X202" s="21">
        <f t="shared" si="28"/>
        <v>0</v>
      </c>
      <c r="Y202" s="21">
        <f t="shared" si="28"/>
        <v>0</v>
      </c>
      <c r="Z202" s="21">
        <f t="shared" si="28"/>
        <v>0</v>
      </c>
      <c r="AA202" s="21">
        <f t="shared" si="28"/>
        <v>0</v>
      </c>
      <c r="AB202" s="21">
        <f t="shared" si="28"/>
        <v>0</v>
      </c>
      <c r="AC202" s="21">
        <f t="shared" si="28"/>
        <v>0</v>
      </c>
      <c r="AD202" s="21">
        <f t="shared" si="28"/>
        <v>0</v>
      </c>
      <c r="AE202" s="21">
        <f t="shared" si="28"/>
        <v>0</v>
      </c>
      <c r="AF202" s="21">
        <f t="shared" si="28"/>
        <v>0</v>
      </c>
      <c r="AG202" s="21">
        <f t="shared" si="28"/>
        <v>0</v>
      </c>
      <c r="AH202" s="21">
        <f t="shared" si="28"/>
        <v>0</v>
      </c>
      <c r="AI202" s="21">
        <f t="shared" si="28"/>
        <v>0</v>
      </c>
      <c r="AJ202" s="21">
        <f t="shared" si="28"/>
        <v>0</v>
      </c>
      <c r="AK202" s="21">
        <f t="shared" si="28"/>
        <v>0</v>
      </c>
      <c r="AL202" s="21">
        <f t="shared" si="28"/>
        <v>0</v>
      </c>
      <c r="AM202" s="21">
        <f t="shared" si="28"/>
        <v>0</v>
      </c>
      <c r="AN202" s="21">
        <f t="shared" si="28"/>
        <v>0</v>
      </c>
      <c r="AO202" s="21">
        <f t="shared" si="28"/>
        <v>0</v>
      </c>
      <c r="AP202" s="21">
        <f t="shared" si="28"/>
        <v>0</v>
      </c>
      <c r="AQ202" s="21">
        <f t="shared" si="28"/>
        <v>0</v>
      </c>
      <c r="AR202" s="21">
        <f t="shared" si="28"/>
        <v>0</v>
      </c>
      <c r="AS202" s="21">
        <f t="shared" si="28"/>
        <v>0</v>
      </c>
      <c r="AT202" s="21">
        <f t="shared" si="28"/>
        <v>0</v>
      </c>
      <c r="AU202" s="21">
        <f t="shared" si="28"/>
        <v>0</v>
      </c>
      <c r="AV202" s="21">
        <f t="shared" si="28"/>
        <v>0</v>
      </c>
      <c r="AW202" s="21">
        <f t="shared" si="28"/>
        <v>0</v>
      </c>
      <c r="AX202" s="21">
        <f t="shared" si="28"/>
        <v>0</v>
      </c>
      <c r="AY202" s="21">
        <f t="shared" si="28"/>
        <v>0</v>
      </c>
      <c r="AZ202" s="21">
        <f t="shared" si="28"/>
        <v>0</v>
      </c>
      <c r="BA202" s="21">
        <f t="shared" si="28"/>
        <v>0</v>
      </c>
      <c r="BB202" s="21">
        <f t="shared" si="28"/>
        <v>0</v>
      </c>
    </row>
    <row r="203" spans="1:54" outlineLevel="2">
      <c r="B203" s="150"/>
      <c r="C203" s="19"/>
      <c r="D203" s="19"/>
      <c r="E203" s="233"/>
      <c r="F203" s="234"/>
      <c r="G203" s="234"/>
      <c r="H203" s="234"/>
      <c r="I203" s="234"/>
      <c r="J203" s="234"/>
      <c r="K203" s="234"/>
      <c r="L203" s="234"/>
      <c r="M203" s="234"/>
      <c r="N203" s="234"/>
      <c r="O203" s="234"/>
      <c r="P203" s="234"/>
      <c r="Q203" s="234"/>
      <c r="R203" s="234"/>
      <c r="S203" s="234"/>
      <c r="T203" s="234"/>
      <c r="U203" s="234"/>
      <c r="V203" s="234"/>
      <c r="W203" s="234"/>
      <c r="X203" s="234"/>
      <c r="Y203" s="234"/>
      <c r="Z203" s="234"/>
      <c r="AA203" s="234"/>
      <c r="AB203" s="234"/>
      <c r="AC203" s="234"/>
      <c r="AD203" s="234"/>
      <c r="AE203" s="234"/>
      <c r="AF203" s="234"/>
      <c r="AG203" s="234"/>
      <c r="AH203" s="234"/>
      <c r="AI203" s="234"/>
      <c r="AJ203" s="234"/>
      <c r="AK203" s="234"/>
      <c r="AL203" s="234"/>
      <c r="AM203" s="234"/>
      <c r="AN203" s="234"/>
      <c r="AO203" s="234"/>
      <c r="AP203" s="234"/>
      <c r="AQ203" s="234"/>
      <c r="AR203" s="234"/>
      <c r="AS203" s="234"/>
      <c r="AT203" s="234"/>
      <c r="AU203" s="234"/>
      <c r="AV203" s="234"/>
      <c r="AW203" s="234"/>
      <c r="AX203" s="234"/>
      <c r="AY203" s="234"/>
      <c r="AZ203" s="234"/>
      <c r="BA203" s="234"/>
      <c r="BB203" s="234"/>
    </row>
    <row r="204" spans="1:54" outlineLevel="2">
      <c r="A204" s="423" t="s">
        <v>490</v>
      </c>
      <c r="B204" s="150" t="s">
        <v>491</v>
      </c>
      <c r="C204" s="19"/>
      <c r="D204" s="135" t="s">
        <v>379</v>
      </c>
      <c r="E204" s="21">
        <f>E200</f>
        <v>0</v>
      </c>
      <c r="F204" s="21">
        <f>F200+E204</f>
        <v>0</v>
      </c>
      <c r="G204" s="21">
        <f t="shared" ref="G204:BB206" si="29">G200+F204</f>
        <v>0</v>
      </c>
      <c r="H204" s="21">
        <f t="shared" si="29"/>
        <v>0</v>
      </c>
      <c r="I204" s="21">
        <f t="shared" si="29"/>
        <v>0</v>
      </c>
      <c r="J204" s="21">
        <f t="shared" si="29"/>
        <v>0</v>
      </c>
      <c r="K204" s="21">
        <f t="shared" si="29"/>
        <v>0</v>
      </c>
      <c r="L204" s="21">
        <f t="shared" si="29"/>
        <v>0</v>
      </c>
      <c r="M204" s="21">
        <f t="shared" si="29"/>
        <v>0</v>
      </c>
      <c r="N204" s="21">
        <f t="shared" si="29"/>
        <v>0</v>
      </c>
      <c r="O204" s="21">
        <f t="shared" si="29"/>
        <v>0</v>
      </c>
      <c r="P204" s="21">
        <f t="shared" si="29"/>
        <v>0</v>
      </c>
      <c r="Q204" s="21">
        <f t="shared" si="29"/>
        <v>0</v>
      </c>
      <c r="R204" s="21">
        <f t="shared" si="29"/>
        <v>0</v>
      </c>
      <c r="S204" s="21">
        <f t="shared" si="29"/>
        <v>0</v>
      </c>
      <c r="T204" s="21">
        <f t="shared" si="29"/>
        <v>0</v>
      </c>
      <c r="U204" s="21">
        <f t="shared" si="29"/>
        <v>0</v>
      </c>
      <c r="V204" s="21">
        <f t="shared" si="29"/>
        <v>0</v>
      </c>
      <c r="W204" s="21">
        <f t="shared" si="29"/>
        <v>0</v>
      </c>
      <c r="X204" s="21">
        <f t="shared" si="29"/>
        <v>0</v>
      </c>
      <c r="Y204" s="21">
        <f t="shared" si="29"/>
        <v>0</v>
      </c>
      <c r="Z204" s="21">
        <f t="shared" si="29"/>
        <v>0</v>
      </c>
      <c r="AA204" s="21">
        <f t="shared" si="29"/>
        <v>0</v>
      </c>
      <c r="AB204" s="21">
        <f t="shared" si="29"/>
        <v>0</v>
      </c>
      <c r="AC204" s="21">
        <f t="shared" si="29"/>
        <v>0</v>
      </c>
      <c r="AD204" s="21">
        <f t="shared" si="29"/>
        <v>0</v>
      </c>
      <c r="AE204" s="21">
        <f t="shared" si="29"/>
        <v>0</v>
      </c>
      <c r="AF204" s="21">
        <f t="shared" si="29"/>
        <v>0</v>
      </c>
      <c r="AG204" s="21">
        <f t="shared" si="29"/>
        <v>0</v>
      </c>
      <c r="AH204" s="21">
        <f t="shared" si="29"/>
        <v>0</v>
      </c>
      <c r="AI204" s="21">
        <f t="shared" si="29"/>
        <v>0</v>
      </c>
      <c r="AJ204" s="21">
        <f t="shared" si="29"/>
        <v>0</v>
      </c>
      <c r="AK204" s="21">
        <f t="shared" si="29"/>
        <v>0</v>
      </c>
      <c r="AL204" s="21">
        <f t="shared" si="29"/>
        <v>0</v>
      </c>
      <c r="AM204" s="21">
        <f t="shared" si="29"/>
        <v>0</v>
      </c>
      <c r="AN204" s="21">
        <f t="shared" si="29"/>
        <v>0</v>
      </c>
      <c r="AO204" s="21">
        <f t="shared" si="29"/>
        <v>0</v>
      </c>
      <c r="AP204" s="21">
        <f t="shared" si="29"/>
        <v>0</v>
      </c>
      <c r="AQ204" s="21">
        <f t="shared" si="29"/>
        <v>0</v>
      </c>
      <c r="AR204" s="21">
        <f t="shared" si="29"/>
        <v>0</v>
      </c>
      <c r="AS204" s="21">
        <f t="shared" si="29"/>
        <v>0</v>
      </c>
      <c r="AT204" s="21">
        <f t="shared" si="29"/>
        <v>0</v>
      </c>
      <c r="AU204" s="21">
        <f t="shared" si="29"/>
        <v>0</v>
      </c>
      <c r="AV204" s="21">
        <f t="shared" si="29"/>
        <v>0</v>
      </c>
      <c r="AW204" s="21">
        <f t="shared" si="29"/>
        <v>0</v>
      </c>
      <c r="AX204" s="21">
        <f t="shared" si="29"/>
        <v>0</v>
      </c>
      <c r="AY204" s="21">
        <f t="shared" si="29"/>
        <v>0</v>
      </c>
      <c r="AZ204" s="21">
        <f t="shared" si="29"/>
        <v>0</v>
      </c>
      <c r="BA204" s="21">
        <f t="shared" si="29"/>
        <v>0</v>
      </c>
      <c r="BB204" s="21">
        <f t="shared" si="29"/>
        <v>0</v>
      </c>
    </row>
    <row r="205" spans="1:54" outlineLevel="2">
      <c r="A205" s="424"/>
      <c r="B205" s="150" t="s">
        <v>492</v>
      </c>
      <c r="C205" s="19"/>
      <c r="D205" s="135" t="s">
        <v>379</v>
      </c>
      <c r="E205" s="21">
        <f>E201</f>
        <v>0</v>
      </c>
      <c r="F205" s="21">
        <f t="shared" ref="F205:U206" si="30">F201+E205</f>
        <v>0</v>
      </c>
      <c r="G205" s="21">
        <f t="shared" si="30"/>
        <v>0</v>
      </c>
      <c r="H205" s="21">
        <f t="shared" si="30"/>
        <v>0</v>
      </c>
      <c r="I205" s="21">
        <f t="shared" si="30"/>
        <v>0</v>
      </c>
      <c r="J205" s="21">
        <f t="shared" si="30"/>
        <v>0</v>
      </c>
      <c r="K205" s="21">
        <f t="shared" si="30"/>
        <v>0</v>
      </c>
      <c r="L205" s="21">
        <f t="shared" si="30"/>
        <v>0</v>
      </c>
      <c r="M205" s="21">
        <f t="shared" si="30"/>
        <v>0</v>
      </c>
      <c r="N205" s="21">
        <f t="shared" si="30"/>
        <v>0</v>
      </c>
      <c r="O205" s="21">
        <f t="shared" si="30"/>
        <v>0</v>
      </c>
      <c r="P205" s="21">
        <f t="shared" si="30"/>
        <v>0</v>
      </c>
      <c r="Q205" s="21">
        <f t="shared" si="30"/>
        <v>0</v>
      </c>
      <c r="R205" s="21">
        <f t="shared" si="30"/>
        <v>0</v>
      </c>
      <c r="S205" s="21">
        <f t="shared" si="30"/>
        <v>0</v>
      </c>
      <c r="T205" s="21">
        <f t="shared" si="30"/>
        <v>0</v>
      </c>
      <c r="U205" s="21">
        <f t="shared" si="30"/>
        <v>0</v>
      </c>
      <c r="V205" s="21">
        <f t="shared" si="29"/>
        <v>0</v>
      </c>
      <c r="W205" s="21">
        <f t="shared" si="29"/>
        <v>0</v>
      </c>
      <c r="X205" s="21">
        <f t="shared" si="29"/>
        <v>0</v>
      </c>
      <c r="Y205" s="21">
        <f t="shared" si="29"/>
        <v>0</v>
      </c>
      <c r="Z205" s="21">
        <f t="shared" si="29"/>
        <v>0</v>
      </c>
      <c r="AA205" s="21">
        <f t="shared" si="29"/>
        <v>0</v>
      </c>
      <c r="AB205" s="21">
        <f t="shared" si="29"/>
        <v>0</v>
      </c>
      <c r="AC205" s="21">
        <f t="shared" si="29"/>
        <v>0</v>
      </c>
      <c r="AD205" s="21">
        <f t="shared" si="29"/>
        <v>0</v>
      </c>
      <c r="AE205" s="21">
        <f t="shared" si="29"/>
        <v>0</v>
      </c>
      <c r="AF205" s="21">
        <f t="shared" si="29"/>
        <v>0</v>
      </c>
      <c r="AG205" s="21">
        <f t="shared" si="29"/>
        <v>0</v>
      </c>
      <c r="AH205" s="21">
        <f t="shared" si="29"/>
        <v>0</v>
      </c>
      <c r="AI205" s="21">
        <f t="shared" si="29"/>
        <v>0</v>
      </c>
      <c r="AJ205" s="21">
        <f t="shared" si="29"/>
        <v>0</v>
      </c>
      <c r="AK205" s="21">
        <f t="shared" si="29"/>
        <v>0</v>
      </c>
      <c r="AL205" s="21">
        <f t="shared" si="29"/>
        <v>0</v>
      </c>
      <c r="AM205" s="21">
        <f t="shared" si="29"/>
        <v>0</v>
      </c>
      <c r="AN205" s="21">
        <f t="shared" si="29"/>
        <v>0</v>
      </c>
      <c r="AO205" s="21">
        <f t="shared" si="29"/>
        <v>0</v>
      </c>
      <c r="AP205" s="21">
        <f t="shared" si="29"/>
        <v>0</v>
      </c>
      <c r="AQ205" s="21">
        <f t="shared" si="29"/>
        <v>0</v>
      </c>
      <c r="AR205" s="21">
        <f t="shared" si="29"/>
        <v>0</v>
      </c>
      <c r="AS205" s="21">
        <f t="shared" si="29"/>
        <v>0</v>
      </c>
      <c r="AT205" s="21">
        <f t="shared" si="29"/>
        <v>0</v>
      </c>
      <c r="AU205" s="21">
        <f t="shared" si="29"/>
        <v>0</v>
      </c>
      <c r="AV205" s="21">
        <f t="shared" si="29"/>
        <v>0</v>
      </c>
      <c r="AW205" s="21">
        <f t="shared" si="29"/>
        <v>0</v>
      </c>
      <c r="AX205" s="21">
        <f t="shared" si="29"/>
        <v>0</v>
      </c>
      <c r="AY205" s="21">
        <f t="shared" si="29"/>
        <v>0</v>
      </c>
      <c r="AZ205" s="21">
        <f t="shared" si="29"/>
        <v>0</v>
      </c>
      <c r="BA205" s="21">
        <f t="shared" si="29"/>
        <v>0</v>
      </c>
      <c r="BB205" s="21">
        <f t="shared" si="29"/>
        <v>0</v>
      </c>
    </row>
    <row r="206" spans="1:54" outlineLevel="2">
      <c r="A206" s="425"/>
      <c r="B206" s="150" t="s">
        <v>493</v>
      </c>
      <c r="C206" s="19"/>
      <c r="D206" s="135" t="s">
        <v>379</v>
      </c>
      <c r="E206" s="21">
        <f>E202</f>
        <v>0</v>
      </c>
      <c r="F206" s="21">
        <f t="shared" si="30"/>
        <v>0</v>
      </c>
      <c r="G206" s="21">
        <f t="shared" si="29"/>
        <v>0</v>
      </c>
      <c r="H206" s="21">
        <f t="shared" si="29"/>
        <v>0</v>
      </c>
      <c r="I206" s="21">
        <f t="shared" si="29"/>
        <v>0</v>
      </c>
      <c r="J206" s="21">
        <f t="shared" si="29"/>
        <v>0</v>
      </c>
      <c r="K206" s="21">
        <f t="shared" si="29"/>
        <v>0</v>
      </c>
      <c r="L206" s="21">
        <f t="shared" si="29"/>
        <v>0</v>
      </c>
      <c r="M206" s="21">
        <f t="shared" si="29"/>
        <v>0</v>
      </c>
      <c r="N206" s="21">
        <f t="shared" si="29"/>
        <v>0</v>
      </c>
      <c r="O206" s="21">
        <f t="shared" si="29"/>
        <v>0</v>
      </c>
      <c r="P206" s="21">
        <f t="shared" si="29"/>
        <v>0</v>
      </c>
      <c r="Q206" s="21">
        <f t="shared" si="29"/>
        <v>0</v>
      </c>
      <c r="R206" s="21">
        <f t="shared" si="29"/>
        <v>0</v>
      </c>
      <c r="S206" s="21">
        <f t="shared" si="29"/>
        <v>0</v>
      </c>
      <c r="T206" s="21">
        <f t="shared" si="29"/>
        <v>0</v>
      </c>
      <c r="U206" s="21">
        <f t="shared" si="29"/>
        <v>0</v>
      </c>
      <c r="V206" s="21">
        <f t="shared" si="29"/>
        <v>0</v>
      </c>
      <c r="W206" s="21">
        <f t="shared" si="29"/>
        <v>0</v>
      </c>
      <c r="X206" s="21">
        <f t="shared" si="29"/>
        <v>0</v>
      </c>
      <c r="Y206" s="21">
        <f t="shared" si="29"/>
        <v>0</v>
      </c>
      <c r="Z206" s="21">
        <f t="shared" si="29"/>
        <v>0</v>
      </c>
      <c r="AA206" s="21">
        <f t="shared" si="29"/>
        <v>0</v>
      </c>
      <c r="AB206" s="21">
        <f t="shared" si="29"/>
        <v>0</v>
      </c>
      <c r="AC206" s="21">
        <f t="shared" si="29"/>
        <v>0</v>
      </c>
      <c r="AD206" s="21">
        <f t="shared" si="29"/>
        <v>0</v>
      </c>
      <c r="AE206" s="21">
        <f t="shared" si="29"/>
        <v>0</v>
      </c>
      <c r="AF206" s="21">
        <f t="shared" si="29"/>
        <v>0</v>
      </c>
      <c r="AG206" s="21">
        <f t="shared" si="29"/>
        <v>0</v>
      </c>
      <c r="AH206" s="21">
        <f t="shared" si="29"/>
        <v>0</v>
      </c>
      <c r="AI206" s="21">
        <f t="shared" si="29"/>
        <v>0</v>
      </c>
      <c r="AJ206" s="21">
        <f t="shared" si="29"/>
        <v>0</v>
      </c>
      <c r="AK206" s="21">
        <f t="shared" si="29"/>
        <v>0</v>
      </c>
      <c r="AL206" s="21">
        <f t="shared" si="29"/>
        <v>0</v>
      </c>
      <c r="AM206" s="21">
        <f t="shared" si="29"/>
        <v>0</v>
      </c>
      <c r="AN206" s="21">
        <f t="shared" si="29"/>
        <v>0</v>
      </c>
      <c r="AO206" s="21">
        <f t="shared" si="29"/>
        <v>0</v>
      </c>
      <c r="AP206" s="21">
        <f t="shared" si="29"/>
        <v>0</v>
      </c>
      <c r="AQ206" s="21">
        <f t="shared" si="29"/>
        <v>0</v>
      </c>
      <c r="AR206" s="21">
        <f t="shared" si="29"/>
        <v>0</v>
      </c>
      <c r="AS206" s="21">
        <f t="shared" si="29"/>
        <v>0</v>
      </c>
      <c r="AT206" s="21">
        <f t="shared" si="29"/>
        <v>0</v>
      </c>
      <c r="AU206" s="21">
        <f t="shared" si="29"/>
        <v>0</v>
      </c>
      <c r="AV206" s="21">
        <f t="shared" si="29"/>
        <v>0</v>
      </c>
      <c r="AW206" s="21">
        <f t="shared" si="29"/>
        <v>0</v>
      </c>
      <c r="AX206" s="21">
        <f t="shared" si="29"/>
        <v>0</v>
      </c>
      <c r="AY206" s="21">
        <f t="shared" si="29"/>
        <v>0</v>
      </c>
      <c r="AZ206" s="21">
        <f t="shared" si="29"/>
        <v>0</v>
      </c>
      <c r="BA206" s="21">
        <f t="shared" si="29"/>
        <v>0</v>
      </c>
      <c r="BB206" s="21">
        <f t="shared" si="29"/>
        <v>0</v>
      </c>
    </row>
    <row r="207" spans="1:54" outlineLevel="1">
      <c r="B207" s="150"/>
      <c r="C207" s="19"/>
      <c r="D207" s="19"/>
      <c r="E207" s="15"/>
    </row>
    <row r="208" spans="1:54" outlineLevel="1">
      <c r="A208" s="4" t="s">
        <v>558</v>
      </c>
      <c r="B208" s="150"/>
      <c r="C208" s="19"/>
      <c r="D208" s="19"/>
      <c r="E208" s="235"/>
      <c r="F208" s="236"/>
      <c r="G208" s="236"/>
      <c r="H208" s="236"/>
      <c r="I208" s="236"/>
      <c r="J208" s="236"/>
      <c r="K208" s="236"/>
      <c r="L208" s="236"/>
      <c r="M208" s="236"/>
      <c r="N208" s="236"/>
      <c r="O208" s="236"/>
      <c r="P208" s="236"/>
      <c r="Q208" s="236"/>
      <c r="R208" s="236"/>
      <c r="S208" s="236"/>
      <c r="T208" s="236"/>
      <c r="U208" s="236"/>
      <c r="V208" s="236"/>
      <c r="W208" s="236"/>
      <c r="X208" s="236"/>
      <c r="Y208" s="236"/>
      <c r="Z208" s="236"/>
      <c r="AA208" s="236"/>
      <c r="AB208" s="236"/>
      <c r="AC208" s="236"/>
      <c r="AD208" s="236"/>
      <c r="AE208" s="236"/>
      <c r="AF208" s="236"/>
      <c r="AG208" s="236"/>
      <c r="AH208" s="236"/>
      <c r="AI208" s="236"/>
      <c r="AJ208" s="236"/>
      <c r="AK208" s="236"/>
      <c r="AL208" s="236"/>
      <c r="AM208" s="236"/>
      <c r="AN208" s="236"/>
      <c r="AO208" s="236"/>
      <c r="AP208" s="236"/>
      <c r="AQ208" s="236"/>
      <c r="AR208" s="236"/>
      <c r="AS208" s="236"/>
      <c r="AT208" s="236"/>
      <c r="AU208" s="236"/>
      <c r="AV208" s="236"/>
      <c r="AW208" s="236"/>
      <c r="AX208" s="236"/>
      <c r="AY208" s="236"/>
      <c r="AZ208" s="236"/>
      <c r="BA208" s="236"/>
      <c r="BB208" s="236"/>
    </row>
    <row r="209" spans="1:54" outlineLevel="2">
      <c r="A209" s="4"/>
      <c r="B209" s="150"/>
      <c r="C209" s="19"/>
      <c r="D209" s="19"/>
      <c r="E209" s="130">
        <v>2027</v>
      </c>
      <c r="F209" s="130">
        <v>2028</v>
      </c>
      <c r="G209" s="130">
        <v>2029</v>
      </c>
      <c r="H209" s="130">
        <v>2030</v>
      </c>
      <c r="I209" s="130">
        <v>2031</v>
      </c>
      <c r="J209" s="130">
        <v>2032</v>
      </c>
      <c r="K209" s="130">
        <v>2033</v>
      </c>
      <c r="L209" s="130">
        <v>2034</v>
      </c>
      <c r="M209" s="130">
        <v>2035</v>
      </c>
      <c r="N209" s="130">
        <v>2036</v>
      </c>
      <c r="O209" s="130">
        <v>2037</v>
      </c>
      <c r="P209" s="130">
        <v>2038</v>
      </c>
      <c r="Q209" s="130">
        <v>2039</v>
      </c>
      <c r="R209" s="130">
        <v>2040</v>
      </c>
      <c r="S209" s="130">
        <v>2041</v>
      </c>
      <c r="T209" s="130">
        <v>2042</v>
      </c>
      <c r="U209" s="130">
        <v>2043</v>
      </c>
      <c r="V209" s="130">
        <v>2044</v>
      </c>
      <c r="W209" s="130">
        <v>2045</v>
      </c>
      <c r="X209" s="130">
        <v>2046</v>
      </c>
      <c r="Y209" s="130">
        <v>2047</v>
      </c>
      <c r="Z209" s="130">
        <v>2048</v>
      </c>
      <c r="AA209" s="130">
        <v>2049</v>
      </c>
      <c r="AB209" s="130">
        <v>2050</v>
      </c>
      <c r="AC209" s="130">
        <v>2051</v>
      </c>
      <c r="AD209" s="130">
        <v>2052</v>
      </c>
      <c r="AE209" s="130">
        <v>2053</v>
      </c>
      <c r="AF209" s="130">
        <v>2054</v>
      </c>
      <c r="AG209" s="130">
        <v>2055</v>
      </c>
      <c r="AH209" s="130">
        <v>2056</v>
      </c>
      <c r="AI209" s="130">
        <v>2057</v>
      </c>
      <c r="AJ209" s="130">
        <v>2058</v>
      </c>
      <c r="AK209" s="130">
        <v>2059</v>
      </c>
      <c r="AL209" s="130">
        <v>2060</v>
      </c>
      <c r="AM209" s="130">
        <v>2061</v>
      </c>
      <c r="AN209" s="130">
        <v>2062</v>
      </c>
      <c r="AO209" s="130">
        <v>2063</v>
      </c>
      <c r="AP209" s="130">
        <v>2064</v>
      </c>
      <c r="AQ209" s="130">
        <v>2065</v>
      </c>
      <c r="AR209" s="130">
        <v>2066</v>
      </c>
      <c r="AS209" s="130">
        <v>2067</v>
      </c>
      <c r="AT209" s="130">
        <v>2068</v>
      </c>
      <c r="AU209" s="130">
        <v>2069</v>
      </c>
      <c r="AV209" s="130">
        <v>2070</v>
      </c>
      <c r="AW209" s="130">
        <v>2071</v>
      </c>
      <c r="AX209" s="130">
        <v>2072</v>
      </c>
      <c r="AY209" s="130">
        <v>2073</v>
      </c>
      <c r="AZ209" s="130">
        <v>2074</v>
      </c>
      <c r="BA209" s="130">
        <v>2075</v>
      </c>
      <c r="BB209" s="130">
        <v>2076</v>
      </c>
    </row>
    <row r="210" spans="1:54" outlineLevel="2">
      <c r="A210" s="473" t="s">
        <v>481</v>
      </c>
      <c r="B210" s="150" t="s">
        <v>559</v>
      </c>
      <c r="C210" s="19"/>
      <c r="D210" s="135" t="s">
        <v>379</v>
      </c>
      <c r="E210" s="21">
        <f>E190-Baseline!E190</f>
        <v>0</v>
      </c>
      <c r="F210" s="21">
        <f>F190-Baseline!F190</f>
        <v>0</v>
      </c>
      <c r="G210" s="21">
        <f>G190-Baseline!G190</f>
        <v>0</v>
      </c>
      <c r="H210" s="21">
        <f>H190-Baseline!H190</f>
        <v>0</v>
      </c>
      <c r="I210" s="21">
        <f>I190-Baseline!I190</f>
        <v>0</v>
      </c>
      <c r="J210" s="21">
        <f>J190-Baseline!J190</f>
        <v>0</v>
      </c>
      <c r="K210" s="21">
        <f>K190-Baseline!K190</f>
        <v>0</v>
      </c>
      <c r="L210" s="21">
        <f>L190-Baseline!L190</f>
        <v>0</v>
      </c>
      <c r="M210" s="21">
        <f>M190-Baseline!M190</f>
        <v>0</v>
      </c>
      <c r="N210" s="21">
        <f>N190-Baseline!N190</f>
        <v>0</v>
      </c>
      <c r="O210" s="21">
        <f>O190-Baseline!O190</f>
        <v>0</v>
      </c>
      <c r="P210" s="21">
        <f>P190-Baseline!P190</f>
        <v>0</v>
      </c>
      <c r="Q210" s="21">
        <f>Q190-Baseline!Q190</f>
        <v>0</v>
      </c>
      <c r="R210" s="21">
        <f>R190-Baseline!R190</f>
        <v>0</v>
      </c>
      <c r="S210" s="21">
        <f>S190-Baseline!S190</f>
        <v>0</v>
      </c>
      <c r="T210" s="21">
        <f>T190-Baseline!T190</f>
        <v>0</v>
      </c>
      <c r="U210" s="21">
        <f>U190-Baseline!U190</f>
        <v>0</v>
      </c>
      <c r="V210" s="21">
        <f>V190-Baseline!V190</f>
        <v>0</v>
      </c>
      <c r="W210" s="21">
        <f>W190-Baseline!W190</f>
        <v>0</v>
      </c>
      <c r="X210" s="21">
        <f>X190-Baseline!X190</f>
        <v>0</v>
      </c>
      <c r="Y210" s="21">
        <f>Y190-Baseline!Y190</f>
        <v>0</v>
      </c>
      <c r="Z210" s="21">
        <f>Z190-Baseline!Z190</f>
        <v>0</v>
      </c>
      <c r="AA210" s="21">
        <f>AA190-Baseline!AA190</f>
        <v>0</v>
      </c>
      <c r="AB210" s="21">
        <f>AB190-Baseline!AB190</f>
        <v>0</v>
      </c>
      <c r="AC210" s="21">
        <f>AC190-Baseline!AC190</f>
        <v>0</v>
      </c>
      <c r="AD210" s="21">
        <f>AD190-Baseline!AD190</f>
        <v>0</v>
      </c>
      <c r="AE210" s="21">
        <f>AE190-Baseline!AE190</f>
        <v>0</v>
      </c>
      <c r="AF210" s="21">
        <f>AF190-Baseline!AF190</f>
        <v>0</v>
      </c>
      <c r="AG210" s="21">
        <f>AG190-Baseline!AG190</f>
        <v>0</v>
      </c>
      <c r="AH210" s="21">
        <f>AH190-Baseline!AH190</f>
        <v>0</v>
      </c>
      <c r="AI210" s="21">
        <f>AI190-Baseline!AI190</f>
        <v>0</v>
      </c>
      <c r="AJ210" s="21">
        <f>AJ190-Baseline!AJ190</f>
        <v>0</v>
      </c>
      <c r="AK210" s="21">
        <f>AK190-Baseline!AK190</f>
        <v>0</v>
      </c>
      <c r="AL210" s="21">
        <f>AL190-Baseline!AL190</f>
        <v>0</v>
      </c>
      <c r="AM210" s="21">
        <f>AM190-Baseline!AM190</f>
        <v>0</v>
      </c>
      <c r="AN210" s="21">
        <f>AN190-Baseline!AN190</f>
        <v>0</v>
      </c>
      <c r="AO210" s="21">
        <f>AO190-Baseline!AO190</f>
        <v>0</v>
      </c>
      <c r="AP210" s="21">
        <f>AP190-Baseline!AP190</f>
        <v>0</v>
      </c>
      <c r="AQ210" s="21">
        <f>AQ190-Baseline!AQ190</f>
        <v>0</v>
      </c>
      <c r="AR210" s="21">
        <f>AR190-Baseline!AR190</f>
        <v>0</v>
      </c>
      <c r="AS210" s="21">
        <f>AS190-Baseline!AS190</f>
        <v>0</v>
      </c>
      <c r="AT210" s="21">
        <f>AT190-Baseline!AT190</f>
        <v>0</v>
      </c>
      <c r="AU210" s="21">
        <f>AU190-Baseline!AU190</f>
        <v>0</v>
      </c>
      <c r="AV210" s="21">
        <f>AV190-Baseline!AV190</f>
        <v>0</v>
      </c>
      <c r="AW210" s="21">
        <f>AW190-Baseline!AW190</f>
        <v>0</v>
      </c>
      <c r="AX210" s="21">
        <f>AX190-Baseline!AX190</f>
        <v>0</v>
      </c>
      <c r="AY210" s="21">
        <f>AY190-Baseline!AY190</f>
        <v>0</v>
      </c>
      <c r="AZ210" s="21">
        <f>AZ190-Baseline!AZ190</f>
        <v>0</v>
      </c>
      <c r="BA210" s="21">
        <f>BA190-Baseline!BA190</f>
        <v>0</v>
      </c>
      <c r="BB210" s="21">
        <f>BB190-Baseline!BB190</f>
        <v>0</v>
      </c>
    </row>
    <row r="211" spans="1:54" outlineLevel="2">
      <c r="A211" s="474"/>
      <c r="B211" s="150" t="s">
        <v>482</v>
      </c>
      <c r="C211" s="19"/>
      <c r="D211" s="135" t="s">
        <v>379</v>
      </c>
      <c r="E211" s="21">
        <f>E191-Baseline!E191</f>
        <v>0</v>
      </c>
      <c r="F211" s="21">
        <f>F191-Baseline!F191</f>
        <v>0</v>
      </c>
      <c r="G211" s="21">
        <f>G191-Baseline!G191</f>
        <v>0</v>
      </c>
      <c r="H211" s="21">
        <f>H191-Baseline!H191</f>
        <v>0</v>
      </c>
      <c r="I211" s="21">
        <f>I191-Baseline!I191</f>
        <v>0</v>
      </c>
      <c r="J211" s="21">
        <f>J191-Baseline!J191</f>
        <v>0</v>
      </c>
      <c r="K211" s="21">
        <f>K191-Baseline!K191</f>
        <v>0</v>
      </c>
      <c r="L211" s="21">
        <f>L191-Baseline!L191</f>
        <v>0</v>
      </c>
      <c r="M211" s="21">
        <f>M191-Baseline!M191</f>
        <v>0</v>
      </c>
      <c r="N211" s="21">
        <f>N191-Baseline!N191</f>
        <v>0</v>
      </c>
      <c r="O211" s="21">
        <f>O191-Baseline!O191</f>
        <v>0</v>
      </c>
      <c r="P211" s="21">
        <f>P191-Baseline!P191</f>
        <v>0</v>
      </c>
      <c r="Q211" s="21">
        <f>Q191-Baseline!Q191</f>
        <v>0</v>
      </c>
      <c r="R211" s="21">
        <f>R191-Baseline!R191</f>
        <v>0</v>
      </c>
      <c r="S211" s="21">
        <f>S191-Baseline!S191</f>
        <v>0</v>
      </c>
      <c r="T211" s="21">
        <f>T191-Baseline!T191</f>
        <v>0</v>
      </c>
      <c r="U211" s="21">
        <f>U191-Baseline!U191</f>
        <v>0</v>
      </c>
      <c r="V211" s="21">
        <f>V191-Baseline!V191</f>
        <v>0</v>
      </c>
      <c r="W211" s="21">
        <f>W191-Baseline!W191</f>
        <v>0</v>
      </c>
      <c r="X211" s="21">
        <f>X191-Baseline!X191</f>
        <v>0</v>
      </c>
      <c r="Y211" s="21">
        <f>Y191-Baseline!Y191</f>
        <v>0</v>
      </c>
      <c r="Z211" s="21">
        <f>Z191-Baseline!Z191</f>
        <v>0</v>
      </c>
      <c r="AA211" s="21">
        <f>AA191-Baseline!AA191</f>
        <v>0</v>
      </c>
      <c r="AB211" s="21">
        <f>AB191-Baseline!AB191</f>
        <v>0</v>
      </c>
      <c r="AC211" s="21">
        <f>AC191-Baseline!AC191</f>
        <v>0</v>
      </c>
      <c r="AD211" s="21">
        <f>AD191-Baseline!AD191</f>
        <v>0</v>
      </c>
      <c r="AE211" s="21">
        <f>AE191-Baseline!AE191</f>
        <v>0</v>
      </c>
      <c r="AF211" s="21">
        <f>AF191-Baseline!AF191</f>
        <v>0</v>
      </c>
      <c r="AG211" s="21">
        <f>AG191-Baseline!AG191</f>
        <v>0</v>
      </c>
      <c r="AH211" s="21">
        <f>AH191-Baseline!AH191</f>
        <v>0</v>
      </c>
      <c r="AI211" s="21">
        <f>AI191-Baseline!AI191</f>
        <v>0</v>
      </c>
      <c r="AJ211" s="21">
        <f>AJ191-Baseline!AJ191</f>
        <v>0</v>
      </c>
      <c r="AK211" s="21">
        <f>AK191-Baseline!AK191</f>
        <v>0</v>
      </c>
      <c r="AL211" s="21">
        <f>AL191-Baseline!AL191</f>
        <v>0</v>
      </c>
      <c r="AM211" s="21">
        <f>AM191-Baseline!AM191</f>
        <v>0</v>
      </c>
      <c r="AN211" s="21">
        <f>AN191-Baseline!AN191</f>
        <v>0</v>
      </c>
      <c r="AO211" s="21">
        <f>AO191-Baseline!AO191</f>
        <v>0</v>
      </c>
      <c r="AP211" s="21">
        <f>AP191-Baseline!AP191</f>
        <v>0</v>
      </c>
      <c r="AQ211" s="21">
        <f>AQ191-Baseline!AQ191</f>
        <v>0</v>
      </c>
      <c r="AR211" s="21">
        <f>AR191-Baseline!AR191</f>
        <v>0</v>
      </c>
      <c r="AS211" s="21">
        <f>AS191-Baseline!AS191</f>
        <v>0</v>
      </c>
      <c r="AT211" s="21">
        <f>AT191-Baseline!AT191</f>
        <v>0</v>
      </c>
      <c r="AU211" s="21">
        <f>AU191-Baseline!AU191</f>
        <v>0</v>
      </c>
      <c r="AV211" s="21">
        <f>AV191-Baseline!AV191</f>
        <v>0</v>
      </c>
      <c r="AW211" s="21">
        <f>AW191-Baseline!AW191</f>
        <v>0</v>
      </c>
      <c r="AX211" s="21">
        <f>AX191-Baseline!AX191</f>
        <v>0</v>
      </c>
      <c r="AY211" s="21">
        <f>AY191-Baseline!AY191</f>
        <v>0</v>
      </c>
      <c r="AZ211" s="21">
        <f>AZ191-Baseline!AZ191</f>
        <v>0</v>
      </c>
      <c r="BA211" s="21">
        <f>BA191-Baseline!BA191</f>
        <v>0</v>
      </c>
      <c r="BB211" s="21">
        <f>BB191-Baseline!BB191</f>
        <v>0</v>
      </c>
    </row>
    <row r="212" spans="1:54" outlineLevel="2">
      <c r="A212" s="474"/>
      <c r="B212" s="150" t="s">
        <v>557</v>
      </c>
      <c r="C212" s="19"/>
      <c r="D212" s="135" t="s">
        <v>379</v>
      </c>
      <c r="E212" s="21">
        <f>E192-Baseline!E192</f>
        <v>2.0618493184465522E-4</v>
      </c>
      <c r="F212" s="21">
        <f>F77*F186-Baseline!F77*Baseline!F186</f>
        <v>2.0835695918819446E-4</v>
      </c>
      <c r="G212" s="21">
        <f>G77*G186-Baseline!G77*Baseline!G186</f>
        <v>2.1061016314465251E-4</v>
      </c>
      <c r="H212" s="21">
        <f>H77*H186-Baseline!H77*Baseline!H186</f>
        <v>2.1294441324770199E-4</v>
      </c>
      <c r="I212" s="21">
        <f>I77*I186-Baseline!I77*Baseline!I186</f>
        <v>2.153596276546842E-4</v>
      </c>
      <c r="J212" s="21">
        <f>J77*J186-Baseline!J77*Baseline!J186</f>
        <v>2.1785577224992206E-4</v>
      </c>
      <c r="K212" s="21">
        <f>K77*K186-Baseline!K77*Baseline!K186</f>
        <v>2.2045023886760388E-4</v>
      </c>
      <c r="L212" s="21">
        <f>L77*L186-Baseline!L77*Baseline!L186</f>
        <v>2.231254134203439E-4</v>
      </c>
      <c r="M212" s="21">
        <f>M77*M186-Baseline!M77*Baseline!M186</f>
        <v>2.2588141492216774E-4</v>
      </c>
      <c r="N212" s="21">
        <f>N77*N186-Baseline!N77*Baseline!N186</f>
        <v>2.2871840652478613E-4</v>
      </c>
      <c r="O212" s="21">
        <f>O77*O186-Baseline!O77*Baseline!O186</f>
        <v>2.3163659483940971E-4</v>
      </c>
      <c r="P212" s="21">
        <f>P77*P186-Baseline!P77*Baseline!P186</f>
        <v>2.3463622929526751E-4</v>
      </c>
      <c r="Q212" s="21">
        <f>Q77*Q186-Baseline!Q77*Baseline!Q186</f>
        <v>2.3771760153382126E-4</v>
      </c>
      <c r="R212" s="21">
        <f>R77*R186-Baseline!R77*Baseline!R186</f>
        <v>2.408810448377072E-4</v>
      </c>
      <c r="S212" s="21">
        <f>S77*S186-Baseline!S77*Baseline!S186</f>
        <v>2.4412693359346862E-4</v>
      </c>
      <c r="T212" s="21">
        <f>T77*T186-Baseline!T77*Baseline!T186</f>
        <v>2.4745568278718432E-4</v>
      </c>
      <c r="U212" s="21">
        <f>U77*U186-Baseline!U77*Baseline!U186</f>
        <v>2.5086774753212734E-4</v>
      </c>
      <c r="V212" s="21">
        <f>V77*V186-Baseline!V77*Baseline!V186</f>
        <v>2.5436362262762607E-4</v>
      </c>
      <c r="W212" s="21">
        <f>W77*W186-Baseline!W77*Baseline!W186</f>
        <v>2.5794384214832775E-4</v>
      </c>
      <c r="X212" s="21">
        <f>X77*X186-Baseline!X77*Baseline!X186</f>
        <v>2.6160897906310005E-4</v>
      </c>
      <c r="Y212" s="21">
        <f>Y77*Y186-Baseline!Y77*Baseline!Y186</f>
        <v>2.6535964488283366E-4</v>
      </c>
      <c r="Z212" s="21">
        <f>Z77*Z186-Baseline!Z77*Baseline!Z186</f>
        <v>2.6919648933644092E-4</v>
      </c>
      <c r="AA212" s="21">
        <f>AA77*AA186-Baseline!AA77*Baseline!AA186</f>
        <v>2.7312020007436909E-4</v>
      </c>
      <c r="AB212" s="21">
        <f>AB77*AB186-Baseline!AB77*Baseline!AB186</f>
        <v>2.7713150239898208E-4</v>
      </c>
      <c r="AC212" s="21">
        <f>AC77*AC186-Baseline!AC77*Baseline!AC186</f>
        <v>3.0548956959800769E-4</v>
      </c>
      <c r="AD212" s="21">
        <f>AD77*AD186-Baseline!AD77*Baseline!AD186</f>
        <v>3.1008857400187227E-4</v>
      </c>
      <c r="AE212" s="21">
        <f>AE77*AE186-Baseline!AE77*Baseline!AE186</f>
        <v>3.1478450560544681E-4</v>
      </c>
      <c r="AF212" s="21">
        <f>AF77*AF186-Baseline!AF77*Baseline!AF186</f>
        <v>3.1957835542344561E-4</v>
      </c>
      <c r="AG212" s="21">
        <f>AG77*AG186-Baseline!AG77*Baseline!AG186</f>
        <v>3.2447115313966464E-4</v>
      </c>
      <c r="AH212" s="21">
        <f>AH77*AH186-Baseline!AH77*Baseline!AH186</f>
        <v>3.2946396701987493E-4</v>
      </c>
      <c r="AI212" s="21">
        <f>AI77*AI186-Baseline!AI77*Baseline!AI186</f>
        <v>3.3455790384830038E-4</v>
      </c>
      <c r="AJ212" s="21">
        <f>AJ77*AJ186-Baseline!AJ77*Baseline!AJ186</f>
        <v>3.4140340067794644E-4</v>
      </c>
      <c r="AK212" s="21">
        <f>AK77*AK186-Baseline!AK77*Baseline!AK186</f>
        <v>3.48411933577793E-4</v>
      </c>
      <c r="AL212" s="21">
        <f>AL77*AL186-Baseline!AL77*Baseline!AL186</f>
        <v>3.5558667126331042E-4</v>
      </c>
      <c r="AM212" s="21">
        <f>AM77*AM186-Baseline!AM77*Baseline!AM186</f>
        <v>3.6293086311779005E-4</v>
      </c>
      <c r="AN212" s="21">
        <f>AN77*AN186-Baseline!AN77*Baseline!AN186</f>
        <v>3.7044784062125423E-4</v>
      </c>
      <c r="AO212" s="21">
        <f>AO77*AO186-Baseline!AO77*Baseline!AO186</f>
        <v>3.7814101882029143E-4</v>
      </c>
      <c r="AP212" s="21">
        <f>AP77*AP186-Baseline!AP77*Baseline!AP186</f>
        <v>3.8601389783942682E-4</v>
      </c>
      <c r="AQ212" s="21">
        <f>AQ77*AQ186-Baseline!AQ77*Baseline!AQ186</f>
        <v>3.9407006443466247E-4</v>
      </c>
      <c r="AR212" s="21">
        <f>AR77*AR186-Baseline!AR77*Baseline!AR186</f>
        <v>4.0231319358983937E-4</v>
      </c>
      <c r="AS212" s="21">
        <f>AS77*AS186-Baseline!AS77*Baseline!AS186</f>
        <v>4.1074705015650063E-4</v>
      </c>
      <c r="AT212" s="21">
        <f>AT77*AT186-Baseline!AT77*Baseline!AT186</f>
        <v>4.1937549053795481E-4</v>
      </c>
      <c r="AU212" s="21">
        <f>AU77*AU186-Baseline!AU77*Baseline!AU186</f>
        <v>4.2820246441825844E-4</v>
      </c>
      <c r="AV212" s="21">
        <f>AV77*AV186-Baseline!AV77*Baseline!AV186</f>
        <v>4.3723201653686315E-4</v>
      </c>
      <c r="AW212" s="21">
        <f>AW77*AW186-Baseline!AW77*Baseline!AW186</f>
        <v>4.4646828850969855E-4</v>
      </c>
      <c r="AX212" s="21">
        <f>AX77*AX186-Baseline!AX77*Baseline!AX186</f>
        <v>4.5591552069747655E-4</v>
      </c>
      <c r="AY212" s="21">
        <f>AY77*AY186-Baseline!AY77*Baseline!AY186</f>
        <v>4.6557805412203641E-4</v>
      </c>
      <c r="AZ212" s="21">
        <f>AZ77*AZ186-Baseline!AZ77*Baseline!AZ186</f>
        <v>4.7546033243156722E-4</v>
      </c>
      <c r="BA212" s="21">
        <f>BA77*BA186-Baseline!BA77*Baseline!BA186</f>
        <v>4.8556690391557037E-4</v>
      </c>
      <c r="BB212" s="21">
        <f>BB77*BB186-Baseline!BB77*Baseline!BB186</f>
        <v>4.9588830465070971E-4</v>
      </c>
    </row>
    <row r="213" spans="1:54" outlineLevel="2">
      <c r="A213" s="474"/>
      <c r="B213" s="150" t="s">
        <v>483</v>
      </c>
      <c r="C213" s="19"/>
      <c r="D213" s="135" t="s">
        <v>379</v>
      </c>
      <c r="E213" s="21">
        <f>E193-Baseline!E193</f>
        <v>1.2293976841244911E-3</v>
      </c>
      <c r="F213" s="21">
        <f>F193-Baseline!F193</f>
        <v>1.2644544552625901E-3</v>
      </c>
      <c r="G213" s="21">
        <f>G193-Baseline!G193</f>
        <v>1.2960043812246609E-3</v>
      </c>
      <c r="H213" s="21">
        <f>H193-Baseline!H193</f>
        <v>1.3284423988700086E-3</v>
      </c>
      <c r="I213" s="21">
        <f>I193-Baseline!I193</f>
        <v>1.3663583879954069E-3</v>
      </c>
      <c r="J213" s="21">
        <f>J193-Baseline!J193</f>
        <v>1.4053089178827679E-3</v>
      </c>
      <c r="K213" s="21">
        <f>K193-Baseline!K193</f>
        <v>1.4407560020674262E-3</v>
      </c>
      <c r="L213" s="21">
        <f>L193-Baseline!L193</f>
        <v>1.4819123689652775E-3</v>
      </c>
      <c r="M213" s="21">
        <f>M193-Baseline!M193</f>
        <v>1.5241817833202029E-3</v>
      </c>
      <c r="N213" s="21">
        <f>N193-Baseline!N193</f>
        <v>1.5627378664107346E-3</v>
      </c>
      <c r="O213" s="21">
        <f>O193-Baseline!O193</f>
        <v>1.6072523591494099E-3</v>
      </c>
      <c r="P213" s="21">
        <f>P193-Baseline!P193</f>
        <v>1.6529598381810591E-3</v>
      </c>
      <c r="Q213" s="21">
        <f>Q193-Baseline!Q193</f>
        <v>1.6998883123344752E-3</v>
      </c>
      <c r="R213" s="21">
        <f>R193-Baseline!R193</f>
        <v>1.7531775211214636E-3</v>
      </c>
      <c r="S213" s="21">
        <f>S193-Baseline!S193</f>
        <v>1.8027026091505716E-3</v>
      </c>
      <c r="T213" s="21">
        <f>T193-Baseline!T193</f>
        <v>1.8535371052000962E-3</v>
      </c>
      <c r="U213" s="21">
        <f>U193-Baseline!U193</f>
        <v>1.905710840018763E-3</v>
      </c>
      <c r="V213" s="21">
        <f>V193-Baseline!V193</f>
        <v>1.9646515375166913E-3</v>
      </c>
      <c r="W213" s="21">
        <f>W193-Baseline!W193</f>
        <v>2.0196712246941285E-3</v>
      </c>
      <c r="X213" s="21">
        <f>X193-Baseline!X193</f>
        <v>2.0816756441375665E-3</v>
      </c>
      <c r="Y213" s="21">
        <f>Y193-Baseline!Y193</f>
        <v>2.1396740579143867E-3</v>
      </c>
      <c r="Z213" s="21">
        <f>Z193-Baseline!Z193</f>
        <v>2.2048844965032958E-3</v>
      </c>
      <c r="AA213" s="21">
        <f>AA193-Baseline!AA193</f>
        <v>2.2717944602416379E-3</v>
      </c>
      <c r="AB213" s="21">
        <f>AB193-Baseline!AB193</f>
        <v>2.3404432526909547E-3</v>
      </c>
      <c r="AC213" s="21">
        <f>AC193-Baseline!AC193</f>
        <v>2.6173458812251992E-3</v>
      </c>
      <c r="AD213" s="21">
        <f>AD193-Baseline!AD193</f>
        <v>2.6950729885477252E-3</v>
      </c>
      <c r="AE213" s="21">
        <f>AE193-Baseline!AE193</f>
        <v>2.7754471642946928E-3</v>
      </c>
      <c r="AF213" s="21">
        <f>AF193-Baseline!AF193</f>
        <v>2.8576561062042451E-3</v>
      </c>
      <c r="AG213" s="21">
        <f>AG193-Baseline!AG193</f>
        <v>2.9418171745329469E-3</v>
      </c>
      <c r="AH213" s="21">
        <f>AH193-Baseline!AH193</f>
        <v>3.028076316948253E-3</v>
      </c>
      <c r="AI213" s="21">
        <f>AI193-Baseline!AI193</f>
        <v>3.1166338955856249E-3</v>
      </c>
      <c r="AJ213" s="21">
        <f>AJ193-Baseline!AJ193</f>
        <v>3.223014020201297E-3</v>
      </c>
      <c r="AK213" s="21">
        <f>AK193-Baseline!AK193</f>
        <v>3.3326113743572684E-3</v>
      </c>
      <c r="AL213" s="21">
        <f>AL193-Baseline!AL193</f>
        <v>3.4455618671968354E-3</v>
      </c>
      <c r="AM213" s="21">
        <f>AM193-Baseline!AM193</f>
        <v>3.5619776293983807E-3</v>
      </c>
      <c r="AN213" s="21">
        <f>AN193-Baseline!AN193</f>
        <v>3.681951070409222E-3</v>
      </c>
      <c r="AO213" s="21">
        <f>AO193-Baseline!AO193</f>
        <v>3.8055657595470146E-3</v>
      </c>
      <c r="AP213" s="21">
        <f>AP193-Baseline!AP193</f>
        <v>3.9329254567047394E-3</v>
      </c>
      <c r="AQ213" s="21">
        <f>AQ193-Baseline!AQ193</f>
        <v>4.0641413769535962E-3</v>
      </c>
      <c r="AR213" s="21">
        <f>AR193-Baseline!AR193</f>
        <v>4.1993196099001451E-3</v>
      </c>
      <c r="AS213" s="21">
        <f>AS193-Baseline!AS193</f>
        <v>4.3385675271195431E-3</v>
      </c>
      <c r="AT213" s="21">
        <f>AT193-Baseline!AT193</f>
        <v>4.4819971644374399E-3</v>
      </c>
      <c r="AU213" s="21">
        <f>AU193-Baseline!AU193</f>
        <v>4.6297252389956717E-3</v>
      </c>
      <c r="AV213" s="21">
        <f>AV193-Baseline!AV193</f>
        <v>4.7818705710945056E-3</v>
      </c>
      <c r="AW213" s="21">
        <f>AW193-Baseline!AW193</f>
        <v>4.9385542351823401E-3</v>
      </c>
      <c r="AX213" s="21">
        <f>AX193-Baseline!AX193</f>
        <v>5.099900828022118E-3</v>
      </c>
      <c r="AY213" s="21">
        <f>AY193-Baseline!AY193</f>
        <v>5.2660385253633542E-3</v>
      </c>
      <c r="AZ213" s="21">
        <f>AZ193-Baseline!AZ193</f>
        <v>5.4370987967951954E-3</v>
      </c>
      <c r="BA213" s="21">
        <f>BA193-Baseline!BA193</f>
        <v>5.6132163541582746E-3</v>
      </c>
      <c r="BB213" s="21">
        <f>BB193-Baseline!BB193</f>
        <v>5.7943644543292051E-3</v>
      </c>
    </row>
    <row r="214" spans="1:54" outlineLevel="2">
      <c r="A214" s="474"/>
      <c r="B214" s="150" t="s">
        <v>484</v>
      </c>
      <c r="C214" s="19"/>
      <c r="D214" s="135" t="s">
        <v>379</v>
      </c>
      <c r="E214" s="21">
        <f>E194-Baseline!E194</f>
        <v>6.1567168632509683E-4</v>
      </c>
      <c r="F214" s="21">
        <f>F194-Baseline!F194</f>
        <v>6.3163187472512785E-4</v>
      </c>
      <c r="G214" s="21">
        <f>G194-Baseline!G194</f>
        <v>6.481852163731295E-4</v>
      </c>
      <c r="H214" s="21">
        <f>H194-Baseline!H194</f>
        <v>6.6534947267543403E-4</v>
      </c>
      <c r="I214" s="21">
        <f>I194-Baseline!I194</f>
        <v>6.8314300789224804E-4</v>
      </c>
      <c r="J214" s="21">
        <f>J194-Baseline!J194</f>
        <v>7.0158480898308278E-4</v>
      </c>
      <c r="K214" s="21">
        <f>K194-Baseline!K194</f>
        <v>7.2075132383496703E-4</v>
      </c>
      <c r="L214" s="21">
        <f>L194-Baseline!L194</f>
        <v>7.4060677842675707E-4</v>
      </c>
      <c r="M214" s="21">
        <f>M194-Baseline!M194</f>
        <v>7.6117219156950772E-4</v>
      </c>
      <c r="N214" s="21">
        <f>N194-Baseline!N194</f>
        <v>7.8246928751241312E-4</v>
      </c>
      <c r="O214" s="21">
        <f>O194-Baseline!O194</f>
        <v>8.0452051868421849E-4</v>
      </c>
      <c r="P214" s="21">
        <f>P194-Baseline!P194</f>
        <v>8.2734908918683848E-4</v>
      </c>
      <c r="Q214" s="21">
        <f>Q194-Baseline!Q194</f>
        <v>8.5097897805769913E-4</v>
      </c>
      <c r="R214" s="21">
        <f>R194-Baseline!R194</f>
        <v>8.7543496376625335E-4</v>
      </c>
      <c r="S214" s="21">
        <f>S194-Baseline!S194</f>
        <v>9.005399832435158E-4</v>
      </c>
      <c r="T214" s="21">
        <f>T194-Baseline!T194</f>
        <v>9.2651142237164361E-4</v>
      </c>
      <c r="U214" s="21">
        <f>U194-Baseline!U194</f>
        <v>9.5337600804337134E-4</v>
      </c>
      <c r="V214" s="21">
        <f>V194-Baseline!V194</f>
        <v>9.8116135001746784E-4</v>
      </c>
      <c r="W214" s="21">
        <f>W194-Baseline!W194</f>
        <v>1.0098959654871547E-3</v>
      </c>
      <c r="X214" s="21">
        <f>X194-Baseline!X194</f>
        <v>1.0396093120280225E-3</v>
      </c>
      <c r="Y214" s="21">
        <f>Y194-Baseline!Y194</f>
        <v>1.0703318145062831E-3</v>
      </c>
      <c r="Z214" s="21">
        <f>Z194-Baseline!Z194</f>
        <v>1.1020948966886902E-3</v>
      </c>
      <c r="AA214" s="21">
        <f>AA194-Baseline!AA194</f>
        <v>1.1349310127553021E-3</v>
      </c>
      <c r="AB214" s="21">
        <f>AB194-Baseline!AB194</f>
        <v>1.1688736815730007E-3</v>
      </c>
      <c r="AC214" s="21">
        <f>AC194-Baseline!AC194</f>
        <v>1.3069673777838231E-3</v>
      </c>
      <c r="AD214" s="21">
        <f>AD194-Baseline!AD194</f>
        <v>1.3455672112599874E-3</v>
      </c>
      <c r="AE214" s="21">
        <f>AE194-Baseline!AE194</f>
        <v>1.3852272892596129E-3</v>
      </c>
      <c r="AF214" s="21">
        <f>AF194-Baseline!AF194</f>
        <v>1.4259069872790511E-3</v>
      </c>
      <c r="AG214" s="21">
        <f>AG194-Baseline!AG194</f>
        <v>1.467590703964831E-3</v>
      </c>
      <c r="AH214" s="21">
        <f>AH194-Baseline!AH194</f>
        <v>1.5103015449603773E-3</v>
      </c>
      <c r="AI214" s="21">
        <f>AI194-Baseline!AI194</f>
        <v>1.554124658912869E-3</v>
      </c>
      <c r="AJ214" s="21">
        <f>AJ194-Baseline!AJ194</f>
        <v>1.6068171140613398E-3</v>
      </c>
      <c r="AK214" s="21">
        <f>AK194-Baseline!AK194</f>
        <v>1.6611181228697335E-3</v>
      </c>
      <c r="AL214" s="21">
        <f>AL194-Baseline!AL194</f>
        <v>1.7170754028134128E-3</v>
      </c>
      <c r="AM214" s="21">
        <f>AM194-Baseline!AM194</f>
        <v>1.7747408271944669E-3</v>
      </c>
      <c r="AN214" s="21">
        <f>AN194-Baseline!AN194</f>
        <v>1.8341634976851069E-3</v>
      </c>
      <c r="AO214" s="21">
        <f>AO194-Baseline!AO194</f>
        <v>1.8953877051157354E-3</v>
      </c>
      <c r="AP214" s="21">
        <f>AP194-Baseline!AP194</f>
        <v>1.9584639777679076E-3</v>
      </c>
      <c r="AQ214" s="21">
        <f>AQ194-Baseline!AQ194</f>
        <v>2.0234448613470836E-3</v>
      </c>
      <c r="AR214" s="21">
        <f>AR194-Baseline!AR194</f>
        <v>2.090383360346833E-3</v>
      </c>
      <c r="AS214" s="21">
        <f>AS194-Baseline!AS194</f>
        <v>2.1593331238669053E-3</v>
      </c>
      <c r="AT214" s="21">
        <f>AT194-Baseline!AT194</f>
        <v>2.2303493660532619E-3</v>
      </c>
      <c r="AU214" s="21">
        <f>AU194-Baseline!AU194</f>
        <v>2.3034893211024928E-3</v>
      </c>
      <c r="AV214" s="21">
        <f>AV194-Baseline!AV194</f>
        <v>2.3788115248727939E-3</v>
      </c>
      <c r="AW214" s="21">
        <f>AW194-Baseline!AW194</f>
        <v>2.4563758696882041E-3</v>
      </c>
      <c r="AX214" s="21">
        <f>AX194-Baseline!AX194</f>
        <v>2.5362438239581548E-3</v>
      </c>
      <c r="AY214" s="21">
        <f>AY194-Baseline!AY194</f>
        <v>2.6184785399403412E-3</v>
      </c>
      <c r="AZ214" s="21">
        <f>AZ194-Baseline!AZ194</f>
        <v>2.7031448308521308E-3</v>
      </c>
      <c r="BA214" s="21">
        <f>BA194-Baseline!BA194</f>
        <v>2.7903091533845294E-3</v>
      </c>
      <c r="BB214" s="21">
        <f>BB194-Baseline!BB194</f>
        <v>2.8799576947290779E-3</v>
      </c>
    </row>
    <row r="215" spans="1:54" outlineLevel="2">
      <c r="A215" s="474"/>
      <c r="B215" s="150" t="s">
        <v>485</v>
      </c>
      <c r="C215" s="19"/>
      <c r="D215" s="135" t="s">
        <v>379</v>
      </c>
      <c r="E215" s="21">
        <f>E195-Baseline!E195</f>
        <v>1.8470150585377827E-3</v>
      </c>
      <c r="F215" s="21">
        <f>F195-Baseline!F195</f>
        <v>1.8948956237332662E-3</v>
      </c>
      <c r="G215" s="21">
        <f>G195-Baseline!G195</f>
        <v>1.944555649119389E-3</v>
      </c>
      <c r="H215" s="21">
        <f>H195-Baseline!H195</f>
        <v>1.9960484180263022E-3</v>
      </c>
      <c r="I215" s="21">
        <f>I195-Baseline!I195</f>
        <v>2.0494290236767443E-3</v>
      </c>
      <c r="J215" s="21">
        <f>J195-Baseline!J195</f>
        <v>2.1047544264869754E-3</v>
      </c>
      <c r="K215" s="21">
        <f>K195-Baseline!K195</f>
        <v>2.1622539715049011E-3</v>
      </c>
      <c r="L215" s="21">
        <f>L195-Baseline!L195</f>
        <v>2.2218203352802712E-3</v>
      </c>
      <c r="M215" s="21">
        <f>M195-Baseline!M195</f>
        <v>2.2835165742292208E-3</v>
      </c>
      <c r="N215" s="21">
        <f>N195-Baseline!N195</f>
        <v>2.3474078620519165E-3</v>
      </c>
      <c r="O215" s="21">
        <f>O195-Baseline!O195</f>
        <v>2.4135615560526551E-3</v>
      </c>
      <c r="P215" s="21">
        <f>P195-Baseline!P195</f>
        <v>2.4820472680583947E-3</v>
      </c>
      <c r="Q215" s="21">
        <f>Q195-Baseline!Q195</f>
        <v>2.5529369341730974E-3</v>
      </c>
      <c r="R215" s="21">
        <f>R195-Baseline!R195</f>
        <v>2.6263048912987599E-3</v>
      </c>
      <c r="S215" s="21">
        <f>S195-Baseline!S195</f>
        <v>2.7016199492125299E-3</v>
      </c>
      <c r="T215" s="21">
        <f>T195-Baseline!T195</f>
        <v>2.7795342665898493E-3</v>
      </c>
      <c r="U215" s="21">
        <f>U195-Baseline!U195</f>
        <v>2.8601280246624348E-3</v>
      </c>
      <c r="V215" s="21">
        <f>V195-Baseline!V195</f>
        <v>2.9434840495126636E-3</v>
      </c>
      <c r="W215" s="21">
        <f>W195-Baseline!W195</f>
        <v>3.0296878964614646E-3</v>
      </c>
      <c r="X215" s="21">
        <f>X195-Baseline!X195</f>
        <v>3.1188279360840677E-3</v>
      </c>
      <c r="Y215" s="21">
        <f>Y195-Baseline!Y195</f>
        <v>3.2109954435188492E-3</v>
      </c>
      <c r="Z215" s="21">
        <f>Z195-Baseline!Z195</f>
        <v>3.3062846894948571E-3</v>
      </c>
      <c r="AA215" s="21">
        <f>AA195-Baseline!AA195</f>
        <v>3.4047930388454457E-3</v>
      </c>
      <c r="AB215" s="21">
        <f>AB195-Baseline!AB195</f>
        <v>3.5066210447190021E-3</v>
      </c>
      <c r="AC215" s="21">
        <f>AC195-Baseline!AC195</f>
        <v>3.9209021333885107E-3</v>
      </c>
      <c r="AD215" s="21">
        <f>AD195-Baseline!AD195</f>
        <v>4.0367016338605311E-3</v>
      </c>
      <c r="AE215" s="21">
        <f>AE195-Baseline!AE195</f>
        <v>4.1556818679137535E-3</v>
      </c>
      <c r="AF215" s="21">
        <f>AF195-Baseline!AF195</f>
        <v>4.2777209620406612E-3</v>
      </c>
      <c r="AG215" s="21">
        <f>AG195-Baseline!AG195</f>
        <v>4.4027721120454824E-3</v>
      </c>
      <c r="AH215" s="21">
        <f>AH195-Baseline!AH195</f>
        <v>4.5309046350724943E-3</v>
      </c>
      <c r="AI215" s="21">
        <f>AI195-Baseline!AI195</f>
        <v>4.6623739769627763E-3</v>
      </c>
      <c r="AJ215" s="21">
        <f>AJ195-Baseline!AJ195</f>
        <v>4.8204513424355659E-3</v>
      </c>
      <c r="AK215" s="21">
        <f>AK195-Baseline!AK195</f>
        <v>4.9833543688833932E-3</v>
      </c>
      <c r="AL215" s="21">
        <f>AL195-Baseline!AL195</f>
        <v>5.1512262087368837E-3</v>
      </c>
      <c r="AM215" s="21">
        <f>AM195-Baseline!AM195</f>
        <v>5.3242224819124049E-3</v>
      </c>
      <c r="AN215" s="21">
        <f>AN195-Baseline!AN195</f>
        <v>5.50249049341412E-3</v>
      </c>
      <c r="AO215" s="21">
        <f>AO195-Baseline!AO195</f>
        <v>5.6861631157355931E-3</v>
      </c>
      <c r="AP215" s="21">
        <f>AP195-Baseline!AP195</f>
        <v>5.8753919337230101E-3</v>
      </c>
      <c r="AQ215" s="21">
        <f>AQ195-Baseline!AQ195</f>
        <v>6.0703345844933462E-3</v>
      </c>
      <c r="AR215" s="21">
        <f>AR195-Baseline!AR195</f>
        <v>6.2711500815269099E-3</v>
      </c>
      <c r="AS215" s="21">
        <f>AS195-Baseline!AS195</f>
        <v>6.4779993721220588E-3</v>
      </c>
      <c r="AT215" s="21">
        <f>AT195-Baseline!AT195</f>
        <v>6.6910480987173674E-3</v>
      </c>
      <c r="AU215" s="21">
        <f>AU195-Baseline!AU195</f>
        <v>6.9104679639027744E-3</v>
      </c>
      <c r="AV215" s="21">
        <f>AV195-Baseline!AV195</f>
        <v>7.1364345752528008E-3</v>
      </c>
      <c r="AW215" s="21">
        <f>AW195-Baseline!AW195</f>
        <v>7.3691276097395094E-3</v>
      </c>
      <c r="AX215" s="21">
        <f>AX195-Baseline!AX195</f>
        <v>7.6087314725912427E-3</v>
      </c>
      <c r="AY215" s="21">
        <f>AY195-Baseline!AY195</f>
        <v>7.8554356205812158E-3</v>
      </c>
      <c r="AZ215" s="21">
        <f>AZ195-Baseline!AZ195</f>
        <v>8.1094344933615534E-3</v>
      </c>
      <c r="BA215" s="21">
        <f>BA195-Baseline!BA195</f>
        <v>8.3709274610053053E-3</v>
      </c>
      <c r="BB215" s="21">
        <f>BB195-Baseline!BB195</f>
        <v>8.639873085087112E-3</v>
      </c>
    </row>
    <row r="216" spans="1:54" outlineLevel="2">
      <c r="A216" s="474"/>
      <c r="B216" s="150" t="s">
        <v>285</v>
      </c>
      <c r="C216" s="19"/>
      <c r="D216" s="135" t="s">
        <v>379</v>
      </c>
      <c r="E216" s="21">
        <f>E196-Baseline!E196</f>
        <v>0.43055449587251515</v>
      </c>
      <c r="F216" s="21">
        <f>F196-Baseline!F196</f>
        <v>0.44568195427175811</v>
      </c>
      <c r="G216" s="21">
        <f>G196-Baseline!G196</f>
        <v>0.46137985978763724</v>
      </c>
      <c r="H216" s="21">
        <f>H196-Baseline!H196</f>
        <v>0.47766911837831255</v>
      </c>
      <c r="I216" s="21">
        <f>I196-Baseline!I196</f>
        <v>0.49457141093509066</v>
      </c>
      <c r="J216" s="21">
        <f>J196-Baseline!J196</f>
        <v>0.5121092431409191</v>
      </c>
      <c r="K216" s="21">
        <f>K196-Baseline!K196</f>
        <v>0.51403165944219198</v>
      </c>
      <c r="L216" s="21">
        <f>L196-Baseline!L196</f>
        <v>0.50943661189175071</v>
      </c>
      <c r="M216" s="21">
        <f>M196-Baseline!M196</f>
        <v>0.50502037099608987</v>
      </c>
      <c r="N216" s="21">
        <f>N196-Baseline!N196</f>
        <v>0.50078439184277257</v>
      </c>
      <c r="O216" s="21">
        <f>O196-Baseline!O196</f>
        <v>0.49673025941319709</v>
      </c>
      <c r="P216" s="21">
        <f>P196-Baseline!P196</f>
        <v>0.49285969225687104</v>
      </c>
      <c r="Q216" s="21">
        <f>Q196-Baseline!Q196</f>
        <v>0.48895061903094844</v>
      </c>
      <c r="R216" s="21">
        <f>R196-Baseline!R196</f>
        <v>0.48405775615987073</v>
      </c>
      <c r="S216" s="21">
        <f>S196-Baseline!S196</f>
        <v>0.47932340416806918</v>
      </c>
      <c r="T216" s="21">
        <f>T196-Baseline!T196</f>
        <v>0.47474840563886173</v>
      </c>
      <c r="U216" s="21">
        <f>U196-Baseline!U196</f>
        <v>0.47020392080512935</v>
      </c>
      <c r="V216" s="21">
        <f>V196-Baseline!V196</f>
        <v>0.46514196433932842</v>
      </c>
      <c r="W216" s="21">
        <f>W196-Baseline!W196</f>
        <v>0.46022453500472027</v>
      </c>
      <c r="X216" s="21">
        <f>X196-Baseline!X196</f>
        <v>0.45545207308591429</v>
      </c>
      <c r="Y216" s="21">
        <f>Y196-Baseline!Y196</f>
        <v>0.4508251075499175</v>
      </c>
      <c r="Z216" s="21">
        <f>Z196-Baseline!Z196</f>
        <v>0.44634425825280344</v>
      </c>
      <c r="AA216" s="21">
        <f>AA196-Baseline!AA196</f>
        <v>0.44201023824373192</v>
      </c>
      <c r="AB216" s="21">
        <f>AB196-Baseline!AB196</f>
        <v>0.43782385616968433</v>
      </c>
      <c r="AC216" s="21">
        <f>AC196-Baseline!AC196</f>
        <v>3.9034480416446566</v>
      </c>
      <c r="AD216" s="21">
        <f>AD196-Baseline!AD196</f>
        <v>3.8485149780729726</v>
      </c>
      <c r="AE216" s="21">
        <f>AE196-Baseline!AE196</f>
        <v>3.7944955388165229</v>
      </c>
      <c r="AF216" s="21">
        <f>AF196-Baseline!AF196</f>
        <v>3.7413799863276838</v>
      </c>
      <c r="AG216" s="21">
        <f>AG196-Baseline!AG196</f>
        <v>3.6891588661498251</v>
      </c>
      <c r="AH216" s="21">
        <f>AH196-Baseline!AH196</f>
        <v>3.6378230078802116</v>
      </c>
      <c r="AI216" s="21">
        <f>AI196-Baseline!AI196</f>
        <v>3.5873635263089665</v>
      </c>
      <c r="AJ216" s="21">
        <f>AJ196-Baseline!AJ196</f>
        <v>3.5452465297075815</v>
      </c>
      <c r="AK216" s="21">
        <f>AK196-Baseline!AK196</f>
        <v>3.5037986498954101</v>
      </c>
      <c r="AL216" s="21">
        <f>AL196-Baseline!AL196</f>
        <v>3.4630166540149783</v>
      </c>
      <c r="AM216" s="21">
        <f>AM196-Baseline!AM196</f>
        <v>3.4228975563779236</v>
      </c>
      <c r="AN216" s="21">
        <f>AN196-Baseline!AN196</f>
        <v>3.3834386233999036</v>
      </c>
      <c r="AO216" s="21">
        <f>AO196-Baseline!AO196</f>
        <v>3.3446373787889963</v>
      </c>
      <c r="AP216" s="21">
        <f>AP196-Baseline!AP196</f>
        <v>3.3064916089968555</v>
      </c>
      <c r="AQ216" s="21">
        <f>AQ196-Baseline!AQ196</f>
        <v>3.2689993689420755</v>
      </c>
      <c r="AR216" s="21">
        <f>AR196-Baseline!AR196</f>
        <v>3.2321589880157284</v>
      </c>
      <c r="AS216" s="21">
        <f>AS196-Baseline!AS196</f>
        <v>3.1959690763793787</v>
      </c>
      <c r="AT216" s="21">
        <f>AT196-Baseline!AT196</f>
        <v>3.1604285315662768</v>
      </c>
      <c r="AU216" s="21">
        <f>AU196-Baseline!AU196</f>
        <v>3.1255365453969461</v>
      </c>
      <c r="AV216" s="21">
        <f>AV196-Baseline!AV196</f>
        <v>3.0912926112207093</v>
      </c>
      <c r="AW216" s="21">
        <f>AW196-Baseline!AW196</f>
        <v>3.0576965314952518</v>
      </c>
      <c r="AX216" s="21">
        <f>AX196-Baseline!AX196</f>
        <v>3.0247484257167634</v>
      </c>
      <c r="AY216" s="21">
        <f>AY196-Baseline!AY196</f>
        <v>2.9924487387137124</v>
      </c>
      <c r="AZ216" s="21">
        <f>AZ196-Baseline!AZ196</f>
        <v>2.9607982493178411</v>
      </c>
      <c r="BA216" s="21">
        <f>BA196-Baseline!BA196</f>
        <v>2.9297980794263982</v>
      </c>
      <c r="BB216" s="21">
        <f>BB196-Baseline!BB196</f>
        <v>2.8991224877237998</v>
      </c>
    </row>
    <row r="217" spans="1:54" outlineLevel="2">
      <c r="A217" s="474"/>
      <c r="B217" s="150" t="s">
        <v>288</v>
      </c>
      <c r="C217" s="19"/>
      <c r="D217" s="135"/>
      <c r="E217" s="21">
        <f>E197-Baseline!E197</f>
        <v>5.8793748811468172</v>
      </c>
      <c r="F217" s="21">
        <f>F197-Baseline!F197</f>
        <v>5.9672156028892767</v>
      </c>
      <c r="G217" s="21">
        <f>G197-Baseline!G197</f>
        <v>6.0569335196048746</v>
      </c>
      <c r="H217" s="21">
        <f>H197-Baseline!H197</f>
        <v>6.1485471291295166</v>
      </c>
      <c r="I217" s="21">
        <f>I197-Baseline!I197</f>
        <v>6.2420731086366521</v>
      </c>
      <c r="J217" s="21">
        <f>J197-Baseline!J197</f>
        <v>6.3375164732356151</v>
      </c>
      <c r="K217" s="21">
        <f>K197-Baseline!K197</f>
        <v>6.3534142014234227</v>
      </c>
      <c r="L217" s="21">
        <f>L197-Baseline!L197</f>
        <v>6.3384537544235018</v>
      </c>
      <c r="M217" s="21">
        <f>M197-Baseline!M197</f>
        <v>6.3273796836614498</v>
      </c>
      <c r="N217" s="21">
        <f>N197-Baseline!N197</f>
        <v>6.3201177353646925</v>
      </c>
      <c r="O217" s="21">
        <f>O197-Baseline!O197</f>
        <v>6.3165971335971145</v>
      </c>
      <c r="P217" s="21">
        <f>P197-Baseline!P197</f>
        <v>6.3167504790020637</v>
      </c>
      <c r="Q217" s="21">
        <f>Q197-Baseline!Q197</f>
        <v>6.3191301988198649</v>
      </c>
      <c r="R217" s="21">
        <f>R197-Baseline!R197</f>
        <v>6.3180162214706126</v>
      </c>
      <c r="S217" s="21">
        <f>S197-Baseline!S197</f>
        <v>6.3205349636859331</v>
      </c>
      <c r="T217" s="21">
        <f>T197-Baseline!T197</f>
        <v>6.3266243787599228</v>
      </c>
      <c r="U217" s="21">
        <f>U197-Baseline!U197</f>
        <v>6.3359068124226194</v>
      </c>
      <c r="V217" s="21">
        <f>V197-Baseline!V197</f>
        <v>6.3470225725069209</v>
      </c>
      <c r="W217" s="21">
        <f>W197-Baseline!W197</f>
        <v>6.3615739129059277</v>
      </c>
      <c r="X217" s="21">
        <f>X197-Baseline!X197</f>
        <v>6.3795015636807673</v>
      </c>
      <c r="Y217" s="21">
        <f>Y197-Baseline!Y197</f>
        <v>6.4007455999823053</v>
      </c>
      <c r="Z217" s="21">
        <f>Z197-Baseline!Z197</f>
        <v>6.4252789343775181</v>
      </c>
      <c r="AA217" s="21">
        <f>AA197-Baseline!AA197</f>
        <v>6.4530581121682031</v>
      </c>
      <c r="AB217" s="21">
        <f>AB197-Baseline!AB197</f>
        <v>6.4840422943873675</v>
      </c>
      <c r="AC217" s="21">
        <f>AC197-Baseline!AC197</f>
        <v>63.064109961297824</v>
      </c>
      <c r="AD217" s="21">
        <f>AD197-Baseline!AD197</f>
        <v>63.428929936930174</v>
      </c>
      <c r="AE217" s="21">
        <f>AE197-Baseline!AE197</f>
        <v>63.823646523902539</v>
      </c>
      <c r="AF217" s="21">
        <f>AF197-Baseline!AF197</f>
        <v>64.247962931123098</v>
      </c>
      <c r="AG217" s="21">
        <f>AG197-Baseline!AG197</f>
        <v>64.70160448176577</v>
      </c>
      <c r="AH217" s="21">
        <f>AH197-Baseline!AH197</f>
        <v>65.184318069692594</v>
      </c>
      <c r="AI217" s="21">
        <f>AI197-Baseline!AI197</f>
        <v>65.695871637711804</v>
      </c>
      <c r="AJ217" s="21">
        <f>AJ197-Baseline!AJ197</f>
        <v>66.557587918142133</v>
      </c>
      <c r="AK217" s="21">
        <f>AK197-Baseline!AK197</f>
        <v>67.45483604805132</v>
      </c>
      <c r="AL217" s="21">
        <f>AL197-Baseline!AL197</f>
        <v>68.387905730833083</v>
      </c>
      <c r="AM217" s="21">
        <f>AM197-Baseline!AM197</f>
        <v>69.357107171165765</v>
      </c>
      <c r="AN217" s="21">
        <f>AN197-Baseline!AN197</f>
        <v>70.362762638523137</v>
      </c>
      <c r="AO217" s="21">
        <f>AO197-Baseline!AO197</f>
        <v>71.405230487296578</v>
      </c>
      <c r="AP217" s="21">
        <f>AP197-Baseline!AP197</f>
        <v>72.484884197249215</v>
      </c>
      <c r="AQ217" s="21">
        <f>AQ197-Baseline!AQ197</f>
        <v>73.602116450174293</v>
      </c>
      <c r="AR217" s="21">
        <f>AR197-Baseline!AR197</f>
        <v>74.757340732084941</v>
      </c>
      <c r="AS217" s="21">
        <f>AS197-Baseline!AS197</f>
        <v>75.950991431659006</v>
      </c>
      <c r="AT217" s="21">
        <f>AT197-Baseline!AT197</f>
        <v>77.183523951206325</v>
      </c>
      <c r="AU217" s="21">
        <f>AU197-Baseline!AU197</f>
        <v>78.455414830128149</v>
      </c>
      <c r="AV217" s="21">
        <f>AV197-Baseline!AV197</f>
        <v>79.767161880850821</v>
      </c>
      <c r="AW217" s="21">
        <f>AW197-Baseline!AW197</f>
        <v>81.119284337219241</v>
      </c>
      <c r="AX217" s="21">
        <f>AX197-Baseline!AX197</f>
        <v>82.512323015347491</v>
      </c>
      <c r="AY217" s="21">
        <f>AY197-Baseline!AY197</f>
        <v>83.946840486929645</v>
      </c>
      <c r="AZ217" s="21">
        <f>AZ197-Baseline!AZ197</f>
        <v>85.423421265022483</v>
      </c>
      <c r="BA217" s="21">
        <f>BA197-Baseline!BA197</f>
        <v>86.928854710754081</v>
      </c>
      <c r="BB217" s="21">
        <f>BB197-Baseline!BB197</f>
        <v>88.468091981465548</v>
      </c>
    </row>
    <row r="218" spans="1:54" outlineLevel="2">
      <c r="A218" s="475"/>
      <c r="B218" s="150" t="s">
        <v>466</v>
      </c>
      <c r="C218" s="19"/>
      <c r="D218" s="135" t="s">
        <v>379</v>
      </c>
      <c r="E218" s="21">
        <f>E198-Baseline!E198</f>
        <v>0</v>
      </c>
      <c r="F218" s="21">
        <f>F198-Baseline!F198</f>
        <v>0</v>
      </c>
      <c r="G218" s="21">
        <f>G198-Baseline!G198</f>
        <v>0</v>
      </c>
      <c r="H218" s="21">
        <f>H198-Baseline!H198</f>
        <v>0</v>
      </c>
      <c r="I218" s="21">
        <f>I198-Baseline!I198</f>
        <v>0</v>
      </c>
      <c r="J218" s="21">
        <f>J198-Baseline!J198</f>
        <v>0</v>
      </c>
      <c r="K218" s="21">
        <f>K198-Baseline!K198</f>
        <v>0</v>
      </c>
      <c r="L218" s="21">
        <f>L198-Baseline!L198</f>
        <v>0</v>
      </c>
      <c r="M218" s="21">
        <f>M198-Baseline!M198</f>
        <v>0</v>
      </c>
      <c r="N218" s="21">
        <f>N198-Baseline!N198</f>
        <v>0</v>
      </c>
      <c r="O218" s="21">
        <f>O198-Baseline!O198</f>
        <v>0</v>
      </c>
      <c r="P218" s="21">
        <f>P198-Baseline!P198</f>
        <v>0</v>
      </c>
      <c r="Q218" s="21">
        <f>Q198-Baseline!Q198</f>
        <v>0</v>
      </c>
      <c r="R218" s="21">
        <f>R198-Baseline!R198</f>
        <v>0</v>
      </c>
      <c r="S218" s="21">
        <f>S198-Baseline!S198</f>
        <v>0</v>
      </c>
      <c r="T218" s="21">
        <f>T198-Baseline!T198</f>
        <v>0</v>
      </c>
      <c r="U218" s="21">
        <f>U198-Baseline!U198</f>
        <v>0</v>
      </c>
      <c r="V218" s="21">
        <f>V198-Baseline!V198</f>
        <v>0</v>
      </c>
      <c r="W218" s="21">
        <f>W198-Baseline!W198</f>
        <v>0</v>
      </c>
      <c r="X218" s="21">
        <f>X198-Baseline!X198</f>
        <v>0</v>
      </c>
      <c r="Y218" s="21">
        <f>Y198-Baseline!Y198</f>
        <v>0</v>
      </c>
      <c r="Z218" s="21">
        <f>Z198-Baseline!Z198</f>
        <v>0</v>
      </c>
      <c r="AA218" s="21">
        <f>AA198-Baseline!AA198</f>
        <v>0</v>
      </c>
      <c r="AB218" s="21">
        <f>AB198-Baseline!AB198</f>
        <v>0</v>
      </c>
      <c r="AC218" s="21">
        <f>AC198-Baseline!AC198</f>
        <v>0</v>
      </c>
      <c r="AD218" s="21">
        <f>AD198-Baseline!AD198</f>
        <v>0</v>
      </c>
      <c r="AE218" s="21">
        <f>AE198-Baseline!AE198</f>
        <v>0</v>
      </c>
      <c r="AF218" s="21">
        <f>AF198-Baseline!AF198</f>
        <v>0</v>
      </c>
      <c r="AG218" s="21">
        <f>AG198-Baseline!AG198</f>
        <v>0</v>
      </c>
      <c r="AH218" s="21">
        <f>AH198-Baseline!AH198</f>
        <v>0</v>
      </c>
      <c r="AI218" s="21">
        <f>AI198-Baseline!AI198</f>
        <v>0</v>
      </c>
      <c r="AJ218" s="21">
        <f>AJ198-Baseline!AJ198</f>
        <v>0</v>
      </c>
      <c r="AK218" s="21">
        <f>AK198-Baseline!AK198</f>
        <v>0</v>
      </c>
      <c r="AL218" s="21">
        <f>AL198-Baseline!AL198</f>
        <v>0</v>
      </c>
      <c r="AM218" s="21">
        <f>AM198-Baseline!AM198</f>
        <v>0</v>
      </c>
      <c r="AN218" s="21">
        <f>AN198-Baseline!AN198</f>
        <v>0</v>
      </c>
      <c r="AO218" s="21">
        <f>AO198-Baseline!AO198</f>
        <v>0</v>
      </c>
      <c r="AP218" s="21">
        <f>AP198-Baseline!AP198</f>
        <v>0</v>
      </c>
      <c r="AQ218" s="21">
        <f>AQ198-Baseline!AQ198</f>
        <v>0</v>
      </c>
      <c r="AR218" s="21">
        <f>AR198-Baseline!AR198</f>
        <v>0</v>
      </c>
      <c r="AS218" s="21">
        <f>AS198-Baseline!AS198</f>
        <v>0</v>
      </c>
      <c r="AT218" s="21">
        <f>AT198-Baseline!AT198</f>
        <v>0</v>
      </c>
      <c r="AU218" s="21">
        <f>AU198-Baseline!AU198</f>
        <v>0</v>
      </c>
      <c r="AV218" s="21">
        <f>AV198-Baseline!AV198</f>
        <v>0</v>
      </c>
      <c r="AW218" s="21">
        <f>AW198-Baseline!AW198</f>
        <v>0</v>
      </c>
      <c r="AX218" s="21">
        <f>AX198-Baseline!AX198</f>
        <v>0</v>
      </c>
      <c r="AY218" s="21">
        <f>AY198-Baseline!AY198</f>
        <v>0</v>
      </c>
      <c r="AZ218" s="21">
        <f>AZ198-Baseline!AZ198</f>
        <v>0</v>
      </c>
      <c r="BA218" s="21">
        <f>BA198-Baseline!BA198</f>
        <v>0</v>
      </c>
      <c r="BB218" s="21">
        <f>BB198-Baseline!BB198</f>
        <v>0</v>
      </c>
    </row>
    <row r="219" spans="1:54" outlineLevel="2">
      <c r="B219" s="150"/>
      <c r="C219" s="19"/>
      <c r="D219" s="19"/>
      <c r="E219" s="232"/>
      <c r="F219" s="232"/>
      <c r="G219" s="232"/>
      <c r="H219" s="232"/>
      <c r="I219" s="232"/>
      <c r="J219" s="232"/>
      <c r="K219" s="232"/>
      <c r="L219" s="232"/>
      <c r="M219" s="232"/>
      <c r="N219" s="232"/>
      <c r="O219" s="232"/>
      <c r="P219" s="232"/>
      <c r="Q219" s="232"/>
      <c r="R219" s="232"/>
      <c r="S219" s="232"/>
      <c r="T219" s="232"/>
      <c r="U219" s="232"/>
      <c r="V219" s="232"/>
      <c r="W219" s="232"/>
      <c r="X219" s="232"/>
      <c r="Y219" s="232"/>
      <c r="Z219" s="232"/>
      <c r="AA219" s="232"/>
      <c r="AB219" s="232"/>
      <c r="AC219" s="232"/>
      <c r="AD219" s="232"/>
      <c r="AE219" s="232"/>
      <c r="AF219" s="232"/>
      <c r="AG219" s="232"/>
      <c r="AH219" s="232"/>
      <c r="AI219" s="232"/>
      <c r="AJ219" s="232"/>
      <c r="AK219" s="232"/>
      <c r="AL219" s="232"/>
      <c r="AM219" s="232"/>
      <c r="AN219" s="232"/>
      <c r="AO219" s="232"/>
      <c r="AP219" s="232"/>
      <c r="AQ219" s="232"/>
      <c r="AR219" s="232"/>
      <c r="AS219" s="232"/>
      <c r="AT219" s="232"/>
      <c r="AU219" s="232"/>
      <c r="AV219" s="232"/>
      <c r="AW219" s="232"/>
      <c r="AX219" s="232"/>
      <c r="AY219" s="232"/>
      <c r="AZ219" s="232"/>
      <c r="BA219" s="232"/>
      <c r="BB219" s="232"/>
    </row>
    <row r="220" spans="1:54" ht="12.75" customHeight="1" outlineLevel="2">
      <c r="A220" s="473" t="s">
        <v>486</v>
      </c>
      <c r="B220" s="150" t="s">
        <v>487</v>
      </c>
      <c r="C220" s="19"/>
      <c r="D220" s="135" t="s">
        <v>379</v>
      </c>
      <c r="E220" s="21">
        <f>SUM(E210:E213,E216:E218)</f>
        <v>6.3113649596353012</v>
      </c>
      <c r="F220" s="21">
        <f t="shared" ref="F220:BB220" si="31">SUM(F210:F213,F216:F218)</f>
        <v>6.4143703685754856</v>
      </c>
      <c r="G220" s="21">
        <f t="shared" si="31"/>
        <v>6.5198199939368813</v>
      </c>
      <c r="H220" s="21">
        <f t="shared" si="31"/>
        <v>6.6277576343199467</v>
      </c>
      <c r="I220" s="21">
        <f t="shared" si="31"/>
        <v>6.7382262375873925</v>
      </c>
      <c r="J220" s="21">
        <f t="shared" si="31"/>
        <v>6.8512488810666667</v>
      </c>
      <c r="K220" s="21">
        <f t="shared" si="31"/>
        <v>6.8691070671065493</v>
      </c>
      <c r="L220" s="21">
        <f t="shared" si="31"/>
        <v>6.8495954040976379</v>
      </c>
      <c r="M220" s="21">
        <f t="shared" si="31"/>
        <v>6.8341501178557822</v>
      </c>
      <c r="N220" s="21">
        <f t="shared" si="31"/>
        <v>6.822693583480401</v>
      </c>
      <c r="O220" s="21">
        <f t="shared" si="31"/>
        <v>6.8151662819643004</v>
      </c>
      <c r="P220" s="21">
        <f t="shared" si="31"/>
        <v>6.8114977673264114</v>
      </c>
      <c r="Q220" s="21">
        <f t="shared" si="31"/>
        <v>6.8100184237646815</v>
      </c>
      <c r="R220" s="21">
        <f t="shared" si="31"/>
        <v>6.8040680361964423</v>
      </c>
      <c r="S220" s="21">
        <f t="shared" si="31"/>
        <v>6.8019051973967466</v>
      </c>
      <c r="T220" s="21">
        <f t="shared" si="31"/>
        <v>6.8034737771867722</v>
      </c>
      <c r="U220" s="21">
        <f t="shared" si="31"/>
        <v>6.8082673118152996</v>
      </c>
      <c r="V220" s="21">
        <f t="shared" si="31"/>
        <v>6.8143835520063938</v>
      </c>
      <c r="W220" s="21">
        <f t="shared" si="31"/>
        <v>6.8240760629774906</v>
      </c>
      <c r="X220" s="21">
        <f t="shared" si="31"/>
        <v>6.837296921389882</v>
      </c>
      <c r="Y220" s="21">
        <f t="shared" si="31"/>
        <v>6.8539757412350202</v>
      </c>
      <c r="Z220" s="21">
        <f t="shared" si="31"/>
        <v>6.8740972736161616</v>
      </c>
      <c r="AA220" s="21">
        <f t="shared" si="31"/>
        <v>6.897613265072251</v>
      </c>
      <c r="AB220" s="21">
        <f t="shared" si="31"/>
        <v>6.9244837253121414</v>
      </c>
      <c r="AC220" s="21">
        <f t="shared" si="31"/>
        <v>66.9704808383933</v>
      </c>
      <c r="AD220" s="21">
        <f t="shared" si="31"/>
        <v>67.2804500765657</v>
      </c>
      <c r="AE220" s="21">
        <f t="shared" si="31"/>
        <v>67.62123229438896</v>
      </c>
      <c r="AF220" s="21">
        <f t="shared" si="31"/>
        <v>67.992520151912416</v>
      </c>
      <c r="AG220" s="21">
        <f t="shared" si="31"/>
        <v>68.39402963624326</v>
      </c>
      <c r="AH220" s="21">
        <f t="shared" si="31"/>
        <v>68.82549861785678</v>
      </c>
      <c r="AI220" s="21">
        <f t="shared" si="31"/>
        <v>69.286686355820208</v>
      </c>
      <c r="AJ220" s="21">
        <f t="shared" si="31"/>
        <v>70.106398865270592</v>
      </c>
      <c r="AK220" s="21">
        <f t="shared" si="31"/>
        <v>70.962315721254669</v>
      </c>
      <c r="AL220" s="21">
        <f t="shared" si="31"/>
        <v>71.854723533386519</v>
      </c>
      <c r="AM220" s="21">
        <f t="shared" si="31"/>
        <v>72.783929636036206</v>
      </c>
      <c r="AN220" s="21">
        <f t="shared" si="31"/>
        <v>73.750253660834076</v>
      </c>
      <c r="AO220" s="21">
        <f t="shared" si="31"/>
        <v>74.754051572863943</v>
      </c>
      <c r="AP220" s="21">
        <f t="shared" si="31"/>
        <v>75.795694745600613</v>
      </c>
      <c r="AQ220" s="21">
        <f t="shared" si="31"/>
        <v>76.875574030557758</v>
      </c>
      <c r="AR220" s="21">
        <f t="shared" si="31"/>
        <v>77.994101352904153</v>
      </c>
      <c r="AS220" s="21">
        <f t="shared" si="31"/>
        <v>79.151709822615658</v>
      </c>
      <c r="AT220" s="21">
        <f t="shared" si="31"/>
        <v>80.348853855427578</v>
      </c>
      <c r="AU220" s="21">
        <f t="shared" si="31"/>
        <v>81.586009303228508</v>
      </c>
      <c r="AV220" s="21">
        <f t="shared" si="31"/>
        <v>82.863673594659161</v>
      </c>
      <c r="AW220" s="21">
        <f t="shared" si="31"/>
        <v>84.182365891238192</v>
      </c>
      <c r="AX220" s="21">
        <f t="shared" si="31"/>
        <v>85.542627257412974</v>
      </c>
      <c r="AY220" s="21">
        <f t="shared" si="31"/>
        <v>86.945020842222846</v>
      </c>
      <c r="AZ220" s="21">
        <f t="shared" si="31"/>
        <v>88.390132073469545</v>
      </c>
      <c r="BA220" s="21">
        <f t="shared" si="31"/>
        <v>89.864751573438554</v>
      </c>
      <c r="BB220" s="21">
        <f t="shared" si="31"/>
        <v>91.373504721948322</v>
      </c>
    </row>
    <row r="221" spans="1:54" outlineLevel="2">
      <c r="A221" s="474"/>
      <c r="B221" s="150" t="s">
        <v>488</v>
      </c>
      <c r="C221" s="19"/>
      <c r="D221" s="135" t="s">
        <v>379</v>
      </c>
      <c r="E221" s="21">
        <f>SUM(E210:E212,E214,E216:E218)</f>
        <v>6.310751233637502</v>
      </c>
      <c r="F221" s="21">
        <f t="shared" ref="F221:BB221" si="32">SUM(F210:F212,F214,F216:F218)</f>
        <v>6.4137375459949482</v>
      </c>
      <c r="G221" s="21">
        <f t="shared" si="32"/>
        <v>6.5191721747720299</v>
      </c>
      <c r="H221" s="21">
        <f t="shared" si="32"/>
        <v>6.6270945413937525</v>
      </c>
      <c r="I221" s="21">
        <f t="shared" si="32"/>
        <v>6.7375430222072898</v>
      </c>
      <c r="J221" s="21">
        <f t="shared" si="32"/>
        <v>6.8505451569577671</v>
      </c>
      <c r="K221" s="21">
        <f t="shared" si="32"/>
        <v>6.868387062428317</v>
      </c>
      <c r="L221" s="21">
        <f t="shared" si="32"/>
        <v>6.8488540985070996</v>
      </c>
      <c r="M221" s="21">
        <f t="shared" si="32"/>
        <v>6.8333871082640316</v>
      </c>
      <c r="N221" s="21">
        <f t="shared" si="32"/>
        <v>6.8219133149015025</v>
      </c>
      <c r="O221" s="21">
        <f t="shared" si="32"/>
        <v>6.8143635501238355</v>
      </c>
      <c r="P221" s="21">
        <f t="shared" si="32"/>
        <v>6.8106721565774171</v>
      </c>
      <c r="Q221" s="21">
        <f t="shared" si="32"/>
        <v>6.8091695144304047</v>
      </c>
      <c r="R221" s="21">
        <f t="shared" si="32"/>
        <v>6.8031902936390871</v>
      </c>
      <c r="S221" s="21">
        <f t="shared" si="32"/>
        <v>6.8010030347708392</v>
      </c>
      <c r="T221" s="21">
        <f t="shared" si="32"/>
        <v>6.8025467515039431</v>
      </c>
      <c r="U221" s="21">
        <f t="shared" si="32"/>
        <v>6.8073149769833243</v>
      </c>
      <c r="V221" s="21">
        <f t="shared" si="32"/>
        <v>6.8134000618188946</v>
      </c>
      <c r="W221" s="21">
        <f t="shared" si="32"/>
        <v>6.8230662877182837</v>
      </c>
      <c r="X221" s="21">
        <f t="shared" si="32"/>
        <v>6.8362548550577724</v>
      </c>
      <c r="Y221" s="21">
        <f t="shared" si="32"/>
        <v>6.8529063989916121</v>
      </c>
      <c r="Z221" s="21">
        <f t="shared" si="32"/>
        <v>6.8729944840163464</v>
      </c>
      <c r="AA221" s="21">
        <f t="shared" si="32"/>
        <v>6.8964764016247644</v>
      </c>
      <c r="AB221" s="21">
        <f t="shared" si="32"/>
        <v>6.9233121557410238</v>
      </c>
      <c r="AC221" s="21">
        <f t="shared" si="32"/>
        <v>66.969170459889867</v>
      </c>
      <c r="AD221" s="21">
        <f t="shared" si="32"/>
        <v>67.279100570788415</v>
      </c>
      <c r="AE221" s="21">
        <f t="shared" si="32"/>
        <v>67.619842074513926</v>
      </c>
      <c r="AF221" s="21">
        <f t="shared" si="32"/>
        <v>67.99108840279348</v>
      </c>
      <c r="AG221" s="21">
        <f t="shared" si="32"/>
        <v>68.392555409772697</v>
      </c>
      <c r="AH221" s="21">
        <f t="shared" si="32"/>
        <v>68.823980843084783</v>
      </c>
      <c r="AI221" s="21">
        <f t="shared" si="32"/>
        <v>69.285123846583531</v>
      </c>
      <c r="AJ221" s="21">
        <f t="shared" si="32"/>
        <v>70.10478266836445</v>
      </c>
      <c r="AK221" s="21">
        <f t="shared" si="32"/>
        <v>70.960644228003176</v>
      </c>
      <c r="AL221" s="21">
        <f t="shared" si="32"/>
        <v>71.852995046922132</v>
      </c>
      <c r="AM221" s="21">
        <f t="shared" si="32"/>
        <v>72.782142399234004</v>
      </c>
      <c r="AN221" s="21">
        <f t="shared" si="32"/>
        <v>73.748405873261348</v>
      </c>
      <c r="AO221" s="21">
        <f t="shared" si="32"/>
        <v>74.752141394809513</v>
      </c>
      <c r="AP221" s="21">
        <f t="shared" si="32"/>
        <v>75.793720284121676</v>
      </c>
      <c r="AQ221" s="21">
        <f t="shared" si="32"/>
        <v>76.87353333404215</v>
      </c>
      <c r="AR221" s="21">
        <f t="shared" si="32"/>
        <v>77.991992416654611</v>
      </c>
      <c r="AS221" s="21">
        <f t="shared" si="32"/>
        <v>79.149530588212414</v>
      </c>
      <c r="AT221" s="21">
        <f t="shared" si="32"/>
        <v>80.346602207629189</v>
      </c>
      <c r="AU221" s="21">
        <f t="shared" si="32"/>
        <v>81.583683067310616</v>
      </c>
      <c r="AV221" s="21">
        <f t="shared" si="32"/>
        <v>82.861270535612945</v>
      </c>
      <c r="AW221" s="21">
        <f t="shared" si="32"/>
        <v>84.179883712872694</v>
      </c>
      <c r="AX221" s="21">
        <f t="shared" si="32"/>
        <v>85.540063600408914</v>
      </c>
      <c r="AY221" s="21">
        <f t="shared" si="32"/>
        <v>86.942373282237426</v>
      </c>
      <c r="AZ221" s="21">
        <f t="shared" si="32"/>
        <v>88.387398119503615</v>
      </c>
      <c r="BA221" s="21">
        <f t="shared" si="32"/>
        <v>89.861928666237773</v>
      </c>
      <c r="BB221" s="21">
        <f t="shared" si="32"/>
        <v>91.370590315188721</v>
      </c>
    </row>
    <row r="222" spans="1:54" outlineLevel="2">
      <c r="A222" s="475"/>
      <c r="B222" s="150" t="s">
        <v>489</v>
      </c>
      <c r="C222" s="19"/>
      <c r="D222" s="135" t="s">
        <v>379</v>
      </c>
      <c r="E222" s="21">
        <f>SUM(E210:E212,E215:E218)</f>
        <v>6.3119825770097151</v>
      </c>
      <c r="F222" s="21">
        <f t="shared" ref="F222:BB222" si="33">SUM(F210:F212,F215:F218)</f>
        <v>6.4150008097439564</v>
      </c>
      <c r="G222" s="21">
        <f t="shared" si="33"/>
        <v>6.5204685452047757</v>
      </c>
      <c r="H222" s="21">
        <f t="shared" si="33"/>
        <v>6.6284252403391033</v>
      </c>
      <c r="I222" s="21">
        <f t="shared" si="33"/>
        <v>6.7389093082230742</v>
      </c>
      <c r="J222" s="21">
        <f t="shared" si="33"/>
        <v>6.851948326575271</v>
      </c>
      <c r="K222" s="21">
        <f t="shared" si="33"/>
        <v>6.8698285650759869</v>
      </c>
      <c r="L222" s="21">
        <f t="shared" si="33"/>
        <v>6.8503353120639527</v>
      </c>
      <c r="M222" s="21">
        <f t="shared" si="33"/>
        <v>6.8349094526466914</v>
      </c>
      <c r="N222" s="21">
        <f t="shared" si="33"/>
        <v>6.8234782534760416</v>
      </c>
      <c r="O222" s="21">
        <f t="shared" si="33"/>
        <v>6.8159725911612039</v>
      </c>
      <c r="P222" s="21">
        <f t="shared" si="33"/>
        <v>6.8123268547562885</v>
      </c>
      <c r="Q222" s="21">
        <f t="shared" si="33"/>
        <v>6.8108714723865207</v>
      </c>
      <c r="R222" s="21">
        <f t="shared" si="33"/>
        <v>6.8049411635666202</v>
      </c>
      <c r="S222" s="21">
        <f t="shared" si="33"/>
        <v>6.8028041147368086</v>
      </c>
      <c r="T222" s="21">
        <f t="shared" si="33"/>
        <v>6.8043997743481617</v>
      </c>
      <c r="U222" s="21">
        <f t="shared" si="33"/>
        <v>6.809221728999943</v>
      </c>
      <c r="V222" s="21">
        <f t="shared" si="33"/>
        <v>6.8153623845183899</v>
      </c>
      <c r="W222" s="21">
        <f t="shared" si="33"/>
        <v>6.8250860796492576</v>
      </c>
      <c r="X222" s="21">
        <f t="shared" si="33"/>
        <v>6.8383340736818283</v>
      </c>
      <c r="Y222" s="21">
        <f t="shared" si="33"/>
        <v>6.8550470626206241</v>
      </c>
      <c r="Z222" s="21">
        <f t="shared" si="33"/>
        <v>6.8751986738091526</v>
      </c>
      <c r="AA222" s="21">
        <f t="shared" si="33"/>
        <v>6.898746263650855</v>
      </c>
      <c r="AB222" s="21">
        <f t="shared" si="33"/>
        <v>6.9256499031041701</v>
      </c>
      <c r="AC222" s="21">
        <f t="shared" si="33"/>
        <v>66.971784394645468</v>
      </c>
      <c r="AD222" s="21">
        <f t="shared" si="33"/>
        <v>67.281791705211006</v>
      </c>
      <c r="AE222" s="21">
        <f t="shared" si="33"/>
        <v>67.622612529092578</v>
      </c>
      <c r="AF222" s="21">
        <f t="shared" si="33"/>
        <v>67.993940216768252</v>
      </c>
      <c r="AG222" s="21">
        <f t="shared" si="33"/>
        <v>68.395490591180774</v>
      </c>
      <c r="AH222" s="21">
        <f t="shared" si="33"/>
        <v>68.827001446174904</v>
      </c>
      <c r="AI222" s="21">
        <f t="shared" si="33"/>
        <v>69.288232095901577</v>
      </c>
      <c r="AJ222" s="21">
        <f t="shared" si="33"/>
        <v>70.107996302592824</v>
      </c>
      <c r="AK222" s="21">
        <f t="shared" si="33"/>
        <v>70.963966464249197</v>
      </c>
      <c r="AL222" s="21">
        <f t="shared" si="33"/>
        <v>71.856429197728062</v>
      </c>
      <c r="AM222" s="21">
        <f t="shared" si="33"/>
        <v>72.78569188088872</v>
      </c>
      <c r="AN222" s="21">
        <f t="shared" si="33"/>
        <v>73.75207420025707</v>
      </c>
      <c r="AO222" s="21">
        <f t="shared" si="33"/>
        <v>74.755932170220134</v>
      </c>
      <c r="AP222" s="21">
        <f t="shared" si="33"/>
        <v>75.797637212077632</v>
      </c>
      <c r="AQ222" s="21">
        <f t="shared" si="33"/>
        <v>76.877580223765293</v>
      </c>
      <c r="AR222" s="21">
        <f t="shared" si="33"/>
        <v>77.996173183375788</v>
      </c>
      <c r="AS222" s="21">
        <f t="shared" si="33"/>
        <v>79.153849254460667</v>
      </c>
      <c r="AT222" s="21">
        <f t="shared" si="33"/>
        <v>80.351062906361861</v>
      </c>
      <c r="AU222" s="21">
        <f t="shared" si="33"/>
        <v>81.588290045953414</v>
      </c>
      <c r="AV222" s="21">
        <f t="shared" si="33"/>
        <v>82.866028158663326</v>
      </c>
      <c r="AW222" s="21">
        <f t="shared" si="33"/>
        <v>84.184796464612745</v>
      </c>
      <c r="AX222" s="21">
        <f t="shared" si="33"/>
        <v>85.545136088057546</v>
      </c>
      <c r="AY222" s="21">
        <f t="shared" si="33"/>
        <v>86.947610239318067</v>
      </c>
      <c r="AZ222" s="21">
        <f t="shared" si="33"/>
        <v>88.392804409166118</v>
      </c>
      <c r="BA222" s="21">
        <f t="shared" si="33"/>
        <v>89.867509284545406</v>
      </c>
      <c r="BB222" s="21">
        <f t="shared" si="33"/>
        <v>91.376350230579092</v>
      </c>
    </row>
    <row r="223" spans="1:54" outlineLevel="2">
      <c r="B223" s="19"/>
      <c r="C223" s="19"/>
      <c r="D223" s="19"/>
      <c r="E223" s="15"/>
    </row>
    <row r="224" spans="1:54" outlineLevel="2">
      <c r="A224" s="473" t="s">
        <v>490</v>
      </c>
      <c r="B224" s="150" t="s">
        <v>487</v>
      </c>
      <c r="C224" s="19"/>
      <c r="D224" s="135" t="s">
        <v>379</v>
      </c>
      <c r="E224" s="21">
        <f>E204-Baseline!E204</f>
        <v>6.3113649596353012</v>
      </c>
      <c r="F224" s="21">
        <f>F204-Baseline!F204</f>
        <v>12.725735328210787</v>
      </c>
      <c r="G224" s="21">
        <f>G204-Baseline!G204</f>
        <v>19.245555322147666</v>
      </c>
      <c r="H224" s="21">
        <f>H204-Baseline!H204</f>
        <v>25.873312956467615</v>
      </c>
      <c r="I224" s="21">
        <f>I204-Baseline!I204</f>
        <v>32.611539194055005</v>
      </c>
      <c r="J224" s="21">
        <f>J204-Baseline!J204</f>
        <v>39.462788075121672</v>
      </c>
      <c r="K224" s="21">
        <f>K204-Baseline!K204</f>
        <v>46.33189514222822</v>
      </c>
      <c r="L224" s="21">
        <f>L204-Baseline!L204</f>
        <v>53.181490546325861</v>
      </c>
      <c r="M224" s="21">
        <f>M204-Baseline!M204</f>
        <v>60.015640664181646</v>
      </c>
      <c r="N224" s="21">
        <f>N204-Baseline!N204</f>
        <v>66.838334247662047</v>
      </c>
      <c r="O224" s="21">
        <f>O204-Baseline!O204</f>
        <v>73.653500529626342</v>
      </c>
      <c r="P224" s="21">
        <f>P204-Baseline!P204</f>
        <v>80.464998296952757</v>
      </c>
      <c r="Q224" s="21">
        <f>Q204-Baseline!Q204</f>
        <v>87.275016720717446</v>
      </c>
      <c r="R224" s="21">
        <f>R204-Baseline!R204</f>
        <v>94.079084756913886</v>
      </c>
      <c r="S224" s="21">
        <f>S204-Baseline!S204</f>
        <v>100.88098995431064</v>
      </c>
      <c r="T224" s="21">
        <f>T204-Baseline!T204</f>
        <v>107.6844637314974</v>
      </c>
      <c r="U224" s="21">
        <f>U204-Baseline!U204</f>
        <v>114.4927310433127</v>
      </c>
      <c r="V224" s="21">
        <f>V204-Baseline!V204</f>
        <v>121.30711459531909</v>
      </c>
      <c r="W224" s="21">
        <f>W204-Baseline!W204</f>
        <v>128.13119065829659</v>
      </c>
      <c r="X224" s="21">
        <f>X204-Baseline!X204</f>
        <v>134.96848757968647</v>
      </c>
      <c r="Y224" s="21">
        <f>Y204-Baseline!Y204</f>
        <v>141.82246332092149</v>
      </c>
      <c r="Z224" s="21">
        <f>Z204-Baseline!Z204</f>
        <v>148.69656059453766</v>
      </c>
      <c r="AA224" s="21">
        <f>AA204-Baseline!AA204</f>
        <v>155.5941738596099</v>
      </c>
      <c r="AB224" s="21">
        <f>AB204-Baseline!AB204</f>
        <v>162.51865758492204</v>
      </c>
      <c r="AC224" s="21">
        <f>AC204-Baseline!AC204</f>
        <v>229.48913842331535</v>
      </c>
      <c r="AD224" s="21">
        <f>AD204-Baseline!AD204</f>
        <v>296.76958849988102</v>
      </c>
      <c r="AE224" s="21">
        <f>AE204-Baseline!AE204</f>
        <v>364.39082079426998</v>
      </c>
      <c r="AF224" s="21">
        <f>AF204-Baseline!AF204</f>
        <v>432.38334094618239</v>
      </c>
      <c r="AG224" s="21">
        <f>AG204-Baseline!AG204</f>
        <v>500.77737058242565</v>
      </c>
      <c r="AH224" s="21">
        <f>AH204-Baseline!AH204</f>
        <v>569.60286920028238</v>
      </c>
      <c r="AI224" s="21">
        <f>AI204-Baseline!AI204</f>
        <v>638.88955555610255</v>
      </c>
      <c r="AJ224" s="21">
        <f>AJ204-Baseline!AJ204</f>
        <v>708.9959544213732</v>
      </c>
      <c r="AK224" s="21">
        <f>AK204-Baseline!AK204</f>
        <v>779.95827014262784</v>
      </c>
      <c r="AL224" s="21">
        <f>AL204-Baseline!AL204</f>
        <v>851.81299367601434</v>
      </c>
      <c r="AM224" s="21">
        <f>AM204-Baseline!AM204</f>
        <v>924.59692331205054</v>
      </c>
      <c r="AN224" s="21">
        <f>AN204-Baseline!AN204</f>
        <v>998.34717697288465</v>
      </c>
      <c r="AO224" s="21">
        <f>AO204-Baseline!AO204</f>
        <v>1073.1012285457487</v>
      </c>
      <c r="AP224" s="21">
        <f>AP204-Baseline!AP204</f>
        <v>1148.8969232913494</v>
      </c>
      <c r="AQ224" s="21">
        <f>AQ204-Baseline!AQ204</f>
        <v>1225.7724973219072</v>
      </c>
      <c r="AR224" s="21">
        <f>AR204-Baseline!AR204</f>
        <v>1303.7665986748113</v>
      </c>
      <c r="AS224" s="21">
        <f>AS204-Baseline!AS204</f>
        <v>1382.918308497427</v>
      </c>
      <c r="AT224" s="21">
        <f>AT204-Baseline!AT204</f>
        <v>1463.2671623528545</v>
      </c>
      <c r="AU224" s="21">
        <f>AU204-Baseline!AU204</f>
        <v>1544.8531716560831</v>
      </c>
      <c r="AV224" s="21">
        <f>AV204-Baseline!AV204</f>
        <v>1627.7168452507422</v>
      </c>
      <c r="AW224" s="21">
        <f>AW204-Baseline!AW204</f>
        <v>1711.8992111419802</v>
      </c>
      <c r="AX224" s="21">
        <f>AX204-Baseline!AX204</f>
        <v>1797.4418383993932</v>
      </c>
      <c r="AY224" s="21">
        <f>AY204-Baseline!AY204</f>
        <v>1884.3868592416161</v>
      </c>
      <c r="AZ224" s="21">
        <f>AZ204-Baseline!AZ204</f>
        <v>1972.7769913150855</v>
      </c>
      <c r="BA224" s="21">
        <f>BA204-Baseline!BA204</f>
        <v>2062.6417428885243</v>
      </c>
      <c r="BB224" s="21">
        <f>BB204-Baseline!BB204</f>
        <v>2154.0152476104727</v>
      </c>
    </row>
    <row r="225" spans="1:54" outlineLevel="2">
      <c r="A225" s="474"/>
      <c r="B225" s="150" t="s">
        <v>488</v>
      </c>
      <c r="C225" s="19"/>
      <c r="D225" s="135" t="s">
        <v>379</v>
      </c>
      <c r="E225" s="21">
        <f>E205-Baseline!E205</f>
        <v>6.310751233637502</v>
      </c>
      <c r="F225" s="21">
        <f>F205-Baseline!F205</f>
        <v>12.72448877963245</v>
      </c>
      <c r="G225" s="21">
        <f>G205-Baseline!G205</f>
        <v>19.243660954404479</v>
      </c>
      <c r="H225" s="21">
        <f>H205-Baseline!H205</f>
        <v>25.870755495798232</v>
      </c>
      <c r="I225" s="21">
        <f>I205-Baseline!I205</f>
        <v>32.608298518005519</v>
      </c>
      <c r="J225" s="21">
        <f>J205-Baseline!J205</f>
        <v>39.458843674963283</v>
      </c>
      <c r="K225" s="21">
        <f>K205-Baseline!K205</f>
        <v>46.327230737391602</v>
      </c>
      <c r="L225" s="21">
        <f>L205-Baseline!L205</f>
        <v>53.176084835898699</v>
      </c>
      <c r="M225" s="21">
        <f>M205-Baseline!M205</f>
        <v>60.009471944162733</v>
      </c>
      <c r="N225" s="21">
        <f>N205-Baseline!N205</f>
        <v>66.831385259064234</v>
      </c>
      <c r="O225" s="21">
        <f>O205-Baseline!O205</f>
        <v>73.645748809188063</v>
      </c>
      <c r="P225" s="21">
        <f>P205-Baseline!P205</f>
        <v>80.456420965765474</v>
      </c>
      <c r="Q225" s="21">
        <f>Q205-Baseline!Q205</f>
        <v>87.265590480195883</v>
      </c>
      <c r="R225" s="21">
        <f>R205-Baseline!R205</f>
        <v>94.068780773834973</v>
      </c>
      <c r="S225" s="21">
        <f>S205-Baseline!S205</f>
        <v>100.86978380860582</v>
      </c>
      <c r="T225" s="21">
        <f>T205-Baseline!T205</f>
        <v>107.67233056010976</v>
      </c>
      <c r="U225" s="21">
        <f>U205-Baseline!U205</f>
        <v>114.47964553709308</v>
      </c>
      <c r="V225" s="21">
        <f>V205-Baseline!V205</f>
        <v>121.29304559891197</v>
      </c>
      <c r="W225" s="21">
        <f>W205-Baseline!W205</f>
        <v>128.11611188663025</v>
      </c>
      <c r="X225" s="21">
        <f>X205-Baseline!X205</f>
        <v>134.95236674168802</v>
      </c>
      <c r="Y225" s="21">
        <f>Y205-Baseline!Y205</f>
        <v>141.80527314067965</v>
      </c>
      <c r="Z225" s="21">
        <f>Z205-Baseline!Z205</f>
        <v>148.67826762469599</v>
      </c>
      <c r="AA225" s="21">
        <f>AA205-Baseline!AA205</f>
        <v>155.57474402632076</v>
      </c>
      <c r="AB225" s="21">
        <f>AB205-Baseline!AB205</f>
        <v>162.49805618206179</v>
      </c>
      <c r="AC225" s="21">
        <f>AC205-Baseline!AC205</f>
        <v>229.46722664195164</v>
      </c>
      <c r="AD225" s="21">
        <f>AD205-Baseline!AD205</f>
        <v>296.74632721274008</v>
      </c>
      <c r="AE225" s="21">
        <f>AE205-Baseline!AE205</f>
        <v>364.36616928725402</v>
      </c>
      <c r="AF225" s="21">
        <f>AF205-Baseline!AF205</f>
        <v>432.3572576900475</v>
      </c>
      <c r="AG225" s="21">
        <f>AG205-Baseline!AG205</f>
        <v>500.74981309982019</v>
      </c>
      <c r="AH225" s="21">
        <f>AH205-Baseline!AH205</f>
        <v>569.57379394290501</v>
      </c>
      <c r="AI225" s="21">
        <f>AI205-Baseline!AI205</f>
        <v>638.85891778948849</v>
      </c>
      <c r="AJ225" s="21">
        <f>AJ205-Baseline!AJ205</f>
        <v>708.96370045785295</v>
      </c>
      <c r="AK225" s="21">
        <f>AK205-Baseline!AK205</f>
        <v>779.92434468585611</v>
      </c>
      <c r="AL225" s="21">
        <f>AL205-Baseline!AL205</f>
        <v>851.77733973277827</v>
      </c>
      <c r="AM225" s="21">
        <f>AM205-Baseline!AM205</f>
        <v>924.55948213201225</v>
      </c>
      <c r="AN225" s="21">
        <f>AN205-Baseline!AN205</f>
        <v>998.30788800527364</v>
      </c>
      <c r="AO225" s="21">
        <f>AO205-Baseline!AO205</f>
        <v>1073.0600294000831</v>
      </c>
      <c r="AP225" s="21">
        <f>AP205-Baseline!AP205</f>
        <v>1148.8537496842048</v>
      </c>
      <c r="AQ225" s="21">
        <f>AQ205-Baseline!AQ205</f>
        <v>1225.7272830182469</v>
      </c>
      <c r="AR225" s="21">
        <f>AR205-Baseline!AR205</f>
        <v>1303.7192754349014</v>
      </c>
      <c r="AS225" s="21">
        <f>AS205-Baseline!AS205</f>
        <v>1382.8688060231138</v>
      </c>
      <c r="AT225" s="21">
        <f>AT205-Baseline!AT205</f>
        <v>1463.2154082307429</v>
      </c>
      <c r="AU225" s="21">
        <f>AU205-Baseline!AU205</f>
        <v>1544.7990912980536</v>
      </c>
      <c r="AV225" s="21">
        <f>AV205-Baseline!AV205</f>
        <v>1627.6603618336665</v>
      </c>
      <c r="AW225" s="21">
        <f>AW205-Baseline!AW205</f>
        <v>1711.8402455465391</v>
      </c>
      <c r="AX225" s="21">
        <f>AX205-Baseline!AX205</f>
        <v>1797.3803091469481</v>
      </c>
      <c r="AY225" s="21">
        <f>AY205-Baseline!AY205</f>
        <v>1884.3226824291855</v>
      </c>
      <c r="AZ225" s="21">
        <f>AZ205-Baseline!AZ205</f>
        <v>1972.7100805486891</v>
      </c>
      <c r="BA225" s="21">
        <f>BA205-Baseline!BA205</f>
        <v>2062.5720092149268</v>
      </c>
      <c r="BB225" s="21">
        <f>BB205-Baseline!BB205</f>
        <v>2153.9425995301153</v>
      </c>
    </row>
    <row r="226" spans="1:54" outlineLevel="2">
      <c r="A226" s="475"/>
      <c r="B226" s="150" t="s">
        <v>489</v>
      </c>
      <c r="C226" s="19"/>
      <c r="D226" s="135" t="s">
        <v>379</v>
      </c>
      <c r="E226" s="21">
        <f>E206-Baseline!E206</f>
        <v>6.3119825770097151</v>
      </c>
      <c r="F226" s="21">
        <f>F206-Baseline!F206</f>
        <v>12.726983386753671</v>
      </c>
      <c r="G226" s="21">
        <f>G206-Baseline!G206</f>
        <v>19.247451931958448</v>
      </c>
      <c r="H226" s="21">
        <f>H206-Baseline!H206</f>
        <v>25.87587717229755</v>
      </c>
      <c r="I226" s="21">
        <f>I206-Baseline!I206</f>
        <v>32.614786480520621</v>
      </c>
      <c r="J226" s="21">
        <f>J206-Baseline!J206</f>
        <v>39.466734807095889</v>
      </c>
      <c r="K226" s="21">
        <f>K206-Baseline!K206</f>
        <v>46.336563372171874</v>
      </c>
      <c r="L226" s="21">
        <f>L206-Baseline!L206</f>
        <v>53.186898684235828</v>
      </c>
      <c r="M226" s="21">
        <f>M206-Baseline!M206</f>
        <v>60.02180813688252</v>
      </c>
      <c r="N226" s="21">
        <f>N206-Baseline!N206</f>
        <v>66.845286390358567</v>
      </c>
      <c r="O226" s="21">
        <f>O206-Baseline!O206</f>
        <v>73.661258981519765</v>
      </c>
      <c r="P226" s="21">
        <f>P206-Baseline!P206</f>
        <v>80.473585836276058</v>
      </c>
      <c r="Q226" s="21">
        <f>Q206-Baseline!Q206</f>
        <v>87.284457308662581</v>
      </c>
      <c r="R226" s="21">
        <f>R206-Baseline!R206</f>
        <v>94.089398472229206</v>
      </c>
      <c r="S226" s="21">
        <f>S206-Baseline!S206</f>
        <v>100.89220258696602</v>
      </c>
      <c r="T226" s="21">
        <f>T206-Baseline!T206</f>
        <v>107.69660236131418</v>
      </c>
      <c r="U226" s="21">
        <f>U206-Baseline!U206</f>
        <v>114.50582409031412</v>
      </c>
      <c r="V226" s="21">
        <f>V206-Baseline!V206</f>
        <v>121.32118647483252</v>
      </c>
      <c r="W226" s="21">
        <f>W206-Baseline!W206</f>
        <v>128.14627255448178</v>
      </c>
      <c r="X226" s="21">
        <f>X206-Baseline!X206</f>
        <v>134.98460662816362</v>
      </c>
      <c r="Y226" s="21">
        <f>Y206-Baseline!Y206</f>
        <v>141.83965369078425</v>
      </c>
      <c r="Z226" s="21">
        <f>Z206-Baseline!Z206</f>
        <v>148.71485236459341</v>
      </c>
      <c r="AA226" s="21">
        <f>AA206-Baseline!AA206</f>
        <v>155.61359862824426</v>
      </c>
      <c r="AB226" s="21">
        <f>AB206-Baseline!AB206</f>
        <v>162.53924853134842</v>
      </c>
      <c r="AC226" s="21">
        <f>AC206-Baseline!AC206</f>
        <v>229.5110329259939</v>
      </c>
      <c r="AD226" s="21">
        <f>AD206-Baseline!AD206</f>
        <v>296.79282463120489</v>
      </c>
      <c r="AE226" s="21">
        <f>AE206-Baseline!AE206</f>
        <v>364.41543716029747</v>
      </c>
      <c r="AF226" s="21">
        <f>AF206-Baseline!AF206</f>
        <v>432.40937737706571</v>
      </c>
      <c r="AG226" s="21">
        <f>AG206-Baseline!AG206</f>
        <v>500.80486796824647</v>
      </c>
      <c r="AH226" s="21">
        <f>AH206-Baseline!AH206</f>
        <v>569.63186941442132</v>
      </c>
      <c r="AI226" s="21">
        <f>AI206-Baseline!AI206</f>
        <v>638.92010151032287</v>
      </c>
      <c r="AJ226" s="21">
        <f>AJ206-Baseline!AJ206</f>
        <v>709.02809781291569</v>
      </c>
      <c r="AK226" s="21">
        <f>AK206-Baseline!AK206</f>
        <v>779.9920642771649</v>
      </c>
      <c r="AL226" s="21">
        <f>AL206-Baseline!AL206</f>
        <v>851.84849347489296</v>
      </c>
      <c r="AM226" s="21">
        <f>AM206-Baseline!AM206</f>
        <v>924.63418535578171</v>
      </c>
      <c r="AN226" s="21">
        <f>AN206-Baseline!AN206</f>
        <v>998.38625955603879</v>
      </c>
      <c r="AO226" s="21">
        <f>AO206-Baseline!AO206</f>
        <v>1073.1421917262589</v>
      </c>
      <c r="AP226" s="21">
        <f>AP206-Baseline!AP206</f>
        <v>1148.9398289383366</v>
      </c>
      <c r="AQ226" s="21">
        <f>AQ206-Baseline!AQ206</f>
        <v>1225.817409162102</v>
      </c>
      <c r="AR226" s="21">
        <f>AR206-Baseline!AR206</f>
        <v>1303.8135823454777</v>
      </c>
      <c r="AS226" s="21">
        <f>AS206-Baseline!AS206</f>
        <v>1382.9674315999384</v>
      </c>
      <c r="AT226" s="21">
        <f>AT206-Baseline!AT206</f>
        <v>1463.3184945063003</v>
      </c>
      <c r="AU226" s="21">
        <f>AU206-Baseline!AU206</f>
        <v>1544.9067845522538</v>
      </c>
      <c r="AV226" s="21">
        <f>AV206-Baseline!AV206</f>
        <v>1627.7728127109172</v>
      </c>
      <c r="AW226" s="21">
        <f>AW206-Baseline!AW206</f>
        <v>1711.9576091755298</v>
      </c>
      <c r="AX226" s="21">
        <f>AX206-Baseline!AX206</f>
        <v>1797.5027452635873</v>
      </c>
      <c r="AY226" s="21">
        <f>AY206-Baseline!AY206</f>
        <v>1884.4503555029053</v>
      </c>
      <c r="AZ226" s="21">
        <f>AZ206-Baseline!AZ206</f>
        <v>1972.8431599120713</v>
      </c>
      <c r="BA226" s="21">
        <f>BA206-Baseline!BA206</f>
        <v>2062.7106691966169</v>
      </c>
      <c r="BB226" s="21">
        <f>BB206-Baseline!BB206</f>
        <v>2154.0870194271961</v>
      </c>
    </row>
    <row r="227" spans="1:54" outlineLevel="1">
      <c r="B227" s="19"/>
      <c r="C227" s="19"/>
      <c r="D227" s="19"/>
      <c r="E227" s="15"/>
    </row>
    <row r="228" spans="1:54" ht="14" outlineLevel="1" thickBot="1">
      <c r="B228" s="19"/>
      <c r="C228" s="19"/>
      <c r="D228" s="19"/>
      <c r="E228" s="130">
        <v>2027</v>
      </c>
      <c r="F228" s="130">
        <v>2028</v>
      </c>
      <c r="G228" s="130">
        <v>2029</v>
      </c>
      <c r="H228" s="130">
        <v>2030</v>
      </c>
      <c r="I228" s="130">
        <v>2031</v>
      </c>
      <c r="J228" s="130">
        <v>2032</v>
      </c>
      <c r="K228" s="130">
        <v>2033</v>
      </c>
      <c r="L228" s="130">
        <v>2034</v>
      </c>
      <c r="M228" s="130">
        <v>2035</v>
      </c>
      <c r="N228" s="130">
        <v>2036</v>
      </c>
      <c r="O228" s="130">
        <v>2037</v>
      </c>
      <c r="P228" s="130">
        <v>2038</v>
      </c>
      <c r="Q228" s="130">
        <v>2039</v>
      </c>
      <c r="R228" s="130">
        <v>2040</v>
      </c>
      <c r="S228" s="130">
        <v>2041</v>
      </c>
      <c r="T228" s="130">
        <v>2042</v>
      </c>
      <c r="U228" s="130">
        <v>2043</v>
      </c>
      <c r="V228" s="130">
        <v>2044</v>
      </c>
      <c r="W228" s="130">
        <v>2045</v>
      </c>
      <c r="X228" s="130">
        <v>2046</v>
      </c>
      <c r="Y228" s="130">
        <v>2047</v>
      </c>
      <c r="Z228" s="130">
        <v>2048</v>
      </c>
      <c r="AA228" s="130">
        <v>2049</v>
      </c>
      <c r="AB228" s="130">
        <v>2050</v>
      </c>
      <c r="AC228" s="130">
        <v>2051</v>
      </c>
      <c r="AD228" s="130">
        <v>2052</v>
      </c>
      <c r="AE228" s="130">
        <v>2053</v>
      </c>
      <c r="AF228" s="130">
        <v>2054</v>
      </c>
      <c r="AG228" s="130">
        <v>2055</v>
      </c>
      <c r="AH228" s="130">
        <v>2056</v>
      </c>
      <c r="AI228" s="130">
        <v>2057</v>
      </c>
      <c r="AJ228" s="130">
        <v>2058</v>
      </c>
      <c r="AK228" s="130">
        <v>2059</v>
      </c>
      <c r="AL228" s="130">
        <v>2060</v>
      </c>
      <c r="AM228" s="130">
        <v>2061</v>
      </c>
      <c r="AN228" s="130">
        <v>2062</v>
      </c>
      <c r="AO228" s="130">
        <v>2063</v>
      </c>
      <c r="AP228" s="130">
        <v>2064</v>
      </c>
      <c r="AQ228" s="130">
        <v>2065</v>
      </c>
      <c r="AR228" s="130">
        <v>2066</v>
      </c>
      <c r="AS228" s="130">
        <v>2067</v>
      </c>
      <c r="AT228" s="130">
        <v>2068</v>
      </c>
      <c r="AU228" s="130">
        <v>2069</v>
      </c>
      <c r="AV228" s="130">
        <v>2070</v>
      </c>
      <c r="AW228" s="130">
        <v>2071</v>
      </c>
      <c r="AX228" s="130">
        <v>2072</v>
      </c>
      <c r="AY228" s="130">
        <v>2073</v>
      </c>
      <c r="AZ228" s="130">
        <v>2074</v>
      </c>
      <c r="BA228" s="130">
        <v>2075</v>
      </c>
      <c r="BB228" s="130">
        <v>2076</v>
      </c>
    </row>
    <row r="229" spans="1:54" ht="14.5" outlineLevel="1" thickTop="1" thickBot="1">
      <c r="A229" s="57"/>
      <c r="B229" s="56" t="s">
        <v>494</v>
      </c>
      <c r="C229" s="57"/>
      <c r="D229" s="56" t="s">
        <v>379</v>
      </c>
      <c r="E229" s="92"/>
      <c r="F229" s="92"/>
      <c r="G229" s="92"/>
      <c r="H229" s="92"/>
      <c r="I229" s="92"/>
      <c r="J229" s="92"/>
      <c r="K229" s="92"/>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2"/>
      <c r="AM229" s="92"/>
      <c r="AN229" s="92"/>
      <c r="AO229" s="92"/>
      <c r="AP229" s="92"/>
      <c r="AQ229" s="92"/>
      <c r="AR229" s="92"/>
      <c r="AS229" s="92"/>
      <c r="AT229" s="92"/>
      <c r="AU229" s="92"/>
      <c r="AV229" s="92"/>
      <c r="AW229" s="92"/>
      <c r="AX229" s="92"/>
      <c r="AY229" s="92"/>
      <c r="AZ229" s="92"/>
      <c r="BA229" s="92"/>
      <c r="BB229" s="93"/>
    </row>
    <row r="230" spans="1:54" ht="14" outlineLevel="1" thickTop="1">
      <c r="B230" s="19"/>
      <c r="C230" s="19"/>
      <c r="D230" s="19"/>
      <c r="E230" s="15"/>
    </row>
    <row r="231" spans="1:54">
      <c r="B231" s="19"/>
      <c r="C231" s="19"/>
      <c r="D231" s="19"/>
      <c r="E231" s="15"/>
    </row>
    <row r="232" spans="1:54">
      <c r="B232" s="19"/>
      <c r="C232" s="19"/>
      <c r="D232" s="19"/>
      <c r="E232" s="15"/>
    </row>
    <row r="233" spans="1:54">
      <c r="B233" s="19"/>
      <c r="C233" s="19"/>
      <c r="D233" s="19"/>
      <c r="E233" s="15"/>
    </row>
    <row r="234" spans="1:54">
      <c r="B234" s="19"/>
      <c r="C234" s="19"/>
      <c r="D234" s="19"/>
      <c r="E234" s="15"/>
    </row>
    <row r="235" spans="1:54">
      <c r="B235" s="19"/>
      <c r="C235" s="19"/>
      <c r="D235" s="19"/>
      <c r="E235" s="15"/>
    </row>
    <row r="236" spans="1:54">
      <c r="B236" s="19"/>
      <c r="C236" s="19"/>
      <c r="D236" s="19"/>
      <c r="E236" s="15"/>
    </row>
    <row r="237" spans="1:54">
      <c r="B237" s="19"/>
      <c r="C237" s="19"/>
      <c r="D237" s="19"/>
      <c r="E237" s="15"/>
    </row>
    <row r="238" spans="1:54">
      <c r="B238" s="19"/>
      <c r="C238" s="19"/>
      <c r="D238" s="19"/>
      <c r="E238" s="15"/>
    </row>
    <row r="239" spans="1:54">
      <c r="B239" s="19"/>
      <c r="C239" s="19"/>
      <c r="D239" s="19"/>
      <c r="E239" s="15"/>
    </row>
    <row r="240" spans="1:54">
      <c r="B240" s="19"/>
      <c r="C240" s="19"/>
      <c r="D240" s="19"/>
      <c r="E240" s="15"/>
    </row>
    <row r="241" spans="2:5">
      <c r="B241" s="19"/>
      <c r="C241" s="19"/>
      <c r="D241" s="19"/>
      <c r="E241" s="15"/>
    </row>
    <row r="242" spans="2:5">
      <c r="B242" s="19"/>
      <c r="C242" s="19"/>
      <c r="D242" s="19"/>
      <c r="E242" s="15"/>
    </row>
    <row r="243" spans="2:5">
      <c r="B243" s="19"/>
      <c r="C243" s="19"/>
      <c r="D243" s="19"/>
      <c r="E243" s="15"/>
    </row>
    <row r="244" spans="2:5">
      <c r="B244" s="19"/>
      <c r="C244" s="19"/>
      <c r="D244" s="19"/>
      <c r="E244" s="15"/>
    </row>
    <row r="245" spans="2:5">
      <c r="B245" s="19"/>
      <c r="C245" s="19"/>
      <c r="D245" s="19"/>
      <c r="E245" s="15"/>
    </row>
    <row r="246" spans="2:5">
      <c r="B246" s="19"/>
      <c r="C246" s="19"/>
      <c r="D246" s="19"/>
      <c r="E246" s="15"/>
    </row>
    <row r="247" spans="2:5">
      <c r="B247" s="19"/>
      <c r="C247" s="19"/>
      <c r="D247" s="19"/>
      <c r="E247" s="15"/>
    </row>
    <row r="248" spans="2:5">
      <c r="B248" s="19"/>
      <c r="C248" s="19"/>
      <c r="D248" s="19"/>
      <c r="E248" s="15"/>
    </row>
    <row r="249" spans="2:5">
      <c r="B249" s="19"/>
      <c r="C249" s="19"/>
      <c r="D249" s="19"/>
      <c r="E249" s="15"/>
    </row>
    <row r="250" spans="2:5">
      <c r="B250" s="19"/>
      <c r="C250" s="19"/>
      <c r="D250" s="19"/>
      <c r="E250" s="15"/>
    </row>
    <row r="251" spans="2:5">
      <c r="B251" s="19"/>
      <c r="C251" s="19"/>
      <c r="D251" s="19"/>
      <c r="E251" s="15"/>
    </row>
    <row r="252" spans="2:5">
      <c r="B252" s="19"/>
      <c r="C252" s="19"/>
      <c r="D252" s="19"/>
      <c r="E252" s="15"/>
    </row>
    <row r="253" spans="2:5">
      <c r="B253" s="19"/>
      <c r="C253" s="19"/>
      <c r="D253" s="19"/>
      <c r="E253" s="15"/>
    </row>
    <row r="254" spans="2:5">
      <c r="B254" s="19"/>
      <c r="C254" s="19"/>
      <c r="D254" s="19"/>
      <c r="E254" s="15"/>
    </row>
    <row r="255" spans="2:5">
      <c r="B255" s="19"/>
      <c r="C255" s="19"/>
      <c r="D255" s="19"/>
      <c r="E255" s="15"/>
    </row>
    <row r="256" spans="2:5">
      <c r="B256" s="19"/>
      <c r="C256" s="19"/>
      <c r="D256" s="19"/>
      <c r="E256" s="15"/>
    </row>
    <row r="257" spans="2:5">
      <c r="B257" s="19"/>
      <c r="C257" s="19"/>
      <c r="D257" s="19"/>
      <c r="E257" s="15"/>
    </row>
    <row r="258" spans="2:5">
      <c r="B258" s="19"/>
      <c r="C258" s="19"/>
      <c r="D258" s="19"/>
      <c r="E258" s="15"/>
    </row>
    <row r="259" spans="2:5">
      <c r="B259" s="19"/>
      <c r="C259" s="19"/>
      <c r="D259" s="19"/>
      <c r="E259" s="15"/>
    </row>
    <row r="260" spans="2:5">
      <c r="B260" s="19"/>
      <c r="C260" s="19"/>
      <c r="D260" s="19"/>
      <c r="E260" s="15"/>
    </row>
    <row r="261" spans="2:5">
      <c r="B261" s="19"/>
      <c r="C261" s="19"/>
      <c r="D261" s="19"/>
      <c r="E261" s="15"/>
    </row>
    <row r="262" spans="2:5">
      <c r="B262" s="19"/>
      <c r="C262" s="19"/>
      <c r="D262" s="19"/>
      <c r="E262" s="15"/>
    </row>
    <row r="263" spans="2:5">
      <c r="B263" s="19"/>
      <c r="C263" s="19"/>
      <c r="D263" s="19"/>
      <c r="E263" s="15"/>
    </row>
    <row r="264" spans="2:5">
      <c r="B264" s="19"/>
      <c r="C264" s="19"/>
      <c r="D264" s="19"/>
      <c r="E264" s="15"/>
    </row>
    <row r="265" spans="2:5">
      <c r="B265" s="19"/>
      <c r="C265" s="19"/>
      <c r="D265" s="19"/>
      <c r="E265" s="15"/>
    </row>
    <row r="266" spans="2:5">
      <c r="B266" s="19"/>
      <c r="C266" s="19"/>
      <c r="D266" s="19"/>
      <c r="E266" s="15"/>
    </row>
    <row r="267" spans="2:5">
      <c r="B267" s="19"/>
      <c r="C267" s="19"/>
      <c r="D267" s="19"/>
      <c r="E267" s="15"/>
    </row>
    <row r="268" spans="2:5">
      <c r="B268" s="19"/>
      <c r="C268" s="19"/>
      <c r="D268" s="19"/>
      <c r="E268" s="15"/>
    </row>
    <row r="269" spans="2:5">
      <c r="B269" s="19"/>
      <c r="C269" s="19"/>
      <c r="D269" s="19"/>
      <c r="E269" s="15"/>
    </row>
    <row r="270" spans="2:5">
      <c r="B270" s="19"/>
      <c r="C270" s="19"/>
      <c r="D270" s="19"/>
      <c r="E270" s="15"/>
    </row>
    <row r="271" spans="2:5">
      <c r="B271" s="19"/>
      <c r="C271" s="19"/>
      <c r="D271" s="19"/>
      <c r="E271" s="15"/>
    </row>
    <row r="272" spans="2:5">
      <c r="B272" s="19"/>
      <c r="C272" s="19"/>
      <c r="D272" s="19"/>
      <c r="E272" s="15"/>
    </row>
    <row r="273" spans="2:5">
      <c r="B273" s="19"/>
      <c r="C273" s="19"/>
      <c r="D273" s="19"/>
      <c r="E273" s="15"/>
    </row>
    <row r="274" spans="2:5">
      <c r="B274" s="19"/>
      <c r="C274" s="19"/>
      <c r="D274" s="19"/>
      <c r="E274" s="15"/>
    </row>
    <row r="275" spans="2:5">
      <c r="B275" s="19"/>
      <c r="C275" s="19"/>
      <c r="D275" s="19"/>
      <c r="E275" s="15"/>
    </row>
    <row r="276" spans="2:5">
      <c r="B276" s="19"/>
      <c r="C276" s="19"/>
      <c r="D276" s="19"/>
      <c r="E276" s="15"/>
    </row>
    <row r="277" spans="2:5">
      <c r="B277" s="19"/>
      <c r="C277" s="19"/>
      <c r="D277" s="19"/>
      <c r="E277" s="15"/>
    </row>
    <row r="278" spans="2:5">
      <c r="B278" s="19"/>
      <c r="C278" s="19"/>
      <c r="D278" s="19"/>
      <c r="E278" s="15"/>
    </row>
    <row r="279" spans="2:5">
      <c r="B279" s="19"/>
      <c r="C279" s="19"/>
      <c r="D279" s="19"/>
      <c r="E279" s="15"/>
    </row>
    <row r="280" spans="2:5">
      <c r="B280" s="19"/>
      <c r="C280" s="19"/>
      <c r="D280" s="19"/>
      <c r="E280" s="15"/>
    </row>
    <row r="281" spans="2:5">
      <c r="B281" s="19"/>
      <c r="C281" s="19"/>
      <c r="D281" s="19"/>
      <c r="E281" s="15"/>
    </row>
    <row r="282" spans="2:5">
      <c r="B282" s="19"/>
      <c r="C282" s="19"/>
      <c r="D282" s="19"/>
      <c r="E282" s="15"/>
    </row>
    <row r="283" spans="2:5">
      <c r="B283" s="19"/>
      <c r="C283" s="19"/>
      <c r="D283" s="19"/>
      <c r="E283" s="15"/>
    </row>
    <row r="284" spans="2:5">
      <c r="B284" s="19"/>
      <c r="C284" s="19"/>
      <c r="D284" s="19"/>
      <c r="E284" s="15"/>
    </row>
    <row r="285" spans="2:5">
      <c r="B285" s="19"/>
      <c r="C285" s="19"/>
      <c r="D285" s="19"/>
      <c r="E285" s="15"/>
    </row>
    <row r="286" spans="2:5">
      <c r="B286" s="19"/>
      <c r="C286" s="19"/>
      <c r="D286" s="19"/>
      <c r="E286" s="15"/>
    </row>
    <row r="287" spans="2:5">
      <c r="B287" s="19"/>
      <c r="C287" s="19"/>
      <c r="D287" s="19"/>
      <c r="E287" s="15"/>
    </row>
    <row r="288" spans="2:5">
      <c r="B288" s="19"/>
      <c r="C288" s="19"/>
      <c r="D288" s="19"/>
      <c r="E288" s="15"/>
    </row>
    <row r="289" spans="2:5">
      <c r="B289" s="19"/>
      <c r="C289" s="19"/>
      <c r="D289" s="19"/>
      <c r="E289" s="15"/>
    </row>
    <row r="290" spans="2:5">
      <c r="B290" s="19"/>
      <c r="C290" s="19"/>
      <c r="D290" s="19"/>
      <c r="E290" s="15"/>
    </row>
    <row r="291" spans="2:5">
      <c r="B291" s="19"/>
      <c r="C291" s="19"/>
      <c r="D291" s="19"/>
      <c r="E291" s="15"/>
    </row>
    <row r="292" spans="2:5">
      <c r="B292" s="19"/>
      <c r="C292" s="19"/>
      <c r="D292" s="19"/>
      <c r="E292" s="15"/>
    </row>
    <row r="293" spans="2:5">
      <c r="B293" s="19"/>
      <c r="C293" s="19"/>
      <c r="D293" s="19"/>
      <c r="E293" s="15"/>
    </row>
    <row r="294" spans="2:5">
      <c r="B294" s="19"/>
      <c r="C294" s="19"/>
      <c r="D294" s="19"/>
      <c r="E294" s="15"/>
    </row>
    <row r="295" spans="2:5">
      <c r="B295" s="19"/>
      <c r="C295" s="19"/>
      <c r="D295" s="19"/>
      <c r="E295" s="15"/>
    </row>
    <row r="296" spans="2:5">
      <c r="B296" s="19"/>
      <c r="C296" s="19"/>
      <c r="D296" s="19"/>
      <c r="E296" s="15"/>
    </row>
    <row r="297" spans="2:5">
      <c r="B297" s="19"/>
      <c r="C297" s="19"/>
      <c r="D297" s="19"/>
      <c r="E297" s="15"/>
    </row>
    <row r="298" spans="2:5">
      <c r="B298" s="19"/>
      <c r="C298" s="19"/>
      <c r="D298" s="19"/>
      <c r="E298" s="15"/>
    </row>
    <row r="299" spans="2:5">
      <c r="B299" s="19"/>
      <c r="C299" s="19"/>
      <c r="D299" s="19"/>
      <c r="E299" s="15"/>
    </row>
    <row r="300" spans="2:5">
      <c r="B300" s="19"/>
      <c r="C300" s="19"/>
      <c r="D300" s="19"/>
      <c r="E300" s="15"/>
    </row>
    <row r="301" spans="2:5">
      <c r="B301" s="19"/>
      <c r="C301" s="19"/>
      <c r="D301" s="19"/>
      <c r="E301" s="15"/>
    </row>
    <row r="302" spans="2:5">
      <c r="B302" s="19"/>
      <c r="C302" s="19"/>
      <c r="D302" s="19"/>
      <c r="E302" s="15"/>
    </row>
    <row r="303" spans="2:5">
      <c r="B303" s="19"/>
      <c r="C303" s="19"/>
      <c r="D303" s="19"/>
      <c r="E303" s="15"/>
    </row>
    <row r="304" spans="2:5">
      <c r="B304" s="19"/>
      <c r="C304" s="19"/>
      <c r="D304" s="19"/>
      <c r="E304" s="15"/>
    </row>
    <row r="305" spans="2:5">
      <c r="B305" s="19"/>
      <c r="C305" s="19"/>
      <c r="D305" s="19"/>
      <c r="E305" s="15"/>
    </row>
    <row r="306" spans="2:5">
      <c r="B306" s="19"/>
      <c r="C306" s="19"/>
      <c r="D306" s="19"/>
      <c r="E306" s="15"/>
    </row>
    <row r="307" spans="2:5">
      <c r="B307" s="19"/>
      <c r="C307" s="19"/>
      <c r="D307" s="19"/>
      <c r="E307" s="15"/>
    </row>
    <row r="308" spans="2:5">
      <c r="B308" s="19"/>
      <c r="C308" s="19"/>
      <c r="D308" s="19"/>
      <c r="E308" s="15"/>
    </row>
    <row r="309" spans="2:5">
      <c r="B309" s="19"/>
      <c r="C309" s="19"/>
      <c r="D309" s="19"/>
      <c r="E309" s="15"/>
    </row>
    <row r="310" spans="2:5" ht="12.75" customHeight="1">
      <c r="B310" s="19"/>
      <c r="C310" s="19"/>
      <c r="D310" s="19"/>
      <c r="E310" s="15"/>
    </row>
    <row r="311" spans="2:5" ht="12.75" customHeight="1">
      <c r="B311" s="19"/>
      <c r="C311" s="19"/>
      <c r="D311" s="19"/>
      <c r="E311" s="15"/>
    </row>
    <row r="312" spans="2:5" ht="12.75" customHeight="1">
      <c r="B312" s="19"/>
      <c r="C312" s="19"/>
      <c r="D312" s="19"/>
      <c r="E312" s="15"/>
    </row>
    <row r="313" spans="2:5" ht="12.75" customHeight="1">
      <c r="B313" s="19"/>
      <c r="C313" s="19"/>
      <c r="D313" s="19"/>
      <c r="E313" s="15"/>
    </row>
    <row r="314" spans="2:5" ht="12.75" customHeight="1">
      <c r="B314" s="19"/>
      <c r="C314" s="19"/>
      <c r="D314" s="19"/>
      <c r="E314" s="15"/>
    </row>
    <row r="315" spans="2:5" ht="12.75" customHeight="1">
      <c r="B315" s="19"/>
      <c r="C315" s="19"/>
      <c r="D315" s="19"/>
      <c r="E315" s="15"/>
    </row>
    <row r="316" spans="2:5" ht="12.75" customHeight="1">
      <c r="B316" s="19"/>
      <c r="C316" s="19"/>
      <c r="D316" s="19"/>
      <c r="E316" s="15"/>
    </row>
    <row r="317" spans="2:5" ht="12.75" customHeight="1">
      <c r="B317" s="19"/>
      <c r="C317" s="19"/>
      <c r="D317" s="19"/>
      <c r="E317" s="15"/>
    </row>
    <row r="318" spans="2:5" ht="12.75" customHeight="1">
      <c r="B318" s="19"/>
      <c r="C318" s="19"/>
      <c r="D318" s="19"/>
      <c r="E318" s="15"/>
    </row>
    <row r="319" spans="2:5" ht="12.75" customHeight="1">
      <c r="B319" s="19"/>
      <c r="C319" s="19"/>
      <c r="D319" s="19"/>
      <c r="E319" s="15"/>
    </row>
    <row r="320" spans="2:5" ht="12.75" customHeight="1">
      <c r="B320" s="19"/>
      <c r="C320" s="19"/>
      <c r="D320" s="19"/>
      <c r="E320" s="15"/>
    </row>
    <row r="321" spans="2:5" ht="12.75" customHeight="1">
      <c r="B321" s="19"/>
      <c r="C321" s="19"/>
      <c r="D321" s="19"/>
      <c r="E321" s="15"/>
    </row>
    <row r="322" spans="2:5" ht="12.75" customHeight="1">
      <c r="B322" s="19"/>
      <c r="C322" s="19"/>
      <c r="D322" s="19"/>
      <c r="E322" s="15"/>
    </row>
    <row r="323" spans="2:5" ht="12.75" customHeight="1">
      <c r="B323" s="19"/>
      <c r="C323" s="19"/>
      <c r="D323" s="19"/>
      <c r="E323" s="15"/>
    </row>
    <row r="324" spans="2:5" ht="12.75" customHeight="1">
      <c r="B324" s="19"/>
      <c r="C324" s="19"/>
      <c r="D324" s="19"/>
      <c r="E324" s="15"/>
    </row>
    <row r="325" spans="2:5" ht="12.75" customHeight="1">
      <c r="B325" s="19"/>
      <c r="C325" s="19"/>
      <c r="D325" s="19"/>
      <c r="E325" s="15"/>
    </row>
    <row r="326" spans="2:5" ht="12.75" customHeight="1">
      <c r="B326" s="19"/>
      <c r="C326" s="19"/>
      <c r="D326" s="19"/>
      <c r="E326" s="15"/>
    </row>
    <row r="327" spans="2:5" ht="12.75" customHeight="1">
      <c r="B327" s="19"/>
      <c r="C327" s="19"/>
      <c r="D327" s="19"/>
      <c r="E327" s="15"/>
    </row>
    <row r="328" spans="2:5" ht="12.75" customHeight="1">
      <c r="B328" s="19"/>
      <c r="C328" s="19"/>
      <c r="D328" s="19"/>
      <c r="E328" s="15"/>
    </row>
    <row r="329" spans="2:5" ht="12.75" customHeight="1">
      <c r="B329" s="19"/>
      <c r="C329" s="19"/>
      <c r="D329" s="19"/>
      <c r="E329" s="15"/>
    </row>
    <row r="330" spans="2:5" ht="12.75" customHeight="1">
      <c r="B330" s="19"/>
      <c r="C330" s="19"/>
      <c r="D330" s="19"/>
      <c r="E330" s="15"/>
    </row>
    <row r="331" spans="2:5" ht="12.75" customHeight="1">
      <c r="B331" s="19"/>
      <c r="C331" s="19"/>
      <c r="D331" s="19"/>
      <c r="E331" s="15"/>
    </row>
    <row r="332" spans="2:5" ht="12.75" customHeight="1">
      <c r="B332" s="19"/>
      <c r="C332" s="19"/>
      <c r="D332" s="19"/>
      <c r="E332" s="15"/>
    </row>
    <row r="333" spans="2:5" ht="12.75" customHeight="1">
      <c r="B333" s="19"/>
      <c r="C333" s="19"/>
      <c r="D333" s="19"/>
      <c r="E333" s="15"/>
    </row>
    <row r="334" spans="2:5" ht="12.75" customHeight="1">
      <c r="B334" s="19"/>
      <c r="C334" s="19"/>
      <c r="D334" s="19"/>
      <c r="E334" s="15"/>
    </row>
    <row r="335" spans="2:5" ht="12.75" customHeight="1">
      <c r="B335" s="19"/>
      <c r="C335" s="19"/>
      <c r="D335" s="19"/>
      <c r="E335" s="15"/>
    </row>
    <row r="336" spans="2:5" ht="12.75" customHeight="1">
      <c r="B336" s="19"/>
      <c r="C336" s="19"/>
      <c r="D336" s="19"/>
      <c r="E336" s="15"/>
    </row>
    <row r="337" spans="1:5" ht="12.75" customHeight="1">
      <c r="B337" s="19"/>
      <c r="C337" s="19"/>
      <c r="D337" s="19"/>
      <c r="E337" s="15"/>
    </row>
    <row r="338" spans="1:5" ht="12.75" customHeight="1">
      <c r="B338" s="19"/>
      <c r="C338" s="19"/>
      <c r="D338" s="19"/>
      <c r="E338" s="15"/>
    </row>
    <row r="339" spans="1:5" ht="12.75" customHeight="1">
      <c r="B339" s="19"/>
      <c r="C339" s="19"/>
      <c r="D339" s="19"/>
      <c r="E339" s="15"/>
    </row>
    <row r="340" spans="1:5" ht="12.75" customHeight="1">
      <c r="B340" s="19"/>
      <c r="C340" s="19"/>
      <c r="D340" s="19"/>
      <c r="E340" s="15"/>
    </row>
    <row r="341" spans="1:5" ht="12.75" customHeight="1">
      <c r="B341" s="19"/>
      <c r="C341" s="19"/>
      <c r="D341" s="19"/>
      <c r="E341" s="15"/>
    </row>
    <row r="342" spans="1:5" ht="12.75" customHeight="1">
      <c r="B342" s="19"/>
      <c r="C342" s="19"/>
      <c r="D342" s="19"/>
      <c r="E342" s="15"/>
    </row>
    <row r="343" spans="1:5" ht="12.75" customHeight="1">
      <c r="B343" s="19"/>
      <c r="C343" s="19"/>
      <c r="D343" s="19"/>
      <c r="E343" s="15"/>
    </row>
    <row r="344" spans="1:5" ht="12.75" customHeight="1">
      <c r="B344" s="19"/>
      <c r="C344" s="19"/>
      <c r="D344" s="19"/>
      <c r="E344" s="15"/>
    </row>
    <row r="345" spans="1:5" ht="12.75" customHeight="1">
      <c r="B345" s="19"/>
      <c r="C345" s="19"/>
      <c r="D345" s="19"/>
      <c r="E345" s="15"/>
    </row>
    <row r="346" spans="1:5" ht="12.75" customHeight="1">
      <c r="B346" s="19"/>
      <c r="C346" s="19"/>
      <c r="D346" s="19"/>
      <c r="E346" s="15"/>
    </row>
    <row r="347" spans="1:5" ht="12.75" customHeight="1">
      <c r="B347" s="19"/>
      <c r="C347" s="19"/>
      <c r="D347" s="19"/>
      <c r="E347" s="15"/>
    </row>
    <row r="348" spans="1:5" ht="12.75" customHeight="1">
      <c r="B348" s="19"/>
      <c r="C348" s="19"/>
      <c r="D348" s="19"/>
      <c r="E348" s="15"/>
    </row>
    <row r="349" spans="1:5" ht="12.75" customHeight="1">
      <c r="B349" s="19"/>
      <c r="C349" s="19"/>
      <c r="D349" s="19"/>
      <c r="E349" s="15"/>
    </row>
    <row r="350" spans="1:5" ht="12.75" customHeight="1">
      <c r="A350" s="20"/>
      <c r="B350" s="19"/>
      <c r="C350" s="19"/>
      <c r="D350" s="19"/>
      <c r="E350" s="15"/>
    </row>
    <row r="351" spans="1:5" ht="12.75" customHeight="1">
      <c r="B351" s="19"/>
      <c r="C351" s="19"/>
      <c r="D351" s="19"/>
      <c r="E351" s="15"/>
    </row>
    <row r="352" spans="1:5" ht="12.75" customHeight="1">
      <c r="B352" s="19"/>
      <c r="C352" s="19"/>
      <c r="D352" s="19"/>
      <c r="E352" s="15"/>
    </row>
    <row r="353" spans="1:5" ht="12.75" customHeight="1">
      <c r="B353" s="19"/>
      <c r="C353" s="19"/>
      <c r="D353" s="19"/>
      <c r="E353" s="15"/>
    </row>
    <row r="354" spans="1:5" ht="13.5" customHeight="1" thickBot="1">
      <c r="A354" s="29"/>
      <c r="B354" s="19"/>
      <c r="C354" s="19"/>
      <c r="D354" s="19"/>
      <c r="E354" s="15"/>
    </row>
    <row r="355" spans="1:5" ht="12.75" customHeight="1">
      <c r="B355" s="19"/>
      <c r="C355" s="19"/>
      <c r="D355" s="19"/>
      <c r="E355" s="15"/>
    </row>
    <row r="356" spans="1:5" ht="12.75" customHeight="1">
      <c r="B356" s="19"/>
      <c r="C356" s="19"/>
      <c r="D356" s="19"/>
      <c r="E356" s="15"/>
    </row>
    <row r="357" spans="1:5" ht="12.75" customHeight="1">
      <c r="B357" s="19"/>
      <c r="C357" s="19"/>
      <c r="D357" s="19"/>
      <c r="E357" s="15"/>
    </row>
    <row r="358" spans="1:5" ht="12.75" customHeight="1">
      <c r="B358" s="19"/>
      <c r="C358" s="19"/>
      <c r="D358" s="19"/>
      <c r="E358" s="15"/>
    </row>
  </sheetData>
  <sheetProtection formatCells="0"/>
  <mergeCells count="47">
    <mergeCell ref="A66:A71"/>
    <mergeCell ref="A75:A77"/>
    <mergeCell ref="I2:U2"/>
    <mergeCell ref="I3:N4"/>
    <mergeCell ref="P3:U4"/>
    <mergeCell ref="I5:N18"/>
    <mergeCell ref="P5:U18"/>
    <mergeCell ref="A19:B19"/>
    <mergeCell ref="I20:N20"/>
    <mergeCell ref="P20:U20"/>
    <mergeCell ref="I21:N45"/>
    <mergeCell ref="P21:U45"/>
    <mergeCell ref="B23:G23"/>
    <mergeCell ref="D30:G30"/>
    <mergeCell ref="A31:A40"/>
    <mergeCell ref="D31:G31"/>
    <mergeCell ref="AI51:AM51"/>
    <mergeCell ref="AN51:AR51"/>
    <mergeCell ref="AS51:AW51"/>
    <mergeCell ref="AX51:BB51"/>
    <mergeCell ref="A54:A64"/>
    <mergeCell ref="J51:N51"/>
    <mergeCell ref="O51:S51"/>
    <mergeCell ref="T51:X51"/>
    <mergeCell ref="Y51:AC51"/>
    <mergeCell ref="AD51:AH51"/>
    <mergeCell ref="E51:I51"/>
    <mergeCell ref="A220:A222"/>
    <mergeCell ref="A224:A226"/>
    <mergeCell ref="A190:A198"/>
    <mergeCell ref="A200:A202"/>
    <mergeCell ref="A143:A154"/>
    <mergeCell ref="A158:A169"/>
    <mergeCell ref="A172:A174"/>
    <mergeCell ref="A176:A178"/>
    <mergeCell ref="A186:A187"/>
    <mergeCell ref="A204:A206"/>
    <mergeCell ref="A210:A218"/>
    <mergeCell ref="D37:G37"/>
    <mergeCell ref="D38:G38"/>
    <mergeCell ref="D39:G39"/>
    <mergeCell ref="D40:G40"/>
    <mergeCell ref="D32:G32"/>
    <mergeCell ref="D33:G33"/>
    <mergeCell ref="D34:G34"/>
    <mergeCell ref="D35:G35"/>
    <mergeCell ref="D36:G36"/>
  </mergeCells>
  <dataValidations count="1">
    <dataValidation type="list" allowBlank="1" showInputMessage="1" showErrorMessage="1" sqref="B7" xr:uid="{6570CE97-09CB-477D-B04C-F17394CE97D4}">
      <formula1>"Y,N"</formula1>
    </dataValidation>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2665BAA7-F4A4-49A0-BEA0-B50C01CAA653}">
          <x14:formula1>
            <xm:f>'Fixed Data'!$E$55:$E$58</xm:f>
          </x14:formula1>
          <xm:sqref>B158:B169 B143:B154</xm:sqref>
        </x14:dataValidation>
        <x14:dataValidation type="list" allowBlank="1" showInputMessage="1" showErrorMessage="1" xr:uid="{43F81542-2E66-44CF-ABDE-8E52959021E9}">
          <x14:formula1>
            <xm:f>'Fixed Data'!$C$64:$C$65</xm:f>
          </x14:formula1>
          <xm:sqref>B66:B70</xm:sqref>
        </x14:dataValidation>
        <x14:dataValidation type="list" allowBlank="1" showInputMessage="1" showErrorMessage="1" xr:uid="{DE8E6ED3-C986-4B0C-8BF0-BB42C9FB5FE7}">
          <x14:formula1>
            <xm:f>'Fixed Data'!$C$55:$C$61</xm:f>
          </x14:formula1>
          <xm:sqref>C54:C63</xm:sqref>
        </x14:dataValidation>
        <x14:dataValidation type="list" allowBlank="1" showInputMessage="1" showErrorMessage="1" xr:uid="{B10AECE2-215A-4BA7-85F6-5EFB7034CF63}">
          <x14:formula1>
            <xm:f>'Fixed Data'!$A$55:$A$78</xm:f>
          </x14:formula1>
          <xm:sqref>B54:B63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3" tint="0.59999389629810485"/>
  </sheetPr>
  <dimension ref="A1:N31"/>
  <sheetViews>
    <sheetView zoomScale="85" zoomScaleNormal="85" workbookViewId="0">
      <selection activeCell="C10" sqref="C10:N10"/>
    </sheetView>
  </sheetViews>
  <sheetFormatPr defaultColWidth="9" defaultRowHeight="13.5"/>
  <cols>
    <col min="1" max="1" width="35.765625" style="41" bestFit="1" customWidth="1"/>
    <col min="2" max="2" width="49.61328125" style="41" customWidth="1"/>
    <col min="3" max="3" width="6.4609375" style="41" customWidth="1"/>
    <col min="4" max="4" width="12.4609375" style="41" customWidth="1"/>
    <col min="5" max="5" width="10" style="41" customWidth="1"/>
    <col min="6" max="13" width="14.4609375" style="41" customWidth="1"/>
    <col min="14" max="14" width="9.61328125" style="41" customWidth="1"/>
    <col min="15" max="16384" width="9" style="41"/>
  </cols>
  <sheetData>
    <row r="1" spans="1:14" s="349" customFormat="1" ht="56.9" customHeight="1"/>
    <row r="2" spans="1:14">
      <c r="A2" s="40"/>
    </row>
    <row r="3" spans="1:14">
      <c r="A3" s="40"/>
    </row>
    <row r="4" spans="1:14">
      <c r="A4" s="42" t="s">
        <v>77</v>
      </c>
      <c r="B4" s="42" t="s">
        <v>78</v>
      </c>
      <c r="C4" s="350" t="s">
        <v>79</v>
      </c>
      <c r="D4" s="350"/>
      <c r="E4" s="350"/>
      <c r="F4" s="350"/>
      <c r="G4" s="350"/>
      <c r="H4" s="350"/>
      <c r="I4" s="350"/>
      <c r="J4" s="350"/>
      <c r="K4" s="350"/>
      <c r="L4" s="350"/>
      <c r="M4" s="350"/>
      <c r="N4" s="350"/>
    </row>
    <row r="5" spans="1:14" ht="72.400000000000006" customHeight="1">
      <c r="A5" s="94" t="s">
        <v>80</v>
      </c>
      <c r="B5" s="43" t="s">
        <v>81</v>
      </c>
      <c r="C5" s="352" t="s">
        <v>82</v>
      </c>
      <c r="D5" s="355"/>
      <c r="E5" s="355"/>
      <c r="F5" s="355"/>
      <c r="G5" s="355"/>
      <c r="H5" s="355"/>
      <c r="I5" s="355"/>
      <c r="J5" s="355"/>
      <c r="K5" s="355"/>
      <c r="L5" s="355"/>
      <c r="M5" s="355"/>
      <c r="N5" s="356"/>
    </row>
    <row r="6" spans="1:14" ht="83.65" customHeight="1">
      <c r="A6" s="95" t="s">
        <v>83</v>
      </c>
      <c r="B6" s="43" t="s">
        <v>84</v>
      </c>
      <c r="C6" s="351" t="s">
        <v>85</v>
      </c>
      <c r="D6" s="347"/>
      <c r="E6" s="347"/>
      <c r="F6" s="347"/>
      <c r="G6" s="347"/>
      <c r="H6" s="347"/>
      <c r="I6" s="347"/>
      <c r="J6" s="347"/>
      <c r="K6" s="347"/>
      <c r="L6" s="347"/>
      <c r="M6" s="347"/>
      <c r="N6" s="347"/>
    </row>
    <row r="7" spans="1:14" ht="70.900000000000006" customHeight="1">
      <c r="A7" s="96" t="s">
        <v>13</v>
      </c>
      <c r="B7" s="43" t="s">
        <v>86</v>
      </c>
      <c r="C7" s="347" t="s">
        <v>87</v>
      </c>
      <c r="D7" s="347"/>
      <c r="E7" s="347"/>
      <c r="F7" s="347"/>
      <c r="G7" s="347"/>
      <c r="H7" s="347"/>
      <c r="I7" s="347"/>
      <c r="J7" s="347"/>
      <c r="K7" s="347"/>
      <c r="L7" s="347"/>
      <c r="M7" s="347"/>
      <c r="N7" s="347"/>
    </row>
    <row r="8" spans="1:14" ht="158.65" customHeight="1">
      <c r="A8" s="95" t="s">
        <v>88</v>
      </c>
      <c r="B8" s="43" t="s">
        <v>89</v>
      </c>
      <c r="C8" s="347" t="s">
        <v>90</v>
      </c>
      <c r="D8" s="347"/>
      <c r="E8" s="347"/>
      <c r="F8" s="347"/>
      <c r="G8" s="347"/>
      <c r="H8" s="347"/>
      <c r="I8" s="347"/>
      <c r="J8" s="347"/>
      <c r="K8" s="347"/>
      <c r="L8" s="347"/>
      <c r="M8" s="347"/>
      <c r="N8" s="347"/>
    </row>
    <row r="9" spans="1:14" ht="105" customHeight="1">
      <c r="A9" s="97" t="s">
        <v>91</v>
      </c>
      <c r="B9" s="43" t="s">
        <v>92</v>
      </c>
      <c r="C9" s="347" t="s">
        <v>93</v>
      </c>
      <c r="D9" s="347"/>
      <c r="E9" s="347"/>
      <c r="F9" s="347"/>
      <c r="G9" s="347"/>
      <c r="H9" s="347"/>
      <c r="I9" s="347"/>
      <c r="J9" s="347"/>
      <c r="K9" s="347"/>
      <c r="L9" s="347"/>
      <c r="M9" s="347"/>
      <c r="N9" s="347"/>
    </row>
    <row r="10" spans="1:14" ht="105" customHeight="1">
      <c r="A10" s="157" t="s">
        <v>94</v>
      </c>
      <c r="B10" s="43" t="s">
        <v>95</v>
      </c>
      <c r="C10" s="352"/>
      <c r="D10" s="353"/>
      <c r="E10" s="353"/>
      <c r="F10" s="353"/>
      <c r="G10" s="353"/>
      <c r="H10" s="353"/>
      <c r="I10" s="353"/>
      <c r="J10" s="353"/>
      <c r="K10" s="353"/>
      <c r="L10" s="353"/>
      <c r="M10" s="353"/>
      <c r="N10" s="354"/>
    </row>
    <row r="11" spans="1:14" ht="384" customHeight="1">
      <c r="A11" s="98" t="s">
        <v>96</v>
      </c>
      <c r="B11" s="43" t="s">
        <v>97</v>
      </c>
      <c r="C11" s="347" t="s">
        <v>98</v>
      </c>
      <c r="D11" s="348"/>
      <c r="E11" s="348"/>
      <c r="F11" s="348"/>
      <c r="G11" s="348"/>
      <c r="H11" s="348"/>
      <c r="I11" s="348"/>
      <c r="J11" s="348"/>
      <c r="K11" s="348"/>
      <c r="L11" s="348"/>
      <c r="M11" s="348"/>
      <c r="N11" s="348"/>
    </row>
    <row r="12" spans="1:14" ht="122.25" customHeight="1">
      <c r="A12" s="229" t="s">
        <v>99</v>
      </c>
      <c r="B12" s="156" t="s">
        <v>100</v>
      </c>
      <c r="C12" s="345" t="s">
        <v>101</v>
      </c>
      <c r="D12" s="346"/>
      <c r="E12" s="346"/>
      <c r="F12" s="346"/>
      <c r="G12" s="346"/>
      <c r="H12" s="346"/>
      <c r="I12" s="346"/>
      <c r="J12" s="346"/>
      <c r="K12" s="346"/>
      <c r="L12" s="346"/>
      <c r="M12" s="346"/>
      <c r="N12" s="346"/>
    </row>
    <row r="14" spans="1:14">
      <c r="A14" s="99" t="s">
        <v>102</v>
      </c>
      <c r="B14" s="5" t="s">
        <v>103</v>
      </c>
    </row>
    <row r="15" spans="1:14">
      <c r="A15" s="102" t="s">
        <v>104</v>
      </c>
      <c r="B15" s="39"/>
    </row>
    <row r="16" spans="1:14">
      <c r="A16" s="100" t="s">
        <v>105</v>
      </c>
      <c r="B16" s="22"/>
    </row>
    <row r="17" spans="1:2">
      <c r="A17" s="103" t="s">
        <v>106</v>
      </c>
      <c r="B17" s="103"/>
    </row>
    <row r="18" spans="1:2">
      <c r="A18" s="101" t="s">
        <v>107</v>
      </c>
      <c r="B18" s="11"/>
    </row>
    <row r="19" spans="1:2">
      <c r="A19" s="104" t="s">
        <v>108</v>
      </c>
      <c r="B19" s="104"/>
    </row>
    <row r="31" spans="1:2" ht="12.75" customHeight="1"/>
  </sheetData>
  <mergeCells count="10">
    <mergeCell ref="C12:N12"/>
    <mergeCell ref="C11:N11"/>
    <mergeCell ref="A1:XFD1"/>
    <mergeCell ref="C4:N4"/>
    <mergeCell ref="C6:N6"/>
    <mergeCell ref="C7:N7"/>
    <mergeCell ref="C9:N9"/>
    <mergeCell ref="C10:N10"/>
    <mergeCell ref="C8:N8"/>
    <mergeCell ref="C5:N5"/>
  </mergeCell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EBCE9B-324F-4B62-8E1C-6BBF2C876572}">
  <sheetPr>
    <tabColor theme="9" tint="0.59999389629810485"/>
  </sheetPr>
  <dimension ref="A1:S32"/>
  <sheetViews>
    <sheetView workbookViewId="0">
      <selection activeCell="D38" sqref="D38"/>
    </sheetView>
  </sheetViews>
  <sheetFormatPr defaultRowHeight="13.5"/>
  <cols>
    <col min="1" max="1" width="22" customWidth="1"/>
  </cols>
  <sheetData>
    <row r="1" spans="1:19">
      <c r="A1" s="4" t="s">
        <v>495</v>
      </c>
    </row>
    <row r="2" spans="1:19">
      <c r="A2" s="471" t="s">
        <v>496</v>
      </c>
      <c r="B2" s="471"/>
      <c r="C2" s="471"/>
      <c r="D2" s="471"/>
      <c r="E2" s="471"/>
      <c r="F2" s="471"/>
      <c r="G2" s="471"/>
      <c r="H2" s="471"/>
      <c r="I2" s="471"/>
      <c r="J2" s="471"/>
      <c r="K2" s="471"/>
      <c r="L2" s="471"/>
      <c r="M2" s="471"/>
      <c r="N2" s="471"/>
      <c r="O2" s="471"/>
      <c r="P2" s="471"/>
      <c r="Q2" s="471"/>
      <c r="R2" s="471"/>
      <c r="S2" s="471"/>
    </row>
    <row r="3" spans="1:19">
      <c r="A3" s="471"/>
      <c r="B3" s="471"/>
      <c r="C3" s="471"/>
      <c r="D3" s="471"/>
      <c r="E3" s="471"/>
      <c r="F3" s="471"/>
      <c r="G3" s="471"/>
      <c r="H3" s="471"/>
      <c r="I3" s="471"/>
      <c r="J3" s="471"/>
      <c r="K3" s="471"/>
      <c r="L3" s="471"/>
      <c r="M3" s="471"/>
      <c r="N3" s="471"/>
      <c r="O3" s="471"/>
      <c r="P3" s="471"/>
      <c r="Q3" s="471"/>
      <c r="R3" s="471"/>
      <c r="S3" s="471"/>
    </row>
    <row r="4" spans="1:19">
      <c r="A4" s="471"/>
      <c r="B4" s="471"/>
      <c r="C4" s="471"/>
      <c r="D4" s="471"/>
      <c r="E4" s="471"/>
      <c r="F4" s="471"/>
      <c r="G4" s="471"/>
      <c r="H4" s="471"/>
      <c r="I4" s="471"/>
      <c r="J4" s="471"/>
      <c r="K4" s="471"/>
      <c r="L4" s="471"/>
      <c r="M4" s="471"/>
      <c r="N4" s="471"/>
      <c r="O4" s="471"/>
      <c r="P4" s="471"/>
      <c r="Q4" s="471"/>
      <c r="R4" s="471"/>
      <c r="S4" s="471"/>
    </row>
    <row r="19" spans="1:19">
      <c r="A19" s="4" t="s">
        <v>498</v>
      </c>
    </row>
    <row r="20" spans="1:19">
      <c r="A20" s="471" t="s">
        <v>499</v>
      </c>
      <c r="B20" s="471"/>
      <c r="C20" s="471"/>
      <c r="D20" s="471"/>
      <c r="E20" s="471"/>
      <c r="F20" s="471"/>
      <c r="G20" s="471"/>
      <c r="H20" s="471"/>
      <c r="I20" s="471"/>
      <c r="J20" s="471"/>
      <c r="K20" s="471"/>
      <c r="L20" s="471"/>
      <c r="M20" s="471"/>
      <c r="N20" s="471"/>
      <c r="O20" s="471"/>
      <c r="P20" s="471"/>
      <c r="Q20" s="471"/>
      <c r="R20" s="471"/>
      <c r="S20" s="471"/>
    </row>
    <row r="21" spans="1:19" ht="25.5" customHeight="1">
      <c r="A21" s="471"/>
      <c r="B21" s="471"/>
      <c r="C21" s="471"/>
      <c r="D21" s="471"/>
      <c r="E21" s="471"/>
      <c r="F21" s="471"/>
      <c r="G21" s="471"/>
      <c r="H21" s="471"/>
      <c r="I21" s="471"/>
      <c r="J21" s="471"/>
      <c r="K21" s="471"/>
      <c r="L21" s="471"/>
      <c r="M21" s="471"/>
      <c r="N21" s="471"/>
      <c r="O21" s="471"/>
      <c r="P21" s="471"/>
      <c r="Q21" s="471"/>
      <c r="R21" s="471"/>
      <c r="S21" s="471"/>
    </row>
    <row r="23" spans="1:19">
      <c r="A23" s="158" t="s">
        <v>340</v>
      </c>
      <c r="B23" s="405"/>
      <c r="C23" s="405"/>
      <c r="D23" s="405"/>
      <c r="E23" s="405"/>
      <c r="F23" s="405"/>
      <c r="G23" s="405"/>
      <c r="H23" s="405"/>
      <c r="I23" s="405"/>
      <c r="J23" s="405"/>
      <c r="K23" s="405"/>
      <c r="L23" s="405"/>
      <c r="M23" s="405"/>
      <c r="N23" s="405"/>
      <c r="O23" s="405"/>
      <c r="P23" s="405"/>
      <c r="Q23" s="405"/>
      <c r="R23" s="405"/>
      <c r="S23" s="405"/>
    </row>
    <row r="24" spans="1:19">
      <c r="A24" s="158" t="s">
        <v>482</v>
      </c>
      <c r="B24" s="405"/>
      <c r="C24" s="405"/>
      <c r="D24" s="405"/>
      <c r="E24" s="405"/>
      <c r="F24" s="405"/>
      <c r="G24" s="405"/>
      <c r="H24" s="405"/>
      <c r="I24" s="405"/>
      <c r="J24" s="405"/>
      <c r="K24" s="405"/>
      <c r="L24" s="405"/>
      <c r="M24" s="405"/>
      <c r="N24" s="405"/>
      <c r="O24" s="405"/>
      <c r="P24" s="405"/>
      <c r="Q24" s="405"/>
      <c r="R24" s="405"/>
      <c r="S24" s="405"/>
    </row>
    <row r="25" spans="1:19">
      <c r="A25" s="159" t="s">
        <v>385</v>
      </c>
      <c r="B25" s="405"/>
      <c r="C25" s="405"/>
      <c r="D25" s="405"/>
      <c r="E25" s="405"/>
      <c r="F25" s="405"/>
      <c r="G25" s="405"/>
      <c r="H25" s="405"/>
      <c r="I25" s="405"/>
      <c r="J25" s="405"/>
      <c r="K25" s="405"/>
      <c r="L25" s="405"/>
      <c r="M25" s="405"/>
      <c r="N25" s="405"/>
      <c r="O25" s="405"/>
      <c r="P25" s="405"/>
      <c r="Q25" s="405"/>
      <c r="R25" s="405"/>
      <c r="S25" s="405"/>
    </row>
    <row r="26" spans="1:19">
      <c r="A26" s="159" t="s">
        <v>461</v>
      </c>
      <c r="B26" s="405"/>
      <c r="C26" s="405"/>
      <c r="D26" s="405"/>
      <c r="E26" s="405"/>
      <c r="F26" s="405"/>
      <c r="G26" s="405"/>
      <c r="H26" s="405"/>
      <c r="I26" s="405"/>
      <c r="J26" s="405"/>
      <c r="K26" s="405"/>
      <c r="L26" s="405"/>
      <c r="M26" s="405"/>
      <c r="N26" s="405"/>
      <c r="O26" s="405"/>
      <c r="P26" s="405"/>
      <c r="Q26" s="405"/>
      <c r="R26" s="405"/>
      <c r="S26" s="405"/>
    </row>
    <row r="27" spans="1:19">
      <c r="A27" s="159" t="s">
        <v>462</v>
      </c>
      <c r="B27" s="405"/>
      <c r="C27" s="405"/>
      <c r="D27" s="405"/>
      <c r="E27" s="405"/>
      <c r="F27" s="405"/>
      <c r="G27" s="405"/>
      <c r="H27" s="405"/>
      <c r="I27" s="405"/>
      <c r="J27" s="405"/>
      <c r="K27" s="405"/>
      <c r="L27" s="405"/>
      <c r="M27" s="405"/>
      <c r="N27" s="405"/>
      <c r="O27" s="405"/>
      <c r="P27" s="405"/>
      <c r="Q27" s="405"/>
      <c r="R27" s="405"/>
      <c r="S27" s="405"/>
    </row>
    <row r="31" spans="1:19">
      <c r="A31" s="4" t="s">
        <v>503</v>
      </c>
    </row>
    <row r="32" spans="1:19">
      <c r="A32" t="s">
        <v>504</v>
      </c>
    </row>
  </sheetData>
  <mergeCells count="7">
    <mergeCell ref="B26:S26"/>
    <mergeCell ref="B27:S27"/>
    <mergeCell ref="A2:S4"/>
    <mergeCell ref="A20:S21"/>
    <mergeCell ref="B23:S23"/>
    <mergeCell ref="B24:S24"/>
    <mergeCell ref="B25:S25"/>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4" tint="-0.249977111117893"/>
  </sheetPr>
  <dimension ref="B1:AG74"/>
  <sheetViews>
    <sheetView tabSelected="1" zoomScale="80" zoomScaleNormal="80" workbookViewId="0">
      <selection activeCell="AD9" sqref="AD9:AF12"/>
    </sheetView>
  </sheetViews>
  <sheetFormatPr defaultColWidth="8.84375" defaultRowHeight="13.5"/>
  <cols>
    <col min="1" max="1" width="8.84375" style="41" customWidth="1"/>
    <col min="2" max="2" width="3.4609375" style="41" customWidth="1"/>
    <col min="3" max="3" width="10.23046875" style="41" bestFit="1" customWidth="1"/>
    <col min="4" max="4" width="43.4609375" style="41" customWidth="1"/>
    <col min="5" max="5" width="10.61328125" style="41" customWidth="1"/>
    <col min="6" max="6" width="12.3828125" style="41" customWidth="1"/>
    <col min="7" max="7" width="12.61328125" style="41" customWidth="1"/>
    <col min="8" max="8" width="11.3828125" style="41" customWidth="1"/>
    <col min="9" max="11" width="8.84375" style="41" customWidth="1"/>
    <col min="12" max="14" width="8.84375" style="67" customWidth="1"/>
    <col min="15" max="15" width="3.4609375" style="67" customWidth="1"/>
    <col min="22" max="22" width="3.4609375" style="67" customWidth="1"/>
    <col min="29" max="29" width="5.84375" customWidth="1"/>
    <col min="30" max="31" width="45.4609375" style="67" customWidth="1"/>
    <col min="32" max="32" width="59.15234375" style="41" customWidth="1"/>
    <col min="33" max="16384" width="8.84375" style="41"/>
  </cols>
  <sheetData>
    <row r="1" spans="2:33" ht="56.9" customHeight="1" thickBot="1">
      <c r="L1" s="41"/>
      <c r="M1" s="41"/>
      <c r="N1" s="41"/>
      <c r="O1" s="41"/>
      <c r="P1" s="79"/>
      <c r="Q1" s="79"/>
      <c r="R1" s="79"/>
      <c r="S1" s="79"/>
      <c r="T1" s="79"/>
      <c r="U1" s="79"/>
      <c r="V1" s="41"/>
      <c r="W1" s="79"/>
      <c r="X1" s="79"/>
      <c r="Y1" s="79"/>
      <c r="Z1" s="79"/>
      <c r="AA1" s="79"/>
      <c r="AB1" s="79"/>
      <c r="AC1" s="79"/>
      <c r="AD1" s="41"/>
      <c r="AE1" s="41"/>
    </row>
    <row r="2" spans="2:33" ht="10.15" customHeight="1">
      <c r="B2" s="61"/>
      <c r="C2" s="62"/>
      <c r="D2" s="62"/>
      <c r="E2" s="62"/>
      <c r="F2" s="62"/>
      <c r="G2" s="62"/>
      <c r="H2" s="62"/>
      <c r="I2" s="62"/>
      <c r="J2" s="62"/>
      <c r="K2" s="62"/>
      <c r="L2" s="62"/>
      <c r="M2" s="62"/>
      <c r="N2" s="62"/>
      <c r="O2" s="62"/>
      <c r="P2" s="41"/>
      <c r="Q2" s="41"/>
      <c r="R2" s="41"/>
      <c r="S2" s="41"/>
      <c r="T2" s="41"/>
      <c r="U2" s="41"/>
      <c r="V2" s="62"/>
      <c r="W2" s="41"/>
      <c r="X2" s="41"/>
      <c r="Y2" s="41"/>
      <c r="Z2" s="41"/>
      <c r="AA2" s="41"/>
      <c r="AB2" s="41"/>
      <c r="AC2" s="41"/>
      <c r="AD2" s="62"/>
      <c r="AE2" s="62"/>
      <c r="AF2" s="62"/>
      <c r="AG2" s="63"/>
    </row>
    <row r="3" spans="2:33">
      <c r="B3" s="64"/>
      <c r="C3" s="65" t="s">
        <v>109</v>
      </c>
      <c r="L3" s="41"/>
      <c r="M3" s="41"/>
      <c r="N3" s="41"/>
      <c r="O3" s="41"/>
      <c r="P3" s="41"/>
      <c r="Q3" s="41"/>
      <c r="R3" s="41"/>
      <c r="S3" s="41"/>
      <c r="T3" s="41"/>
      <c r="U3" s="41"/>
      <c r="V3" s="41"/>
      <c r="W3" s="41"/>
      <c r="X3" s="41"/>
      <c r="Y3" s="41"/>
      <c r="Z3" s="41"/>
      <c r="AA3" s="41"/>
      <c r="AB3" s="41"/>
      <c r="AC3" s="41"/>
      <c r="AD3" s="41"/>
      <c r="AE3" s="41"/>
      <c r="AG3" s="66"/>
    </row>
    <row r="4" spans="2:33">
      <c r="B4" s="64"/>
      <c r="C4" s="65"/>
      <c r="I4" s="357" t="s">
        <v>110</v>
      </c>
      <c r="J4" s="349"/>
      <c r="K4" s="349"/>
      <c r="L4" s="349"/>
      <c r="M4" s="349"/>
      <c r="N4" s="349"/>
      <c r="O4" s="41"/>
      <c r="P4" s="357" t="s">
        <v>111</v>
      </c>
      <c r="Q4" s="349"/>
      <c r="R4" s="349"/>
      <c r="S4" s="349"/>
      <c r="T4" s="349"/>
      <c r="U4" s="349"/>
      <c r="V4" s="41"/>
      <c r="W4" s="357" t="s">
        <v>112</v>
      </c>
      <c r="X4" s="349"/>
      <c r="Y4" s="349"/>
      <c r="Z4" s="349"/>
      <c r="AA4" s="349"/>
      <c r="AB4" s="349"/>
      <c r="AC4" s="41"/>
      <c r="AD4" s="41"/>
      <c r="AE4" s="41"/>
      <c r="AG4" s="66"/>
    </row>
    <row r="5" spans="2:33">
      <c r="B5" s="64"/>
      <c r="C5" s="65" t="s">
        <v>113</v>
      </c>
      <c r="P5" s="41"/>
      <c r="Q5" s="41"/>
      <c r="R5" s="41"/>
      <c r="S5" s="41"/>
      <c r="T5" s="41"/>
      <c r="U5" s="41"/>
      <c r="W5" s="41"/>
      <c r="X5" s="41"/>
      <c r="Y5" s="41"/>
      <c r="Z5" s="41"/>
      <c r="AA5" s="41"/>
      <c r="AB5" s="41"/>
      <c r="AC5" s="41"/>
      <c r="AG5" s="66"/>
    </row>
    <row r="6" spans="2:33">
      <c r="B6" s="64"/>
      <c r="H6" s="68"/>
      <c r="I6" s="361" t="s">
        <v>114</v>
      </c>
      <c r="J6" s="362"/>
      <c r="K6" s="362"/>
      <c r="L6" s="362"/>
      <c r="M6" s="362"/>
      <c r="N6" s="363"/>
      <c r="O6" s="76"/>
      <c r="P6" s="361" t="s">
        <v>114</v>
      </c>
      <c r="Q6" s="362"/>
      <c r="R6" s="362"/>
      <c r="S6" s="362"/>
      <c r="T6" s="362"/>
      <c r="U6" s="363"/>
      <c r="V6" s="76"/>
      <c r="W6" s="361" t="s">
        <v>114</v>
      </c>
      <c r="X6" s="362"/>
      <c r="Y6" s="362"/>
      <c r="Z6" s="362"/>
      <c r="AA6" s="362"/>
      <c r="AB6" s="363"/>
      <c r="AC6" s="41"/>
      <c r="AD6" s="41"/>
      <c r="AG6" s="66"/>
    </row>
    <row r="7" spans="2:33" ht="33.75" customHeight="1">
      <c r="B7" s="64"/>
      <c r="C7" s="69" t="s">
        <v>115</v>
      </c>
      <c r="D7" s="69" t="s">
        <v>116</v>
      </c>
      <c r="E7" s="70" t="s">
        <v>117</v>
      </c>
      <c r="F7" s="358" t="s">
        <v>118</v>
      </c>
      <c r="G7" s="360"/>
      <c r="H7" s="71" t="s">
        <v>119</v>
      </c>
      <c r="I7" s="69">
        <v>2035</v>
      </c>
      <c r="J7" s="69">
        <v>2040</v>
      </c>
      <c r="K7" s="69">
        <v>2045</v>
      </c>
      <c r="L7" s="69">
        <v>2050</v>
      </c>
      <c r="M7" s="69">
        <v>2060</v>
      </c>
      <c r="N7" s="69">
        <v>2070</v>
      </c>
      <c r="O7" s="76"/>
      <c r="P7" s="69">
        <v>2035</v>
      </c>
      <c r="Q7" s="69">
        <v>2040</v>
      </c>
      <c r="R7" s="69">
        <v>2045</v>
      </c>
      <c r="S7" s="69">
        <v>2050</v>
      </c>
      <c r="T7" s="69">
        <v>2060</v>
      </c>
      <c r="U7" s="69">
        <v>2070</v>
      </c>
      <c r="V7" s="76"/>
      <c r="W7" s="69">
        <v>2035</v>
      </c>
      <c r="X7" s="69">
        <v>2040</v>
      </c>
      <c r="Y7" s="69">
        <v>2045</v>
      </c>
      <c r="Z7" s="69">
        <v>2050</v>
      </c>
      <c r="AA7" s="69">
        <v>2060</v>
      </c>
      <c r="AB7" s="69">
        <v>2070</v>
      </c>
      <c r="AC7" s="41"/>
      <c r="AD7" s="70" t="s">
        <v>120</v>
      </c>
      <c r="AE7" s="70" t="s">
        <v>121</v>
      </c>
      <c r="AF7" s="70" t="s">
        <v>122</v>
      </c>
      <c r="AG7" s="66"/>
    </row>
    <row r="8" spans="2:33" ht="23">
      <c r="B8" s="64"/>
      <c r="C8" s="69"/>
      <c r="D8" s="69"/>
      <c r="E8" s="70"/>
      <c r="F8" s="70" t="s">
        <v>123</v>
      </c>
      <c r="G8" s="70" t="s">
        <v>124</v>
      </c>
      <c r="H8" s="71"/>
      <c r="I8" s="69"/>
      <c r="J8" s="69"/>
      <c r="K8" s="69"/>
      <c r="L8" s="69"/>
      <c r="M8" s="69"/>
      <c r="N8" s="69"/>
      <c r="O8" s="76"/>
      <c r="V8" s="76"/>
      <c r="AC8" s="41"/>
      <c r="AD8" s="70"/>
      <c r="AE8" s="70"/>
      <c r="AF8" s="70"/>
      <c r="AG8" s="66"/>
    </row>
    <row r="9" spans="2:33">
      <c r="B9" s="64"/>
      <c r="C9" s="72" t="s">
        <v>125</v>
      </c>
      <c r="D9" s="37" t="str" cm="1">
        <f t="array" aca="1" ref="D9" ca="1">INDIRECT("'" &amp; $C9 &amp;"'!" &amp; "B4")</f>
        <v>Baseline</v>
      </c>
      <c r="E9" s="37" t="str" cm="1">
        <f t="array" aca="1" ref="E9" ca="1">INDIRECT("'" &amp; $C9 &amp;"'!" &amp; "B7")</f>
        <v>N</v>
      </c>
      <c r="F9" s="37">
        <f ca="1">SUM(INDIRECT("'" &amp; $C9 &amp;"'!" &amp; "B26:F26"))</f>
        <v>0</v>
      </c>
      <c r="G9" s="37">
        <f ca="1">SUM(INDIRECT("'" &amp; $C9 &amp;"'!" &amp; "B27:F27"))</f>
        <v>-1.1306706601079666E-3</v>
      </c>
      <c r="H9" s="37" t="str" cm="1">
        <f t="array" aca="1" ref="H9" ca="1">INDIRECT("'" &amp; $C9 &amp;"'!" &amp; "B8")</f>
        <v>CV5.01</v>
      </c>
      <c r="I9" s="37" cm="1">
        <f t="array" aca="1" ref="I9" ca="1">INDIRECT("'" &amp; $C9 &amp;"'!" &amp; "B13")</f>
        <v>-60.015640664181646</v>
      </c>
      <c r="J9" s="37" cm="1">
        <f t="array" aca="1" ref="J9" ca="1">INDIRECT("'" &amp; $C9 &amp;"'!" &amp; "B14")</f>
        <v>-94.079084756913886</v>
      </c>
      <c r="K9" s="37" cm="1">
        <f t="array" aca="1" ref="K9" ca="1">INDIRECT("'" &amp; $C9 &amp;"'!" &amp; "B15")</f>
        <v>-128.13119065829659</v>
      </c>
      <c r="L9" s="37" cm="1">
        <f t="array" aca="1" ref="L9" ca="1">INDIRECT("'" &amp; $C9 &amp;"'!" &amp; "B16")</f>
        <v>-162.51865758492204</v>
      </c>
      <c r="M9" s="277" cm="1">
        <f t="array" aca="1" ref="M9" ca="1">INDIRECT("'" &amp; $C9 &amp;"'!" &amp; "B17")</f>
        <v>-851.81299367601434</v>
      </c>
      <c r="N9" s="277" cm="1">
        <f t="array" aca="1" ref="N9" ca="1">INDIRECT("'" &amp; $C9 &amp;"'!" &amp; "B18")</f>
        <v>-1627.7168452507422</v>
      </c>
      <c r="O9" s="76"/>
      <c r="P9" s="37" cm="1">
        <f t="array" aca="1" ref="P9" ca="1">INDIRECT("'" &amp; $C9 &amp;"'!" &amp; "D13")</f>
        <v>-60.009471944162733</v>
      </c>
      <c r="Q9" s="37" cm="1">
        <f t="array" aca="1" ref="Q9" ca="1">INDIRECT("'" &amp; $C9 &amp;"'!" &amp; "D14")</f>
        <v>-94.068780773834973</v>
      </c>
      <c r="R9" s="37" cm="1">
        <f t="array" aca="1" ref="R9" ca="1">INDIRECT("'" &amp; $C9 &amp;"'!" &amp; "D15")</f>
        <v>-128.11611188663025</v>
      </c>
      <c r="S9" s="37" cm="1">
        <f t="array" aca="1" ref="S9" ca="1">INDIRECT("'" &amp; $C9 &amp;"'!" &amp; "D16")</f>
        <v>-162.49805618206179</v>
      </c>
      <c r="T9" s="277" cm="1">
        <f t="array" aca="1" ref="T9" ca="1">INDIRECT("'" &amp; $C9 &amp;"'!" &amp; "D17")</f>
        <v>-851.77733973277827</v>
      </c>
      <c r="U9" s="277" cm="1">
        <f t="array" aca="1" ref="U9" ca="1">INDIRECT("'" &amp; $C9 &amp;"'!" &amp; "D18")</f>
        <v>-1627.6603618336665</v>
      </c>
      <c r="V9" s="76"/>
      <c r="W9" s="37" cm="1">
        <f t="array" aca="1" ref="W9" ca="1">INDIRECT("'" &amp; $C9 &amp;"'!" &amp; "F13")</f>
        <v>-60.02180813688252</v>
      </c>
      <c r="X9" s="37" cm="1">
        <f t="array" aca="1" ref="X9" ca="1">INDIRECT("'" &amp; $C9 &amp;"'!" &amp; "F14")</f>
        <v>-94.089398472229206</v>
      </c>
      <c r="Y9" s="37" cm="1">
        <f t="array" aca="1" ref="Y9" ca="1">INDIRECT("'" &amp; $C9 &amp;"'!" &amp; "F15")</f>
        <v>-128.14627255448178</v>
      </c>
      <c r="Z9" s="37" cm="1">
        <f t="array" aca="1" ref="Z9" ca="1">INDIRECT("'" &amp; $C9 &amp;"'!" &amp; "F16")</f>
        <v>-162.53924853134842</v>
      </c>
      <c r="AA9" s="277" cm="1">
        <f t="array" aca="1" ref="AA9" ca="1">INDIRECT("'" &amp; $C9 &amp;"'!" &amp; "F17")</f>
        <v>-851.84849347489296</v>
      </c>
      <c r="AB9" s="277" cm="1">
        <f t="array" aca="1" ref="AB9" ca="1">INDIRECT("'" &amp; $C9 &amp;"'!" &amp; "F18")</f>
        <v>-1627.7728127109172</v>
      </c>
      <c r="AC9" s="41"/>
      <c r="AD9" s="84" t="s">
        <v>126</v>
      </c>
      <c r="AE9" s="84" t="s">
        <v>127</v>
      </c>
      <c r="AF9" s="84" t="s">
        <v>128</v>
      </c>
      <c r="AG9" s="66"/>
    </row>
    <row r="10" spans="2:33">
      <c r="B10" s="64"/>
      <c r="C10" s="72" t="s">
        <v>129</v>
      </c>
      <c r="D10" s="37" t="str" cm="1">
        <f t="array" aca="1" ref="D10" ca="1">INDIRECT("'" &amp; $C10 &amp;"'!" &amp; "B4")</f>
        <v>Preferred Option</v>
      </c>
      <c r="E10" s="37" t="str" cm="1">
        <f t="array" aca="1" ref="E10" ca="1">IF(ISTEXT($D10),INDIRECT("'" &amp; $C10 &amp;"'!" &amp; "B7"),"")</f>
        <v>Y</v>
      </c>
      <c r="F10" s="37">
        <f t="shared" ref="F10:F19" ca="1" si="0">IF(ISTEXT($D10),SUM(INDIRECT("'" &amp; $C10 &amp;"'!" &amp; "B26:f26")),"")</f>
        <v>-12.495000000000001</v>
      </c>
      <c r="G10" s="37">
        <f t="shared" ref="G10:G19" ca="1" si="1">IF(ISTEXT($D10),SUM(INDIRECT("'" &amp; $C10 &amp;"'!" &amp; "B27:f27")),"")</f>
        <v>-8.5831158061523965E-4</v>
      </c>
      <c r="H10" s="37" t="str" cm="1">
        <f t="array" aca="1" ref="H10" ca="1">IF(ISTEXT($D10),INDIRECT("'" &amp; $C10 &amp;"'!" &amp; "B8"),"")</f>
        <v>CV5.01</v>
      </c>
      <c r="I10" s="37" cm="1">
        <f t="array" aca="1" ref="I10" ca="1">IF(ISTEXT($D10),INDIRECT("'" &amp; $C10 &amp;"'!" &amp; "B13"),"")</f>
        <v>-48.473453232860493</v>
      </c>
      <c r="J10" s="37" cm="1">
        <f t="array" aca="1" ref="J10" ca="1">IF(ISTEXT($D10),INDIRECT("'" &amp; $C10 &amp;"'!" &amp; "B14"),"")</f>
        <v>-66.316168117466859</v>
      </c>
      <c r="K10" s="37" cm="1">
        <f t="array" aca="1" ref="K10" ca="1">IF(ISTEXT($D10),INDIRECT("'" &amp; $C10 &amp;"'!" &amp; "B15"),"")</f>
        <v>-83.464121205700721</v>
      </c>
      <c r="L10" s="37" cm="1">
        <f t="array" aca="1" ref="L10" ca="1">IF(ISTEXT($D10),INDIRECT("'" &amp; $C10 &amp;"'!" &amp; "B16"),"")</f>
        <v>-100.34054193957576</v>
      </c>
      <c r="M10" s="277" cm="1">
        <f t="array" aca="1" ref="M10" ca="1">IF(ISTEXT($D10),INDIRECT("'" &amp; $C10 &amp;"'!" &amp; "B17"),"")</f>
        <v>-416.8060271349662</v>
      </c>
      <c r="N10" s="277" cm="1">
        <f t="array" aca="1" ref="N10" ca="1">IF(ISTEXT($D10),INDIRECT("'" &amp; $C10 &amp;"'!" &amp; "B18"),"")</f>
        <v>-767.88831165344641</v>
      </c>
      <c r="O10" s="76"/>
      <c r="P10" s="37" cm="1">
        <f t="array" aca="1" ref="P10" ca="1">IF(ISTEXT($D10),INDIRECT("'" &amp; $C10 &amp;"'!" &amp; "D13"),"")</f>
        <v>-48.469859477499675</v>
      </c>
      <c r="Q10" s="37" cm="1">
        <f t="array" aca="1" ref="Q10" ca="1">IF(ISTEXT($D10),INDIRECT("'" &amp; $C10 &amp;"'!" &amp; "D14"),"")</f>
        <v>-66.311050786503557</v>
      </c>
      <c r="R10" s="37" cm="1">
        <f t="array" aca="1" ref="R10" ca="1">IF(ISTEXT($D10),INDIRECT("'" &amp; $C10 &amp;"'!" &amp; "D15"),"")</f>
        <v>-83.457296395324533</v>
      </c>
      <c r="S10" s="37" cm="1">
        <f t="array" aca="1" ref="S10" ca="1">IF(ISTEXT($D10),INDIRECT("'" &amp; $C10 &amp;"'!" &amp; "D16"),"")</f>
        <v>-100.3317897860879</v>
      </c>
      <c r="T10" s="277" cm="1">
        <f t="array" aca="1" ref="T10" ca="1">IF(ISTEXT($D10),INDIRECT("'" &amp; $C10 &amp;"'!" &amp; "D17"),"")</f>
        <v>-416.79222710932044</v>
      </c>
      <c r="U10" s="277" cm="1">
        <f t="array" aca="1" ref="U10" ca="1">IF(ISTEXT($D10),INDIRECT("'" &amp; $C10 &amp;"'!" &amp; "D18"),"")</f>
        <v>-767.86769040296622</v>
      </c>
      <c r="V10" s="76"/>
      <c r="W10" s="37" cm="1">
        <f t="array" aca="1" ref="W10" ca="1">IF(ISTEXT($D10),INDIRECT("'" &amp; $C10 &amp;"'!" &amp; "F13"),"")</f>
        <v>-48.477049217801557</v>
      </c>
      <c r="X10" s="37" cm="1">
        <f t="array" aca="1" ref="X10" ca="1">IF(ISTEXT($D10),INDIRECT("'" &amp; $C10 &amp;"'!" &amp; "F14"),"")</f>
        <v>-66.321291766687594</v>
      </c>
      <c r="Y10" s="37" cm="1">
        <f t="array" aca="1" ref="Y10" ca="1">IF(ISTEXT($D10),INDIRECT("'" &amp; $C10 &amp;"'!" &amp; "F15"),"")</f>
        <v>-83.470949964014792</v>
      </c>
      <c r="Z10" s="37" cm="1">
        <f t="array" aca="1" ref="Z10" ca="1">IF(ISTEXT($D10),INDIRECT("'" &amp; $C10 &amp;"'!" &amp; "F16"),"")</f>
        <v>-100.34929331001109</v>
      </c>
      <c r="AA10" s="277" cm="1">
        <f t="array" aca="1" ref="AA10" ca="1">IF(ISTEXT($D10),INDIRECT("'" &amp; $C10 &amp;"'!" &amp; "F17"),"")</f>
        <v>-416.81977830286223</v>
      </c>
      <c r="AB10" s="277" cm="1">
        <f t="array" aca="1" ref="AB10" ca="1">IF(ISTEXT($D10),INDIRECT("'" &amp; $C10 &amp;"'!" &amp; "F18"),"")</f>
        <v>-767.90876563176437</v>
      </c>
      <c r="AC10" s="41"/>
      <c r="AD10" s="84" t="s">
        <v>130</v>
      </c>
      <c r="AE10" s="84" t="s">
        <v>131</v>
      </c>
      <c r="AF10" s="84" t="s">
        <v>132</v>
      </c>
      <c r="AG10" s="66"/>
    </row>
    <row r="11" spans="2:33">
      <c r="B11" s="64"/>
      <c r="C11" s="72" t="s">
        <v>133</v>
      </c>
      <c r="D11" s="37" t="str" cm="1">
        <f t="array" aca="1" ref="D11" ca="1">INDIRECT("'" &amp; $C11 &amp;"'!" &amp; "B4")</f>
        <v>Do More - Increase to 20 Odorant Upgrades and increase Metering by 20%</v>
      </c>
      <c r="E11" s="37" t="str" cm="1">
        <f t="array" aca="1" ref="E11" ca="1">IF(ISTEXT($D11),INDIRECT("'" &amp; $C11 &amp;"'!" &amp; "B7"),"")</f>
        <v>N</v>
      </c>
      <c r="F11" s="37">
        <f t="shared" ca="1" si="0"/>
        <v>-15.34</v>
      </c>
      <c r="G11" s="37">
        <f t="shared" ca="1" si="1"/>
        <v>-6.7852702088875671E-4</v>
      </c>
      <c r="H11" s="37" t="str" cm="1">
        <f t="array" aca="1" ref="H11" ca="1">IF(ISTEXT($D11),INDIRECT("'" &amp; $C11 &amp;"'!" &amp; "B8"),"")</f>
        <v>CV5.01</v>
      </c>
      <c r="I11" s="37" cm="1">
        <f t="array" aca="1" ref="I11" ca="1">IF(ISTEXT($D11),INDIRECT("'" &amp; $C11 &amp;"'!" &amp; "B13"),"")</f>
        <v>-29.397114122644584</v>
      </c>
      <c r="J11" s="37" cm="1">
        <f t="array" aca="1" ref="J11" ca="1">IF(ISTEXT($D11),INDIRECT("'" &amp; $C11 &amp;"'!" &amp; "B14"),"")</f>
        <v>-32.349025471096944</v>
      </c>
      <c r="K11" s="37" cm="1">
        <f t="array" aca="1" ref="K11" ca="1">IF(ISTEXT($D11),INDIRECT("'" &amp; $C11 &amp;"'!" &amp; "B15"),"")</f>
        <v>-34.80560296174302</v>
      </c>
      <c r="L11" s="37" cm="1">
        <f t="array" aca="1" ref="L11" ca="1">IF(ISTEXT($D11),INDIRECT("'" &amp; $C11 &amp;"'!" &amp; "B16"),"")</f>
        <v>-37.014022596891714</v>
      </c>
      <c r="M11" s="277" cm="1">
        <f t="array" aca="1" ref="M11" ca="1">IF(ISTEXT($D11),INDIRECT("'" &amp; $C11 &amp;"'!" &amp; "B17"),"")</f>
        <v>-42.78711246541306</v>
      </c>
      <c r="N11" s="277" cm="1">
        <f t="array" aca="1" ref="N11" ca="1">IF(ISTEXT($D11),INDIRECT("'" &amp; $C11 &amp;"'!" &amp; "B18"),"")</f>
        <v>-50.017565953865919</v>
      </c>
      <c r="O11" s="76"/>
      <c r="P11" s="37" cm="1">
        <f t="array" aca="1" ref="P11" ca="1">IF(ISTEXT($D11),INDIRECT("'" &amp; $C11 &amp;"'!" &amp; "D13"),"")</f>
        <v>-29.394778301607662</v>
      </c>
      <c r="Q11" s="37" cm="1">
        <f t="array" aca="1" ref="Q11" ca="1">IF(ISTEXT($D11),INDIRECT("'" &amp; $C11 &amp;"'!" &amp; "D14"),"")</f>
        <v>-32.346246936907832</v>
      </c>
      <c r="R11" s="37" cm="1">
        <f t="array" aca="1" ref="R11" ca="1">IF(ISTEXT($D11),INDIRECT("'" &amp; $C11 &amp;"'!" &amp; "D15"),"")</f>
        <v>-34.802386275831473</v>
      </c>
      <c r="S11" s="37" cm="1">
        <f t="array" aca="1" ref="S11" ca="1">IF(ISTEXT($D11),INDIRECT("'" &amp; $C11 &amp;"'!" &amp; "D16"),"")</f>
        <v>-37.010366386167306</v>
      </c>
      <c r="T11" s="277" cm="1">
        <f t="array" aca="1" ref="T11" ca="1">IF(ISTEXT($D11),INDIRECT("'" &amp; $C11 &amp;"'!" &amp; "D17"),"")</f>
        <v>-42.782549219404245</v>
      </c>
      <c r="U11" s="277" cm="1">
        <f t="array" aca="1" ref="U11" ca="1">IF(ISTEXT($D11),INDIRECT("'" &amp; $C11 &amp;"'!" &amp; "D18"),"")</f>
        <v>-50.011979363846372</v>
      </c>
      <c r="V11" s="76"/>
      <c r="W11" s="37" cm="1">
        <f t="array" aca="1" ref="W11" ca="1">IF(ISTEXT($D11),INDIRECT("'" &amp; $C11 &amp;"'!" &amp; "F13"),"")</f>
        <v>-29.399453457106159</v>
      </c>
      <c r="X11" s="37" cm="1">
        <f t="array" aca="1" ref="X11" ca="1">IF(ISTEXT($D11),INDIRECT("'" &amp; $C11 &amp;"'!" &amp; "F14"),"")</f>
        <v>-32.351808755310429</v>
      </c>
      <c r="Y11" s="37" cm="1">
        <f t="array" aca="1" ref="Y11" ca="1">IF(ISTEXT($D11),INDIRECT("'" &amp; $C11 &amp;"'!" &amp; "F15"),"")</f>
        <v>-34.8088237808985</v>
      </c>
      <c r="Z11" s="37" cm="1">
        <f t="array" aca="1" ref="Z11" ca="1">IF(ISTEXT($D11),INDIRECT("'" &amp; $C11 &amp;"'!" &amp; "F16"),"")</f>
        <v>-37.017681872200917</v>
      </c>
      <c r="AA11" s="277" cm="1">
        <f t="array" aca="1" ref="AA11" ca="1">IF(ISTEXT($D11),INDIRECT("'" &amp; $C11 &amp;"'!" &amp; "F17"),"")</f>
        <v>-42.791670274713205</v>
      </c>
      <c r="AB11" s="277" cm="1">
        <f t="array" aca="1" ref="AB11" ca="1">IF(ISTEXT($D11),INDIRECT("'" &amp; $C11 &amp;"'!" &amp; "F18"),"")</f>
        <v>-50.023129432931846</v>
      </c>
      <c r="AC11" s="41"/>
      <c r="AD11" s="84" t="s">
        <v>134</v>
      </c>
      <c r="AE11" s="84" t="s">
        <v>135</v>
      </c>
      <c r="AF11" s="84" t="s">
        <v>136</v>
      </c>
      <c r="AG11" s="66"/>
    </row>
    <row r="12" spans="2:33">
      <c r="B12" s="64"/>
      <c r="C12" s="72" t="s">
        <v>137</v>
      </c>
      <c r="D12" s="37" t="str" cm="1">
        <f t="array" aca="1" ref="D12" ca="1">INDIRECT("'" &amp; $C12 &amp;"'!" &amp; "B4")</f>
        <v>Do less - No Metering Upgrades and no flow racks and reduce odorant to 10</v>
      </c>
      <c r="E12" s="37" t="str" cm="1">
        <f t="array" aca="1" ref="E12" ca="1">IF(ISTEXT($D12),INDIRECT("'" &amp; $C12 &amp;"'!" &amp; "B7"),"")</f>
        <v>N</v>
      </c>
      <c r="F12" s="37">
        <f t="shared" ca="1" si="0"/>
        <v>-3.7</v>
      </c>
      <c r="G12" s="37">
        <f t="shared" ca="1" si="1"/>
        <v>-9.5323678154347891E-4</v>
      </c>
      <c r="H12" s="37" t="str" cm="1">
        <f t="array" aca="1" ref="H12" ca="1">IF(ISTEXT($D12),INDIRECT("'" &amp; $C12 &amp;"'!" &amp; "B8"),"")</f>
        <v>CV5.01</v>
      </c>
      <c r="I12" s="37" cm="1">
        <f t="array" aca="1" ref="I12" ca="1">IF(ISTEXT($D12),INDIRECT("'" &amp; $C12 &amp;"'!" &amp; "B13"),"")</f>
        <v>-54.284278801287691</v>
      </c>
      <c r="J12" s="37" cm="1">
        <f t="array" aca="1" ref="J12" ca="1">IF(ISTEXT($D12),INDIRECT("'" &amp; $C12 &amp;"'!" &amp; "B14"),"")</f>
        <v>-81.428588505442093</v>
      </c>
      <c r="K12" s="37" cm="1">
        <f t="array" aca="1" ref="K12" ca="1">IF(ISTEXT($D12),INDIRECT("'" &amp; $C12 &amp;"'!" &amp; "B15"),"")</f>
        <v>-108.74684728203185</v>
      </c>
      <c r="L12" s="37" cm="1">
        <f t="array" aca="1" ref="L12" ca="1">IF(ISTEXT($D12),INDIRECT("'" &amp; $C12 &amp;"'!" &amp; "B16"),"")</f>
        <v>-136.53544755567387</v>
      </c>
      <c r="M12" s="277" cm="1">
        <f t="array" aca="1" ref="M12" ca="1">IF(ISTEXT($D12),INDIRECT("'" &amp; $C12 &amp;"'!" &amp; "B17"),"")</f>
        <v>-689.08510175278661</v>
      </c>
      <c r="N12" s="277" cm="1">
        <f t="array" aca="1" ref="N12" ca="1">IF(ISTEXT($D12),INDIRECT("'" &amp; $C12 &amp;"'!" &amp; "B18"),"")</f>
        <v>-1301.4686416667951</v>
      </c>
      <c r="O12" s="76"/>
      <c r="P12" s="37" cm="1">
        <f t="array" aca="1" ref="P12" ca="1">IF(ISTEXT($D12),INDIRECT("'" &amp; $C12 &amp;"'!" &amp; "D13"),"")</f>
        <v>-54.279888138579764</v>
      </c>
      <c r="Q12" s="37" cm="1">
        <f t="array" aca="1" ref="Q12" ca="1">IF(ISTEXT($D12),INDIRECT("'" &amp; $C12 &amp;"'!" &amp; "D14"),"")</f>
        <v>-81.421910879065237</v>
      </c>
      <c r="R12" s="37" cm="1">
        <f t="array" aca="1" ref="R12" ca="1">IF(ISTEXT($D12),INDIRECT("'" &amp; $C12 &amp;"'!" &amp; "D15"),"")</f>
        <v>-108.73756556021735</v>
      </c>
      <c r="S12" s="37" cm="1">
        <f t="array" aca="1" ref="S12" ca="1">IF(ISTEXT($D12),INDIRECT("'" &amp; $C12 &amp;"'!" &amp; "D16"),"")</f>
        <v>-136.52318753933559</v>
      </c>
      <c r="T12" s="277" cm="1">
        <f t="array" aca="1" ref="T12" ca="1">IF(ISTEXT($D12),INDIRECT("'" &amp; $C12 &amp;"'!" &amp; "D17"),"")</f>
        <v>-689.06486237497995</v>
      </c>
      <c r="U12" s="277" cm="1">
        <f t="array" aca="1" ref="U12" ca="1">IF(ISTEXT($D12),INDIRECT("'" &amp; $C12 &amp;"'!" &amp; "D18"),"")</f>
        <v>-1301.4374764770428</v>
      </c>
      <c r="V12" s="76"/>
      <c r="W12" s="37" cm="1">
        <f t="array" aca="1" ref="W12" ca="1">IF(ISTEXT($D12),INDIRECT("'" &amp; $C12 &amp;"'!" &amp; "F13"),"")</f>
        <v>-54.288670562869996</v>
      </c>
      <c r="X12" s="37" cm="1">
        <f t="array" aca="1" ref="X12" ca="1">IF(ISTEXT($D12),INDIRECT("'" &amp; $C12 &amp;"'!" &amp; "F14"),"")</f>
        <v>-81.435273333421577</v>
      </c>
      <c r="Y12" s="37" cm="1">
        <f t="array" aca="1" ref="Y12" ca="1">IF(ISTEXT($D12),INDIRECT("'" &amp; $C12 &amp;"'!" &amp; "F15"),"")</f>
        <v>-108.75613259648058</v>
      </c>
      <c r="Z12" s="37" cm="1">
        <f t="array" aca="1" ref="Z12" ca="1">IF(ISTEXT($D12),INDIRECT("'" &amp; $C12 &amp;"'!" &amp; "F16"),"")</f>
        <v>-136.547703846692</v>
      </c>
      <c r="AA12" s="277" cm="1">
        <f t="array" aca="1" ref="AA12" ca="1">IF(ISTEXT($D12),INDIRECT("'" &amp; $C12 &amp;"'!" &amp; "F17"),"")</f>
        <v>-689.10526131473898</v>
      </c>
      <c r="AB12" s="277" cm="1">
        <f t="array" aca="1" ref="AB12" ca="1">IF(ISTEXT($D12),INDIRECT("'" &amp; $C12 &amp;"'!" &amp; "F18"),"")</f>
        <v>-1301.4995373076715</v>
      </c>
      <c r="AC12" s="41"/>
      <c r="AD12" s="84" t="s">
        <v>138</v>
      </c>
      <c r="AE12" s="84" t="s">
        <v>139</v>
      </c>
      <c r="AF12" s="84" t="s">
        <v>140</v>
      </c>
      <c r="AG12" s="66"/>
    </row>
    <row r="13" spans="2:33">
      <c r="B13" s="64"/>
      <c r="C13" s="72" t="s">
        <v>141</v>
      </c>
      <c r="D13" s="37" cm="1">
        <f t="array" aca="1" ref="D13" ca="1">INDIRECT("'" &amp; $C13 &amp;"'!" &amp; "B4")</f>
        <v>0</v>
      </c>
      <c r="E13" s="37" t="str" cm="1">
        <f t="array" aca="1" ref="E13" ca="1">IF(ISTEXT($D13),INDIRECT("'" &amp; $C13 &amp;"'!" &amp; "B7"),"")</f>
        <v/>
      </c>
      <c r="F13" s="37" t="str">
        <f t="shared" ca="1" si="0"/>
        <v/>
      </c>
      <c r="G13" s="37" t="str">
        <f t="shared" ca="1" si="1"/>
        <v/>
      </c>
      <c r="H13" s="37" t="str" cm="1">
        <f t="array" aca="1" ref="H13" ca="1">IF(ISTEXT($D13),INDIRECT("'" &amp; $C13 &amp;"'!" &amp; "B8"),"")</f>
        <v/>
      </c>
      <c r="I13" s="37" t="str" cm="1">
        <f t="array" aca="1" ref="I13" ca="1">IF(ISTEXT($D13),INDIRECT("'" &amp; $C13 &amp;"'!" &amp; "B13"),"")</f>
        <v/>
      </c>
      <c r="J13" s="37" t="str" cm="1">
        <f t="array" aca="1" ref="J13" ca="1">IF(ISTEXT($D13),INDIRECT("'" &amp; $C13 &amp;"'!" &amp; "B14"),"")</f>
        <v/>
      </c>
      <c r="K13" s="37" t="str" cm="1">
        <f t="array" aca="1" ref="K13" ca="1">IF(ISTEXT($D13),INDIRECT("'" &amp; $C13 &amp;"'!" &amp; "B15"),"")</f>
        <v/>
      </c>
      <c r="L13" s="37" t="str" cm="1">
        <f t="array" aca="1" ref="L13" ca="1">IF(ISTEXT($D13),INDIRECT("'" &amp; $C13 &amp;"'!" &amp; "B16"),"")</f>
        <v/>
      </c>
      <c r="M13" s="277" t="str" cm="1">
        <f t="array" aca="1" ref="M13" ca="1">IF(ISTEXT($D13),INDIRECT("'" &amp; $C13 &amp;"'!" &amp; "B17"),"")</f>
        <v/>
      </c>
      <c r="N13" s="277" t="str" cm="1">
        <f t="array" aca="1" ref="N13" ca="1">IF(ISTEXT($D13),INDIRECT("'" &amp; $C13 &amp;"'!" &amp; "B18"),"")</f>
        <v/>
      </c>
      <c r="O13" s="76"/>
      <c r="P13" s="37" t="str" cm="1">
        <f t="array" aca="1" ref="P13" ca="1">IF(ISTEXT($D13),INDIRECT("'" &amp; $C13 &amp;"'!" &amp; "D13"),"")</f>
        <v/>
      </c>
      <c r="Q13" s="37" t="str" cm="1">
        <f t="array" aca="1" ref="Q13" ca="1">IF(ISTEXT($D13),INDIRECT("'" &amp; $C13 &amp;"'!" &amp; "D14"),"")</f>
        <v/>
      </c>
      <c r="R13" s="37" t="str" cm="1">
        <f t="array" aca="1" ref="R13" ca="1">IF(ISTEXT($D13),INDIRECT("'" &amp; $C13 &amp;"'!" &amp; "D15"),"")</f>
        <v/>
      </c>
      <c r="S13" s="37" t="str" cm="1">
        <f t="array" aca="1" ref="S13" ca="1">IF(ISTEXT($D13),INDIRECT("'" &amp; $C13 &amp;"'!" &amp; "D16"),"")</f>
        <v/>
      </c>
      <c r="T13" s="277" t="str" cm="1">
        <f t="array" aca="1" ref="T13" ca="1">IF(ISTEXT($D13),INDIRECT("'" &amp; $C13 &amp;"'!" &amp; "D17"),"")</f>
        <v/>
      </c>
      <c r="U13" s="277" t="str" cm="1">
        <f t="array" aca="1" ref="U13" ca="1">IF(ISTEXT($D13),INDIRECT("'" &amp; $C13 &amp;"'!" &amp; "D18"),"")</f>
        <v/>
      </c>
      <c r="V13" s="76"/>
      <c r="W13" s="37" t="str" cm="1">
        <f t="array" aca="1" ref="W13" ca="1">IF(ISTEXT($D13),INDIRECT("'" &amp; $C13 &amp;"'!" &amp; "F13"),"")</f>
        <v/>
      </c>
      <c r="X13" s="37" t="str" cm="1">
        <f t="array" aca="1" ref="X13" ca="1">IF(ISTEXT($D13),INDIRECT("'" &amp; $C13 &amp;"'!" &amp; "F14"),"")</f>
        <v/>
      </c>
      <c r="Y13" s="37" t="str" cm="1">
        <f t="array" aca="1" ref="Y13" ca="1">IF(ISTEXT($D13),INDIRECT("'" &amp; $C13 &amp;"'!" &amp; "F15"),"")</f>
        <v/>
      </c>
      <c r="Z13" s="37" t="str" cm="1">
        <f t="array" aca="1" ref="Z13" ca="1">IF(ISTEXT($D13),INDIRECT("'" &amp; $C13 &amp;"'!" &amp; "F16"),"")</f>
        <v/>
      </c>
      <c r="AA13" s="277" t="str" cm="1">
        <f t="array" aca="1" ref="AA13" ca="1">IF(ISTEXT($D13),INDIRECT("'" &amp; $C13 &amp;"'!" &amp; "F17"),"")</f>
        <v/>
      </c>
      <c r="AB13" s="277" t="str" cm="1">
        <f t="array" aca="1" ref="AB13" ca="1">IF(ISTEXT($D13),INDIRECT("'" &amp; $C13 &amp;"'!" &amp; "F18"),"")</f>
        <v/>
      </c>
      <c r="AC13" s="41"/>
      <c r="AD13" s="84"/>
      <c r="AE13" s="84"/>
      <c r="AF13" s="84"/>
      <c r="AG13" s="66"/>
    </row>
    <row r="14" spans="2:33">
      <c r="B14" s="64"/>
      <c r="C14" s="72" t="s">
        <v>142</v>
      </c>
      <c r="D14" s="37" cm="1">
        <f t="array" aca="1" ref="D14" ca="1">INDIRECT("'" &amp; $C14 &amp;"'!" &amp; "B4")</f>
        <v>0</v>
      </c>
      <c r="E14" s="37" t="str" cm="1">
        <f t="array" aca="1" ref="E14" ca="1">IF(ISTEXT($D14),INDIRECT("'" &amp; $C14 &amp;"'!" &amp; "B7"),"")</f>
        <v/>
      </c>
      <c r="F14" s="37" t="str">
        <f t="shared" ca="1" si="0"/>
        <v/>
      </c>
      <c r="G14" s="37" t="str">
        <f t="shared" ca="1" si="1"/>
        <v/>
      </c>
      <c r="H14" s="37" t="str" cm="1">
        <f t="array" aca="1" ref="H14" ca="1">IF(ISTEXT($D14),INDIRECT("'" &amp; $C14 &amp;"'!" &amp; "B8"),"")</f>
        <v/>
      </c>
      <c r="I14" s="37" t="str" cm="1">
        <f t="array" aca="1" ref="I14" ca="1">IF(ISTEXT($D14),INDIRECT("'" &amp; $C14 &amp;"'!" &amp; "B13"),"")</f>
        <v/>
      </c>
      <c r="J14" s="37" t="str" cm="1">
        <f t="array" aca="1" ref="J14" ca="1">IF(ISTEXT($D14),INDIRECT("'" &amp; $C14 &amp;"'!" &amp; "B14"),"")</f>
        <v/>
      </c>
      <c r="K14" s="37" t="str" cm="1">
        <f t="array" aca="1" ref="K14" ca="1">IF(ISTEXT($D14),INDIRECT("'" &amp; $C14 &amp;"'!" &amp; "B15"),"")</f>
        <v/>
      </c>
      <c r="L14" s="37" t="str" cm="1">
        <f t="array" aca="1" ref="L14" ca="1">IF(ISTEXT($D14),INDIRECT("'" &amp; $C14 &amp;"'!" &amp; "B16"),"")</f>
        <v/>
      </c>
      <c r="M14" s="277" t="str" cm="1">
        <f t="array" aca="1" ref="M14" ca="1">IF(ISTEXT($D14),INDIRECT("'" &amp; $C14 &amp;"'!" &amp; "B17"),"")</f>
        <v/>
      </c>
      <c r="N14" s="277" t="str" cm="1">
        <f t="array" aca="1" ref="N14" ca="1">IF(ISTEXT($D14),INDIRECT("'" &amp; $C14 &amp;"'!" &amp; "B18"),"")</f>
        <v/>
      </c>
      <c r="O14" s="76"/>
      <c r="P14" s="37" t="str" cm="1">
        <f t="array" aca="1" ref="P14" ca="1">IF(ISTEXT($D14),INDIRECT("'" &amp; $C14 &amp;"'!" &amp; "D13"),"")</f>
        <v/>
      </c>
      <c r="Q14" s="37" t="str" cm="1">
        <f t="array" aca="1" ref="Q14" ca="1">IF(ISTEXT($D14),INDIRECT("'" &amp; $C14 &amp;"'!" &amp; "D14"),"")</f>
        <v/>
      </c>
      <c r="R14" s="37" t="str" cm="1">
        <f t="array" aca="1" ref="R14" ca="1">IF(ISTEXT($D14),INDIRECT("'" &amp; $C14 &amp;"'!" &amp; "D15"),"")</f>
        <v/>
      </c>
      <c r="S14" s="37" t="str" cm="1">
        <f t="array" aca="1" ref="S14" ca="1">IF(ISTEXT($D14),INDIRECT("'" &amp; $C14 &amp;"'!" &amp; "D16"),"")</f>
        <v/>
      </c>
      <c r="T14" s="277" t="str" cm="1">
        <f t="array" aca="1" ref="T14" ca="1">IF(ISTEXT($D14),INDIRECT("'" &amp; $C14 &amp;"'!" &amp; "D17"),"")</f>
        <v/>
      </c>
      <c r="U14" s="277" t="str" cm="1">
        <f t="array" aca="1" ref="U14" ca="1">IF(ISTEXT($D14),INDIRECT("'" &amp; $C14 &amp;"'!" &amp; "D18"),"")</f>
        <v/>
      </c>
      <c r="V14" s="76"/>
      <c r="W14" s="37" t="str" cm="1">
        <f t="array" aca="1" ref="W14" ca="1">IF(ISTEXT($D14),INDIRECT("'" &amp; $C14 &amp;"'!" &amp; "F13"),"")</f>
        <v/>
      </c>
      <c r="X14" s="37" t="str" cm="1">
        <f t="array" aca="1" ref="X14" ca="1">IF(ISTEXT($D14),INDIRECT("'" &amp; $C14 &amp;"'!" &amp; "F14"),"")</f>
        <v/>
      </c>
      <c r="Y14" s="37" t="str" cm="1">
        <f t="array" aca="1" ref="Y14" ca="1">IF(ISTEXT($D14),INDIRECT("'" &amp; $C14 &amp;"'!" &amp; "F15"),"")</f>
        <v/>
      </c>
      <c r="Z14" s="37" t="str" cm="1">
        <f t="array" aca="1" ref="Z14" ca="1">IF(ISTEXT($D14),INDIRECT("'" &amp; $C14 &amp;"'!" &amp; "F16"),"")</f>
        <v/>
      </c>
      <c r="AA14" s="277" t="str" cm="1">
        <f t="array" aca="1" ref="AA14" ca="1">IF(ISTEXT($D14),INDIRECT("'" &amp; $C14 &amp;"'!" &amp; "F17"),"")</f>
        <v/>
      </c>
      <c r="AB14" s="277" t="str" cm="1">
        <f t="array" aca="1" ref="AB14" ca="1">IF(ISTEXT($D14),INDIRECT("'" &amp; $C14 &amp;"'!" &amp; "F18"),"")</f>
        <v/>
      </c>
      <c r="AC14" s="41"/>
      <c r="AD14" s="84"/>
      <c r="AE14" s="84"/>
      <c r="AF14" s="84"/>
      <c r="AG14" s="66"/>
    </row>
    <row r="15" spans="2:33">
      <c r="B15" s="64"/>
      <c r="C15" s="72" t="s">
        <v>143</v>
      </c>
      <c r="D15" s="37" cm="1">
        <f t="array" aca="1" ref="D15" ca="1">INDIRECT("'" &amp; $C15 &amp;"'!" &amp; "B4")</f>
        <v>0</v>
      </c>
      <c r="E15" s="37" t="str" cm="1">
        <f t="array" aca="1" ref="E15" ca="1">IF(ISTEXT($D15),INDIRECT("'" &amp; $C15 &amp;"'!" &amp; "B7"),"")</f>
        <v/>
      </c>
      <c r="F15" s="37" t="str">
        <f t="shared" ca="1" si="0"/>
        <v/>
      </c>
      <c r="G15" s="37" t="str">
        <f t="shared" ca="1" si="1"/>
        <v/>
      </c>
      <c r="H15" s="37" t="str" cm="1">
        <f t="array" aca="1" ref="H15" ca="1">IF(ISTEXT($D15),INDIRECT("'" &amp; $C15 &amp;"'!" &amp; "B8"),"")</f>
        <v/>
      </c>
      <c r="I15" s="37" t="str" cm="1">
        <f t="array" aca="1" ref="I15" ca="1">IF(ISTEXT($D15),INDIRECT("'" &amp; $C15 &amp;"'!" &amp; "B13"),"")</f>
        <v/>
      </c>
      <c r="J15" s="37" t="str" cm="1">
        <f t="array" aca="1" ref="J15" ca="1">IF(ISTEXT($D15),INDIRECT("'" &amp; $C15 &amp;"'!" &amp; "B14"),"")</f>
        <v/>
      </c>
      <c r="K15" s="37" t="str" cm="1">
        <f t="array" aca="1" ref="K15" ca="1">IF(ISTEXT($D15),INDIRECT("'" &amp; $C15 &amp;"'!" &amp; "B15"),"")</f>
        <v/>
      </c>
      <c r="L15" s="37" t="str" cm="1">
        <f t="array" aca="1" ref="L15" ca="1">IF(ISTEXT($D15),INDIRECT("'" &amp; $C15 &amp;"'!" &amp; "B16"),"")</f>
        <v/>
      </c>
      <c r="M15" s="277" t="str" cm="1">
        <f t="array" aca="1" ref="M15" ca="1">IF(ISTEXT($D15),INDIRECT("'" &amp; $C15 &amp;"'!" &amp; "B17"),"")</f>
        <v/>
      </c>
      <c r="N15" s="277" t="str" cm="1">
        <f t="array" aca="1" ref="N15" ca="1">IF(ISTEXT($D15),INDIRECT("'" &amp; $C15 &amp;"'!" &amp; "B18"),"")</f>
        <v/>
      </c>
      <c r="O15" s="76"/>
      <c r="P15" s="37" t="str" cm="1">
        <f t="array" aca="1" ref="P15" ca="1">IF(ISTEXT($D15),INDIRECT("'" &amp; $C15 &amp;"'!" &amp; "D13"),"")</f>
        <v/>
      </c>
      <c r="Q15" s="37" t="str" cm="1">
        <f t="array" aca="1" ref="Q15" ca="1">IF(ISTEXT($D15),INDIRECT("'" &amp; $C15 &amp;"'!" &amp; "D14"),"")</f>
        <v/>
      </c>
      <c r="R15" s="37" t="str" cm="1">
        <f t="array" aca="1" ref="R15" ca="1">IF(ISTEXT($D15),INDIRECT("'" &amp; $C15 &amp;"'!" &amp; "D15"),"")</f>
        <v/>
      </c>
      <c r="S15" s="37" t="str" cm="1">
        <f t="array" aca="1" ref="S15" ca="1">IF(ISTEXT($D15),INDIRECT("'" &amp; $C15 &amp;"'!" &amp; "D16"),"")</f>
        <v/>
      </c>
      <c r="T15" s="277" t="str" cm="1">
        <f t="array" aca="1" ref="T15" ca="1">IF(ISTEXT($D15),INDIRECT("'" &amp; $C15 &amp;"'!" &amp; "D17"),"")</f>
        <v/>
      </c>
      <c r="U15" s="277" t="str" cm="1">
        <f t="array" aca="1" ref="U15" ca="1">IF(ISTEXT($D15),INDIRECT("'" &amp; $C15 &amp;"'!" &amp; "D18"),"")</f>
        <v/>
      </c>
      <c r="V15" s="76"/>
      <c r="W15" s="37" t="str" cm="1">
        <f t="array" aca="1" ref="W15" ca="1">IF(ISTEXT($D15),INDIRECT("'" &amp; $C15 &amp;"'!" &amp; "F13"),"")</f>
        <v/>
      </c>
      <c r="X15" s="37" t="str" cm="1">
        <f t="array" aca="1" ref="X15" ca="1">IF(ISTEXT($D15),INDIRECT("'" &amp; $C15 &amp;"'!" &amp; "F14"),"")</f>
        <v/>
      </c>
      <c r="Y15" s="37" t="str" cm="1">
        <f t="array" aca="1" ref="Y15" ca="1">IF(ISTEXT($D15),INDIRECT("'" &amp; $C15 &amp;"'!" &amp; "F15"),"")</f>
        <v/>
      </c>
      <c r="Z15" s="37" t="str" cm="1">
        <f t="array" aca="1" ref="Z15" ca="1">IF(ISTEXT($D15),INDIRECT("'" &amp; $C15 &amp;"'!" &amp; "F16"),"")</f>
        <v/>
      </c>
      <c r="AA15" s="277" t="str" cm="1">
        <f t="array" aca="1" ref="AA15" ca="1">IF(ISTEXT($D15),INDIRECT("'" &amp; $C15 &amp;"'!" &amp; "F17"),"")</f>
        <v/>
      </c>
      <c r="AB15" s="277" t="str" cm="1">
        <f t="array" aca="1" ref="AB15" ca="1">IF(ISTEXT($D15),INDIRECT("'" &amp; $C15 &amp;"'!" &amp; "F18"),"")</f>
        <v/>
      </c>
      <c r="AC15" s="41"/>
      <c r="AD15" s="84"/>
      <c r="AE15" s="84"/>
      <c r="AF15" s="84"/>
      <c r="AG15" s="66"/>
    </row>
    <row r="16" spans="2:33">
      <c r="B16" s="64"/>
      <c r="C16" s="72" t="s">
        <v>144</v>
      </c>
      <c r="D16" s="37" cm="1">
        <f t="array" aca="1" ref="D16" ca="1">INDIRECT("'" &amp; $C16 &amp;"'!" &amp; "B4")</f>
        <v>0</v>
      </c>
      <c r="E16" s="37" t="str" cm="1">
        <f t="array" aca="1" ref="E16" ca="1">IF(ISTEXT($D16),INDIRECT("'" &amp; $C16 &amp;"'!" &amp; "B7"),"")</f>
        <v/>
      </c>
      <c r="F16" s="37" t="str">
        <f t="shared" ca="1" si="0"/>
        <v/>
      </c>
      <c r="G16" s="37" t="str">
        <f t="shared" ca="1" si="1"/>
        <v/>
      </c>
      <c r="H16" s="37" t="str" cm="1">
        <f t="array" aca="1" ref="H16" ca="1">IF(ISTEXT($D16),INDIRECT("'" &amp; $C16 &amp;"'!" &amp; "B8"),"")</f>
        <v/>
      </c>
      <c r="I16" s="37" t="str" cm="1">
        <f t="array" aca="1" ref="I16" ca="1">IF(ISTEXT($D16),INDIRECT("'" &amp; $C16 &amp;"'!" &amp; "B13"),"")</f>
        <v/>
      </c>
      <c r="J16" s="37" t="str" cm="1">
        <f t="array" aca="1" ref="J16" ca="1">IF(ISTEXT($D16),INDIRECT("'" &amp; $C16 &amp;"'!" &amp; "B14"),"")</f>
        <v/>
      </c>
      <c r="K16" s="37" t="str" cm="1">
        <f t="array" aca="1" ref="K16" ca="1">IF(ISTEXT($D16),INDIRECT("'" &amp; $C16 &amp;"'!" &amp; "B15"),"")</f>
        <v/>
      </c>
      <c r="L16" s="37" t="str" cm="1">
        <f t="array" aca="1" ref="L16" ca="1">IF(ISTEXT($D16),INDIRECT("'" &amp; $C16 &amp;"'!" &amp; "B16"),"")</f>
        <v/>
      </c>
      <c r="M16" s="277" t="str" cm="1">
        <f t="array" aca="1" ref="M16" ca="1">IF(ISTEXT($D16),INDIRECT("'" &amp; $C16 &amp;"'!" &amp; "B17"),"")</f>
        <v/>
      </c>
      <c r="N16" s="277" t="str" cm="1">
        <f t="array" aca="1" ref="N16" ca="1">IF(ISTEXT($D16),INDIRECT("'" &amp; $C16 &amp;"'!" &amp; "B18"),"")</f>
        <v/>
      </c>
      <c r="O16" s="76"/>
      <c r="P16" s="37" t="str" cm="1">
        <f t="array" aca="1" ref="P16" ca="1">IF(ISTEXT($D16),INDIRECT("'" &amp; $C16 &amp;"'!" &amp; "D13"),"")</f>
        <v/>
      </c>
      <c r="Q16" s="37" t="str" cm="1">
        <f t="array" aca="1" ref="Q16" ca="1">IF(ISTEXT($D16),INDIRECT("'" &amp; $C16 &amp;"'!" &amp; "D14"),"")</f>
        <v/>
      </c>
      <c r="R16" s="37" t="str" cm="1">
        <f t="array" aca="1" ref="R16" ca="1">IF(ISTEXT($D16),INDIRECT("'" &amp; $C16 &amp;"'!" &amp; "D15"),"")</f>
        <v/>
      </c>
      <c r="S16" s="37" t="str" cm="1">
        <f t="array" aca="1" ref="S16" ca="1">IF(ISTEXT($D16),INDIRECT("'" &amp; $C16 &amp;"'!" &amp; "D16"),"")</f>
        <v/>
      </c>
      <c r="T16" s="277" t="str" cm="1">
        <f t="array" aca="1" ref="T16" ca="1">IF(ISTEXT($D16),INDIRECT("'" &amp; $C16 &amp;"'!" &amp; "D17"),"")</f>
        <v/>
      </c>
      <c r="U16" s="277" t="str" cm="1">
        <f t="array" aca="1" ref="U16" ca="1">IF(ISTEXT($D16),INDIRECT("'" &amp; $C16 &amp;"'!" &amp; "D18"),"")</f>
        <v/>
      </c>
      <c r="V16" s="76"/>
      <c r="W16" s="37" t="str" cm="1">
        <f t="array" aca="1" ref="W16" ca="1">IF(ISTEXT($D16),INDIRECT("'" &amp; $C16 &amp;"'!" &amp; "F13"),"")</f>
        <v/>
      </c>
      <c r="X16" s="37" t="str" cm="1">
        <f t="array" aca="1" ref="X16" ca="1">IF(ISTEXT($D16),INDIRECT("'" &amp; $C16 &amp;"'!" &amp; "F14"),"")</f>
        <v/>
      </c>
      <c r="Y16" s="37" t="str" cm="1">
        <f t="array" aca="1" ref="Y16" ca="1">IF(ISTEXT($D16),INDIRECT("'" &amp; $C16 &amp;"'!" &amp; "F15"),"")</f>
        <v/>
      </c>
      <c r="Z16" s="37" t="str" cm="1">
        <f t="array" aca="1" ref="Z16" ca="1">IF(ISTEXT($D16),INDIRECT("'" &amp; $C16 &amp;"'!" &amp; "F16"),"")</f>
        <v/>
      </c>
      <c r="AA16" s="277" t="str" cm="1">
        <f t="array" aca="1" ref="AA16" ca="1">IF(ISTEXT($D16),INDIRECT("'" &amp; $C16 &amp;"'!" &amp; "F17"),"")</f>
        <v/>
      </c>
      <c r="AB16" s="277" t="str" cm="1">
        <f t="array" aca="1" ref="AB16" ca="1">IF(ISTEXT($D16),INDIRECT("'" &amp; $C16 &amp;"'!" &amp; "F18"),"")</f>
        <v/>
      </c>
      <c r="AC16" s="41"/>
      <c r="AD16" s="84"/>
      <c r="AE16" s="84"/>
      <c r="AF16" s="84"/>
      <c r="AG16" s="66"/>
    </row>
    <row r="17" spans="2:33">
      <c r="B17" s="64"/>
      <c r="C17" s="72" t="s">
        <v>145</v>
      </c>
      <c r="D17" s="37" cm="1">
        <f t="array" aca="1" ref="D17" ca="1">INDIRECT("'" &amp; $C17 &amp;"'!" &amp; "B4")</f>
        <v>0</v>
      </c>
      <c r="E17" s="37" t="str" cm="1">
        <f t="array" aca="1" ref="E17" ca="1">IF(ISTEXT($D17),INDIRECT("'" &amp; $C17 &amp;"'!" &amp; "B7"),"")</f>
        <v/>
      </c>
      <c r="F17" s="37" t="str">
        <f t="shared" ca="1" si="0"/>
        <v/>
      </c>
      <c r="G17" s="37" t="str">
        <f t="shared" ca="1" si="1"/>
        <v/>
      </c>
      <c r="H17" s="37" t="str" cm="1">
        <f t="array" aca="1" ref="H17" ca="1">IF(ISTEXT($D17),INDIRECT("'" &amp; $C17 &amp;"'!" &amp; "B8"),"")</f>
        <v/>
      </c>
      <c r="I17" s="37" t="str" cm="1">
        <f t="array" aca="1" ref="I17" ca="1">IF(ISTEXT($D17),INDIRECT("'" &amp; $C17 &amp;"'!" &amp; "B13"),"")</f>
        <v/>
      </c>
      <c r="J17" s="37" t="str" cm="1">
        <f t="array" aca="1" ref="J17" ca="1">IF(ISTEXT($D17),INDIRECT("'" &amp; $C17 &amp;"'!" &amp; "B14"),"")</f>
        <v/>
      </c>
      <c r="K17" s="37" t="str" cm="1">
        <f t="array" aca="1" ref="K17" ca="1">IF(ISTEXT($D17),INDIRECT("'" &amp; $C17 &amp;"'!" &amp; "B15"),"")</f>
        <v/>
      </c>
      <c r="L17" s="37" t="str" cm="1">
        <f t="array" aca="1" ref="L17" ca="1">IF(ISTEXT($D17),INDIRECT("'" &amp; $C17 &amp;"'!" &amp; "B16"),"")</f>
        <v/>
      </c>
      <c r="M17" s="277" t="str" cm="1">
        <f t="array" aca="1" ref="M17" ca="1">IF(ISTEXT($D17),INDIRECT("'" &amp; $C17 &amp;"'!" &amp; "B17"),"")</f>
        <v/>
      </c>
      <c r="N17" s="277" t="str" cm="1">
        <f t="array" aca="1" ref="N17" ca="1">IF(ISTEXT($D17),INDIRECT("'" &amp; $C17 &amp;"'!" &amp; "B18"),"")</f>
        <v/>
      </c>
      <c r="O17" s="76"/>
      <c r="P17" s="37" t="str" cm="1">
        <f t="array" aca="1" ref="P17" ca="1">IF(ISTEXT($D17),INDIRECT("'" &amp; $C17 &amp;"'!" &amp; "D13"),"")</f>
        <v/>
      </c>
      <c r="Q17" s="37" t="str" cm="1">
        <f t="array" aca="1" ref="Q17" ca="1">IF(ISTEXT($D17),INDIRECT("'" &amp; $C17 &amp;"'!" &amp; "D14"),"")</f>
        <v/>
      </c>
      <c r="R17" s="37" t="str" cm="1">
        <f t="array" aca="1" ref="R17" ca="1">IF(ISTEXT($D17),INDIRECT("'" &amp; $C17 &amp;"'!" &amp; "D15"),"")</f>
        <v/>
      </c>
      <c r="S17" s="37" t="str" cm="1">
        <f t="array" aca="1" ref="S17" ca="1">IF(ISTEXT($D17),INDIRECT("'" &amp; $C17 &amp;"'!" &amp; "D16"),"")</f>
        <v/>
      </c>
      <c r="T17" s="277" t="str" cm="1">
        <f t="array" aca="1" ref="T17" ca="1">IF(ISTEXT($D17),INDIRECT("'" &amp; $C17 &amp;"'!" &amp; "D17"),"")</f>
        <v/>
      </c>
      <c r="U17" s="277" t="str" cm="1">
        <f t="array" aca="1" ref="U17" ca="1">IF(ISTEXT($D17),INDIRECT("'" &amp; $C17 &amp;"'!" &amp; "D18"),"")</f>
        <v/>
      </c>
      <c r="V17" s="76"/>
      <c r="W17" s="37" t="str" cm="1">
        <f t="array" aca="1" ref="W17" ca="1">IF(ISTEXT($D17),INDIRECT("'" &amp; $C17 &amp;"'!" &amp; "F13"),"")</f>
        <v/>
      </c>
      <c r="X17" s="37" t="str" cm="1">
        <f t="array" aca="1" ref="X17" ca="1">IF(ISTEXT($D17),INDIRECT("'" &amp; $C17 &amp;"'!" &amp; "F14"),"")</f>
        <v/>
      </c>
      <c r="Y17" s="37" t="str" cm="1">
        <f t="array" aca="1" ref="Y17" ca="1">IF(ISTEXT($D17),INDIRECT("'" &amp; $C17 &amp;"'!" &amp; "F15"),"")</f>
        <v/>
      </c>
      <c r="Z17" s="37" t="str" cm="1">
        <f t="array" aca="1" ref="Z17" ca="1">IF(ISTEXT($D17),INDIRECT("'" &amp; $C17 &amp;"'!" &amp; "F16"),"")</f>
        <v/>
      </c>
      <c r="AA17" s="277" t="str" cm="1">
        <f t="array" aca="1" ref="AA17" ca="1">IF(ISTEXT($D17),INDIRECT("'" &amp; $C17 &amp;"'!" &amp; "F17"),"")</f>
        <v/>
      </c>
      <c r="AB17" s="277" t="str" cm="1">
        <f t="array" aca="1" ref="AB17" ca="1">IF(ISTEXT($D17),INDIRECT("'" &amp; $C17 &amp;"'!" &amp; "F18"),"")</f>
        <v/>
      </c>
      <c r="AC17" s="41"/>
      <c r="AD17" s="84"/>
      <c r="AE17" s="84"/>
      <c r="AF17" s="84"/>
      <c r="AG17" s="66"/>
    </row>
    <row r="18" spans="2:33">
      <c r="B18" s="64"/>
      <c r="C18" s="72" t="s">
        <v>146</v>
      </c>
      <c r="D18" s="37" cm="1">
        <f t="array" aca="1" ref="D18" ca="1">INDIRECT("'" &amp; $C18 &amp;"'!" &amp; "B4")</f>
        <v>0</v>
      </c>
      <c r="E18" s="37" t="str" cm="1">
        <f t="array" aca="1" ref="E18" ca="1">IF(ISTEXT($D18),INDIRECT("'" &amp; $C18 &amp;"'!" &amp; "B7"),"")</f>
        <v/>
      </c>
      <c r="F18" s="37" t="str">
        <f t="shared" ca="1" si="0"/>
        <v/>
      </c>
      <c r="G18" s="37" t="str">
        <f t="shared" ca="1" si="1"/>
        <v/>
      </c>
      <c r="H18" s="37" t="str" cm="1">
        <f t="array" aca="1" ref="H18" ca="1">IF(ISTEXT($D18),INDIRECT("'" &amp; $C18 &amp;"'!" &amp; "B8"),"")</f>
        <v/>
      </c>
      <c r="I18" s="37" t="str" cm="1">
        <f t="array" aca="1" ref="I18" ca="1">IF(ISTEXT($D18),INDIRECT("'" &amp; $C18 &amp;"'!" &amp; "B13"),"")</f>
        <v/>
      </c>
      <c r="J18" s="37" t="str" cm="1">
        <f t="array" aca="1" ref="J18" ca="1">IF(ISTEXT($D18),INDIRECT("'" &amp; $C18 &amp;"'!" &amp; "B14"),"")</f>
        <v/>
      </c>
      <c r="K18" s="37" t="str" cm="1">
        <f t="array" aca="1" ref="K18" ca="1">IF(ISTEXT($D18),INDIRECT("'" &amp; $C18 &amp;"'!" &amp; "B15"),"")</f>
        <v/>
      </c>
      <c r="L18" s="37" t="str" cm="1">
        <f t="array" aca="1" ref="L18" ca="1">IF(ISTEXT($D18),INDIRECT("'" &amp; $C18 &amp;"'!" &amp; "B16"),"")</f>
        <v/>
      </c>
      <c r="M18" s="277" t="str" cm="1">
        <f t="array" aca="1" ref="M18" ca="1">IF(ISTEXT($D18),INDIRECT("'" &amp; $C18 &amp;"'!" &amp; "B17"),"")</f>
        <v/>
      </c>
      <c r="N18" s="277" t="str" cm="1">
        <f t="array" aca="1" ref="N18" ca="1">IF(ISTEXT($D18),INDIRECT("'" &amp; $C18 &amp;"'!" &amp; "B18"),"")</f>
        <v/>
      </c>
      <c r="O18" s="76"/>
      <c r="P18" s="37" t="str" cm="1">
        <f t="array" aca="1" ref="P18" ca="1">IF(ISTEXT($D18),INDIRECT("'" &amp; $C18 &amp;"'!" &amp; "D13"),"")</f>
        <v/>
      </c>
      <c r="Q18" s="37" t="str" cm="1">
        <f t="array" aca="1" ref="Q18" ca="1">IF(ISTEXT($D18),INDIRECT("'" &amp; $C18 &amp;"'!" &amp; "D14"),"")</f>
        <v/>
      </c>
      <c r="R18" s="37" t="str" cm="1">
        <f t="array" aca="1" ref="R18" ca="1">IF(ISTEXT($D18),INDIRECT("'" &amp; $C18 &amp;"'!" &amp; "D15"),"")</f>
        <v/>
      </c>
      <c r="S18" s="37" t="str" cm="1">
        <f t="array" aca="1" ref="S18" ca="1">IF(ISTEXT($D18),INDIRECT("'" &amp; $C18 &amp;"'!" &amp; "D16"),"")</f>
        <v/>
      </c>
      <c r="T18" s="277" t="str" cm="1">
        <f t="array" aca="1" ref="T18" ca="1">IF(ISTEXT($D18),INDIRECT("'" &amp; $C18 &amp;"'!" &amp; "D17"),"")</f>
        <v/>
      </c>
      <c r="U18" s="277" t="str" cm="1">
        <f t="array" aca="1" ref="U18" ca="1">IF(ISTEXT($D18),INDIRECT("'" &amp; $C18 &amp;"'!" &amp; "D18"),"")</f>
        <v/>
      </c>
      <c r="V18" s="76"/>
      <c r="W18" s="37" t="str" cm="1">
        <f t="array" aca="1" ref="W18" ca="1">IF(ISTEXT($D18),INDIRECT("'" &amp; $C18 &amp;"'!" &amp; "F13"),"")</f>
        <v/>
      </c>
      <c r="X18" s="37" t="str" cm="1">
        <f t="array" aca="1" ref="X18" ca="1">IF(ISTEXT($D18),INDIRECT("'" &amp; $C18 &amp;"'!" &amp; "F14"),"")</f>
        <v/>
      </c>
      <c r="Y18" s="37" t="str" cm="1">
        <f t="array" aca="1" ref="Y18" ca="1">IF(ISTEXT($D18),INDIRECT("'" &amp; $C18 &amp;"'!" &amp; "F15"),"")</f>
        <v/>
      </c>
      <c r="Z18" s="37" t="str" cm="1">
        <f t="array" aca="1" ref="Z18" ca="1">IF(ISTEXT($D18),INDIRECT("'" &amp; $C18 &amp;"'!" &amp; "F16"),"")</f>
        <v/>
      </c>
      <c r="AA18" s="277" t="str" cm="1">
        <f t="array" aca="1" ref="AA18" ca="1">IF(ISTEXT($D18),INDIRECT("'" &amp; $C18 &amp;"'!" &amp; "F17"),"")</f>
        <v/>
      </c>
      <c r="AB18" s="277" t="str" cm="1">
        <f t="array" aca="1" ref="AB18" ca="1">IF(ISTEXT($D18),INDIRECT("'" &amp; $C18 &amp;"'!" &amp; "F18"),"")</f>
        <v/>
      </c>
      <c r="AC18" s="41"/>
      <c r="AD18" s="84"/>
      <c r="AE18" s="84"/>
      <c r="AF18" s="84"/>
      <c r="AG18" s="66"/>
    </row>
    <row r="19" spans="2:33">
      <c r="B19" s="64"/>
      <c r="C19" s="72" t="s">
        <v>147</v>
      </c>
      <c r="D19" s="37" cm="1">
        <f t="array" aca="1" ref="D19" ca="1">INDIRECT("'" &amp; $C19 &amp;"'!" &amp; "B4")</f>
        <v>0</v>
      </c>
      <c r="E19" s="37" t="str" cm="1">
        <f t="array" aca="1" ref="E19" ca="1">IF(ISTEXT($D19),INDIRECT("'" &amp; $C19 &amp;"'!" &amp; "B7"),"")</f>
        <v/>
      </c>
      <c r="F19" s="37" t="str">
        <f t="shared" ca="1" si="0"/>
        <v/>
      </c>
      <c r="G19" s="37" t="str">
        <f t="shared" ca="1" si="1"/>
        <v/>
      </c>
      <c r="H19" s="37" t="str" cm="1">
        <f t="array" aca="1" ref="H19" ca="1">IF(ISTEXT($D19),INDIRECT("'" &amp; $C19 &amp;"'!" &amp; "B8"),"")</f>
        <v/>
      </c>
      <c r="I19" s="37" t="str" cm="1">
        <f t="array" aca="1" ref="I19" ca="1">IF(ISTEXT($D19),INDIRECT("'" &amp; $C19 &amp;"'!" &amp; "B13"),"")</f>
        <v/>
      </c>
      <c r="J19" s="37" t="str" cm="1">
        <f t="array" aca="1" ref="J19" ca="1">IF(ISTEXT($D19),INDIRECT("'" &amp; $C19 &amp;"'!" &amp; "B14"),"")</f>
        <v/>
      </c>
      <c r="K19" s="37" t="str" cm="1">
        <f t="array" aca="1" ref="K19" ca="1">IF(ISTEXT($D19),INDIRECT("'" &amp; $C19 &amp;"'!" &amp; "B15"),"")</f>
        <v/>
      </c>
      <c r="L19" s="37" t="str" cm="1">
        <f t="array" aca="1" ref="L19" ca="1">IF(ISTEXT($D19),INDIRECT("'" &amp; $C19 &amp;"'!" &amp; "B16"),"")</f>
        <v/>
      </c>
      <c r="M19" s="277" t="str" cm="1">
        <f t="array" aca="1" ref="M19" ca="1">IF(ISTEXT($D19),INDIRECT("'" &amp; $C19 &amp;"'!" &amp; "B17"),"")</f>
        <v/>
      </c>
      <c r="N19" s="277" t="str" cm="1">
        <f t="array" aca="1" ref="N19" ca="1">IF(ISTEXT($D19),INDIRECT("'" &amp; $C19 &amp;"'!" &amp; "B18"),"")</f>
        <v/>
      </c>
      <c r="O19" s="76"/>
      <c r="P19" s="37" t="str" cm="1">
        <f t="array" aca="1" ref="P19" ca="1">IF(ISTEXT($D19),INDIRECT("'" &amp; $C19 &amp;"'!" &amp; "D13"),"")</f>
        <v/>
      </c>
      <c r="Q19" s="37" t="str" cm="1">
        <f t="array" aca="1" ref="Q19" ca="1">IF(ISTEXT($D19),INDIRECT("'" &amp; $C19 &amp;"'!" &amp; "D14"),"")</f>
        <v/>
      </c>
      <c r="R19" s="37" t="str" cm="1">
        <f t="array" aca="1" ref="R19" ca="1">IF(ISTEXT($D19),INDIRECT("'" &amp; $C19 &amp;"'!" &amp; "D15"),"")</f>
        <v/>
      </c>
      <c r="S19" s="37" t="str" cm="1">
        <f t="array" aca="1" ref="S19" ca="1">IF(ISTEXT($D19),INDIRECT("'" &amp; $C19 &amp;"'!" &amp; "D16"),"")</f>
        <v/>
      </c>
      <c r="T19" s="277" t="str" cm="1">
        <f t="array" aca="1" ref="T19" ca="1">IF(ISTEXT($D19),INDIRECT("'" &amp; $C19 &amp;"'!" &amp; "D17"),"")</f>
        <v/>
      </c>
      <c r="U19" s="277" t="str" cm="1">
        <f t="array" aca="1" ref="U19" ca="1">IF(ISTEXT($D19),INDIRECT("'" &amp; $C19 &amp;"'!" &amp; "D18"),"")</f>
        <v/>
      </c>
      <c r="V19" s="76"/>
      <c r="W19" s="37" t="str" cm="1">
        <f t="array" aca="1" ref="W19" ca="1">IF(ISTEXT($D19),INDIRECT("'" &amp; $C19 &amp;"'!" &amp; "F13"),"")</f>
        <v/>
      </c>
      <c r="X19" s="37" t="str" cm="1">
        <f t="array" aca="1" ref="X19" ca="1">IF(ISTEXT($D19),INDIRECT("'" &amp; $C19 &amp;"'!" &amp; "F14"),"")</f>
        <v/>
      </c>
      <c r="Y19" s="37" t="str" cm="1">
        <f t="array" aca="1" ref="Y19" ca="1">IF(ISTEXT($D19),INDIRECT("'" &amp; $C19 &amp;"'!" &amp; "F15"),"")</f>
        <v/>
      </c>
      <c r="Z19" s="37" t="str" cm="1">
        <f t="array" aca="1" ref="Z19" ca="1">IF(ISTEXT($D19),INDIRECT("'" &amp; $C19 &amp;"'!" &amp; "F16"),"")</f>
        <v/>
      </c>
      <c r="AA19" s="277" t="str" cm="1">
        <f t="array" aca="1" ref="AA19" ca="1">IF(ISTEXT($D19),INDIRECT("'" &amp; $C19 &amp;"'!" &amp; "F17"),"")</f>
        <v/>
      </c>
      <c r="AB19" s="277" t="str" cm="1">
        <f t="array" aca="1" ref="AB19" ca="1">IF(ISTEXT($D19),INDIRECT("'" &amp; $C19 &amp;"'!" &amp; "F18"),"")</f>
        <v/>
      </c>
      <c r="AC19" s="41"/>
      <c r="AD19" s="84"/>
      <c r="AE19" s="84"/>
      <c r="AF19" s="84"/>
      <c r="AG19" s="66"/>
    </row>
    <row r="20" spans="2:33">
      <c r="B20" s="64"/>
      <c r="C20" s="73"/>
      <c r="D20" s="73"/>
      <c r="E20" s="73"/>
      <c r="F20" s="73"/>
      <c r="G20" s="73"/>
      <c r="H20" s="73"/>
      <c r="I20" s="73"/>
      <c r="J20" s="73"/>
      <c r="K20" s="73"/>
      <c r="L20" s="74"/>
      <c r="M20" s="74"/>
      <c r="N20" s="74"/>
      <c r="O20" s="76"/>
      <c r="P20" s="73"/>
      <c r="Q20" s="73"/>
      <c r="R20" s="73"/>
      <c r="S20" s="74"/>
      <c r="T20" s="74"/>
      <c r="U20" s="74"/>
      <c r="V20" s="76"/>
      <c r="W20" s="73"/>
      <c r="X20" s="73"/>
      <c r="Y20" s="73"/>
      <c r="Z20" s="74"/>
      <c r="AA20" s="74"/>
      <c r="AB20" s="74"/>
      <c r="AC20" s="41"/>
      <c r="AD20" s="74"/>
      <c r="AG20" s="66"/>
    </row>
    <row r="21" spans="2:33">
      <c r="B21" s="64"/>
      <c r="C21" s="75" t="s">
        <v>148</v>
      </c>
      <c r="D21" s="68"/>
      <c r="E21" s="68"/>
      <c r="F21" s="68"/>
      <c r="G21" s="68"/>
      <c r="H21" s="68"/>
      <c r="I21" s="68"/>
      <c r="J21" s="68"/>
      <c r="K21" s="68"/>
      <c r="L21" s="76"/>
      <c r="M21" s="76"/>
      <c r="N21" s="76"/>
      <c r="O21" s="76"/>
      <c r="P21" s="68"/>
      <c r="Q21" s="68"/>
      <c r="R21" s="68"/>
      <c r="S21" s="76"/>
      <c r="T21" s="76"/>
      <c r="U21" s="76"/>
      <c r="V21" s="76"/>
      <c r="W21" s="68"/>
      <c r="X21" s="68"/>
      <c r="Y21" s="68"/>
      <c r="Z21" s="76"/>
      <c r="AA21" s="76"/>
      <c r="AB21" s="76"/>
      <c r="AC21" s="41"/>
      <c r="AD21" s="76"/>
      <c r="AE21" s="76"/>
      <c r="AF21" s="76"/>
      <c r="AG21" s="66"/>
    </row>
    <row r="22" spans="2:33">
      <c r="B22" s="64"/>
      <c r="H22" s="68"/>
      <c r="I22" s="361" t="s">
        <v>149</v>
      </c>
      <c r="J22" s="362"/>
      <c r="K22" s="362"/>
      <c r="L22" s="362"/>
      <c r="M22" s="362"/>
      <c r="N22" s="363"/>
      <c r="O22" s="76"/>
      <c r="P22" s="361" t="s">
        <v>149</v>
      </c>
      <c r="Q22" s="362"/>
      <c r="R22" s="362"/>
      <c r="S22" s="362"/>
      <c r="T22" s="362"/>
      <c r="U22" s="363"/>
      <c r="V22" s="76"/>
      <c r="W22" s="361" t="s">
        <v>149</v>
      </c>
      <c r="X22" s="362"/>
      <c r="Y22" s="362"/>
      <c r="Z22" s="362"/>
      <c r="AA22" s="362"/>
      <c r="AB22" s="363"/>
      <c r="AC22" s="41"/>
      <c r="AD22" s="76"/>
      <c r="AE22" s="76"/>
      <c r="AF22" s="76"/>
      <c r="AG22" s="66"/>
    </row>
    <row r="23" spans="2:33" ht="33.75" customHeight="1">
      <c r="B23" s="64"/>
      <c r="C23" s="69" t="s">
        <v>115</v>
      </c>
      <c r="D23" s="69" t="s">
        <v>116</v>
      </c>
      <c r="E23" s="70" t="s">
        <v>117</v>
      </c>
      <c r="F23" s="358" t="s">
        <v>118</v>
      </c>
      <c r="G23" s="359"/>
      <c r="H23" s="71" t="s">
        <v>119</v>
      </c>
      <c r="I23" s="69">
        <v>2035</v>
      </c>
      <c r="J23" s="69">
        <v>2040</v>
      </c>
      <c r="K23" s="69">
        <v>2045</v>
      </c>
      <c r="L23" s="69">
        <v>2050</v>
      </c>
      <c r="M23" s="69">
        <v>2060</v>
      </c>
      <c r="N23" s="69">
        <v>2070</v>
      </c>
      <c r="O23" s="76"/>
      <c r="P23" s="69">
        <v>2035</v>
      </c>
      <c r="Q23" s="69">
        <v>2040</v>
      </c>
      <c r="R23" s="69">
        <v>2045</v>
      </c>
      <c r="S23" s="69">
        <v>2050</v>
      </c>
      <c r="T23" s="69">
        <v>2060</v>
      </c>
      <c r="U23" s="69">
        <v>2070</v>
      </c>
      <c r="V23" s="76"/>
      <c r="W23" s="69">
        <v>2035</v>
      </c>
      <c r="X23" s="69">
        <v>2040</v>
      </c>
      <c r="Y23" s="69">
        <v>2045</v>
      </c>
      <c r="Z23" s="69">
        <v>2050</v>
      </c>
      <c r="AA23" s="69">
        <v>2060</v>
      </c>
      <c r="AB23" s="69">
        <v>2070</v>
      </c>
      <c r="AC23" s="41"/>
      <c r="AD23" s="76"/>
      <c r="AE23" s="76"/>
      <c r="AF23" s="76"/>
      <c r="AG23" s="66"/>
    </row>
    <row r="24" spans="2:33" ht="23">
      <c r="B24" s="64"/>
      <c r="C24" s="69"/>
      <c r="D24" s="69"/>
      <c r="E24" s="70"/>
      <c r="F24" s="70" t="s">
        <v>123</v>
      </c>
      <c r="G24" s="70" t="s">
        <v>124</v>
      </c>
      <c r="H24" s="71"/>
      <c r="I24" s="69"/>
      <c r="J24" s="69"/>
      <c r="K24" s="69"/>
      <c r="L24" s="69"/>
      <c r="M24" s="77"/>
      <c r="N24" s="77"/>
      <c r="O24" s="76"/>
      <c r="P24" s="69"/>
      <c r="Q24" s="69"/>
      <c r="R24" s="69"/>
      <c r="S24" s="69"/>
      <c r="T24" s="77"/>
      <c r="U24" s="77"/>
      <c r="V24" s="76"/>
      <c r="W24" s="69"/>
      <c r="X24" s="69"/>
      <c r="Y24" s="69"/>
      <c r="Z24" s="69"/>
      <c r="AA24" s="77"/>
      <c r="AB24" s="77"/>
      <c r="AC24" s="41"/>
      <c r="AD24" s="76"/>
      <c r="AE24" s="76"/>
      <c r="AF24" s="76"/>
      <c r="AG24" s="66"/>
    </row>
    <row r="25" spans="2:33">
      <c r="B25" s="64"/>
      <c r="C25" s="72" t="s">
        <v>129</v>
      </c>
      <c r="D25" s="87" t="str">
        <f ca="1">D10</f>
        <v>Preferred Option</v>
      </c>
      <c r="E25" s="37" t="str">
        <f ca="1">E10</f>
        <v>Y</v>
      </c>
      <c r="F25" s="59">
        <f ca="1">IF(ISNUMBER(F10-F$9),F10-F$9,"")</f>
        <v>-12.495000000000001</v>
      </c>
      <c r="G25" s="59">
        <f ca="1">IF(ISNUMBER(G10-G$9),G10-G$9,"")</f>
        <v>2.7235907949272698E-4</v>
      </c>
      <c r="H25" s="87" t="str">
        <f ca="1">H10</f>
        <v>CV5.01</v>
      </c>
      <c r="I25" s="59">
        <f t="shared" ref="I25:N34" ca="1" si="2">IF(ISNUMBER(I10-I$9),I10-I$9,"")</f>
        <v>11.542187431321153</v>
      </c>
      <c r="J25" s="59">
        <f t="shared" ca="1" si="2"/>
        <v>27.762916639447027</v>
      </c>
      <c r="K25" s="59">
        <f t="shared" ca="1" si="2"/>
        <v>44.667069452595868</v>
      </c>
      <c r="L25" s="59">
        <f t="shared" ca="1" si="2"/>
        <v>62.178115645346281</v>
      </c>
      <c r="M25" s="59">
        <f t="shared" ca="1" si="2"/>
        <v>435.00696654104814</v>
      </c>
      <c r="N25" s="59">
        <f t="shared" ca="1" si="2"/>
        <v>859.82853359729575</v>
      </c>
      <c r="O25" s="76"/>
      <c r="P25" s="59">
        <f t="shared" ref="P25:U34" ca="1" si="3">IF(ISNUMBER(P10-P$9),P10-P$9,"")</f>
        <v>11.539612466663058</v>
      </c>
      <c r="Q25" s="59">
        <f t="shared" ca="1" si="3"/>
        <v>27.757729987331416</v>
      </c>
      <c r="R25" s="59">
        <f t="shared" ca="1" si="3"/>
        <v>44.658815491305717</v>
      </c>
      <c r="S25" s="59">
        <f t="shared" ca="1" si="3"/>
        <v>62.166266395973892</v>
      </c>
      <c r="T25" s="59">
        <f t="shared" ca="1" si="3"/>
        <v>434.98511262345784</v>
      </c>
      <c r="U25" s="59">
        <f t="shared" ca="1" si="3"/>
        <v>859.79267143070024</v>
      </c>
      <c r="V25" s="76"/>
      <c r="W25" s="59">
        <f t="shared" ref="W25:AB34" ca="1" si="4">IF(ISNUMBER(W10-W$9),W10-W$9,"")</f>
        <v>11.544758919080962</v>
      </c>
      <c r="X25" s="59">
        <f t="shared" ca="1" si="4"/>
        <v>27.768106705541612</v>
      </c>
      <c r="Y25" s="59">
        <f t="shared" ca="1" si="4"/>
        <v>44.67532259046699</v>
      </c>
      <c r="Z25" s="59">
        <f t="shared" ca="1" si="4"/>
        <v>62.189955221337328</v>
      </c>
      <c r="AA25" s="59">
        <f t="shared" ca="1" si="4"/>
        <v>435.02871517203073</v>
      </c>
      <c r="AB25" s="59">
        <f t="shared" ca="1" si="4"/>
        <v>859.86404707915278</v>
      </c>
      <c r="AC25" s="41"/>
      <c r="AD25" s="76"/>
      <c r="AE25" s="76"/>
      <c r="AF25" s="76"/>
      <c r="AG25" s="66"/>
    </row>
    <row r="26" spans="2:33">
      <c r="B26" s="64"/>
      <c r="C26" s="72" t="s">
        <v>133</v>
      </c>
      <c r="D26" s="87" t="str">
        <f t="shared" ref="D26:E34" ca="1" si="5">D11</f>
        <v>Do More - Increase to 20 Odorant Upgrades and increase Metering by 20%</v>
      </c>
      <c r="E26" s="37" t="str">
        <f t="shared" ca="1" si="5"/>
        <v>N</v>
      </c>
      <c r="F26" s="59">
        <f t="shared" ref="F26:G34" ca="1" si="6">IF(ISNUMBER(F11-F$9),F11-F$9,"")</f>
        <v>-15.34</v>
      </c>
      <c r="G26" s="59">
        <f t="shared" ca="1" si="6"/>
        <v>4.5214363921920991E-4</v>
      </c>
      <c r="H26" s="87" t="str">
        <f t="shared" ref="H26:H34" ca="1" si="7">H11</f>
        <v>CV5.01</v>
      </c>
      <c r="I26" s="59">
        <f t="shared" ca="1" si="2"/>
        <v>30.618526541537062</v>
      </c>
      <c r="J26" s="59">
        <f t="shared" ca="1" si="2"/>
        <v>61.730059285816942</v>
      </c>
      <c r="K26" s="59">
        <f t="shared" ca="1" si="2"/>
        <v>93.325587696553569</v>
      </c>
      <c r="L26" s="59">
        <f t="shared" ca="1" si="2"/>
        <v>125.50463498803032</v>
      </c>
      <c r="M26" s="59">
        <f t="shared" ca="1" si="2"/>
        <v>809.02588121060126</v>
      </c>
      <c r="N26" s="59">
        <f t="shared" ca="1" si="2"/>
        <v>1577.6992792968763</v>
      </c>
      <c r="O26" s="76"/>
      <c r="P26" s="59">
        <f t="shared" ca="1" si="3"/>
        <v>30.614693642555071</v>
      </c>
      <c r="Q26" s="59">
        <f t="shared" ca="1" si="3"/>
        <v>61.722533836927141</v>
      </c>
      <c r="R26" s="59">
        <f t="shared" ca="1" si="3"/>
        <v>93.31372561079877</v>
      </c>
      <c r="S26" s="59">
        <f t="shared" ca="1" si="3"/>
        <v>125.48768979589448</v>
      </c>
      <c r="T26" s="59">
        <f t="shared" ca="1" si="3"/>
        <v>808.99479051337403</v>
      </c>
      <c r="U26" s="59">
        <f t="shared" ca="1" si="3"/>
        <v>1577.64838246982</v>
      </c>
      <c r="V26" s="76"/>
      <c r="W26" s="59">
        <f t="shared" ca="1" si="4"/>
        <v>30.622354679776361</v>
      </c>
      <c r="X26" s="59">
        <f t="shared" ca="1" si="4"/>
        <v>61.737589716918777</v>
      </c>
      <c r="Y26" s="59">
        <f t="shared" ca="1" si="4"/>
        <v>93.337448773583276</v>
      </c>
      <c r="Z26" s="59">
        <f t="shared" ca="1" si="4"/>
        <v>125.52156665914751</v>
      </c>
      <c r="AA26" s="59">
        <f t="shared" ca="1" si="4"/>
        <v>809.05682320017979</v>
      </c>
      <c r="AB26" s="59">
        <f t="shared" ca="1" si="4"/>
        <v>1577.7496832779852</v>
      </c>
      <c r="AC26" s="41"/>
      <c r="AD26" s="76"/>
      <c r="AE26" s="76"/>
      <c r="AF26" s="76"/>
      <c r="AG26" s="66"/>
    </row>
    <row r="27" spans="2:33">
      <c r="B27" s="64"/>
      <c r="C27" s="72" t="s">
        <v>137</v>
      </c>
      <c r="D27" s="87" t="str">
        <f t="shared" ca="1" si="5"/>
        <v>Do less - No Metering Upgrades and no flow racks and reduce odorant to 10</v>
      </c>
      <c r="E27" s="37" t="str">
        <f t="shared" ca="1" si="5"/>
        <v>N</v>
      </c>
      <c r="F27" s="59">
        <f t="shared" ca="1" si="6"/>
        <v>-3.7</v>
      </c>
      <c r="G27" s="59">
        <f t="shared" ca="1" si="6"/>
        <v>1.7743387856448771E-4</v>
      </c>
      <c r="H27" s="87" t="str">
        <f t="shared" ca="1" si="7"/>
        <v>CV5.01</v>
      </c>
      <c r="I27" s="59">
        <f t="shared" ca="1" si="2"/>
        <v>5.7313618628939551</v>
      </c>
      <c r="J27" s="59">
        <f t="shared" ca="1" si="2"/>
        <v>12.650496251471793</v>
      </c>
      <c r="K27" s="59">
        <f t="shared" ca="1" si="2"/>
        <v>19.384343376264738</v>
      </c>
      <c r="L27" s="59">
        <f t="shared" ca="1" si="2"/>
        <v>25.98321002924817</v>
      </c>
      <c r="M27" s="59">
        <f t="shared" ca="1" si="2"/>
        <v>162.72789192322773</v>
      </c>
      <c r="N27" s="59">
        <f t="shared" ca="1" si="2"/>
        <v>326.24820358394709</v>
      </c>
      <c r="O27" s="76"/>
      <c r="P27" s="59">
        <f t="shared" ca="1" si="3"/>
        <v>5.7295838055829691</v>
      </c>
      <c r="Q27" s="59">
        <f t="shared" ca="1" si="3"/>
        <v>12.646869894769736</v>
      </c>
      <c r="R27" s="59">
        <f t="shared" ca="1" si="3"/>
        <v>19.378546326412902</v>
      </c>
      <c r="S27" s="59">
        <f t="shared" ca="1" si="3"/>
        <v>25.974868642726193</v>
      </c>
      <c r="T27" s="59">
        <f t="shared" ca="1" si="3"/>
        <v>162.71247735779832</v>
      </c>
      <c r="U27" s="59">
        <f t="shared" ca="1" si="3"/>
        <v>326.22288535662369</v>
      </c>
      <c r="V27" s="76"/>
      <c r="W27" s="59">
        <f t="shared" ca="1" si="4"/>
        <v>5.7331375740125239</v>
      </c>
      <c r="X27" s="59">
        <f t="shared" ca="1" si="4"/>
        <v>12.654125138807629</v>
      </c>
      <c r="Y27" s="59">
        <f t="shared" ca="1" si="4"/>
        <v>19.3901399580012</v>
      </c>
      <c r="Z27" s="59">
        <f t="shared" ca="1" si="4"/>
        <v>25.991544684656418</v>
      </c>
      <c r="AA27" s="59">
        <f t="shared" ca="1" si="4"/>
        <v>162.74323216015398</v>
      </c>
      <c r="AB27" s="59">
        <f t="shared" ca="1" si="4"/>
        <v>326.27327540324563</v>
      </c>
      <c r="AC27" s="41"/>
      <c r="AD27" s="76"/>
      <c r="AE27" s="76"/>
      <c r="AF27" s="76"/>
      <c r="AG27" s="66"/>
    </row>
    <row r="28" spans="2:33">
      <c r="B28" s="64"/>
      <c r="C28" s="72" t="s">
        <v>141</v>
      </c>
      <c r="D28" s="87">
        <f t="shared" ca="1" si="5"/>
        <v>0</v>
      </c>
      <c r="E28" s="37" t="str">
        <f t="shared" ca="1" si="5"/>
        <v/>
      </c>
      <c r="F28" s="59" t="str">
        <f t="shared" ca="1" si="6"/>
        <v/>
      </c>
      <c r="G28" s="59" t="str">
        <f t="shared" ca="1" si="6"/>
        <v/>
      </c>
      <c r="H28" s="87" t="str">
        <f t="shared" ca="1" si="7"/>
        <v/>
      </c>
      <c r="I28" s="59" t="str">
        <f t="shared" ca="1" si="2"/>
        <v/>
      </c>
      <c r="J28" s="59" t="str">
        <f t="shared" ca="1" si="2"/>
        <v/>
      </c>
      <c r="K28" s="59" t="str">
        <f t="shared" ca="1" si="2"/>
        <v/>
      </c>
      <c r="L28" s="59" t="str">
        <f t="shared" ca="1" si="2"/>
        <v/>
      </c>
      <c r="M28" s="59" t="str">
        <f t="shared" ca="1" si="2"/>
        <v/>
      </c>
      <c r="N28" s="59" t="str">
        <f t="shared" ca="1" si="2"/>
        <v/>
      </c>
      <c r="O28" s="76"/>
      <c r="P28" s="59" t="str">
        <f t="shared" ca="1" si="3"/>
        <v/>
      </c>
      <c r="Q28" s="59" t="str">
        <f t="shared" ca="1" si="3"/>
        <v/>
      </c>
      <c r="R28" s="59" t="str">
        <f t="shared" ca="1" si="3"/>
        <v/>
      </c>
      <c r="S28" s="59" t="str">
        <f t="shared" ca="1" si="3"/>
        <v/>
      </c>
      <c r="T28" s="59" t="str">
        <f t="shared" ca="1" si="3"/>
        <v/>
      </c>
      <c r="U28" s="59" t="str">
        <f t="shared" ca="1" si="3"/>
        <v/>
      </c>
      <c r="V28" s="76"/>
      <c r="W28" s="59" t="str">
        <f t="shared" ca="1" si="4"/>
        <v/>
      </c>
      <c r="X28" s="59" t="str">
        <f t="shared" ca="1" si="4"/>
        <v/>
      </c>
      <c r="Y28" s="59" t="str">
        <f t="shared" ca="1" si="4"/>
        <v/>
      </c>
      <c r="Z28" s="59" t="str">
        <f t="shared" ca="1" si="4"/>
        <v/>
      </c>
      <c r="AA28" s="59" t="str">
        <f t="shared" ca="1" si="4"/>
        <v/>
      </c>
      <c r="AB28" s="59" t="str">
        <f t="shared" ca="1" si="4"/>
        <v/>
      </c>
      <c r="AC28" s="41"/>
      <c r="AD28" s="76"/>
      <c r="AE28" s="76"/>
      <c r="AF28" s="76"/>
      <c r="AG28" s="66"/>
    </row>
    <row r="29" spans="2:33">
      <c r="B29" s="64"/>
      <c r="C29" s="72" t="s">
        <v>142</v>
      </c>
      <c r="D29" s="87">
        <f t="shared" ca="1" si="5"/>
        <v>0</v>
      </c>
      <c r="E29" s="37" t="str">
        <f t="shared" ca="1" si="5"/>
        <v/>
      </c>
      <c r="F29" s="59" t="str">
        <f t="shared" ca="1" si="6"/>
        <v/>
      </c>
      <c r="G29" s="59" t="str">
        <f t="shared" ca="1" si="6"/>
        <v/>
      </c>
      <c r="H29" s="87" t="str">
        <f t="shared" ca="1" si="7"/>
        <v/>
      </c>
      <c r="I29" s="59" t="str">
        <f t="shared" ca="1" si="2"/>
        <v/>
      </c>
      <c r="J29" s="59" t="str">
        <f t="shared" ca="1" si="2"/>
        <v/>
      </c>
      <c r="K29" s="59" t="str">
        <f t="shared" ca="1" si="2"/>
        <v/>
      </c>
      <c r="L29" s="59" t="str">
        <f t="shared" ca="1" si="2"/>
        <v/>
      </c>
      <c r="M29" s="59" t="str">
        <f t="shared" ca="1" si="2"/>
        <v/>
      </c>
      <c r="N29" s="59" t="str">
        <f t="shared" ca="1" si="2"/>
        <v/>
      </c>
      <c r="O29" s="76"/>
      <c r="P29" s="59" t="str">
        <f t="shared" ca="1" si="3"/>
        <v/>
      </c>
      <c r="Q29" s="59" t="str">
        <f t="shared" ca="1" si="3"/>
        <v/>
      </c>
      <c r="R29" s="59" t="str">
        <f t="shared" ca="1" si="3"/>
        <v/>
      </c>
      <c r="S29" s="59" t="str">
        <f t="shared" ca="1" si="3"/>
        <v/>
      </c>
      <c r="T29" s="59" t="str">
        <f t="shared" ca="1" si="3"/>
        <v/>
      </c>
      <c r="U29" s="59" t="str">
        <f t="shared" ca="1" si="3"/>
        <v/>
      </c>
      <c r="V29" s="76"/>
      <c r="W29" s="59" t="str">
        <f t="shared" ca="1" si="4"/>
        <v/>
      </c>
      <c r="X29" s="59" t="str">
        <f t="shared" ca="1" si="4"/>
        <v/>
      </c>
      <c r="Y29" s="59" t="str">
        <f t="shared" ca="1" si="4"/>
        <v/>
      </c>
      <c r="Z29" s="59" t="str">
        <f t="shared" ca="1" si="4"/>
        <v/>
      </c>
      <c r="AA29" s="59" t="str">
        <f t="shared" ca="1" si="4"/>
        <v/>
      </c>
      <c r="AB29" s="59" t="str">
        <f t="shared" ca="1" si="4"/>
        <v/>
      </c>
      <c r="AC29" s="41"/>
      <c r="AD29" s="76"/>
      <c r="AE29" s="76"/>
      <c r="AF29" s="76"/>
      <c r="AG29" s="66"/>
    </row>
    <row r="30" spans="2:33">
      <c r="B30" s="64"/>
      <c r="C30" s="72" t="s">
        <v>143</v>
      </c>
      <c r="D30" s="87">
        <f t="shared" ca="1" si="5"/>
        <v>0</v>
      </c>
      <c r="E30" s="37" t="str">
        <f t="shared" ca="1" si="5"/>
        <v/>
      </c>
      <c r="F30" s="59" t="str">
        <f t="shared" ca="1" si="6"/>
        <v/>
      </c>
      <c r="G30" s="59" t="str">
        <f t="shared" ca="1" si="6"/>
        <v/>
      </c>
      <c r="H30" s="87" t="str">
        <f t="shared" ca="1" si="7"/>
        <v/>
      </c>
      <c r="I30" s="59" t="str">
        <f t="shared" ca="1" si="2"/>
        <v/>
      </c>
      <c r="J30" s="59" t="str">
        <f t="shared" ca="1" si="2"/>
        <v/>
      </c>
      <c r="K30" s="59" t="str">
        <f t="shared" ca="1" si="2"/>
        <v/>
      </c>
      <c r="L30" s="59" t="str">
        <f t="shared" ca="1" si="2"/>
        <v/>
      </c>
      <c r="M30" s="59" t="str">
        <f t="shared" ca="1" si="2"/>
        <v/>
      </c>
      <c r="N30" s="59" t="str">
        <f t="shared" ca="1" si="2"/>
        <v/>
      </c>
      <c r="O30" s="76"/>
      <c r="P30" s="59" t="str">
        <f t="shared" ca="1" si="3"/>
        <v/>
      </c>
      <c r="Q30" s="59" t="str">
        <f t="shared" ca="1" si="3"/>
        <v/>
      </c>
      <c r="R30" s="59" t="str">
        <f t="shared" ca="1" si="3"/>
        <v/>
      </c>
      <c r="S30" s="59" t="str">
        <f t="shared" ca="1" si="3"/>
        <v/>
      </c>
      <c r="T30" s="59" t="str">
        <f t="shared" ca="1" si="3"/>
        <v/>
      </c>
      <c r="U30" s="59" t="str">
        <f t="shared" ca="1" si="3"/>
        <v/>
      </c>
      <c r="V30" s="76"/>
      <c r="W30" s="59" t="str">
        <f t="shared" ca="1" si="4"/>
        <v/>
      </c>
      <c r="X30" s="59" t="str">
        <f t="shared" ca="1" si="4"/>
        <v/>
      </c>
      <c r="Y30" s="59" t="str">
        <f t="shared" ca="1" si="4"/>
        <v/>
      </c>
      <c r="Z30" s="59" t="str">
        <f t="shared" ca="1" si="4"/>
        <v/>
      </c>
      <c r="AA30" s="59" t="str">
        <f t="shared" ca="1" si="4"/>
        <v/>
      </c>
      <c r="AB30" s="59" t="str">
        <f t="shared" ca="1" si="4"/>
        <v/>
      </c>
      <c r="AC30" s="41"/>
      <c r="AD30" s="76"/>
      <c r="AE30" s="76"/>
      <c r="AF30" s="76"/>
      <c r="AG30" s="66"/>
    </row>
    <row r="31" spans="2:33">
      <c r="B31" s="64"/>
      <c r="C31" s="72" t="s">
        <v>144</v>
      </c>
      <c r="D31" s="87">
        <f t="shared" ca="1" si="5"/>
        <v>0</v>
      </c>
      <c r="E31" s="37" t="str">
        <f t="shared" ca="1" si="5"/>
        <v/>
      </c>
      <c r="F31" s="59" t="str">
        <f t="shared" ca="1" si="6"/>
        <v/>
      </c>
      <c r="G31" s="59" t="str">
        <f t="shared" ca="1" si="6"/>
        <v/>
      </c>
      <c r="H31" s="87" t="str">
        <f t="shared" ca="1" si="7"/>
        <v/>
      </c>
      <c r="I31" s="59" t="str">
        <f t="shared" ca="1" si="2"/>
        <v/>
      </c>
      <c r="J31" s="59" t="str">
        <f t="shared" ca="1" si="2"/>
        <v/>
      </c>
      <c r="K31" s="59" t="str">
        <f t="shared" ca="1" si="2"/>
        <v/>
      </c>
      <c r="L31" s="59" t="str">
        <f t="shared" ca="1" si="2"/>
        <v/>
      </c>
      <c r="M31" s="59" t="str">
        <f t="shared" ca="1" si="2"/>
        <v/>
      </c>
      <c r="N31" s="59" t="str">
        <f t="shared" ca="1" si="2"/>
        <v/>
      </c>
      <c r="O31" s="76"/>
      <c r="P31" s="59" t="str">
        <f t="shared" ca="1" si="3"/>
        <v/>
      </c>
      <c r="Q31" s="59" t="str">
        <f t="shared" ca="1" si="3"/>
        <v/>
      </c>
      <c r="R31" s="59" t="str">
        <f t="shared" ca="1" si="3"/>
        <v/>
      </c>
      <c r="S31" s="59" t="str">
        <f t="shared" ca="1" si="3"/>
        <v/>
      </c>
      <c r="T31" s="59" t="str">
        <f t="shared" ca="1" si="3"/>
        <v/>
      </c>
      <c r="U31" s="59" t="str">
        <f t="shared" ca="1" si="3"/>
        <v/>
      </c>
      <c r="V31" s="76"/>
      <c r="W31" s="59" t="str">
        <f t="shared" ca="1" si="4"/>
        <v/>
      </c>
      <c r="X31" s="59" t="str">
        <f t="shared" ca="1" si="4"/>
        <v/>
      </c>
      <c r="Y31" s="59" t="str">
        <f t="shared" ca="1" si="4"/>
        <v/>
      </c>
      <c r="Z31" s="59" t="str">
        <f t="shared" ca="1" si="4"/>
        <v/>
      </c>
      <c r="AA31" s="59" t="str">
        <f t="shared" ca="1" si="4"/>
        <v/>
      </c>
      <c r="AB31" s="59" t="str">
        <f t="shared" ca="1" si="4"/>
        <v/>
      </c>
      <c r="AC31" s="41"/>
      <c r="AD31" s="76"/>
      <c r="AE31" s="76"/>
      <c r="AF31" s="76"/>
      <c r="AG31" s="66"/>
    </row>
    <row r="32" spans="2:33">
      <c r="B32" s="64"/>
      <c r="C32" s="72" t="s">
        <v>145</v>
      </c>
      <c r="D32" s="87">
        <f t="shared" ca="1" si="5"/>
        <v>0</v>
      </c>
      <c r="E32" s="37" t="str">
        <f t="shared" ca="1" si="5"/>
        <v/>
      </c>
      <c r="F32" s="59" t="str">
        <f t="shared" ca="1" si="6"/>
        <v/>
      </c>
      <c r="G32" s="59" t="str">
        <f t="shared" ca="1" si="6"/>
        <v/>
      </c>
      <c r="H32" s="87" t="str">
        <f t="shared" ca="1" si="7"/>
        <v/>
      </c>
      <c r="I32" s="59" t="str">
        <f t="shared" ca="1" si="2"/>
        <v/>
      </c>
      <c r="J32" s="59" t="str">
        <f t="shared" ca="1" si="2"/>
        <v/>
      </c>
      <c r="K32" s="59" t="str">
        <f t="shared" ca="1" si="2"/>
        <v/>
      </c>
      <c r="L32" s="59" t="str">
        <f t="shared" ca="1" si="2"/>
        <v/>
      </c>
      <c r="M32" s="59" t="str">
        <f t="shared" ca="1" si="2"/>
        <v/>
      </c>
      <c r="N32" s="59" t="str">
        <f t="shared" ca="1" si="2"/>
        <v/>
      </c>
      <c r="O32" s="76"/>
      <c r="P32" s="59" t="str">
        <f t="shared" ca="1" si="3"/>
        <v/>
      </c>
      <c r="Q32" s="59" t="str">
        <f t="shared" ca="1" si="3"/>
        <v/>
      </c>
      <c r="R32" s="59" t="str">
        <f t="shared" ca="1" si="3"/>
        <v/>
      </c>
      <c r="S32" s="59" t="str">
        <f t="shared" ca="1" si="3"/>
        <v/>
      </c>
      <c r="T32" s="59" t="str">
        <f t="shared" ca="1" si="3"/>
        <v/>
      </c>
      <c r="U32" s="59" t="str">
        <f t="shared" ca="1" si="3"/>
        <v/>
      </c>
      <c r="V32" s="76"/>
      <c r="W32" s="59" t="str">
        <f t="shared" ca="1" si="4"/>
        <v/>
      </c>
      <c r="X32" s="59" t="str">
        <f t="shared" ca="1" si="4"/>
        <v/>
      </c>
      <c r="Y32" s="59" t="str">
        <f t="shared" ca="1" si="4"/>
        <v/>
      </c>
      <c r="Z32" s="59" t="str">
        <f t="shared" ca="1" si="4"/>
        <v/>
      </c>
      <c r="AA32" s="59" t="str">
        <f t="shared" ca="1" si="4"/>
        <v/>
      </c>
      <c r="AB32" s="59" t="str">
        <f t="shared" ca="1" si="4"/>
        <v/>
      </c>
      <c r="AC32" s="41"/>
      <c r="AD32" s="76"/>
      <c r="AE32" s="76"/>
      <c r="AF32" s="76"/>
      <c r="AG32" s="66"/>
    </row>
    <row r="33" spans="2:33">
      <c r="B33" s="64"/>
      <c r="C33" s="72" t="s">
        <v>146</v>
      </c>
      <c r="D33" s="87">
        <f t="shared" ca="1" si="5"/>
        <v>0</v>
      </c>
      <c r="E33" s="37" t="str">
        <f t="shared" ca="1" si="5"/>
        <v/>
      </c>
      <c r="F33" s="59" t="str">
        <f t="shared" ca="1" si="6"/>
        <v/>
      </c>
      <c r="G33" s="59" t="str">
        <f t="shared" ca="1" si="6"/>
        <v/>
      </c>
      <c r="H33" s="87" t="str">
        <f t="shared" ca="1" si="7"/>
        <v/>
      </c>
      <c r="I33" s="59" t="str">
        <f t="shared" ca="1" si="2"/>
        <v/>
      </c>
      <c r="J33" s="59" t="str">
        <f t="shared" ca="1" si="2"/>
        <v/>
      </c>
      <c r="K33" s="59" t="str">
        <f t="shared" ca="1" si="2"/>
        <v/>
      </c>
      <c r="L33" s="59" t="str">
        <f t="shared" ca="1" si="2"/>
        <v/>
      </c>
      <c r="M33" s="59" t="str">
        <f t="shared" ca="1" si="2"/>
        <v/>
      </c>
      <c r="N33" s="59" t="str">
        <f t="shared" ca="1" si="2"/>
        <v/>
      </c>
      <c r="O33" s="76"/>
      <c r="P33" s="59" t="str">
        <f t="shared" ca="1" si="3"/>
        <v/>
      </c>
      <c r="Q33" s="59" t="str">
        <f t="shared" ca="1" si="3"/>
        <v/>
      </c>
      <c r="R33" s="59" t="str">
        <f t="shared" ca="1" si="3"/>
        <v/>
      </c>
      <c r="S33" s="59" t="str">
        <f t="shared" ca="1" si="3"/>
        <v/>
      </c>
      <c r="T33" s="59" t="str">
        <f t="shared" ca="1" si="3"/>
        <v/>
      </c>
      <c r="U33" s="59" t="str">
        <f t="shared" ca="1" si="3"/>
        <v/>
      </c>
      <c r="V33" s="76"/>
      <c r="W33" s="59" t="str">
        <f t="shared" ca="1" si="4"/>
        <v/>
      </c>
      <c r="X33" s="59" t="str">
        <f t="shared" ca="1" si="4"/>
        <v/>
      </c>
      <c r="Y33" s="59" t="str">
        <f t="shared" ca="1" si="4"/>
        <v/>
      </c>
      <c r="Z33" s="59" t="str">
        <f t="shared" ca="1" si="4"/>
        <v/>
      </c>
      <c r="AA33" s="59" t="str">
        <f t="shared" ca="1" si="4"/>
        <v/>
      </c>
      <c r="AB33" s="59" t="str">
        <f t="shared" ca="1" si="4"/>
        <v/>
      </c>
      <c r="AC33" s="41"/>
      <c r="AD33" s="76"/>
      <c r="AE33" s="76"/>
      <c r="AF33" s="76"/>
      <c r="AG33" s="66"/>
    </row>
    <row r="34" spans="2:33">
      <c r="B34" s="64"/>
      <c r="C34" s="72" t="s">
        <v>147</v>
      </c>
      <c r="D34" s="87">
        <f t="shared" ca="1" si="5"/>
        <v>0</v>
      </c>
      <c r="E34" s="37" t="str">
        <f t="shared" ca="1" si="5"/>
        <v/>
      </c>
      <c r="F34" s="59" t="str">
        <f t="shared" ca="1" si="6"/>
        <v/>
      </c>
      <c r="G34" s="59" t="str">
        <f t="shared" ca="1" si="6"/>
        <v/>
      </c>
      <c r="H34" s="87" t="str">
        <f t="shared" ca="1" si="7"/>
        <v/>
      </c>
      <c r="I34" s="59" t="str">
        <f t="shared" ca="1" si="2"/>
        <v/>
      </c>
      <c r="J34" s="59" t="str">
        <f t="shared" ca="1" si="2"/>
        <v/>
      </c>
      <c r="K34" s="59" t="str">
        <f t="shared" ca="1" si="2"/>
        <v/>
      </c>
      <c r="L34" s="59" t="str">
        <f t="shared" ca="1" si="2"/>
        <v/>
      </c>
      <c r="M34" s="59" t="str">
        <f t="shared" ca="1" si="2"/>
        <v/>
      </c>
      <c r="N34" s="59" t="str">
        <f t="shared" ca="1" si="2"/>
        <v/>
      </c>
      <c r="O34" s="76"/>
      <c r="P34" s="59" t="str">
        <f t="shared" ca="1" si="3"/>
        <v/>
      </c>
      <c r="Q34" s="59" t="str">
        <f t="shared" ca="1" si="3"/>
        <v/>
      </c>
      <c r="R34" s="59" t="str">
        <f t="shared" ca="1" si="3"/>
        <v/>
      </c>
      <c r="S34" s="59" t="str">
        <f t="shared" ca="1" si="3"/>
        <v/>
      </c>
      <c r="T34" s="59" t="str">
        <f t="shared" ca="1" si="3"/>
        <v/>
      </c>
      <c r="U34" s="59" t="str">
        <f t="shared" ca="1" si="3"/>
        <v/>
      </c>
      <c r="V34" s="76"/>
      <c r="W34" s="59" t="str">
        <f t="shared" ca="1" si="4"/>
        <v/>
      </c>
      <c r="X34" s="59" t="str">
        <f t="shared" ca="1" si="4"/>
        <v/>
      </c>
      <c r="Y34" s="59" t="str">
        <f t="shared" ca="1" si="4"/>
        <v/>
      </c>
      <c r="Z34" s="59" t="str">
        <f t="shared" ca="1" si="4"/>
        <v/>
      </c>
      <c r="AA34" s="59" t="str">
        <f t="shared" ca="1" si="4"/>
        <v/>
      </c>
      <c r="AB34" s="59" t="str">
        <f t="shared" ca="1" si="4"/>
        <v/>
      </c>
      <c r="AC34" s="41"/>
      <c r="AD34" s="76"/>
      <c r="AE34" s="76"/>
      <c r="AF34" s="76"/>
      <c r="AG34" s="66"/>
    </row>
    <row r="35" spans="2:33" ht="14" thickBot="1">
      <c r="B35" s="78"/>
      <c r="C35" s="79"/>
      <c r="D35" s="79"/>
      <c r="E35" s="79"/>
      <c r="F35" s="79"/>
      <c r="G35" s="79"/>
      <c r="H35" s="79"/>
      <c r="I35" s="79"/>
      <c r="J35" s="79"/>
      <c r="K35" s="79"/>
      <c r="L35" s="80"/>
      <c r="M35" s="80"/>
      <c r="N35" s="80"/>
      <c r="O35" s="80"/>
      <c r="P35" s="7"/>
      <c r="Q35" s="7"/>
      <c r="R35" s="7"/>
      <c r="S35" s="7"/>
      <c r="T35" s="7"/>
      <c r="U35" s="7"/>
      <c r="V35" s="80"/>
      <c r="W35" s="7"/>
      <c r="X35" s="7"/>
      <c r="Y35" s="7"/>
      <c r="Z35" s="7"/>
      <c r="AA35" s="7"/>
      <c r="AB35" s="7"/>
      <c r="AC35" s="79"/>
      <c r="AD35" s="81"/>
      <c r="AE35" s="81"/>
      <c r="AF35" s="81"/>
      <c r="AG35" s="82"/>
    </row>
    <row r="36" spans="2:33">
      <c r="K36" s="83"/>
      <c r="AD36" s="76"/>
      <c r="AE36" s="76"/>
      <c r="AF36" s="76"/>
    </row>
    <row r="37" spans="2:33">
      <c r="L37" s="41"/>
      <c r="M37" s="41"/>
      <c r="N37" s="41"/>
      <c r="O37" s="41"/>
      <c r="V37" s="41"/>
      <c r="AD37" s="76"/>
      <c r="AE37" s="76"/>
      <c r="AF37" s="76"/>
    </row>
    <row r="38" spans="2:33">
      <c r="I38" s="67"/>
    </row>
    <row r="39" spans="2:33">
      <c r="I39" s="67"/>
    </row>
    <row r="40" spans="2:33">
      <c r="I40" s="67"/>
    </row>
    <row r="41" spans="2:33">
      <c r="I41" s="67"/>
      <c r="L41" s="41"/>
      <c r="M41" s="41"/>
      <c r="N41" s="41"/>
    </row>
    <row r="42" spans="2:33">
      <c r="I42" s="67"/>
      <c r="L42" s="41"/>
      <c r="M42" s="41"/>
      <c r="N42" s="41"/>
    </row>
    <row r="43" spans="2:33">
      <c r="I43" s="67"/>
      <c r="L43" s="41"/>
      <c r="M43" s="41"/>
      <c r="N43" s="41"/>
    </row>
    <row r="44" spans="2:33">
      <c r="I44" s="67"/>
      <c r="L44" s="41"/>
      <c r="M44" s="41"/>
      <c r="N44" s="41"/>
    </row>
    <row r="45" spans="2:33">
      <c r="I45" s="67"/>
      <c r="L45" s="41"/>
      <c r="M45" s="41"/>
      <c r="N45" s="41"/>
    </row>
    <row r="46" spans="2:33">
      <c r="I46" s="67"/>
      <c r="L46" s="41"/>
      <c r="M46" s="41"/>
      <c r="N46" s="41"/>
    </row>
    <row r="47" spans="2:33">
      <c r="I47" s="67"/>
      <c r="L47" s="41"/>
      <c r="M47" s="41"/>
      <c r="N47" s="41"/>
    </row>
    <row r="48" spans="2:33">
      <c r="L48" s="41"/>
      <c r="M48" s="41"/>
      <c r="N48" s="41"/>
    </row>
    <row r="49" spans="12:14">
      <c r="L49" s="41"/>
      <c r="M49" s="41"/>
      <c r="N49" s="41"/>
    </row>
    <row r="50" spans="12:14">
      <c r="L50" s="41"/>
      <c r="M50" s="41"/>
      <c r="N50" s="41"/>
    </row>
    <row r="53" spans="12:14">
      <c r="L53" s="41"/>
      <c r="M53" s="41"/>
      <c r="N53" s="41"/>
    </row>
    <row r="54" spans="12:14">
      <c r="L54" s="41"/>
      <c r="M54" s="41"/>
      <c r="N54" s="41"/>
    </row>
    <row r="55" spans="12:14">
      <c r="L55" s="41"/>
      <c r="M55" s="41"/>
      <c r="N55" s="41"/>
    </row>
    <row r="56" spans="12:14">
      <c r="L56" s="41"/>
      <c r="M56" s="41"/>
      <c r="N56" s="41"/>
    </row>
    <row r="57" spans="12:14">
      <c r="L57" s="41"/>
      <c r="M57" s="41"/>
      <c r="N57" s="41"/>
    </row>
    <row r="58" spans="12:14">
      <c r="L58" s="41"/>
      <c r="M58" s="41"/>
      <c r="N58" s="41"/>
    </row>
    <row r="59" spans="12:14">
      <c r="L59" s="41"/>
      <c r="M59" s="41"/>
      <c r="N59" s="41"/>
    </row>
    <row r="60" spans="12:14">
      <c r="L60" s="41"/>
      <c r="M60" s="41"/>
      <c r="N60" s="41"/>
    </row>
    <row r="61" spans="12:14">
      <c r="L61" s="41"/>
      <c r="M61" s="41"/>
      <c r="N61" s="41"/>
    </row>
    <row r="62" spans="12:14">
      <c r="L62" s="41"/>
      <c r="M62" s="41"/>
      <c r="N62" s="41"/>
    </row>
    <row r="65" spans="9:14">
      <c r="I65" s="85"/>
      <c r="J65" s="85"/>
      <c r="K65" s="85"/>
      <c r="L65" s="85"/>
      <c r="M65" s="85"/>
      <c r="N65" s="85"/>
    </row>
    <row r="66" spans="9:14">
      <c r="I66" s="85"/>
      <c r="J66" s="85"/>
      <c r="K66" s="85"/>
      <c r="L66" s="85"/>
      <c r="M66" s="85"/>
      <c r="N66" s="85"/>
    </row>
    <row r="67" spans="9:14">
      <c r="I67" s="85"/>
      <c r="J67" s="85"/>
      <c r="K67" s="85"/>
      <c r="L67" s="85"/>
      <c r="M67" s="85"/>
      <c r="N67" s="85"/>
    </row>
    <row r="68" spans="9:14">
      <c r="I68" s="85"/>
      <c r="J68" s="85"/>
      <c r="K68" s="85"/>
      <c r="L68" s="85"/>
      <c r="M68" s="85"/>
      <c r="N68" s="85"/>
    </row>
    <row r="69" spans="9:14">
      <c r="I69" s="85"/>
      <c r="J69" s="85"/>
      <c r="K69" s="85"/>
      <c r="L69" s="85"/>
      <c r="M69" s="85"/>
      <c r="N69" s="85"/>
    </row>
    <row r="70" spans="9:14">
      <c r="I70" s="85"/>
      <c r="J70" s="85"/>
      <c r="K70" s="85"/>
      <c r="L70" s="85"/>
      <c r="M70" s="85"/>
      <c r="N70" s="85"/>
    </row>
    <row r="71" spans="9:14">
      <c r="I71" s="85"/>
      <c r="J71" s="85"/>
      <c r="K71" s="85"/>
      <c r="L71" s="85"/>
      <c r="M71" s="85"/>
      <c r="N71" s="85"/>
    </row>
    <row r="72" spans="9:14">
      <c r="I72" s="85"/>
      <c r="J72" s="85"/>
      <c r="K72" s="85"/>
      <c r="L72" s="85"/>
      <c r="M72" s="85"/>
      <c r="N72" s="85"/>
    </row>
    <row r="73" spans="9:14">
      <c r="I73" s="85"/>
      <c r="J73" s="85"/>
      <c r="K73" s="85"/>
      <c r="L73" s="85"/>
      <c r="M73" s="85"/>
      <c r="N73" s="85"/>
    </row>
    <row r="74" spans="9:14">
      <c r="I74" s="85"/>
      <c r="J74" s="85"/>
      <c r="K74" s="85"/>
      <c r="L74" s="85"/>
      <c r="M74" s="85"/>
      <c r="N74" s="85"/>
    </row>
  </sheetData>
  <mergeCells count="11">
    <mergeCell ref="I4:N4"/>
    <mergeCell ref="W4:AB4"/>
    <mergeCell ref="F23:G23"/>
    <mergeCell ref="F7:G7"/>
    <mergeCell ref="I6:N6"/>
    <mergeCell ref="I22:N22"/>
    <mergeCell ref="W6:AB6"/>
    <mergeCell ref="W22:AB22"/>
    <mergeCell ref="P4:U4"/>
    <mergeCell ref="P6:U6"/>
    <mergeCell ref="P22:U22"/>
  </mergeCells>
  <phoneticPr fontId="24" type="noConversion"/>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A2"/>
  <sheetViews>
    <sheetView zoomScale="109" zoomScaleNormal="109" workbookViewId="0">
      <selection activeCell="A3" sqref="A3"/>
    </sheetView>
  </sheetViews>
  <sheetFormatPr defaultRowHeight="13.5"/>
  <cols>
    <col min="1" max="6" width="9.3828125" customWidth="1"/>
  </cols>
  <sheetData>
    <row r="1" spans="1:1" s="364" customFormat="1" ht="56.9" customHeight="1"/>
    <row r="2" spans="1:1">
      <c r="A2" s="1"/>
    </row>
  </sheetData>
  <sortState xmlns:xlrd2="http://schemas.microsoft.com/office/spreadsheetml/2017/richdata2" ref="C4:C81">
    <sortCondition ref="C4"/>
  </sortState>
  <mergeCells count="1">
    <mergeCell ref="A1:XFD1"/>
  </mergeCell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theme="4" tint="0.59999389629810485"/>
  </sheetPr>
  <dimension ref="A1:L101"/>
  <sheetViews>
    <sheetView zoomScale="90" zoomScaleNormal="90" workbookViewId="0">
      <selection activeCell="A7" sqref="A7:L7"/>
    </sheetView>
  </sheetViews>
  <sheetFormatPr defaultColWidth="9" defaultRowHeight="13.5"/>
  <cols>
    <col min="1" max="1" width="8.15234375" customWidth="1"/>
    <col min="2" max="2" width="14.3828125" customWidth="1"/>
    <col min="3" max="3" width="14.23046875" customWidth="1"/>
    <col min="4" max="6" width="16.61328125" customWidth="1"/>
    <col min="7" max="12" width="20.61328125" customWidth="1"/>
  </cols>
  <sheetData>
    <row r="1" spans="1:12" s="364" customFormat="1" ht="56.9" customHeight="1"/>
    <row r="2" spans="1:12">
      <c r="A2" s="1"/>
    </row>
    <row r="3" spans="1:12">
      <c r="A3" s="44" t="s">
        <v>150</v>
      </c>
      <c r="B3" s="45"/>
      <c r="C3" s="45"/>
    </row>
    <row r="4" spans="1:12" ht="12.75" customHeight="1">
      <c r="A4" s="371" t="s">
        <v>151</v>
      </c>
      <c r="B4" s="372"/>
      <c r="C4" s="372"/>
      <c r="D4" s="372"/>
      <c r="E4" s="372"/>
      <c r="F4" s="372"/>
      <c r="G4" s="372"/>
      <c r="H4" s="372"/>
      <c r="I4" s="372"/>
      <c r="J4" s="372"/>
      <c r="K4" s="372"/>
      <c r="L4" s="373"/>
    </row>
    <row r="5" spans="1:12" ht="12.75" customHeight="1">
      <c r="A5" s="374"/>
      <c r="B5" s="375"/>
      <c r="C5" s="375"/>
      <c r="D5" s="375"/>
      <c r="E5" s="375"/>
      <c r="F5" s="375"/>
      <c r="G5" s="375"/>
      <c r="H5" s="375"/>
      <c r="I5" s="375"/>
      <c r="J5" s="375"/>
      <c r="K5" s="375"/>
      <c r="L5" s="376"/>
    </row>
    <row r="6" spans="1:12">
      <c r="A6" s="44" t="s">
        <v>152</v>
      </c>
      <c r="B6" s="46"/>
      <c r="C6" s="46"/>
    </row>
    <row r="7" spans="1:12">
      <c r="A7" s="377" t="s">
        <v>153</v>
      </c>
      <c r="B7" s="378"/>
      <c r="C7" s="378"/>
      <c r="D7" s="378"/>
      <c r="E7" s="378"/>
      <c r="F7" s="378"/>
      <c r="G7" s="378"/>
      <c r="H7" s="378"/>
      <c r="I7" s="378"/>
      <c r="J7" s="378"/>
      <c r="K7" s="378"/>
      <c r="L7" s="379"/>
    </row>
    <row r="8" spans="1:12">
      <c r="A8" s="46"/>
      <c r="B8" s="46"/>
      <c r="C8" s="46"/>
    </row>
    <row r="9" spans="1:12">
      <c r="A9" s="44" t="s">
        <v>154</v>
      </c>
      <c r="B9" s="45"/>
      <c r="C9" s="45"/>
    </row>
    <row r="10" spans="1:12" s="38" customFormat="1" ht="23">
      <c r="A10" s="47" t="s">
        <v>115</v>
      </c>
      <c r="B10" s="48" t="s">
        <v>155</v>
      </c>
      <c r="C10" s="47" t="s">
        <v>156</v>
      </c>
      <c r="D10" s="368" t="s">
        <v>157</v>
      </c>
      <c r="E10" s="369"/>
      <c r="F10" s="370"/>
      <c r="G10" s="368" t="s">
        <v>158</v>
      </c>
      <c r="H10" s="369"/>
      <c r="I10" s="370"/>
      <c r="J10" s="368" t="s">
        <v>159</v>
      </c>
      <c r="K10" s="369"/>
      <c r="L10" s="370"/>
    </row>
    <row r="11" spans="1:12" ht="75.650000000000006" customHeight="1">
      <c r="A11" s="49">
        <v>1</v>
      </c>
      <c r="B11" s="50" t="s">
        <v>160</v>
      </c>
      <c r="C11" s="51" t="s">
        <v>125</v>
      </c>
      <c r="D11" s="365" t="s">
        <v>161</v>
      </c>
      <c r="E11" s="366"/>
      <c r="F11" s="367"/>
      <c r="G11" s="365" t="s">
        <v>162</v>
      </c>
      <c r="H11" s="366"/>
      <c r="I11" s="367"/>
      <c r="J11" s="365" t="s">
        <v>163</v>
      </c>
      <c r="K11" s="366"/>
      <c r="L11" s="367"/>
    </row>
    <row r="12" spans="1:12" ht="256" customHeight="1">
      <c r="A12" s="49">
        <v>2</v>
      </c>
      <c r="B12" s="50" t="s">
        <v>160</v>
      </c>
      <c r="C12" s="51" t="s">
        <v>129</v>
      </c>
      <c r="D12" s="365" t="s">
        <v>164</v>
      </c>
      <c r="E12" s="366"/>
      <c r="F12" s="367"/>
      <c r="G12" s="365" t="s">
        <v>165</v>
      </c>
      <c r="H12" s="366"/>
      <c r="I12" s="367"/>
      <c r="J12" s="365" t="s">
        <v>166</v>
      </c>
      <c r="K12" s="366"/>
      <c r="L12" s="367"/>
    </row>
    <row r="13" spans="1:12" ht="161.5" customHeight="1">
      <c r="A13" s="49">
        <v>3</v>
      </c>
      <c r="B13" s="50" t="s">
        <v>160</v>
      </c>
      <c r="C13" s="51" t="s">
        <v>133</v>
      </c>
      <c r="D13" s="365" t="s">
        <v>167</v>
      </c>
      <c r="E13" s="366"/>
      <c r="F13" s="367"/>
      <c r="G13" s="365" t="s">
        <v>168</v>
      </c>
      <c r="H13" s="366"/>
      <c r="I13" s="367"/>
      <c r="J13" s="365" t="s">
        <v>169</v>
      </c>
      <c r="K13" s="366"/>
      <c r="L13" s="367"/>
    </row>
    <row r="14" spans="1:12" ht="237" customHeight="1">
      <c r="A14" s="49">
        <v>4</v>
      </c>
      <c r="B14" s="50" t="s">
        <v>160</v>
      </c>
      <c r="C14" s="51" t="s">
        <v>137</v>
      </c>
      <c r="D14" s="365" t="s">
        <v>170</v>
      </c>
      <c r="E14" s="366"/>
      <c r="F14" s="367"/>
      <c r="G14" s="365" t="s">
        <v>171</v>
      </c>
      <c r="H14" s="366"/>
      <c r="I14" s="367"/>
      <c r="J14" s="365" t="s">
        <v>172</v>
      </c>
      <c r="K14" s="366"/>
      <c r="L14" s="367"/>
    </row>
    <row r="15" spans="1:12" ht="50.15" customHeight="1">
      <c r="A15" s="49">
        <v>5</v>
      </c>
      <c r="B15" s="50" t="s">
        <v>173</v>
      </c>
      <c r="C15" s="51" t="s">
        <v>174</v>
      </c>
      <c r="D15" s="365" t="s">
        <v>175</v>
      </c>
      <c r="E15" s="366"/>
      <c r="F15" s="367"/>
      <c r="G15" s="365" t="s">
        <v>176</v>
      </c>
      <c r="H15" s="366"/>
      <c r="I15" s="367"/>
      <c r="J15" s="365" t="s">
        <v>177</v>
      </c>
      <c r="K15" s="366"/>
      <c r="L15" s="367"/>
    </row>
    <row r="16" spans="1:12">
      <c r="A16" s="49">
        <v>6</v>
      </c>
      <c r="B16" s="50"/>
      <c r="C16" s="51"/>
      <c r="D16" s="365"/>
      <c r="E16" s="366"/>
      <c r="F16" s="367"/>
      <c r="G16" s="365"/>
      <c r="H16" s="366"/>
      <c r="I16" s="367"/>
      <c r="J16" s="365"/>
      <c r="K16" s="366"/>
      <c r="L16" s="367"/>
    </row>
    <row r="17" spans="1:12">
      <c r="A17" s="49">
        <v>7</v>
      </c>
      <c r="B17" s="50"/>
      <c r="C17" s="51"/>
      <c r="D17" s="365"/>
      <c r="E17" s="366"/>
      <c r="F17" s="367"/>
      <c r="G17" s="365"/>
      <c r="H17" s="366"/>
      <c r="I17" s="367"/>
      <c r="J17" s="365"/>
      <c r="K17" s="366"/>
      <c r="L17" s="367"/>
    </row>
    <row r="18" spans="1:12">
      <c r="A18" s="49">
        <v>8</v>
      </c>
      <c r="B18" s="50"/>
      <c r="C18" s="51"/>
      <c r="D18" s="365"/>
      <c r="E18" s="366"/>
      <c r="F18" s="367"/>
      <c r="G18" s="365"/>
      <c r="H18" s="366"/>
      <c r="I18" s="367"/>
      <c r="J18" s="365"/>
      <c r="K18" s="366"/>
      <c r="L18" s="367"/>
    </row>
    <row r="19" spans="1:12">
      <c r="A19" s="49">
        <v>9</v>
      </c>
      <c r="B19" s="50"/>
      <c r="C19" s="51"/>
      <c r="D19" s="365"/>
      <c r="E19" s="366"/>
      <c r="F19" s="367"/>
      <c r="G19" s="365"/>
      <c r="H19" s="366"/>
      <c r="I19" s="367"/>
      <c r="J19" s="365"/>
      <c r="K19" s="366"/>
      <c r="L19" s="367"/>
    </row>
    <row r="20" spans="1:12">
      <c r="A20" s="49">
        <v>10</v>
      </c>
      <c r="B20" s="50"/>
      <c r="C20" s="51"/>
      <c r="D20" s="365"/>
      <c r="E20" s="366"/>
      <c r="F20" s="367"/>
      <c r="G20" s="365"/>
      <c r="H20" s="366"/>
      <c r="I20" s="367"/>
      <c r="J20" s="365"/>
      <c r="K20" s="366"/>
      <c r="L20" s="367"/>
    </row>
    <row r="21" spans="1:12">
      <c r="A21" s="49">
        <v>11</v>
      </c>
      <c r="B21" s="50"/>
      <c r="C21" s="51"/>
      <c r="D21" s="365"/>
      <c r="E21" s="366"/>
      <c r="F21" s="367"/>
      <c r="G21" s="365"/>
      <c r="H21" s="366"/>
      <c r="I21" s="367"/>
      <c r="J21" s="365"/>
      <c r="K21" s="366"/>
      <c r="L21" s="367"/>
    </row>
    <row r="22" spans="1:12">
      <c r="A22" s="49">
        <v>12</v>
      </c>
      <c r="B22" s="50"/>
      <c r="C22" s="51"/>
      <c r="D22" s="365"/>
      <c r="E22" s="366"/>
      <c r="F22" s="367"/>
      <c r="G22" s="365"/>
      <c r="H22" s="366"/>
      <c r="I22" s="367"/>
      <c r="J22" s="365"/>
      <c r="K22" s="366"/>
      <c r="L22" s="367"/>
    </row>
    <row r="23" spans="1:12">
      <c r="A23" s="49">
        <v>13</v>
      </c>
      <c r="B23" s="50"/>
      <c r="C23" s="51"/>
      <c r="D23" s="365"/>
      <c r="E23" s="366"/>
      <c r="F23" s="367"/>
      <c r="G23" s="365"/>
      <c r="H23" s="366"/>
      <c r="I23" s="367"/>
      <c r="J23" s="365"/>
      <c r="K23" s="366"/>
      <c r="L23" s="367"/>
    </row>
    <row r="24" spans="1:12">
      <c r="A24" s="49">
        <v>14</v>
      </c>
      <c r="B24" s="50"/>
      <c r="C24" s="51"/>
      <c r="D24" s="365"/>
      <c r="E24" s="366"/>
      <c r="F24" s="367"/>
      <c r="G24" s="365"/>
      <c r="H24" s="366"/>
      <c r="I24" s="367"/>
      <c r="J24" s="365"/>
      <c r="K24" s="366"/>
      <c r="L24" s="367"/>
    </row>
    <row r="25" spans="1:12">
      <c r="A25" s="49">
        <v>15</v>
      </c>
      <c r="B25" s="50"/>
      <c r="C25" s="51"/>
      <c r="D25" s="365"/>
      <c r="E25" s="366"/>
      <c r="F25" s="367"/>
      <c r="G25" s="365"/>
      <c r="H25" s="366"/>
      <c r="I25" s="367"/>
      <c r="J25" s="365"/>
      <c r="K25" s="366"/>
      <c r="L25" s="367"/>
    </row>
    <row r="26" spans="1:12">
      <c r="A26" s="49">
        <v>16</v>
      </c>
      <c r="B26" s="50"/>
      <c r="C26" s="51"/>
      <c r="D26" s="365"/>
      <c r="E26" s="366"/>
      <c r="F26" s="367"/>
      <c r="G26" s="365"/>
      <c r="H26" s="366"/>
      <c r="I26" s="367"/>
      <c r="J26" s="365"/>
      <c r="K26" s="366"/>
      <c r="L26" s="367"/>
    </row>
    <row r="27" spans="1:12">
      <c r="A27" s="49">
        <v>17</v>
      </c>
      <c r="B27" s="50"/>
      <c r="C27" s="51"/>
      <c r="D27" s="365"/>
      <c r="E27" s="366"/>
      <c r="F27" s="367"/>
      <c r="G27" s="365"/>
      <c r="H27" s="366"/>
      <c r="I27" s="367"/>
      <c r="J27" s="365"/>
      <c r="K27" s="366"/>
      <c r="L27" s="367"/>
    </row>
    <row r="28" spans="1:12">
      <c r="A28" s="49">
        <v>18</v>
      </c>
      <c r="B28" s="50"/>
      <c r="C28" s="51"/>
      <c r="D28" s="365"/>
      <c r="E28" s="366"/>
      <c r="F28" s="367"/>
      <c r="G28" s="365"/>
      <c r="H28" s="366"/>
      <c r="I28" s="367"/>
      <c r="J28" s="365"/>
      <c r="K28" s="366"/>
      <c r="L28" s="367"/>
    </row>
    <row r="29" spans="1:12">
      <c r="A29" s="49">
        <v>19</v>
      </c>
      <c r="B29" s="50"/>
      <c r="C29" s="51"/>
      <c r="D29" s="365"/>
      <c r="E29" s="366"/>
      <c r="F29" s="367"/>
      <c r="G29" s="365"/>
      <c r="H29" s="366"/>
      <c r="I29" s="367"/>
      <c r="J29" s="365"/>
      <c r="K29" s="366"/>
      <c r="L29" s="367"/>
    </row>
    <row r="30" spans="1:12">
      <c r="A30" s="49">
        <v>20</v>
      </c>
      <c r="B30" s="50"/>
      <c r="C30" s="51"/>
      <c r="D30" s="365"/>
      <c r="E30" s="366"/>
      <c r="F30" s="367"/>
      <c r="G30" s="365"/>
      <c r="H30" s="366"/>
      <c r="I30" s="367"/>
      <c r="J30" s="365"/>
      <c r="K30" s="366"/>
      <c r="L30" s="367"/>
    </row>
    <row r="31" spans="1:12">
      <c r="A31" s="49">
        <v>21</v>
      </c>
      <c r="B31" s="50"/>
      <c r="C31" s="51"/>
      <c r="D31" s="365"/>
      <c r="E31" s="366"/>
      <c r="F31" s="367"/>
      <c r="G31" s="365"/>
      <c r="H31" s="366"/>
      <c r="I31" s="367"/>
      <c r="J31" s="365"/>
      <c r="K31" s="366"/>
      <c r="L31" s="367"/>
    </row>
    <row r="32" spans="1:12">
      <c r="A32" s="49">
        <v>22</v>
      </c>
      <c r="B32" s="50"/>
      <c r="C32" s="51"/>
      <c r="D32" s="365"/>
      <c r="E32" s="366"/>
      <c r="F32" s="367"/>
      <c r="G32" s="365"/>
      <c r="H32" s="366"/>
      <c r="I32" s="367"/>
      <c r="J32" s="365"/>
      <c r="K32" s="366"/>
      <c r="L32" s="367"/>
    </row>
    <row r="33" spans="1:12">
      <c r="A33" s="49">
        <v>23</v>
      </c>
      <c r="B33" s="50"/>
      <c r="C33" s="51"/>
      <c r="D33" s="365"/>
      <c r="E33" s="366"/>
      <c r="F33" s="367"/>
      <c r="G33" s="365"/>
      <c r="H33" s="366"/>
      <c r="I33" s="367"/>
      <c r="J33" s="365"/>
      <c r="K33" s="366"/>
      <c r="L33" s="367"/>
    </row>
    <row r="34" spans="1:12">
      <c r="A34" s="49">
        <v>24</v>
      </c>
      <c r="B34" s="50"/>
      <c r="C34" s="51"/>
      <c r="D34" s="365"/>
      <c r="E34" s="366"/>
      <c r="F34" s="367"/>
      <c r="G34" s="365"/>
      <c r="H34" s="366"/>
      <c r="I34" s="367"/>
      <c r="J34" s="365"/>
      <c r="K34" s="366"/>
      <c r="L34" s="367"/>
    </row>
    <row r="35" spans="1:12">
      <c r="A35" s="49">
        <v>25</v>
      </c>
      <c r="B35" s="50"/>
      <c r="C35" s="51"/>
      <c r="D35" s="365"/>
      <c r="E35" s="366"/>
      <c r="F35" s="367"/>
      <c r="G35" s="365"/>
      <c r="H35" s="366"/>
      <c r="I35" s="367"/>
      <c r="J35" s="365"/>
      <c r="K35" s="366"/>
      <c r="L35" s="367"/>
    </row>
    <row r="36" spans="1:12">
      <c r="A36" s="49">
        <v>26</v>
      </c>
      <c r="B36" s="50"/>
      <c r="C36" s="51"/>
      <c r="D36" s="365"/>
      <c r="E36" s="366"/>
      <c r="F36" s="367"/>
      <c r="G36" s="365"/>
      <c r="H36" s="366"/>
      <c r="I36" s="367"/>
      <c r="J36" s="365"/>
      <c r="K36" s="366"/>
      <c r="L36" s="367"/>
    </row>
    <row r="37" spans="1:12">
      <c r="A37" s="49">
        <v>27</v>
      </c>
      <c r="B37" s="50"/>
      <c r="C37" s="51"/>
      <c r="D37" s="365"/>
      <c r="E37" s="366"/>
      <c r="F37" s="367"/>
      <c r="G37" s="365"/>
      <c r="H37" s="366"/>
      <c r="I37" s="367"/>
      <c r="J37" s="365"/>
      <c r="K37" s="366"/>
      <c r="L37" s="367"/>
    </row>
    <row r="38" spans="1:12">
      <c r="A38" s="49">
        <v>28</v>
      </c>
      <c r="B38" s="50"/>
      <c r="C38" s="51"/>
      <c r="D38" s="365"/>
      <c r="E38" s="366"/>
      <c r="F38" s="367"/>
      <c r="G38" s="365"/>
      <c r="H38" s="366"/>
      <c r="I38" s="367"/>
      <c r="J38" s="365"/>
      <c r="K38" s="366"/>
      <c r="L38" s="367"/>
    </row>
    <row r="39" spans="1:12">
      <c r="A39" s="49">
        <v>29</v>
      </c>
      <c r="B39" s="50"/>
      <c r="C39" s="51"/>
      <c r="D39" s="365"/>
      <c r="E39" s="366"/>
      <c r="F39" s="367"/>
      <c r="G39" s="365"/>
      <c r="H39" s="366"/>
      <c r="I39" s="367"/>
      <c r="J39" s="365"/>
      <c r="K39" s="366"/>
      <c r="L39" s="367"/>
    </row>
    <row r="40" spans="1:12">
      <c r="A40" s="49">
        <v>30</v>
      </c>
      <c r="B40" s="50"/>
      <c r="C40" s="51"/>
      <c r="D40" s="365"/>
      <c r="E40" s="366"/>
      <c r="F40" s="367"/>
      <c r="G40" s="365"/>
      <c r="H40" s="366"/>
      <c r="I40" s="367"/>
      <c r="J40" s="365"/>
      <c r="K40" s="366"/>
      <c r="L40" s="367"/>
    </row>
    <row r="41" spans="1:12">
      <c r="A41" s="49">
        <v>31</v>
      </c>
      <c r="B41" s="50"/>
      <c r="C41" s="51"/>
      <c r="D41" s="365"/>
      <c r="E41" s="366"/>
      <c r="F41" s="367"/>
      <c r="G41" s="365"/>
      <c r="H41" s="366"/>
      <c r="I41" s="367"/>
      <c r="J41" s="365"/>
      <c r="K41" s="366"/>
      <c r="L41" s="367"/>
    </row>
    <row r="42" spans="1:12">
      <c r="A42" s="49">
        <v>32</v>
      </c>
      <c r="B42" s="50"/>
      <c r="C42" s="51"/>
      <c r="D42" s="365"/>
      <c r="E42" s="366"/>
      <c r="F42" s="367"/>
      <c r="G42" s="365"/>
      <c r="H42" s="366"/>
      <c r="I42" s="367"/>
      <c r="J42" s="365"/>
      <c r="K42" s="366"/>
      <c r="L42" s="367"/>
    </row>
    <row r="43" spans="1:12">
      <c r="A43" s="49">
        <v>33</v>
      </c>
      <c r="B43" s="50"/>
      <c r="C43" s="51"/>
      <c r="D43" s="365"/>
      <c r="E43" s="366"/>
      <c r="F43" s="367"/>
      <c r="G43" s="365"/>
      <c r="H43" s="366"/>
      <c r="I43" s="367"/>
      <c r="J43" s="365"/>
      <c r="K43" s="366"/>
      <c r="L43" s="367"/>
    </row>
    <row r="44" spans="1:12">
      <c r="A44" s="49">
        <v>34</v>
      </c>
      <c r="B44" s="50"/>
      <c r="C44" s="51"/>
      <c r="D44" s="365"/>
      <c r="E44" s="366"/>
      <c r="F44" s="367"/>
      <c r="G44" s="365"/>
      <c r="H44" s="366"/>
      <c r="I44" s="367"/>
      <c r="J44" s="365"/>
      <c r="K44" s="366"/>
      <c r="L44" s="367"/>
    </row>
    <row r="45" spans="1:12">
      <c r="A45" s="49">
        <v>35</v>
      </c>
      <c r="B45" s="50"/>
      <c r="C45" s="51"/>
      <c r="D45" s="365"/>
      <c r="E45" s="366"/>
      <c r="F45" s="367"/>
      <c r="G45" s="365"/>
      <c r="H45" s="366"/>
      <c r="I45" s="367"/>
      <c r="J45" s="365"/>
      <c r="K45" s="366"/>
      <c r="L45" s="367"/>
    </row>
    <row r="46" spans="1:12">
      <c r="A46" s="49">
        <v>36</v>
      </c>
      <c r="B46" s="50"/>
      <c r="C46" s="51"/>
      <c r="D46" s="365"/>
      <c r="E46" s="366"/>
      <c r="F46" s="367"/>
      <c r="G46" s="365"/>
      <c r="H46" s="366"/>
      <c r="I46" s="367"/>
      <c r="J46" s="365"/>
      <c r="K46" s="366"/>
      <c r="L46" s="367"/>
    </row>
    <row r="47" spans="1:12">
      <c r="A47" s="49">
        <v>37</v>
      </c>
      <c r="B47" s="50"/>
      <c r="C47" s="51"/>
      <c r="D47" s="365"/>
      <c r="E47" s="366"/>
      <c r="F47" s="367"/>
      <c r="G47" s="365"/>
      <c r="H47" s="366"/>
      <c r="I47" s="367"/>
      <c r="J47" s="365"/>
      <c r="K47" s="366"/>
      <c r="L47" s="367"/>
    </row>
    <row r="48" spans="1:12">
      <c r="A48" s="49">
        <v>38</v>
      </c>
      <c r="B48" s="50"/>
      <c r="C48" s="51"/>
      <c r="D48" s="365"/>
      <c r="E48" s="366"/>
      <c r="F48" s="367"/>
      <c r="G48" s="365"/>
      <c r="H48" s="366"/>
      <c r="I48" s="367"/>
      <c r="J48" s="365"/>
      <c r="K48" s="366"/>
      <c r="L48" s="367"/>
    </row>
    <row r="49" spans="1:12">
      <c r="A49" s="49">
        <v>39</v>
      </c>
      <c r="B49" s="50"/>
      <c r="C49" s="51"/>
      <c r="D49" s="365"/>
      <c r="E49" s="366"/>
      <c r="F49" s="367"/>
      <c r="G49" s="365"/>
      <c r="H49" s="366"/>
      <c r="I49" s="367"/>
      <c r="J49" s="365"/>
      <c r="K49" s="366"/>
      <c r="L49" s="367"/>
    </row>
    <row r="50" spans="1:12">
      <c r="A50" s="49">
        <v>40</v>
      </c>
      <c r="B50" s="50"/>
      <c r="C50" s="51"/>
      <c r="D50" s="365"/>
      <c r="E50" s="366"/>
      <c r="F50" s="367"/>
      <c r="G50" s="365"/>
      <c r="H50" s="366"/>
      <c r="I50" s="367"/>
      <c r="J50" s="365"/>
      <c r="K50" s="366"/>
      <c r="L50" s="367"/>
    </row>
    <row r="51" spans="1:12">
      <c r="A51" s="49">
        <v>41</v>
      </c>
      <c r="B51" s="50"/>
      <c r="C51" s="51"/>
      <c r="D51" s="365"/>
      <c r="E51" s="366"/>
      <c r="F51" s="367"/>
      <c r="G51" s="365"/>
      <c r="H51" s="366"/>
      <c r="I51" s="367"/>
      <c r="J51" s="365"/>
      <c r="K51" s="366"/>
      <c r="L51" s="367"/>
    </row>
    <row r="52" spans="1:12">
      <c r="A52" s="49">
        <v>42</v>
      </c>
      <c r="B52" s="50"/>
      <c r="C52" s="51"/>
      <c r="D52" s="365"/>
      <c r="E52" s="366"/>
      <c r="F52" s="367"/>
      <c r="G52" s="365"/>
      <c r="H52" s="366"/>
      <c r="I52" s="367"/>
      <c r="J52" s="365"/>
      <c r="K52" s="366"/>
      <c r="L52" s="367"/>
    </row>
    <row r="53" spans="1:12">
      <c r="A53" s="49">
        <v>43</v>
      </c>
      <c r="B53" s="50"/>
      <c r="C53" s="51"/>
      <c r="D53" s="365"/>
      <c r="E53" s="366"/>
      <c r="F53" s="367"/>
      <c r="G53" s="365"/>
      <c r="H53" s="366"/>
      <c r="I53" s="367"/>
      <c r="J53" s="365"/>
      <c r="K53" s="366"/>
      <c r="L53" s="367"/>
    </row>
    <row r="54" spans="1:12">
      <c r="A54" s="49">
        <v>44</v>
      </c>
      <c r="B54" s="50"/>
      <c r="C54" s="51"/>
      <c r="D54" s="365"/>
      <c r="E54" s="366"/>
      <c r="F54" s="367"/>
      <c r="G54" s="365"/>
      <c r="H54" s="366"/>
      <c r="I54" s="367"/>
      <c r="J54" s="365"/>
      <c r="K54" s="366"/>
      <c r="L54" s="367"/>
    </row>
    <row r="55" spans="1:12">
      <c r="A55" s="49">
        <v>45</v>
      </c>
      <c r="B55" s="50"/>
      <c r="C55" s="51"/>
      <c r="D55" s="365"/>
      <c r="E55" s="366"/>
      <c r="F55" s="367"/>
      <c r="G55" s="365"/>
      <c r="H55" s="366"/>
      <c r="I55" s="367"/>
      <c r="J55" s="365"/>
      <c r="K55" s="366"/>
      <c r="L55" s="367"/>
    </row>
    <row r="99" spans="1:1">
      <c r="A99" s="52"/>
    </row>
    <row r="100" spans="1:1">
      <c r="A100" s="24"/>
    </row>
    <row r="101" spans="1:1">
      <c r="A101" s="24"/>
    </row>
  </sheetData>
  <mergeCells count="141">
    <mergeCell ref="J52:L52"/>
    <mergeCell ref="J53:L53"/>
    <mergeCell ref="J54:L54"/>
    <mergeCell ref="J55:L55"/>
    <mergeCell ref="A7:L7"/>
    <mergeCell ref="J47:L47"/>
    <mergeCell ref="J48:L48"/>
    <mergeCell ref="J49:L49"/>
    <mergeCell ref="J50:L50"/>
    <mergeCell ref="J51:L51"/>
    <mergeCell ref="J42:L42"/>
    <mergeCell ref="J43:L43"/>
    <mergeCell ref="J44:L44"/>
    <mergeCell ref="J45:L45"/>
    <mergeCell ref="J46:L46"/>
    <mergeCell ref="J37:L37"/>
    <mergeCell ref="J38:L38"/>
    <mergeCell ref="J39:L39"/>
    <mergeCell ref="J40:L40"/>
    <mergeCell ref="J41:L41"/>
    <mergeCell ref="J32:L32"/>
    <mergeCell ref="J33:L33"/>
    <mergeCell ref="J34:L34"/>
    <mergeCell ref="J35:L35"/>
    <mergeCell ref="J36:L36"/>
    <mergeCell ref="J27:L27"/>
    <mergeCell ref="J28:L28"/>
    <mergeCell ref="J29:L29"/>
    <mergeCell ref="J30:L30"/>
    <mergeCell ref="J31:L31"/>
    <mergeCell ref="J22:L22"/>
    <mergeCell ref="J23:L23"/>
    <mergeCell ref="J24:L24"/>
    <mergeCell ref="J25:L25"/>
    <mergeCell ref="J26:L26"/>
    <mergeCell ref="J17:L17"/>
    <mergeCell ref="J18:L18"/>
    <mergeCell ref="J19:L19"/>
    <mergeCell ref="J20:L20"/>
    <mergeCell ref="J21:L21"/>
    <mergeCell ref="J12:L12"/>
    <mergeCell ref="J13:L13"/>
    <mergeCell ref="J14:L14"/>
    <mergeCell ref="J15:L15"/>
    <mergeCell ref="J16:L16"/>
    <mergeCell ref="D54:F54"/>
    <mergeCell ref="G54:I54"/>
    <mergeCell ref="D55:F55"/>
    <mergeCell ref="G55:I55"/>
    <mergeCell ref="D51:F51"/>
    <mergeCell ref="G51:I51"/>
    <mergeCell ref="D52:F52"/>
    <mergeCell ref="G52:I52"/>
    <mergeCell ref="D53:F53"/>
    <mergeCell ref="G53:I53"/>
    <mergeCell ref="D48:F48"/>
    <mergeCell ref="G48:I48"/>
    <mergeCell ref="D49:F49"/>
    <mergeCell ref="G49:I49"/>
    <mergeCell ref="D50:F50"/>
    <mergeCell ref="G50:I50"/>
    <mergeCell ref="D45:F45"/>
    <mergeCell ref="G45:I45"/>
    <mergeCell ref="D46:F46"/>
    <mergeCell ref="G46:I46"/>
    <mergeCell ref="D47:F47"/>
    <mergeCell ref="G47:I47"/>
    <mergeCell ref="D42:F42"/>
    <mergeCell ref="G42:I42"/>
    <mergeCell ref="D43:F43"/>
    <mergeCell ref="G43:I43"/>
    <mergeCell ref="D44:F44"/>
    <mergeCell ref="G44:I44"/>
    <mergeCell ref="D39:F39"/>
    <mergeCell ref="G39:I39"/>
    <mergeCell ref="D40:F40"/>
    <mergeCell ref="G40:I40"/>
    <mergeCell ref="D41:F41"/>
    <mergeCell ref="G41:I41"/>
    <mergeCell ref="D36:F36"/>
    <mergeCell ref="G36:I36"/>
    <mergeCell ref="D37:F37"/>
    <mergeCell ref="G37:I37"/>
    <mergeCell ref="D38:F38"/>
    <mergeCell ref="G38:I38"/>
    <mergeCell ref="D33:F33"/>
    <mergeCell ref="G33:I33"/>
    <mergeCell ref="D34:F34"/>
    <mergeCell ref="G34:I34"/>
    <mergeCell ref="D35:F35"/>
    <mergeCell ref="G35:I35"/>
    <mergeCell ref="D30:F30"/>
    <mergeCell ref="G30:I30"/>
    <mergeCell ref="D31:F31"/>
    <mergeCell ref="G31:I31"/>
    <mergeCell ref="D32:F32"/>
    <mergeCell ref="G32:I32"/>
    <mergeCell ref="D27:F27"/>
    <mergeCell ref="G27:I27"/>
    <mergeCell ref="D28:F28"/>
    <mergeCell ref="G28:I28"/>
    <mergeCell ref="D29:F29"/>
    <mergeCell ref="G29:I29"/>
    <mergeCell ref="D24:F24"/>
    <mergeCell ref="G24:I24"/>
    <mergeCell ref="D25:F25"/>
    <mergeCell ref="G25:I25"/>
    <mergeCell ref="D26:F26"/>
    <mergeCell ref="G26:I26"/>
    <mergeCell ref="D21:F21"/>
    <mergeCell ref="G21:I21"/>
    <mergeCell ref="D22:F22"/>
    <mergeCell ref="G22:I22"/>
    <mergeCell ref="D23:F23"/>
    <mergeCell ref="G23:I23"/>
    <mergeCell ref="D18:F18"/>
    <mergeCell ref="G18:I18"/>
    <mergeCell ref="D19:F19"/>
    <mergeCell ref="G19:I19"/>
    <mergeCell ref="D20:F20"/>
    <mergeCell ref="G20:I20"/>
    <mergeCell ref="D15:F15"/>
    <mergeCell ref="G15:I15"/>
    <mergeCell ref="D16:F16"/>
    <mergeCell ref="G16:I16"/>
    <mergeCell ref="D17:F17"/>
    <mergeCell ref="G17:I17"/>
    <mergeCell ref="D12:F12"/>
    <mergeCell ref="G12:I12"/>
    <mergeCell ref="D13:F13"/>
    <mergeCell ref="G13:I13"/>
    <mergeCell ref="D14:F14"/>
    <mergeCell ref="G14:I14"/>
    <mergeCell ref="D11:F11"/>
    <mergeCell ref="G11:I11"/>
    <mergeCell ref="A1:XFD1"/>
    <mergeCell ref="D10:F10"/>
    <mergeCell ref="G10:I10"/>
    <mergeCell ref="J10:L10"/>
    <mergeCell ref="J11:L11"/>
    <mergeCell ref="A4:L5"/>
  </mergeCells>
  <conditionalFormatting sqref="C11:C55">
    <cfRule type="expression" dxfId="1" priority="1">
      <formula>IF(B11="N",1,0)</formula>
    </cfRule>
  </conditionalFormatting>
  <dataValidations count="1">
    <dataValidation type="list" allowBlank="1" showInputMessage="1" showErrorMessage="1" sqref="B11:B55" xr:uid="{4B9FBFCF-D23C-4CB1-B48E-7CB99D672454}">
      <formula1>"Y,N"</formula1>
    </dataValidation>
  </dataValidation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95DDC2-EACC-41C9-9764-A2F441C5083E}">
  <sheetPr codeName="Sheet9">
    <tabColor theme="4" tint="0.59999389629810485"/>
  </sheetPr>
  <dimension ref="A1:BW78"/>
  <sheetViews>
    <sheetView zoomScale="90" zoomScaleNormal="90" workbookViewId="0">
      <selection activeCell="B11" sqref="B11"/>
    </sheetView>
  </sheetViews>
  <sheetFormatPr defaultColWidth="8.84375" defaultRowHeight="13.5"/>
  <cols>
    <col min="1" max="1" width="43" style="161" customWidth="1"/>
    <col min="2" max="2" width="16.23046875" style="160" customWidth="1"/>
    <col min="3" max="3" width="18.4609375" style="161" customWidth="1"/>
    <col min="4" max="4" width="15.84375" style="161" customWidth="1"/>
    <col min="5" max="5" width="31.61328125" style="161" customWidth="1"/>
    <col min="6" max="6" width="18.4609375" style="161" customWidth="1"/>
    <col min="7" max="7" width="25" style="161" customWidth="1"/>
    <col min="8" max="8" width="26.765625" style="161" customWidth="1"/>
    <col min="9" max="9" width="11" style="161" customWidth="1"/>
    <col min="10" max="10" width="14" style="161" customWidth="1"/>
    <col min="11" max="11" width="15" style="161" bestFit="1" customWidth="1"/>
    <col min="12" max="12" width="13.84375" style="161" customWidth="1"/>
    <col min="13" max="13" width="12.61328125" style="161" customWidth="1"/>
    <col min="14" max="30" width="10.61328125" style="161" customWidth="1"/>
    <col min="31" max="57" width="9.23046875" style="161" customWidth="1"/>
    <col min="58" max="72" width="6.4609375" style="161" bestFit="1" customWidth="1"/>
    <col min="73" max="74" width="8.84375" style="161"/>
    <col min="75" max="75" width="8.84375" style="162"/>
    <col min="76" max="16384" width="8.84375" style="161"/>
  </cols>
  <sheetData>
    <row r="1" spans="1:53" s="185" customFormat="1">
      <c r="A1" s="185" t="s">
        <v>13</v>
      </c>
    </row>
    <row r="2" spans="1:53" s="185" customFormat="1"/>
    <row r="3" spans="1:53" s="185" customFormat="1"/>
    <row r="5" spans="1:53">
      <c r="B5" s="161"/>
    </row>
    <row r="6" spans="1:53" s="160" customFormat="1" ht="17.5" customHeight="1">
      <c r="A6" s="400" t="s">
        <v>178</v>
      </c>
      <c r="B6" s="186" t="s">
        <v>179</v>
      </c>
      <c r="C6" s="401" t="s">
        <v>180</v>
      </c>
      <c r="D6" s="399" t="s">
        <v>181</v>
      </c>
      <c r="E6" s="400" t="s">
        <v>182</v>
      </c>
      <c r="F6" s="400"/>
      <c r="G6" s="400"/>
      <c r="H6" s="400" t="s">
        <v>183</v>
      </c>
      <c r="I6" s="400"/>
      <c r="J6" s="400"/>
      <c r="K6" s="188"/>
    </row>
    <row r="7" spans="1:53" s="113" customFormat="1" ht="16.5" customHeight="1">
      <c r="A7" s="400"/>
      <c r="B7" s="187" t="s">
        <v>184</v>
      </c>
      <c r="C7" s="401"/>
      <c r="D7" s="399"/>
      <c r="E7" s="400"/>
      <c r="F7" s="400"/>
      <c r="G7" s="400"/>
      <c r="H7" s="400"/>
      <c r="I7" s="400"/>
      <c r="J7" s="400"/>
      <c r="K7" s="188"/>
      <c r="X7" s="189"/>
      <c r="Y7" s="189"/>
      <c r="Z7" s="189"/>
      <c r="AA7" s="189"/>
      <c r="AB7" s="189"/>
      <c r="AC7" s="189"/>
      <c r="AD7" s="189"/>
      <c r="AE7" s="189"/>
      <c r="AF7" s="189"/>
      <c r="AG7" s="189"/>
      <c r="AH7" s="189"/>
      <c r="AI7" s="189"/>
      <c r="AJ7" s="189"/>
      <c r="AK7" s="189"/>
      <c r="AL7" s="189"/>
      <c r="AM7" s="189"/>
      <c r="AN7" s="189"/>
      <c r="AO7" s="189"/>
      <c r="AP7" s="189"/>
      <c r="AQ7" s="189"/>
      <c r="AR7" s="189"/>
      <c r="AS7" s="189"/>
      <c r="AT7" s="189"/>
      <c r="AU7" s="189"/>
      <c r="AV7" s="189"/>
      <c r="AW7" s="189"/>
      <c r="AX7" s="189"/>
      <c r="AY7" s="189"/>
      <c r="AZ7" s="189"/>
      <c r="BA7" s="189"/>
    </row>
    <row r="8" spans="1:53" s="113" customFormat="1" ht="16.5" customHeight="1">
      <c r="A8" s="190" t="s">
        <v>185</v>
      </c>
      <c r="B8" s="191"/>
      <c r="C8" s="191"/>
      <c r="D8" s="192"/>
      <c r="E8" s="190"/>
      <c r="F8" s="190"/>
      <c r="G8" s="190"/>
      <c r="H8" s="193"/>
      <c r="I8" s="194"/>
      <c r="J8" s="195"/>
      <c r="K8" s="188"/>
      <c r="X8" s="189"/>
      <c r="Y8" s="189"/>
      <c r="Z8" s="189"/>
      <c r="AA8" s="189"/>
      <c r="AB8" s="189"/>
      <c r="AC8" s="189"/>
      <c r="AD8" s="189"/>
      <c r="AE8" s="189"/>
      <c r="AF8" s="189"/>
      <c r="AG8" s="189"/>
      <c r="AH8" s="189"/>
      <c r="AI8" s="189"/>
      <c r="AJ8" s="189"/>
      <c r="AK8" s="189"/>
      <c r="AL8" s="189"/>
      <c r="AM8" s="189"/>
      <c r="AN8" s="189"/>
      <c r="AO8" s="189"/>
      <c r="AP8" s="189"/>
      <c r="AQ8" s="189"/>
      <c r="AR8" s="189"/>
      <c r="AS8" s="189"/>
      <c r="AT8" s="189"/>
      <c r="AU8" s="189"/>
      <c r="AV8" s="189"/>
      <c r="AW8" s="189"/>
      <c r="AX8" s="189"/>
      <c r="AY8" s="189"/>
      <c r="AZ8" s="189"/>
      <c r="BA8" s="189"/>
    </row>
    <row r="9" spans="1:53" s="113" customFormat="1" ht="16.5" customHeight="1">
      <c r="A9" s="190" t="s">
        <v>186</v>
      </c>
      <c r="B9" s="191"/>
      <c r="C9" s="191"/>
      <c r="D9" s="192"/>
      <c r="E9" s="190"/>
      <c r="F9" s="190"/>
      <c r="G9" s="190"/>
      <c r="H9" s="193"/>
      <c r="I9" s="194"/>
      <c r="J9" s="195"/>
      <c r="K9" s="188"/>
      <c r="X9" s="189"/>
      <c r="Y9" s="189"/>
      <c r="Z9" s="189"/>
      <c r="AA9" s="189"/>
      <c r="AB9" s="189"/>
      <c r="AC9" s="189"/>
      <c r="AD9" s="189"/>
      <c r="AE9" s="189"/>
      <c r="AF9" s="189"/>
      <c r="AG9" s="189"/>
      <c r="AH9" s="189"/>
      <c r="AI9" s="189"/>
      <c r="AJ9" s="189"/>
      <c r="AK9" s="189"/>
      <c r="AL9" s="189"/>
      <c r="AM9" s="189"/>
      <c r="AN9" s="189"/>
      <c r="AO9" s="189"/>
      <c r="AP9" s="189"/>
      <c r="AQ9" s="189"/>
      <c r="AR9" s="189"/>
      <c r="AS9" s="189"/>
      <c r="AT9" s="189"/>
      <c r="AU9" s="189"/>
      <c r="AV9" s="189"/>
      <c r="AW9" s="189"/>
      <c r="AX9" s="189"/>
      <c r="AY9" s="189"/>
      <c r="AZ9" s="189"/>
      <c r="BA9" s="189"/>
    </row>
    <row r="10" spans="1:53" s="113" customFormat="1" ht="16.5" customHeight="1">
      <c r="A10" s="196" t="s">
        <v>187</v>
      </c>
      <c r="B10" s="292">
        <v>3.9199999999999999E-2</v>
      </c>
      <c r="C10" s="191"/>
      <c r="D10" s="192"/>
      <c r="E10" s="190"/>
      <c r="F10" s="190"/>
      <c r="G10" s="190"/>
      <c r="H10" s="193"/>
      <c r="I10" s="194"/>
      <c r="J10" s="195"/>
      <c r="K10" s="188"/>
      <c r="X10" s="189"/>
      <c r="Y10" s="189"/>
      <c r="Z10" s="189"/>
      <c r="AA10" s="189"/>
      <c r="AB10" s="189"/>
      <c r="AC10" s="189"/>
      <c r="AD10" s="189"/>
      <c r="AE10" s="189"/>
      <c r="AF10" s="189"/>
      <c r="AG10" s="189"/>
      <c r="AH10" s="189"/>
      <c r="AI10" s="189"/>
      <c r="AJ10" s="189"/>
      <c r="AK10" s="189"/>
      <c r="AL10" s="189"/>
      <c r="AM10" s="189"/>
      <c r="AN10" s="189"/>
      <c r="AO10" s="189"/>
      <c r="AP10" s="189"/>
      <c r="AQ10" s="189"/>
      <c r="AR10" s="189"/>
      <c r="AS10" s="189"/>
      <c r="AT10" s="189"/>
      <c r="AU10" s="189"/>
      <c r="AV10" s="189"/>
      <c r="AW10" s="189"/>
      <c r="AX10" s="189"/>
      <c r="AY10" s="189"/>
      <c r="AZ10" s="189"/>
      <c r="BA10" s="189"/>
    </row>
    <row r="11" spans="1:53" s="113" customFormat="1" ht="16.5" customHeight="1">
      <c r="A11" s="190"/>
      <c r="B11" s="191"/>
      <c r="C11" s="191"/>
      <c r="D11" s="192"/>
      <c r="E11" s="190"/>
      <c r="F11" s="190"/>
      <c r="G11" s="190"/>
      <c r="H11" s="193"/>
      <c r="I11" s="194"/>
      <c r="J11" s="195"/>
      <c r="K11" s="188"/>
      <c r="X11" s="189"/>
      <c r="Y11" s="189"/>
      <c r="Z11" s="189"/>
      <c r="AA11" s="189"/>
      <c r="AB11" s="189"/>
      <c r="AC11" s="189"/>
      <c r="AD11" s="189"/>
      <c r="AE11" s="189"/>
      <c r="AF11" s="189"/>
      <c r="AG11" s="189"/>
      <c r="AH11" s="189"/>
      <c r="AI11" s="189"/>
      <c r="AJ11" s="189"/>
      <c r="AK11" s="189"/>
      <c r="AL11" s="189"/>
      <c r="AM11" s="189"/>
      <c r="AN11" s="189"/>
      <c r="AO11" s="189"/>
      <c r="AP11" s="189"/>
      <c r="AQ11" s="189"/>
      <c r="AR11" s="189"/>
      <c r="AS11" s="189"/>
      <c r="AT11" s="189"/>
      <c r="AU11" s="189"/>
      <c r="AV11" s="189"/>
      <c r="AW11" s="189"/>
      <c r="AX11" s="189"/>
      <c r="AY11" s="189"/>
      <c r="AZ11" s="189"/>
      <c r="BA11" s="189"/>
    </row>
    <row r="12" spans="1:53" s="113" customFormat="1" ht="16.5" customHeight="1">
      <c r="A12" s="190" t="s">
        <v>188</v>
      </c>
      <c r="B12" s="191"/>
      <c r="C12" s="191"/>
      <c r="D12" s="192"/>
      <c r="E12" s="190"/>
      <c r="F12" s="190"/>
      <c r="G12" s="190"/>
      <c r="H12" s="193"/>
      <c r="I12" s="194"/>
      <c r="J12" s="195"/>
      <c r="K12" s="188"/>
      <c r="X12" s="189"/>
      <c r="Y12" s="189"/>
      <c r="Z12" s="189"/>
      <c r="AA12" s="189"/>
      <c r="AB12" s="189"/>
      <c r="AC12" s="189"/>
      <c r="AD12" s="189"/>
      <c r="AE12" s="189"/>
      <c r="AF12" s="189"/>
      <c r="AG12" s="189"/>
      <c r="AH12" s="189"/>
      <c r="AI12" s="189"/>
      <c r="AJ12" s="189"/>
      <c r="AK12" s="189"/>
      <c r="AL12" s="189"/>
      <c r="AM12" s="189"/>
      <c r="AN12" s="189"/>
      <c r="AO12" s="189"/>
      <c r="AP12" s="189"/>
      <c r="AQ12" s="189"/>
      <c r="AR12" s="189"/>
      <c r="AS12" s="189"/>
      <c r="AT12" s="189"/>
      <c r="AU12" s="189"/>
      <c r="AV12" s="189"/>
      <c r="AW12" s="189"/>
      <c r="AX12" s="189"/>
      <c r="AY12" s="189"/>
      <c r="AZ12" s="189"/>
      <c r="BA12" s="189"/>
    </row>
    <row r="13" spans="1:53" s="165" customFormat="1" ht="20.149999999999999" customHeight="1">
      <c r="A13" s="197" t="s">
        <v>189</v>
      </c>
      <c r="B13" s="114">
        <v>3.5000000000000003E-2</v>
      </c>
      <c r="C13" s="163">
        <v>3.5000000000000003E-2</v>
      </c>
      <c r="D13" s="163" t="s">
        <v>190</v>
      </c>
      <c r="E13" s="394" t="s">
        <v>191</v>
      </c>
      <c r="F13" s="394"/>
      <c r="G13" s="394"/>
      <c r="H13" s="381" t="s">
        <v>192</v>
      </c>
      <c r="I13" s="382"/>
      <c r="J13" s="383"/>
      <c r="V13" s="198"/>
      <c r="W13" s="198"/>
      <c r="X13" s="198"/>
      <c r="Y13" s="198"/>
      <c r="Z13" s="198"/>
      <c r="AA13" s="198"/>
      <c r="AB13" s="198"/>
      <c r="AC13" s="198"/>
      <c r="AD13" s="198"/>
      <c r="AE13" s="198"/>
      <c r="AF13" s="198"/>
      <c r="AG13" s="198"/>
      <c r="AH13" s="198"/>
      <c r="AI13" s="198"/>
      <c r="AJ13" s="198"/>
      <c r="AK13" s="198"/>
      <c r="AL13" s="198"/>
      <c r="AM13" s="198"/>
      <c r="AN13" s="198"/>
      <c r="AO13" s="198"/>
      <c r="AP13" s="198"/>
      <c r="AQ13" s="198"/>
      <c r="AR13" s="198"/>
      <c r="AS13" s="198"/>
      <c r="AT13" s="198"/>
      <c r="AU13" s="198"/>
      <c r="AV13" s="198"/>
      <c r="AW13" s="198"/>
      <c r="AX13" s="198"/>
      <c r="AY13" s="198"/>
    </row>
    <row r="14" spans="1:53" s="165" customFormat="1" ht="20.149999999999999" customHeight="1">
      <c r="A14" s="197" t="s">
        <v>193</v>
      </c>
      <c r="B14" s="114">
        <v>0.03</v>
      </c>
      <c r="C14" s="163">
        <v>0.03</v>
      </c>
      <c r="D14" s="163" t="s">
        <v>190</v>
      </c>
      <c r="E14" s="394" t="s">
        <v>191</v>
      </c>
      <c r="F14" s="394"/>
      <c r="G14" s="394"/>
      <c r="H14" s="381" t="s">
        <v>192</v>
      </c>
      <c r="I14" s="382"/>
      <c r="J14" s="383"/>
      <c r="V14" s="198"/>
      <c r="W14" s="198"/>
      <c r="X14" s="198"/>
      <c r="Y14" s="198"/>
      <c r="Z14" s="198"/>
      <c r="AA14" s="198"/>
      <c r="AB14" s="198"/>
      <c r="AC14" s="198"/>
      <c r="AD14" s="198"/>
      <c r="AE14" s="198"/>
      <c r="AF14" s="198"/>
      <c r="AG14" s="198"/>
      <c r="AH14" s="198"/>
      <c r="AI14" s="198"/>
      <c r="AJ14" s="198"/>
      <c r="AK14" s="198"/>
      <c r="AL14" s="198"/>
      <c r="AM14" s="198"/>
      <c r="AN14" s="198"/>
      <c r="AO14" s="198"/>
      <c r="AP14" s="198"/>
      <c r="AQ14" s="198"/>
      <c r="AR14" s="198"/>
      <c r="AS14" s="198"/>
      <c r="AT14" s="198"/>
      <c r="AU14" s="198"/>
      <c r="AV14" s="198"/>
      <c r="AW14" s="198"/>
      <c r="AX14" s="198"/>
      <c r="AY14" s="198"/>
    </row>
    <row r="15" spans="1:53" s="165" customFormat="1" ht="20.149999999999999" customHeight="1">
      <c r="A15" s="197" t="s">
        <v>194</v>
      </c>
      <c r="B15" s="114">
        <v>1.4999999999999999E-2</v>
      </c>
      <c r="C15" s="163">
        <v>1.4999999999999999E-2</v>
      </c>
      <c r="D15" s="163" t="s">
        <v>190</v>
      </c>
      <c r="E15" s="394" t="s">
        <v>191</v>
      </c>
      <c r="F15" s="394"/>
      <c r="G15" s="394"/>
      <c r="H15" s="381" t="s">
        <v>192</v>
      </c>
      <c r="I15" s="382"/>
      <c r="J15" s="383"/>
      <c r="U15" s="198"/>
      <c r="V15" s="198"/>
      <c r="W15" s="198"/>
      <c r="X15" s="198"/>
      <c r="Y15" s="198"/>
      <c r="Z15" s="198"/>
      <c r="AA15" s="198"/>
      <c r="AB15" s="198"/>
      <c r="AC15" s="198"/>
      <c r="AD15" s="198"/>
      <c r="AE15" s="198"/>
      <c r="AF15" s="198"/>
      <c r="AG15" s="198"/>
      <c r="AH15" s="198"/>
      <c r="AI15" s="198"/>
      <c r="AJ15" s="198"/>
      <c r="AK15" s="198"/>
      <c r="AL15" s="198"/>
      <c r="AM15" s="198"/>
      <c r="AN15" s="198"/>
      <c r="AO15" s="198"/>
      <c r="AP15" s="198"/>
      <c r="AQ15" s="198"/>
      <c r="AR15" s="198"/>
      <c r="AS15" s="198"/>
      <c r="AT15" s="198"/>
      <c r="AU15" s="198"/>
      <c r="AV15" s="198"/>
      <c r="AW15" s="198"/>
      <c r="AX15" s="198"/>
      <c r="AY15" s="198"/>
    </row>
    <row r="16" spans="1:53" s="165" customFormat="1" ht="20.149999999999999" customHeight="1">
      <c r="A16" s="197" t="s">
        <v>195</v>
      </c>
      <c r="B16" s="114">
        <v>1.286E-2</v>
      </c>
      <c r="C16" s="163">
        <v>1.286E-2</v>
      </c>
      <c r="D16" s="163" t="s">
        <v>190</v>
      </c>
      <c r="E16" s="394" t="s">
        <v>191</v>
      </c>
      <c r="F16" s="394"/>
      <c r="G16" s="394"/>
      <c r="H16" s="381" t="s">
        <v>192</v>
      </c>
      <c r="I16" s="382"/>
      <c r="J16" s="383"/>
      <c r="U16" s="198"/>
      <c r="V16" s="198"/>
      <c r="W16" s="198"/>
      <c r="X16" s="198"/>
      <c r="Y16" s="198"/>
      <c r="Z16" s="198"/>
      <c r="AA16" s="198"/>
      <c r="AB16" s="198"/>
      <c r="AC16" s="198"/>
      <c r="AD16" s="198"/>
      <c r="AE16" s="198"/>
      <c r="AF16" s="198"/>
      <c r="AG16" s="198"/>
      <c r="AH16" s="198"/>
      <c r="AI16" s="198"/>
      <c r="AJ16" s="198"/>
      <c r="AK16" s="198"/>
      <c r="AL16" s="198"/>
      <c r="AM16" s="198"/>
      <c r="AN16" s="198"/>
      <c r="AO16" s="198"/>
      <c r="AP16" s="198"/>
      <c r="AQ16" s="198"/>
      <c r="AR16" s="198"/>
      <c r="AS16" s="198"/>
      <c r="AT16" s="198"/>
      <c r="AU16" s="198"/>
      <c r="AV16" s="198"/>
      <c r="AW16" s="198"/>
      <c r="AX16" s="198"/>
      <c r="AY16" s="198"/>
    </row>
    <row r="17" spans="1:75" s="165" customFormat="1" ht="20.149999999999999" customHeight="1">
      <c r="A17" s="197"/>
      <c r="B17" s="299"/>
      <c r="C17" s="163"/>
      <c r="D17" s="163"/>
      <c r="E17" s="380"/>
      <c r="F17" s="380"/>
      <c r="G17" s="380"/>
      <c r="H17" s="381"/>
      <c r="I17" s="382"/>
      <c r="J17" s="383"/>
      <c r="U17" s="198"/>
      <c r="V17" s="198"/>
      <c r="W17" s="198"/>
      <c r="X17" s="198"/>
      <c r="Y17" s="198"/>
      <c r="Z17" s="198"/>
      <c r="AA17" s="198"/>
      <c r="AB17" s="198"/>
      <c r="AC17" s="198"/>
      <c r="AD17" s="198"/>
      <c r="AE17" s="198"/>
      <c r="AF17" s="198"/>
      <c r="AG17" s="198"/>
      <c r="AH17" s="198"/>
      <c r="AI17" s="198"/>
      <c r="AJ17" s="198"/>
      <c r="AK17" s="198"/>
      <c r="AL17" s="198"/>
      <c r="AM17" s="198"/>
      <c r="AN17" s="198"/>
      <c r="AO17" s="198"/>
      <c r="AP17" s="198"/>
      <c r="AQ17" s="198"/>
      <c r="AR17" s="198"/>
      <c r="AS17" s="198"/>
      <c r="AT17" s="198"/>
      <c r="AU17" s="198"/>
      <c r="AV17" s="198"/>
      <c r="AW17" s="198"/>
      <c r="AX17" s="198"/>
    </row>
    <row r="18" spans="1:75" s="165" customFormat="1" ht="20.149999999999999" customHeight="1">
      <c r="A18" s="197"/>
      <c r="B18" s="300"/>
      <c r="C18" s="293"/>
      <c r="D18" s="163"/>
      <c r="E18" s="226"/>
      <c r="F18" s="228"/>
      <c r="G18" s="166"/>
      <c r="H18" s="223" t="s">
        <v>196</v>
      </c>
      <c r="I18" s="224"/>
      <c r="J18" s="225"/>
      <c r="U18" s="198"/>
      <c r="V18" s="198"/>
      <c r="W18" s="198"/>
      <c r="X18" s="198"/>
      <c r="Y18" s="198"/>
      <c r="Z18" s="198"/>
      <c r="AA18" s="198"/>
      <c r="AB18" s="198"/>
      <c r="AC18" s="198"/>
      <c r="AD18" s="198"/>
      <c r="AE18" s="198"/>
      <c r="AF18" s="198"/>
      <c r="AG18" s="198"/>
      <c r="AH18" s="198"/>
      <c r="AI18" s="198"/>
      <c r="AJ18" s="198"/>
      <c r="AK18" s="198"/>
      <c r="AL18" s="198"/>
      <c r="AM18" s="198"/>
      <c r="AN18" s="198"/>
      <c r="AO18" s="198"/>
      <c r="AP18" s="198"/>
      <c r="AQ18" s="198"/>
      <c r="AR18" s="198"/>
      <c r="AS18" s="198"/>
      <c r="AT18" s="198"/>
      <c r="AU18" s="198"/>
      <c r="AV18" s="198"/>
      <c r="AW18" s="198"/>
      <c r="AX18" s="198"/>
    </row>
    <row r="19" spans="1:75" s="165" customFormat="1" ht="20.149999999999999" customHeight="1">
      <c r="A19" s="197"/>
      <c r="B19" s="300"/>
      <c r="C19" s="293"/>
      <c r="D19" s="163"/>
      <c r="E19" s="226"/>
      <c r="F19" s="228"/>
      <c r="G19" s="166"/>
      <c r="H19" s="223" t="s">
        <v>196</v>
      </c>
      <c r="I19" s="224"/>
      <c r="J19" s="225"/>
      <c r="U19" s="198"/>
      <c r="V19" s="198"/>
      <c r="W19" s="198"/>
      <c r="X19" s="198"/>
      <c r="Y19" s="198"/>
      <c r="Z19" s="198"/>
      <c r="AA19" s="198"/>
      <c r="AB19" s="198"/>
      <c r="AC19" s="198"/>
      <c r="AD19" s="198"/>
      <c r="AE19" s="198"/>
      <c r="AF19" s="198"/>
      <c r="AG19" s="198"/>
      <c r="AH19" s="198"/>
      <c r="AI19" s="198"/>
      <c r="AJ19" s="198"/>
      <c r="AK19" s="198"/>
      <c r="AL19" s="198"/>
      <c r="AM19" s="198"/>
      <c r="AN19" s="198"/>
      <c r="AO19" s="198"/>
      <c r="AP19" s="198"/>
      <c r="AQ19" s="198"/>
      <c r="AR19" s="198"/>
      <c r="AS19" s="198"/>
      <c r="AT19" s="198"/>
      <c r="AU19" s="198"/>
      <c r="AV19" s="198"/>
      <c r="AW19" s="198"/>
      <c r="AX19" s="198"/>
    </row>
    <row r="20" spans="1:75" s="165" customFormat="1" ht="36.65" customHeight="1">
      <c r="A20" s="197" t="s">
        <v>197</v>
      </c>
      <c r="B20" s="116">
        <f>C20*_xlfn.XLOOKUP($D20,$B$32:$AD$32,$B$33:$AD$33,,0)</f>
        <v>2.2401506466810659</v>
      </c>
      <c r="C20" s="163">
        <v>1.9512195121951219</v>
      </c>
      <c r="D20" s="163" t="s">
        <v>198</v>
      </c>
      <c r="E20" s="389" t="s">
        <v>199</v>
      </c>
      <c r="F20" s="390"/>
      <c r="G20" s="167" t="s">
        <v>200</v>
      </c>
      <c r="H20" s="381" t="s">
        <v>201</v>
      </c>
      <c r="I20" s="382"/>
      <c r="J20" s="383"/>
      <c r="L20" s="198"/>
      <c r="M20" s="198"/>
      <c r="U20" s="198"/>
      <c r="V20" s="198"/>
      <c r="W20" s="198"/>
      <c r="X20" s="198"/>
      <c r="Y20" s="198"/>
      <c r="Z20" s="198"/>
      <c r="AA20" s="198"/>
      <c r="AB20" s="198"/>
      <c r="AC20" s="198"/>
      <c r="AD20" s="198"/>
      <c r="AE20" s="198"/>
      <c r="AF20" s="198"/>
      <c r="AG20" s="198"/>
      <c r="AH20" s="198"/>
      <c r="AI20" s="198"/>
      <c r="AJ20" s="198"/>
      <c r="AK20" s="198"/>
      <c r="AL20" s="198"/>
      <c r="AM20" s="198"/>
      <c r="AN20" s="198"/>
      <c r="AO20" s="198"/>
      <c r="AP20" s="198"/>
      <c r="AQ20" s="198"/>
      <c r="AR20" s="198"/>
      <c r="AS20" s="198"/>
      <c r="AT20" s="198"/>
      <c r="AU20" s="198"/>
      <c r="AV20" s="198"/>
    </row>
    <row r="21" spans="1:75" s="165" customFormat="1" ht="37.5" customHeight="1">
      <c r="A21" s="199" t="s">
        <v>202</v>
      </c>
      <c r="B21" s="116">
        <f>C21*_xlfn.XLOOKUP($D21,$B$32:$AD$32,$B$33:$AD$33,,0)</f>
        <v>1.5067243337405847E-2</v>
      </c>
      <c r="C21" s="163">
        <v>1.3123893805309735E-2</v>
      </c>
      <c r="D21" s="163" t="s">
        <v>198</v>
      </c>
      <c r="E21" s="389" t="s">
        <v>203</v>
      </c>
      <c r="F21" s="390"/>
      <c r="G21" s="167" t="s">
        <v>204</v>
      </c>
      <c r="H21" s="391" t="s">
        <v>205</v>
      </c>
      <c r="I21" s="392"/>
      <c r="J21" s="393"/>
      <c r="L21" s="198"/>
      <c r="M21" s="198"/>
      <c r="U21" s="198"/>
      <c r="V21" s="198"/>
      <c r="W21" s="198"/>
      <c r="X21" s="198"/>
      <c r="Y21" s="198"/>
      <c r="Z21" s="198"/>
      <c r="AA21" s="198"/>
      <c r="AB21" s="198"/>
      <c r="AC21" s="198"/>
      <c r="AD21" s="198"/>
      <c r="AE21" s="198"/>
      <c r="AF21" s="198"/>
      <c r="AG21" s="198"/>
      <c r="AH21" s="198"/>
      <c r="AI21" s="198"/>
      <c r="AJ21" s="198"/>
      <c r="AK21" s="198"/>
      <c r="AL21" s="198"/>
      <c r="AM21" s="198"/>
      <c r="AN21" s="198"/>
      <c r="AO21" s="198"/>
      <c r="AP21" s="198"/>
      <c r="AQ21" s="198"/>
      <c r="AR21" s="198"/>
      <c r="AS21" s="198"/>
      <c r="AT21" s="198"/>
      <c r="AU21" s="198"/>
      <c r="AV21" s="198"/>
    </row>
    <row r="22" spans="1:75" s="165" customFormat="1" ht="20.149999999999999" customHeight="1">
      <c r="A22" s="197" t="s">
        <v>206</v>
      </c>
      <c r="B22" s="115">
        <v>10</v>
      </c>
      <c r="C22" s="163">
        <v>10</v>
      </c>
      <c r="D22" s="163" t="s">
        <v>207</v>
      </c>
      <c r="E22" s="281" t="s">
        <v>208</v>
      </c>
      <c r="F22" s="166"/>
      <c r="G22" s="166"/>
      <c r="H22" s="223"/>
      <c r="I22" s="224"/>
      <c r="J22" s="225"/>
      <c r="U22" s="198"/>
      <c r="V22" s="198"/>
      <c r="W22" s="198"/>
      <c r="X22" s="198"/>
      <c r="Y22" s="198"/>
      <c r="Z22" s="198"/>
      <c r="AA22" s="198"/>
      <c r="AB22" s="198"/>
      <c r="AC22" s="198"/>
      <c r="AD22" s="198"/>
      <c r="AE22" s="198"/>
      <c r="AF22" s="198"/>
      <c r="AG22" s="198"/>
      <c r="AH22" s="198"/>
      <c r="AI22" s="198"/>
      <c r="AJ22" s="198"/>
      <c r="AK22" s="198"/>
      <c r="AL22" s="198"/>
      <c r="AM22" s="198"/>
      <c r="AN22" s="198"/>
      <c r="AO22" s="198"/>
      <c r="AP22" s="198"/>
      <c r="AQ22" s="198"/>
      <c r="AR22" s="198"/>
      <c r="AS22" s="198"/>
      <c r="AT22" s="198"/>
      <c r="AU22" s="198"/>
      <c r="AV22" s="198"/>
      <c r="AW22" s="198"/>
      <c r="AX22" s="198"/>
    </row>
    <row r="23" spans="1:75" s="165" customFormat="1" ht="37.5" customHeight="1">
      <c r="A23" s="199" t="s">
        <v>209</v>
      </c>
      <c r="B23" s="132">
        <v>28</v>
      </c>
      <c r="C23" s="163">
        <v>28</v>
      </c>
      <c r="D23" s="163">
        <v>2014</v>
      </c>
      <c r="E23" s="164" t="s">
        <v>210</v>
      </c>
      <c r="F23" s="168"/>
      <c r="G23" s="167"/>
      <c r="H23" s="166"/>
      <c r="I23" s="166"/>
      <c r="J23" s="166"/>
      <c r="L23" s="198"/>
      <c r="M23" s="198"/>
      <c r="U23" s="198"/>
      <c r="V23" s="198"/>
      <c r="W23" s="198"/>
      <c r="X23" s="198"/>
      <c r="Y23" s="198"/>
      <c r="Z23" s="198"/>
      <c r="AA23" s="198"/>
      <c r="AB23" s="198"/>
      <c r="AC23" s="198"/>
      <c r="AD23" s="198"/>
      <c r="AE23" s="198"/>
      <c r="AF23" s="198"/>
      <c r="AG23" s="198"/>
      <c r="AH23" s="198"/>
      <c r="AI23" s="198"/>
      <c r="AJ23" s="198"/>
      <c r="AK23" s="198"/>
      <c r="AL23" s="198"/>
      <c r="AM23" s="198"/>
      <c r="AN23" s="198"/>
      <c r="AO23" s="198"/>
      <c r="AP23" s="198"/>
      <c r="AQ23" s="198"/>
      <c r="AR23" s="198"/>
      <c r="AS23" s="198"/>
      <c r="AT23" s="198"/>
      <c r="AU23" s="198"/>
      <c r="AV23" s="198"/>
    </row>
    <row r="24" spans="1:75" s="165" customFormat="1" ht="37.5" customHeight="1">
      <c r="A24" s="199" t="s">
        <v>211</v>
      </c>
      <c r="B24" s="120">
        <v>6.5600000000000001E-4</v>
      </c>
      <c r="C24" s="163"/>
      <c r="D24" s="163"/>
      <c r="E24" s="280" t="s">
        <v>212</v>
      </c>
      <c r="F24" s="168"/>
      <c r="G24" s="167"/>
      <c r="H24" s="166"/>
      <c r="I24" s="166"/>
      <c r="J24" s="166"/>
      <c r="L24" s="198"/>
      <c r="M24" s="198"/>
      <c r="U24" s="198"/>
      <c r="V24" s="198"/>
      <c r="W24" s="198"/>
      <c r="X24" s="198"/>
      <c r="Y24" s="198"/>
      <c r="Z24" s="198"/>
      <c r="AA24" s="198"/>
      <c r="AB24" s="198"/>
      <c r="AC24" s="198"/>
      <c r="AD24" s="198"/>
      <c r="AE24" s="198"/>
      <c r="AF24" s="198"/>
      <c r="AG24" s="198"/>
      <c r="AH24" s="198"/>
      <c r="AI24" s="198"/>
      <c r="AJ24" s="198"/>
      <c r="AK24" s="198"/>
      <c r="AL24" s="198"/>
      <c r="AM24" s="198"/>
      <c r="AN24" s="198"/>
      <c r="AO24" s="198"/>
      <c r="AP24" s="198"/>
      <c r="AQ24" s="198"/>
      <c r="AR24" s="198"/>
      <c r="AS24" s="198"/>
      <c r="AT24" s="198"/>
      <c r="AU24" s="198"/>
      <c r="AV24" s="198"/>
    </row>
    <row r="25" spans="1:75" s="165" customFormat="1" ht="37.5" customHeight="1">
      <c r="A25" s="199" t="s">
        <v>213</v>
      </c>
      <c r="B25" s="131">
        <v>90909.1</v>
      </c>
      <c r="C25" s="163"/>
      <c r="D25" s="163"/>
      <c r="E25" s="280" t="s">
        <v>212</v>
      </c>
      <c r="F25" s="168"/>
      <c r="G25" s="167"/>
      <c r="H25" s="226"/>
      <c r="I25" s="227"/>
      <c r="J25" s="228"/>
      <c r="L25" s="198"/>
      <c r="M25" s="198"/>
      <c r="U25" s="198"/>
      <c r="V25" s="198"/>
      <c r="W25" s="198"/>
      <c r="X25" s="198"/>
      <c r="Y25" s="198"/>
      <c r="Z25" s="198"/>
      <c r="AA25" s="198"/>
      <c r="AB25" s="198"/>
      <c r="AC25" s="198"/>
      <c r="AD25" s="198"/>
      <c r="AE25" s="198"/>
      <c r="AF25" s="198"/>
      <c r="AG25" s="198"/>
      <c r="AH25" s="198"/>
      <c r="AI25" s="198"/>
      <c r="AJ25" s="198"/>
      <c r="AK25" s="198"/>
      <c r="AL25" s="198"/>
      <c r="AM25" s="198"/>
      <c r="AN25" s="198"/>
      <c r="AO25" s="198"/>
      <c r="AP25" s="198"/>
      <c r="AQ25" s="198"/>
      <c r="AR25" s="198"/>
      <c r="AS25" s="198"/>
      <c r="AT25" s="198"/>
      <c r="AU25" s="198"/>
      <c r="AV25" s="198"/>
    </row>
    <row r="26" spans="1:75" s="165" customFormat="1" ht="37.5" customHeight="1">
      <c r="A26" s="199" t="s">
        <v>214</v>
      </c>
      <c r="B26" s="116">
        <v>4.32</v>
      </c>
      <c r="C26" s="163"/>
      <c r="D26" s="163"/>
      <c r="E26" s="280" t="s">
        <v>212</v>
      </c>
      <c r="F26" s="168"/>
      <c r="G26" s="167"/>
      <c r="H26" s="226"/>
      <c r="I26" s="227"/>
      <c r="J26" s="228"/>
      <c r="L26" s="198"/>
      <c r="M26" s="198"/>
      <c r="U26" s="198"/>
      <c r="V26" s="198"/>
      <c r="W26" s="198"/>
      <c r="X26" s="198"/>
      <c r="Y26" s="198"/>
      <c r="Z26" s="198"/>
      <c r="AA26" s="198"/>
      <c r="AB26" s="198"/>
      <c r="AC26" s="198"/>
      <c r="AD26" s="198"/>
      <c r="AE26" s="198"/>
      <c r="AF26" s="198"/>
      <c r="AG26" s="198"/>
      <c r="AH26" s="198"/>
      <c r="AI26" s="198"/>
      <c r="AJ26" s="198"/>
      <c r="AK26" s="198"/>
      <c r="AL26" s="198"/>
      <c r="AM26" s="198"/>
      <c r="AN26" s="198"/>
      <c r="AO26" s="198"/>
      <c r="AP26" s="198"/>
      <c r="AQ26" s="198"/>
      <c r="AR26" s="198"/>
      <c r="AS26" s="198"/>
      <c r="AT26" s="198"/>
      <c r="AU26" s="198"/>
      <c r="AV26" s="198"/>
    </row>
    <row r="27" spans="1:75" s="165" customFormat="1" ht="20.149999999999999" customHeight="1">
      <c r="A27" s="197" t="s">
        <v>215</v>
      </c>
      <c r="B27" s="278">
        <f>C27*Y31</f>
        <v>6.8298167477239984</v>
      </c>
      <c r="C27" s="163">
        <v>6.01</v>
      </c>
      <c r="D27" s="163" t="s">
        <v>216</v>
      </c>
      <c r="E27" s="166" t="s">
        <v>217</v>
      </c>
      <c r="F27" s="166"/>
      <c r="G27" s="166"/>
      <c r="H27" s="223"/>
      <c r="I27" s="224"/>
      <c r="J27" s="225"/>
      <c r="U27" s="198"/>
      <c r="V27" s="198"/>
      <c r="W27" s="198"/>
      <c r="X27" s="198"/>
      <c r="Y27" s="198"/>
      <c r="Z27" s="198"/>
      <c r="AA27" s="198"/>
      <c r="AB27" s="198"/>
      <c r="AC27" s="198"/>
      <c r="AD27" s="198"/>
      <c r="AE27" s="198"/>
      <c r="AF27" s="198"/>
      <c r="AG27" s="198"/>
      <c r="AH27" s="198"/>
      <c r="AI27" s="198"/>
      <c r="AJ27" s="198"/>
      <c r="AK27" s="198"/>
      <c r="AL27" s="198"/>
      <c r="AM27" s="198"/>
      <c r="AN27" s="198"/>
      <c r="AO27" s="198"/>
      <c r="AP27" s="198"/>
      <c r="AQ27" s="198"/>
      <c r="AR27" s="198"/>
      <c r="AS27" s="198"/>
      <c r="AT27" s="198"/>
      <c r="AU27" s="198"/>
      <c r="AV27" s="198"/>
      <c r="AW27" s="198"/>
      <c r="AX27" s="198"/>
    </row>
    <row r="28" spans="1:75" ht="20.149999999999999" customHeight="1">
      <c r="A28" s="201"/>
      <c r="B28" s="202"/>
      <c r="D28" s="203"/>
      <c r="E28" s="203"/>
      <c r="F28" s="203"/>
      <c r="J28" s="204"/>
      <c r="K28" s="204"/>
      <c r="L28" s="204"/>
      <c r="M28" s="204"/>
      <c r="N28" s="204"/>
      <c r="O28" s="204"/>
      <c r="P28" s="204"/>
      <c r="Q28" s="204"/>
      <c r="R28" s="204"/>
      <c r="S28" s="204"/>
      <c r="T28" s="204"/>
      <c r="U28" s="204"/>
      <c r="V28" s="204"/>
      <c r="W28" s="204"/>
      <c r="X28" s="204"/>
      <c r="Y28" s="204"/>
      <c r="Z28" s="204"/>
      <c r="AA28" s="204"/>
      <c r="AB28" s="204"/>
      <c r="AC28" s="204"/>
      <c r="AD28" s="204"/>
      <c r="AE28" s="204"/>
      <c r="AF28" s="204"/>
      <c r="AG28" s="204"/>
      <c r="AH28" s="204"/>
      <c r="AI28" s="204"/>
      <c r="AJ28" s="204"/>
      <c r="AK28" s="204"/>
      <c r="AL28" s="204"/>
      <c r="AM28" s="204"/>
      <c r="AN28" s="204"/>
      <c r="AO28" s="204"/>
      <c r="AP28" s="204"/>
      <c r="AQ28" s="204"/>
      <c r="AR28" s="204"/>
      <c r="AS28" s="204"/>
      <c r="AT28" s="204"/>
      <c r="AU28" s="204"/>
      <c r="AV28" s="204"/>
    </row>
    <row r="29" spans="1:75">
      <c r="A29" s="205" t="s">
        <v>218</v>
      </c>
      <c r="B29" s="170" t="s">
        <v>219</v>
      </c>
      <c r="C29" s="206" t="s">
        <v>220</v>
      </c>
      <c r="D29" s="171"/>
      <c r="E29" s="171"/>
      <c r="F29" s="171"/>
      <c r="G29" s="171"/>
      <c r="H29" s="171"/>
      <c r="I29" s="171"/>
      <c r="J29" s="171"/>
      <c r="K29" s="171"/>
      <c r="L29" s="171"/>
      <c r="M29" s="171"/>
      <c r="N29" s="171"/>
      <c r="O29" s="171"/>
      <c r="P29" s="171"/>
      <c r="Q29" s="171"/>
      <c r="R29" s="171"/>
      <c r="S29" s="171"/>
      <c r="T29" s="171"/>
      <c r="U29" s="171"/>
      <c r="V29" s="171"/>
      <c r="W29" s="171"/>
      <c r="X29" s="171"/>
      <c r="Y29" s="171"/>
      <c r="Z29" s="171"/>
      <c r="AA29" s="171"/>
      <c r="AB29" s="171"/>
      <c r="AC29" s="283"/>
      <c r="AD29" s="283"/>
      <c r="AE29" s="204"/>
      <c r="AF29" s="204"/>
      <c r="AG29" s="204"/>
      <c r="AH29" s="204"/>
      <c r="AI29" s="204"/>
      <c r="AJ29" s="204"/>
      <c r="AK29" s="204"/>
      <c r="AL29" s="204"/>
      <c r="AM29" s="204"/>
      <c r="AN29" s="204"/>
      <c r="AO29" s="204"/>
      <c r="AP29" s="204"/>
      <c r="AQ29" s="204"/>
      <c r="AR29" s="204"/>
      <c r="AS29" s="204"/>
      <c r="AT29" s="204"/>
      <c r="AU29" s="204"/>
      <c r="AV29" s="204"/>
      <c r="AW29" s="204"/>
      <c r="BW29" s="161"/>
    </row>
    <row r="30" spans="1:75">
      <c r="A30" s="172" t="s">
        <v>221</v>
      </c>
      <c r="B30" s="173">
        <v>36616</v>
      </c>
      <c r="C30" s="173">
        <v>36981</v>
      </c>
      <c r="D30" s="173">
        <v>37346</v>
      </c>
      <c r="E30" s="173">
        <v>37711</v>
      </c>
      <c r="F30" s="173">
        <v>38077</v>
      </c>
      <c r="G30" s="173">
        <v>38442</v>
      </c>
      <c r="H30" s="173">
        <v>38807</v>
      </c>
      <c r="I30" s="173">
        <v>39172</v>
      </c>
      <c r="J30" s="173">
        <v>39538</v>
      </c>
      <c r="K30" s="173">
        <v>39903</v>
      </c>
      <c r="L30" s="173">
        <v>40268</v>
      </c>
      <c r="M30" s="173">
        <v>40633</v>
      </c>
      <c r="N30" s="173">
        <v>40999</v>
      </c>
      <c r="O30" s="173">
        <v>41364</v>
      </c>
      <c r="P30" s="173">
        <v>41729</v>
      </c>
      <c r="Q30" s="173">
        <v>42094</v>
      </c>
      <c r="R30" s="173">
        <v>42460</v>
      </c>
      <c r="S30" s="173">
        <v>42825</v>
      </c>
      <c r="T30" s="173">
        <v>43190</v>
      </c>
      <c r="U30" s="173">
        <v>43555</v>
      </c>
      <c r="V30" s="173">
        <v>43921</v>
      </c>
      <c r="W30" s="173">
        <v>44286</v>
      </c>
      <c r="X30" s="173">
        <v>44651</v>
      </c>
      <c r="Y30" s="173">
        <v>45016</v>
      </c>
      <c r="Z30" s="173">
        <v>45382</v>
      </c>
      <c r="AA30" s="173">
        <v>45747</v>
      </c>
      <c r="AB30" s="173">
        <v>46112</v>
      </c>
      <c r="AC30" s="284"/>
      <c r="AD30" s="285"/>
      <c r="AE30" s="204"/>
      <c r="AF30" s="204"/>
      <c r="AG30" s="204"/>
      <c r="AH30" s="204"/>
      <c r="AI30" s="204"/>
      <c r="AJ30" s="204"/>
      <c r="AK30" s="204"/>
      <c r="AL30" s="204"/>
      <c r="AM30" s="204"/>
      <c r="AN30" s="204"/>
      <c r="AO30" s="204"/>
      <c r="AP30" s="204"/>
      <c r="AQ30" s="204"/>
      <c r="AR30" s="204"/>
      <c r="AS30" s="204"/>
      <c r="AT30" s="204"/>
      <c r="AU30" s="204"/>
      <c r="AV30" s="204"/>
      <c r="AW30" s="204"/>
      <c r="BW30" s="161"/>
    </row>
    <row r="31" spans="1:75" ht="27">
      <c r="A31" s="174" t="s">
        <v>222</v>
      </c>
      <c r="B31" s="175">
        <v>0.56549575070821523</v>
      </c>
      <c r="C31" s="175">
        <v>0.58237960339943329</v>
      </c>
      <c r="D31" s="175">
        <v>0.59107648725212458</v>
      </c>
      <c r="E31" s="175">
        <v>0.60345609065155803</v>
      </c>
      <c r="F31" s="175">
        <v>0.62031161473087815</v>
      </c>
      <c r="G31" s="175">
        <v>0.6396033994334277</v>
      </c>
      <c r="H31" s="175">
        <v>0.65645892351274782</v>
      </c>
      <c r="I31" s="175">
        <v>0.68096317280453267</v>
      </c>
      <c r="J31" s="175">
        <v>0.70909348441926356</v>
      </c>
      <c r="K31" s="175">
        <v>0.73014164305949025</v>
      </c>
      <c r="L31" s="175">
        <v>0.73348441926345587</v>
      </c>
      <c r="M31" s="175">
        <v>0.76988668555240791</v>
      </c>
      <c r="N31" s="175">
        <v>0.8068271954674221</v>
      </c>
      <c r="O31" s="175">
        <v>0.83175637393767698</v>
      </c>
      <c r="P31" s="175">
        <v>0.85575070821529742</v>
      </c>
      <c r="Q31" s="175">
        <v>0.87252124645892348</v>
      </c>
      <c r="R31" s="175">
        <v>0.88192634560906513</v>
      </c>
      <c r="S31" s="175">
        <v>0.9008215297450427</v>
      </c>
      <c r="T31" s="175">
        <v>0.93453257790368272</v>
      </c>
      <c r="U31" s="175">
        <v>0.96308781869688376</v>
      </c>
      <c r="V31" s="175">
        <v>0.98801699716713864</v>
      </c>
      <c r="W31" s="175">
        <v>1</v>
      </c>
      <c r="X31" s="175">
        <v>1.0447418038860117</v>
      </c>
      <c r="Y31" s="175">
        <v>1.1364087766595672</v>
      </c>
      <c r="Z31" s="175">
        <v>1.1994442516398711</v>
      </c>
      <c r="AA31" s="175">
        <v>1.2271187357798576</v>
      </c>
      <c r="AB31" s="175">
        <v>1.2459863358992065</v>
      </c>
      <c r="AC31" s="286"/>
      <c r="AD31" s="287"/>
      <c r="AE31" s="204"/>
      <c r="AF31" s="204"/>
      <c r="AG31" s="204"/>
      <c r="AH31" s="204"/>
      <c r="AI31" s="204"/>
      <c r="AJ31" s="204"/>
      <c r="AK31" s="204"/>
      <c r="AL31" s="204"/>
      <c r="AM31" s="204"/>
      <c r="AN31" s="204"/>
      <c r="AO31" s="204"/>
      <c r="AP31" s="204"/>
      <c r="AQ31" s="204"/>
      <c r="AR31" s="204"/>
      <c r="AS31" s="204"/>
      <c r="AT31" s="204"/>
      <c r="AU31" s="204"/>
      <c r="AV31" s="204"/>
      <c r="AW31" s="204"/>
      <c r="BW31" s="161"/>
    </row>
    <row r="32" spans="1:75">
      <c r="A32" s="174" t="s">
        <v>223</v>
      </c>
      <c r="B32" s="176" t="s">
        <v>224</v>
      </c>
      <c r="C32" s="176" t="s">
        <v>225</v>
      </c>
      <c r="D32" s="176" t="s">
        <v>226</v>
      </c>
      <c r="E32" s="176" t="s">
        <v>227</v>
      </c>
      <c r="F32" s="176" t="s">
        <v>228</v>
      </c>
      <c r="G32" s="176" t="s">
        <v>229</v>
      </c>
      <c r="H32" s="176" t="s">
        <v>230</v>
      </c>
      <c r="I32" s="176" t="s">
        <v>231</v>
      </c>
      <c r="J32" s="176" t="s">
        <v>232</v>
      </c>
      <c r="K32" s="176" t="s">
        <v>233</v>
      </c>
      <c r="L32" s="176" t="s">
        <v>234</v>
      </c>
      <c r="M32" s="176" t="s">
        <v>235</v>
      </c>
      <c r="N32" s="176" t="s">
        <v>236</v>
      </c>
      <c r="O32" s="176" t="s">
        <v>237</v>
      </c>
      <c r="P32" s="176" t="s">
        <v>238</v>
      </c>
      <c r="Q32" s="176" t="s">
        <v>239</v>
      </c>
      <c r="R32" s="176" t="s">
        <v>240</v>
      </c>
      <c r="S32" s="176" t="s">
        <v>241</v>
      </c>
      <c r="T32" s="176" t="s">
        <v>242</v>
      </c>
      <c r="U32" s="176" t="s">
        <v>243</v>
      </c>
      <c r="V32" s="176" t="s">
        <v>244</v>
      </c>
      <c r="W32" s="176" t="s">
        <v>207</v>
      </c>
      <c r="X32" s="176" t="s">
        <v>198</v>
      </c>
      <c r="Y32" s="176" t="s">
        <v>245</v>
      </c>
      <c r="Z32" s="176" t="s">
        <v>190</v>
      </c>
      <c r="AA32" s="176" t="s">
        <v>246</v>
      </c>
      <c r="AB32" s="176" t="s">
        <v>247</v>
      </c>
      <c r="AC32" s="288"/>
      <c r="AD32" s="289"/>
      <c r="AE32" s="204"/>
      <c r="AF32" s="204"/>
      <c r="AG32" s="204"/>
      <c r="AH32" s="204"/>
      <c r="AI32" s="204"/>
      <c r="AJ32" s="204"/>
      <c r="AK32" s="204"/>
      <c r="AL32" s="204"/>
      <c r="AM32" s="204"/>
      <c r="AN32" s="204"/>
      <c r="AO32" s="204"/>
      <c r="AP32" s="204"/>
      <c r="AQ32" s="204"/>
      <c r="AR32" s="204"/>
      <c r="AS32" s="204"/>
      <c r="AT32" s="204"/>
      <c r="AU32" s="204"/>
      <c r="AV32" s="204"/>
      <c r="AW32" s="204"/>
      <c r="BW32" s="161"/>
    </row>
    <row r="33" spans="1:75">
      <c r="A33" s="174" t="s">
        <v>248</v>
      </c>
      <c r="B33" s="207">
        <f>$Z$31/B$31</f>
        <v>2.1210490974294887</v>
      </c>
      <c r="C33" s="207">
        <f t="shared" ref="C33:AB33" si="0">$Z$31/C$31</f>
        <v>2.0595574512543759</v>
      </c>
      <c r="D33" s="207">
        <f t="shared" si="0"/>
        <v>2.029253874089981</v>
      </c>
      <c r="E33" s="207">
        <f t="shared" si="0"/>
        <v>1.9876247339633581</v>
      </c>
      <c r="F33" s="207">
        <f t="shared" si="0"/>
        <v>1.9336156588979063</v>
      </c>
      <c r="G33" s="207">
        <f t="shared" si="0"/>
        <v>1.8752937409375257</v>
      </c>
      <c r="H33" s="207">
        <f t="shared" si="0"/>
        <v>1.8271428853789951</v>
      </c>
      <c r="I33" s="207">
        <f t="shared" si="0"/>
        <v>1.7613937134074151</v>
      </c>
      <c r="J33" s="207">
        <f t="shared" si="0"/>
        <v>1.6915178012419578</v>
      </c>
      <c r="K33" s="207">
        <f t="shared" si="0"/>
        <v>1.6427555708422223</v>
      </c>
      <c r="L33" s="207">
        <f t="shared" si="0"/>
        <v>1.6352688893437148</v>
      </c>
      <c r="M33" s="207">
        <f t="shared" si="0"/>
        <v>1.5579490776350389</v>
      </c>
      <c r="N33" s="207">
        <f t="shared" si="0"/>
        <v>1.4866185205185019</v>
      </c>
      <c r="O33" s="207">
        <f t="shared" si="0"/>
        <v>1.4420619898125899</v>
      </c>
      <c r="P33" s="207">
        <f t="shared" si="0"/>
        <v>1.4016281145023652</v>
      </c>
      <c r="Q33" s="207">
        <f t="shared" si="0"/>
        <v>1.3746877299638782</v>
      </c>
      <c r="R33" s="207">
        <f t="shared" si="0"/>
        <v>1.360027691214424</v>
      </c>
      <c r="S33" s="207">
        <f t="shared" si="0"/>
        <v>1.3315004271482576</v>
      </c>
      <c r="T33" s="207">
        <f t="shared" si="0"/>
        <v>1.2834697045344645</v>
      </c>
      <c r="U33" s="207">
        <f t="shared" si="0"/>
        <v>1.2454152449594804</v>
      </c>
      <c r="V33" s="207">
        <f t="shared" si="0"/>
        <v>1.2139915154080758</v>
      </c>
      <c r="W33" s="207">
        <f t="shared" si="0"/>
        <v>1.1994442516398711</v>
      </c>
      <c r="X33" s="207">
        <f t="shared" si="0"/>
        <v>1.1480772064240463</v>
      </c>
      <c r="Y33" s="207">
        <f t="shared" si="0"/>
        <v>1.0554690145614631</v>
      </c>
      <c r="Z33" s="207">
        <f t="shared" si="0"/>
        <v>1</v>
      </c>
      <c r="AA33" s="207">
        <f t="shared" si="0"/>
        <v>0.97744759057696329</v>
      </c>
      <c r="AB33" s="207">
        <f t="shared" si="0"/>
        <v>0.96264639272649266</v>
      </c>
      <c r="AC33" s="290"/>
      <c r="AD33" s="291"/>
      <c r="AE33" s="204"/>
      <c r="AF33" s="204"/>
      <c r="AG33" s="204"/>
      <c r="AH33" s="204"/>
      <c r="AI33" s="204"/>
      <c r="AJ33" s="204"/>
      <c r="AK33" s="204"/>
      <c r="AL33" s="204"/>
      <c r="AM33" s="204"/>
      <c r="AN33" s="204"/>
      <c r="AO33" s="204"/>
      <c r="AP33" s="204"/>
      <c r="AQ33" s="204"/>
      <c r="AR33" s="204"/>
      <c r="AS33" s="204"/>
      <c r="AT33" s="204"/>
      <c r="AU33" s="204"/>
      <c r="AV33" s="204"/>
      <c r="AW33" s="204"/>
      <c r="BW33" s="161"/>
    </row>
    <row r="34" spans="1:75" ht="20.149999999999999" customHeight="1">
      <c r="A34" s="200"/>
      <c r="B34" s="208"/>
      <c r="C34" s="204"/>
      <c r="D34" s="204"/>
      <c r="E34" s="209"/>
      <c r="J34" s="204"/>
      <c r="K34" s="204"/>
      <c r="L34" s="204"/>
      <c r="M34" s="204"/>
      <c r="N34" s="204"/>
      <c r="O34" s="204"/>
      <c r="P34" s="204"/>
      <c r="Q34" s="204"/>
      <c r="R34" s="204"/>
      <c r="S34" s="204"/>
      <c r="T34" s="204"/>
      <c r="U34" s="204"/>
      <c r="V34" s="204"/>
      <c r="W34" s="204"/>
      <c r="X34" s="204"/>
      <c r="Y34" s="204"/>
      <c r="Z34" s="204"/>
      <c r="AA34" s="204"/>
      <c r="AB34" s="204"/>
      <c r="AC34" s="204"/>
      <c r="AD34" s="204"/>
      <c r="AE34" s="204"/>
      <c r="AF34" s="204"/>
      <c r="AG34" s="204"/>
      <c r="AH34" s="204"/>
      <c r="AI34" s="204"/>
      <c r="AJ34" s="204"/>
      <c r="AK34" s="204"/>
      <c r="AL34" s="204"/>
      <c r="AM34" s="204"/>
      <c r="AN34" s="204"/>
      <c r="AO34" s="204"/>
      <c r="AP34" s="204"/>
      <c r="AQ34" s="204"/>
      <c r="AR34" s="204"/>
      <c r="AS34" s="204"/>
      <c r="AT34" s="204"/>
      <c r="AU34" s="204"/>
      <c r="AV34" s="204"/>
      <c r="AW34" s="204"/>
      <c r="AX34" s="204"/>
      <c r="AY34" s="204"/>
      <c r="AZ34" s="204"/>
      <c r="BA34" s="204"/>
    </row>
    <row r="35" spans="1:75">
      <c r="A35" s="210"/>
    </row>
    <row r="36" spans="1:75">
      <c r="A36" s="211"/>
      <c r="B36" s="161"/>
    </row>
    <row r="37" spans="1:75">
      <c r="B37" s="212"/>
    </row>
    <row r="38" spans="1:75">
      <c r="A38" s="213" t="s">
        <v>249</v>
      </c>
      <c r="B38" s="386" t="s">
        <v>250</v>
      </c>
      <c r="C38" s="386"/>
      <c r="D38" s="214" t="s">
        <v>251</v>
      </c>
      <c r="E38" s="214">
        <v>2020</v>
      </c>
      <c r="F38" s="215">
        <v>2021</v>
      </c>
      <c r="G38" s="215">
        <v>2022</v>
      </c>
      <c r="H38" s="215">
        <v>2023</v>
      </c>
      <c r="I38" s="215">
        <v>2024</v>
      </c>
      <c r="J38" s="215">
        <v>2025</v>
      </c>
      <c r="K38" s="215">
        <v>2026</v>
      </c>
      <c r="L38" s="215">
        <v>2027</v>
      </c>
      <c r="M38" s="215">
        <v>2028</v>
      </c>
      <c r="N38" s="215">
        <v>2029</v>
      </c>
      <c r="O38" s="215">
        <v>2030</v>
      </c>
      <c r="P38" s="215">
        <v>2031</v>
      </c>
      <c r="Q38" s="215">
        <v>2032</v>
      </c>
      <c r="R38" s="215">
        <v>2033</v>
      </c>
      <c r="S38" s="215">
        <v>2034</v>
      </c>
      <c r="T38" s="215">
        <v>2035</v>
      </c>
      <c r="U38" s="215">
        <v>2036</v>
      </c>
      <c r="V38" s="215">
        <v>2037</v>
      </c>
      <c r="W38" s="215">
        <v>2038</v>
      </c>
      <c r="X38" s="215">
        <v>2039</v>
      </c>
      <c r="Y38" s="215">
        <v>2040</v>
      </c>
      <c r="Z38" s="215">
        <v>2041</v>
      </c>
      <c r="AA38" s="215">
        <v>2042</v>
      </c>
      <c r="AB38" s="215">
        <v>2043</v>
      </c>
      <c r="AC38" s="215">
        <v>2044</v>
      </c>
      <c r="AD38" s="215">
        <v>2045</v>
      </c>
      <c r="AE38" s="215">
        <v>2046</v>
      </c>
      <c r="AF38" s="215">
        <v>2047</v>
      </c>
      <c r="AG38" s="215">
        <v>2048</v>
      </c>
      <c r="AH38" s="215">
        <v>2049</v>
      </c>
      <c r="AI38" s="215">
        <v>2050</v>
      </c>
      <c r="AJ38" s="215">
        <v>2051</v>
      </c>
      <c r="AK38" s="215">
        <v>2052</v>
      </c>
      <c r="AL38" s="215">
        <v>2053</v>
      </c>
      <c r="AM38" s="215">
        <v>2054</v>
      </c>
      <c r="AN38" s="215">
        <v>2055</v>
      </c>
      <c r="AO38" s="215">
        <v>2056</v>
      </c>
      <c r="AP38" s="215">
        <v>2057</v>
      </c>
      <c r="AQ38" s="215">
        <v>2058</v>
      </c>
      <c r="AR38" s="215">
        <v>2059</v>
      </c>
      <c r="AS38" s="215">
        <v>2060</v>
      </c>
      <c r="AT38" s="215">
        <v>2061</v>
      </c>
      <c r="AU38" s="215">
        <v>2062</v>
      </c>
      <c r="AV38" s="215">
        <v>2063</v>
      </c>
      <c r="AW38" s="215">
        <v>2064</v>
      </c>
      <c r="AX38" s="215">
        <v>2065</v>
      </c>
      <c r="AY38" s="215">
        <v>2066</v>
      </c>
      <c r="AZ38" s="215">
        <v>2067</v>
      </c>
      <c r="BA38" s="215">
        <v>2068</v>
      </c>
      <c r="BB38" s="215">
        <v>2069</v>
      </c>
      <c r="BC38" s="215">
        <v>2070</v>
      </c>
      <c r="BD38" s="215">
        <v>2071</v>
      </c>
      <c r="BE38" s="215">
        <v>2072</v>
      </c>
      <c r="BF38" s="216">
        <v>2073</v>
      </c>
      <c r="BG38" s="216">
        <v>2074</v>
      </c>
      <c r="BH38" s="216">
        <v>2075</v>
      </c>
      <c r="BI38" s="216">
        <v>2076</v>
      </c>
    </row>
    <row r="39" spans="1:75" ht="54" customHeight="1">
      <c r="A39" s="217" t="s">
        <v>252</v>
      </c>
      <c r="B39" s="387" t="s">
        <v>253</v>
      </c>
      <c r="C39" s="388"/>
      <c r="D39" s="177" t="s">
        <v>190</v>
      </c>
      <c r="E39" s="163">
        <v>215.55</v>
      </c>
      <c r="F39" s="163">
        <v>235.83</v>
      </c>
      <c r="G39" s="218">
        <f>G40*1000</f>
        <v>189.92863312282626</v>
      </c>
      <c r="H39" s="218">
        <f t="shared" ref="H39:BI39" si="1">H40*1000</f>
        <v>172.86070548319196</v>
      </c>
      <c r="I39" s="218">
        <f t="shared" si="1"/>
        <v>157.3265863542702</v>
      </c>
      <c r="J39" s="218">
        <f t="shared" si="1"/>
        <v>143.188440106733</v>
      </c>
      <c r="K39" s="218">
        <f t="shared" si="1"/>
        <v>130.32081770356777</v>
      </c>
      <c r="L39" s="218">
        <f t="shared" si="1"/>
        <v>118.60954357954448</v>
      </c>
      <c r="M39" s="218">
        <f t="shared" si="1"/>
        <v>107.9507025512066</v>
      </c>
      <c r="N39" s="218">
        <f t="shared" si="1"/>
        <v>98.249717768147875</v>
      </c>
      <c r="O39" s="218">
        <f t="shared" si="1"/>
        <v>89.420511524154222</v>
      </c>
      <c r="P39" s="218">
        <f t="shared" si="1"/>
        <v>81.384741482012416</v>
      </c>
      <c r="Q39" s="218">
        <f t="shared" si="1"/>
        <v>74.071105534940514</v>
      </c>
      <c r="R39" s="218">
        <f t="shared" si="1"/>
        <v>67.414709136612856</v>
      </c>
      <c r="S39" s="218">
        <f t="shared" si="1"/>
        <v>61.356489486042342</v>
      </c>
      <c r="T39" s="218">
        <f t="shared" si="1"/>
        <v>55.842691458061417</v>
      </c>
      <c r="U39" s="218">
        <f t="shared" si="1"/>
        <v>50.824390629285183</v>
      </c>
      <c r="V39" s="218">
        <f t="shared" si="1"/>
        <v>46.257059167324108</v>
      </c>
      <c r="W39" s="218">
        <f t="shared" si="1"/>
        <v>42.100170731343162</v>
      </c>
      <c r="X39" s="218">
        <f t="shared" si="1"/>
        <v>38.316840878207636</v>
      </c>
      <c r="Y39" s="218">
        <f t="shared" si="1"/>
        <v>34.873499783525524</v>
      </c>
      <c r="Z39" s="218">
        <f t="shared" si="1"/>
        <v>31.739594373586151</v>
      </c>
      <c r="AA39" s="218">
        <f t="shared" si="1"/>
        <v>28.887317225203908</v>
      </c>
      <c r="AB39" s="218">
        <f t="shared" si="1"/>
        <v>26.291359827963596</v>
      </c>
      <c r="AC39" s="218">
        <f t="shared" si="1"/>
        <v>23.928688019542424</v>
      </c>
      <c r="AD39" s="218">
        <f t="shared" si="1"/>
        <v>21.778337601526122</v>
      </c>
      <c r="AE39" s="218">
        <f t="shared" si="1"/>
        <v>19.821228322200188</v>
      </c>
      <c r="AF39" s="218">
        <f t="shared" si="1"/>
        <v>18.039994575768699</v>
      </c>
      <c r="AG39" s="218">
        <f t="shared" si="1"/>
        <v>16.418831315779915</v>
      </c>
      <c r="AH39" s="218">
        <f t="shared" si="1"/>
        <v>14.943353815534516</v>
      </c>
      <c r="AI39" s="218">
        <f t="shared" si="1"/>
        <v>13.600470031118215</v>
      </c>
      <c r="AJ39" s="218">
        <f t="shared" si="1"/>
        <v>12.378264434524354</v>
      </c>
      <c r="AK39" s="218">
        <f t="shared" si="1"/>
        <v>11.265892286107471</v>
      </c>
      <c r="AL39" s="218">
        <f t="shared" si="1"/>
        <v>10.253483408237821</v>
      </c>
      <c r="AM39" s="218">
        <f t="shared" si="1"/>
        <v>9.3320546063319085</v>
      </c>
      <c r="AN39" s="218">
        <f t="shared" si="1"/>
        <v>8.4934299601629242</v>
      </c>
      <c r="AO39" s="218">
        <f t="shared" si="1"/>
        <v>7.7301682781888621</v>
      </c>
      <c r="AP39" s="218">
        <f t="shared" si="1"/>
        <v>7.0354970711939702</v>
      </c>
      <c r="AQ39" s="218">
        <f t="shared" si="1"/>
        <v>6.4032524593857989</v>
      </c>
      <c r="AR39" s="218">
        <f t="shared" si="1"/>
        <v>5.8278244797383172</v>
      </c>
      <c r="AS39" s="218">
        <f t="shared" si="1"/>
        <v>5.3041073082872039</v>
      </c>
      <c r="AT39" s="218">
        <f t="shared" si="1"/>
        <v>4.8274539556978882</v>
      </c>
      <c r="AU39" s="218">
        <f t="shared" si="1"/>
        <v>4.3936350341125703</v>
      </c>
      <c r="AV39" s="218">
        <f t="shared" si="1"/>
        <v>3.9988012294134152</v>
      </c>
      <c r="AW39" s="218">
        <f t="shared" si="1"/>
        <v>3.6394491459138671</v>
      </c>
      <c r="AX39" s="218">
        <f t="shared" si="1"/>
        <v>3.3123902204151756</v>
      </c>
      <c r="AY39" s="218">
        <f t="shared" si="1"/>
        <v>3.0147224297997552</v>
      </c>
      <c r="AZ39" s="218">
        <f t="shared" si="1"/>
        <v>2.7438045411203325</v>
      </c>
      <c r="BA39" s="218">
        <f t="shared" si="1"/>
        <v>2.4972326757036192</v>
      </c>
      <c r="BB39" s="218">
        <f t="shared" si="1"/>
        <v>2.2728189793196951</v>
      </c>
      <c r="BC39" s="218">
        <f t="shared" si="1"/>
        <v>2.0685722091556138</v>
      </c>
      <c r="BD39" s="218">
        <f t="shared" si="1"/>
        <v>1.8826800653397096</v>
      </c>
      <c r="BE39" s="218">
        <f t="shared" si="1"/>
        <v>1.7134931102426363</v>
      </c>
      <c r="BF39" s="218">
        <f t="shared" si="1"/>
        <v>1.5595101328696561</v>
      </c>
      <c r="BG39" s="218">
        <f t="shared" si="1"/>
        <v>1.4193648284811273</v>
      </c>
      <c r="BH39" s="218">
        <f t="shared" si="1"/>
        <v>1.2918136752482641</v>
      </c>
      <c r="BI39" s="218">
        <f t="shared" si="1"/>
        <v>1.175724900372658</v>
      </c>
      <c r="BW39" s="161"/>
    </row>
    <row r="40" spans="1:75">
      <c r="A40" s="217" t="s">
        <v>254</v>
      </c>
      <c r="B40" s="397" t="s">
        <v>255</v>
      </c>
      <c r="C40" s="397"/>
      <c r="D40" s="177" t="s">
        <v>190</v>
      </c>
      <c r="E40" s="178">
        <f>E39/1000</f>
        <v>0.21555000000000002</v>
      </c>
      <c r="F40" s="178">
        <f>F39/1000</f>
        <v>0.23583000000000001</v>
      </c>
      <c r="G40" s="178">
        <f>9.25945032510716E+81*EXP(-0.0941622869*G38)</f>
        <v>0.18992863312282626</v>
      </c>
      <c r="H40" s="178">
        <f t="shared" ref="H40:BH40" si="2">9.25945032510716E+81*EXP(-0.0941622869*H38)</f>
        <v>0.17286070548319196</v>
      </c>
      <c r="I40" s="178">
        <f t="shared" si="2"/>
        <v>0.15732658635427021</v>
      </c>
      <c r="J40" s="178">
        <f t="shared" si="2"/>
        <v>0.14318844010673298</v>
      </c>
      <c r="K40" s="178">
        <f t="shared" si="2"/>
        <v>0.13032081770356777</v>
      </c>
      <c r="L40" s="178">
        <f t="shared" si="2"/>
        <v>0.11860954357954448</v>
      </c>
      <c r="M40" s="178">
        <f t="shared" si="2"/>
        <v>0.1079507025512066</v>
      </c>
      <c r="N40" s="178">
        <f t="shared" si="2"/>
        <v>9.8249717768147879E-2</v>
      </c>
      <c r="O40" s="178">
        <f t="shared" si="2"/>
        <v>8.9420511524154228E-2</v>
      </c>
      <c r="P40" s="178">
        <f t="shared" si="2"/>
        <v>8.1384741482012413E-2</v>
      </c>
      <c r="Q40" s="178">
        <f t="shared" si="2"/>
        <v>7.4071105534940521E-2</v>
      </c>
      <c r="R40" s="178">
        <f t="shared" si="2"/>
        <v>6.7414709136612849E-2</v>
      </c>
      <c r="S40" s="178">
        <f t="shared" si="2"/>
        <v>6.1356489486042345E-2</v>
      </c>
      <c r="T40" s="178">
        <f t="shared" si="2"/>
        <v>5.5842691458061415E-2</v>
      </c>
      <c r="U40" s="178">
        <f t="shared" si="2"/>
        <v>5.0824390629285184E-2</v>
      </c>
      <c r="V40" s="178">
        <f t="shared" si="2"/>
        <v>4.6257059167324109E-2</v>
      </c>
      <c r="W40" s="178">
        <f t="shared" si="2"/>
        <v>4.2100170731343166E-2</v>
      </c>
      <c r="X40" s="178">
        <f t="shared" si="2"/>
        <v>3.8316840878207636E-2</v>
      </c>
      <c r="Y40" s="178">
        <f t="shared" si="2"/>
        <v>3.4873499783525524E-2</v>
      </c>
      <c r="Z40" s="178">
        <f t="shared" si="2"/>
        <v>3.1739594373586151E-2</v>
      </c>
      <c r="AA40" s="178">
        <f t="shared" si="2"/>
        <v>2.8887317225203907E-2</v>
      </c>
      <c r="AB40" s="178">
        <f t="shared" si="2"/>
        <v>2.6291359827963597E-2</v>
      </c>
      <c r="AC40" s="178">
        <f t="shared" si="2"/>
        <v>2.3928688019542423E-2</v>
      </c>
      <c r="AD40" s="178">
        <f t="shared" si="2"/>
        <v>2.1778337601526122E-2</v>
      </c>
      <c r="AE40" s="178">
        <f t="shared" si="2"/>
        <v>1.9821228322200186E-2</v>
      </c>
      <c r="AF40" s="178">
        <f t="shared" si="2"/>
        <v>1.80399945757687E-2</v>
      </c>
      <c r="AG40" s="178">
        <f t="shared" si="2"/>
        <v>1.6418831315779914E-2</v>
      </c>
      <c r="AH40" s="178">
        <f t="shared" si="2"/>
        <v>1.4943353815534516E-2</v>
      </c>
      <c r="AI40" s="178">
        <f t="shared" si="2"/>
        <v>1.3600470031118216E-2</v>
      </c>
      <c r="AJ40" s="178">
        <f t="shared" si="2"/>
        <v>1.2378264434524354E-2</v>
      </c>
      <c r="AK40" s="178">
        <f t="shared" si="2"/>
        <v>1.1265892286107471E-2</v>
      </c>
      <c r="AL40" s="178">
        <f t="shared" si="2"/>
        <v>1.0253483408237821E-2</v>
      </c>
      <c r="AM40" s="178">
        <f t="shared" si="2"/>
        <v>9.3320546063319076E-3</v>
      </c>
      <c r="AN40" s="178">
        <f t="shared" si="2"/>
        <v>8.4934299601629234E-3</v>
      </c>
      <c r="AO40" s="178">
        <f t="shared" si="2"/>
        <v>7.7301682781888625E-3</v>
      </c>
      <c r="AP40" s="178">
        <f t="shared" si="2"/>
        <v>7.0354970711939699E-3</v>
      </c>
      <c r="AQ40" s="178">
        <f t="shared" si="2"/>
        <v>6.4032524593857993E-3</v>
      </c>
      <c r="AR40" s="178">
        <f t="shared" si="2"/>
        <v>5.8278244797383173E-3</v>
      </c>
      <c r="AS40" s="178">
        <f t="shared" si="2"/>
        <v>5.3041073082872037E-3</v>
      </c>
      <c r="AT40" s="178">
        <f t="shared" si="2"/>
        <v>4.8274539556978878E-3</v>
      </c>
      <c r="AU40" s="178">
        <f t="shared" si="2"/>
        <v>4.3936350341125703E-3</v>
      </c>
      <c r="AV40" s="178">
        <f t="shared" si="2"/>
        <v>3.9988012294134151E-3</v>
      </c>
      <c r="AW40" s="178">
        <f t="shared" si="2"/>
        <v>3.6394491459138673E-3</v>
      </c>
      <c r="AX40" s="178">
        <f t="shared" si="2"/>
        <v>3.3123902204151758E-3</v>
      </c>
      <c r="AY40" s="178">
        <f t="shared" si="2"/>
        <v>3.0147224297997553E-3</v>
      </c>
      <c r="AZ40" s="178">
        <f t="shared" si="2"/>
        <v>2.7438045411203324E-3</v>
      </c>
      <c r="BA40" s="178">
        <f t="shared" si="2"/>
        <v>2.4972326757036192E-3</v>
      </c>
      <c r="BB40" s="178">
        <f t="shared" si="2"/>
        <v>2.272818979319695E-3</v>
      </c>
      <c r="BC40" s="178">
        <f t="shared" si="2"/>
        <v>2.0685722091556137E-3</v>
      </c>
      <c r="BD40" s="178">
        <f t="shared" si="2"/>
        <v>1.8826800653397096E-3</v>
      </c>
      <c r="BE40" s="178">
        <f t="shared" si="2"/>
        <v>1.7134931102426364E-3</v>
      </c>
      <c r="BF40" s="178">
        <f t="shared" si="2"/>
        <v>1.5595101328696561E-3</v>
      </c>
      <c r="BG40" s="178">
        <f t="shared" si="2"/>
        <v>1.4193648284811272E-3</v>
      </c>
      <c r="BH40" s="178">
        <f t="shared" si="2"/>
        <v>1.2918136752482642E-3</v>
      </c>
      <c r="BI40" s="178">
        <f>9.25945032510716E+81*EXP(-0.0941622869*BI38)</f>
        <v>1.1757249003726579E-3</v>
      </c>
      <c r="BW40" s="161"/>
    </row>
    <row r="41" spans="1:75" s="179" customFormat="1" ht="64.75" customHeight="1">
      <c r="A41" s="219" t="s">
        <v>256</v>
      </c>
      <c r="B41" s="398" t="s">
        <v>257</v>
      </c>
      <c r="C41" s="398"/>
      <c r="D41" s="177" t="s">
        <v>245</v>
      </c>
      <c r="E41" s="163">
        <v>253</v>
      </c>
      <c r="F41" s="163">
        <v>257</v>
      </c>
      <c r="G41" s="163">
        <v>261</v>
      </c>
      <c r="H41" s="163">
        <v>265</v>
      </c>
      <c r="I41" s="163">
        <v>269</v>
      </c>
      <c r="J41" s="163">
        <v>273</v>
      </c>
      <c r="K41" s="163">
        <v>277</v>
      </c>
      <c r="L41" s="163">
        <v>281</v>
      </c>
      <c r="M41" s="163">
        <v>286</v>
      </c>
      <c r="N41" s="163">
        <v>290</v>
      </c>
      <c r="O41" s="163">
        <v>294</v>
      </c>
      <c r="P41" s="163">
        <v>299</v>
      </c>
      <c r="Q41" s="163">
        <v>304</v>
      </c>
      <c r="R41" s="163">
        <v>308</v>
      </c>
      <c r="S41" s="163">
        <v>313</v>
      </c>
      <c r="T41" s="163">
        <v>318</v>
      </c>
      <c r="U41" s="163">
        <v>322</v>
      </c>
      <c r="V41" s="163">
        <v>327</v>
      </c>
      <c r="W41" s="163">
        <v>332</v>
      </c>
      <c r="X41" s="163">
        <v>337</v>
      </c>
      <c r="Y41" s="163">
        <v>343</v>
      </c>
      <c r="Z41" s="163">
        <v>348</v>
      </c>
      <c r="AA41" s="163">
        <v>353</v>
      </c>
      <c r="AB41" s="163">
        <v>358</v>
      </c>
      <c r="AC41" s="163">
        <v>364</v>
      </c>
      <c r="AD41" s="163">
        <v>369</v>
      </c>
      <c r="AE41" s="163">
        <v>375</v>
      </c>
      <c r="AF41" s="163">
        <v>380</v>
      </c>
      <c r="AG41" s="163">
        <v>386</v>
      </c>
      <c r="AH41" s="163">
        <v>392</v>
      </c>
      <c r="AI41" s="163">
        <v>398</v>
      </c>
      <c r="AJ41" s="220">
        <f t="shared" ref="AJ41:BE41" si="3">SLOPE(AD41:AI41,AD38:AI38)+AI41</f>
        <v>403.77142857142854</v>
      </c>
      <c r="AK41" s="220">
        <f t="shared" si="3"/>
        <v>409.59591836734688</v>
      </c>
      <c r="AL41" s="220">
        <f t="shared" si="3"/>
        <v>415.51860058309029</v>
      </c>
      <c r="AM41" s="220">
        <f t="shared" si="3"/>
        <v>421.40866305705947</v>
      </c>
      <c r="AN41" s="220">
        <f t="shared" si="3"/>
        <v>427.27790896650197</v>
      </c>
      <c r="AO41" s="220">
        <f t="shared" si="3"/>
        <v>433.14144983807756</v>
      </c>
      <c r="AP41" s="220">
        <f t="shared" si="3"/>
        <v>439.02105385535413</v>
      </c>
      <c r="AQ41" s="220">
        <f t="shared" si="3"/>
        <v>444.90286731576668</v>
      </c>
      <c r="AR41" s="220">
        <f t="shared" si="3"/>
        <v>450.7777829423336</v>
      </c>
      <c r="AS41" s="220">
        <f t="shared" si="3"/>
        <v>456.65207089923194</v>
      </c>
      <c r="AT41" s="220">
        <f t="shared" si="3"/>
        <v>462.52811725456996</v>
      </c>
      <c r="AU41" s="220">
        <f t="shared" si="3"/>
        <v>468.40529736430318</v>
      </c>
      <c r="AV41" s="220">
        <f t="shared" si="3"/>
        <v>474.281618944819</v>
      </c>
      <c r="AW41" s="220">
        <f t="shared" si="3"/>
        <v>480.15740030957636</v>
      </c>
      <c r="AX41" s="220">
        <f t="shared" si="3"/>
        <v>486.03351205479657</v>
      </c>
      <c r="AY41" s="220">
        <f t="shared" si="3"/>
        <v>491.90983709832108</v>
      </c>
      <c r="AZ41" s="220">
        <f t="shared" si="3"/>
        <v>497.78609494560658</v>
      </c>
      <c r="BA41" s="220">
        <f t="shared" si="3"/>
        <v>503.66223077738493</v>
      </c>
      <c r="BB41" s="220">
        <f t="shared" si="3"/>
        <v>509.5383870092262</v>
      </c>
      <c r="BC41" s="220">
        <f t="shared" si="3"/>
        <v>515.41459693817762</v>
      </c>
      <c r="BD41" s="220">
        <f t="shared" si="3"/>
        <v>521.29080293764616</v>
      </c>
      <c r="BE41" s="221">
        <f t="shared" si="3"/>
        <v>527.16698840639413</v>
      </c>
      <c r="BF41" s="221">
        <f>SLOPE(AZ41:BE41,AZ38:BE38)+BE41</f>
        <v>533.04317108392763</v>
      </c>
      <c r="BG41" s="221">
        <f>SLOPE(BA41:BF41,BA38:BF38)+BF41</f>
        <v>538.91936284746146</v>
      </c>
      <c r="BH41" s="221">
        <f>SLOPE(BB41:BG41,BB38:BG38)+BG41</f>
        <v>544.79555676452355</v>
      </c>
      <c r="BI41" s="221">
        <f>SLOPE(BC41:BH41,BC38:BH38)+BH41</f>
        <v>550.67174709420101</v>
      </c>
    </row>
    <row r="42" spans="1:75" s="179" customFormat="1" ht="27">
      <c r="A42" s="222" t="s">
        <v>258</v>
      </c>
      <c r="B42" s="384" t="s">
        <v>259</v>
      </c>
      <c r="C42" s="385"/>
      <c r="D42" s="180" t="s">
        <v>190</v>
      </c>
      <c r="E42" s="181">
        <f>E$41*$Y$33</f>
        <v>267.03366068405018</v>
      </c>
      <c r="F42" s="181">
        <f t="shared" ref="F42:BI42" si="4">F$41*$Y$33</f>
        <v>271.25553674229604</v>
      </c>
      <c r="G42" s="181">
        <f t="shared" si="4"/>
        <v>275.47741280054186</v>
      </c>
      <c r="H42" s="181">
        <f t="shared" si="4"/>
        <v>279.69928885878772</v>
      </c>
      <c r="I42" s="181">
        <f t="shared" si="4"/>
        <v>283.92116491703359</v>
      </c>
      <c r="J42" s="181">
        <f t="shared" si="4"/>
        <v>288.14304097527946</v>
      </c>
      <c r="K42" s="181">
        <f t="shared" si="4"/>
        <v>292.36491703352527</v>
      </c>
      <c r="L42" s="181">
        <f t="shared" si="4"/>
        <v>296.58679309177114</v>
      </c>
      <c r="M42" s="181">
        <f t="shared" si="4"/>
        <v>301.86413816457843</v>
      </c>
      <c r="N42" s="181">
        <f t="shared" si="4"/>
        <v>306.0860142228243</v>
      </c>
      <c r="O42" s="181">
        <f t="shared" si="4"/>
        <v>310.30789028107017</v>
      </c>
      <c r="P42" s="181">
        <f t="shared" si="4"/>
        <v>315.58523535387747</v>
      </c>
      <c r="Q42" s="181">
        <f t="shared" si="4"/>
        <v>320.86258042668481</v>
      </c>
      <c r="R42" s="181">
        <f t="shared" si="4"/>
        <v>325.08445648493063</v>
      </c>
      <c r="S42" s="181">
        <f t="shared" si="4"/>
        <v>330.36180155773798</v>
      </c>
      <c r="T42" s="181">
        <f t="shared" si="4"/>
        <v>335.63914663054527</v>
      </c>
      <c r="U42" s="181">
        <f t="shared" si="4"/>
        <v>339.86102268879114</v>
      </c>
      <c r="V42" s="181">
        <f t="shared" si="4"/>
        <v>345.13836776159843</v>
      </c>
      <c r="W42" s="181">
        <f t="shared" si="4"/>
        <v>350.41571283440578</v>
      </c>
      <c r="X42" s="181">
        <f t="shared" si="4"/>
        <v>355.69305790721307</v>
      </c>
      <c r="Y42" s="181">
        <f t="shared" si="4"/>
        <v>362.02587199458185</v>
      </c>
      <c r="Z42" s="181">
        <f t="shared" si="4"/>
        <v>367.3032170673892</v>
      </c>
      <c r="AA42" s="181">
        <f t="shared" si="4"/>
        <v>372.58056214019649</v>
      </c>
      <c r="AB42" s="181">
        <f t="shared" si="4"/>
        <v>377.85790721300378</v>
      </c>
      <c r="AC42" s="181">
        <f t="shared" si="4"/>
        <v>384.19072130037256</v>
      </c>
      <c r="AD42" s="181">
        <f t="shared" si="4"/>
        <v>389.46806637317991</v>
      </c>
      <c r="AE42" s="181">
        <f t="shared" si="4"/>
        <v>395.80088046054868</v>
      </c>
      <c r="AF42" s="181">
        <f t="shared" si="4"/>
        <v>401.07822553335598</v>
      </c>
      <c r="AG42" s="181">
        <f t="shared" si="4"/>
        <v>407.41103962072475</v>
      </c>
      <c r="AH42" s="181">
        <f t="shared" si="4"/>
        <v>413.74385370809352</v>
      </c>
      <c r="AI42" s="181">
        <f t="shared" si="4"/>
        <v>420.07666779546236</v>
      </c>
      <c r="AJ42" s="181">
        <f t="shared" si="4"/>
        <v>426.16823182235987</v>
      </c>
      <c r="AK42" s="181">
        <f t="shared" si="4"/>
        <v>432.31580032758109</v>
      </c>
      <c r="AL42" s="181">
        <f t="shared" si="4"/>
        <v>438.56700788939253</v>
      </c>
      <c r="AM42" s="181">
        <f t="shared" si="4"/>
        <v>444.78378632449824</v>
      </c>
      <c r="AN42" s="181">
        <f t="shared" si="4"/>
        <v>450.97859352075636</v>
      </c>
      <c r="AO42" s="181">
        <f t="shared" si="4"/>
        <v>457.16737922631916</v>
      </c>
      <c r="AP42" s="181">
        <f t="shared" si="4"/>
        <v>463.37311908444565</v>
      </c>
      <c r="AQ42" s="181">
        <f t="shared" si="4"/>
        <v>469.58119094134167</v>
      </c>
      <c r="AR42" s="181">
        <f t="shared" si="4"/>
        <v>475.78198234834599</v>
      </c>
      <c r="AS42" s="181">
        <f t="shared" si="4"/>
        <v>481.98211126946376</v>
      </c>
      <c r="AT42" s="181">
        <f t="shared" si="4"/>
        <v>488.18409612564983</v>
      </c>
      <c r="AU42" s="181">
        <f t="shared" si="4"/>
        <v>494.38727762447019</v>
      </c>
      <c r="AV42" s="181">
        <f t="shared" si="4"/>
        <v>500.58955297230347</v>
      </c>
      <c r="AW42" s="181">
        <f t="shared" si="4"/>
        <v>506.79125813914254</v>
      </c>
      <c r="AX42" s="181">
        <f t="shared" si="4"/>
        <v>512.99331201232314</v>
      </c>
      <c r="AY42" s="181">
        <f t="shared" si="4"/>
        <v>519.19559101525476</v>
      </c>
      <c r="AZ42" s="181">
        <f t="shared" si="4"/>
        <v>525.39779909463834</v>
      </c>
      <c r="BA42" s="181">
        <f t="shared" si="4"/>
        <v>531.5998783904347</v>
      </c>
      <c r="BB42" s="181">
        <f t="shared" si="4"/>
        <v>537.80197921786544</v>
      </c>
      <c r="BC42" s="181">
        <f t="shared" si="4"/>
        <v>544.00413672093202</v>
      </c>
      <c r="BD42" s="181">
        <f t="shared" si="4"/>
        <v>550.20629007655123</v>
      </c>
      <c r="BE42" s="182">
        <f t="shared" si="4"/>
        <v>556.40842176263106</v>
      </c>
      <c r="BF42" s="182">
        <f t="shared" si="4"/>
        <v>562.61055050267055</v>
      </c>
      <c r="BG42" s="182">
        <f t="shared" si="4"/>
        <v>568.81268883270172</v>
      </c>
      <c r="BH42" s="182">
        <f t="shared" si="4"/>
        <v>575.01482943571534</v>
      </c>
      <c r="BI42" s="182">
        <f t="shared" si="4"/>
        <v>581.21696625235563</v>
      </c>
    </row>
    <row r="43" spans="1:75" ht="60.75" customHeight="1">
      <c r="A43" s="183" t="s">
        <v>260</v>
      </c>
      <c r="B43" s="398" t="s">
        <v>261</v>
      </c>
      <c r="C43" s="398"/>
      <c r="D43" s="177" t="s">
        <v>245</v>
      </c>
      <c r="E43" s="261">
        <v>126.59504990000001</v>
      </c>
      <c r="F43" s="169">
        <v>128.52289329999999</v>
      </c>
      <c r="G43" s="169">
        <v>130.4800947</v>
      </c>
      <c r="H43" s="169">
        <v>132.4671012</v>
      </c>
      <c r="I43" s="169">
        <v>134.48436670000001</v>
      </c>
      <c r="J43" s="169">
        <v>136.532352</v>
      </c>
      <c r="K43" s="169">
        <v>138.61152490000001</v>
      </c>
      <c r="L43" s="169">
        <v>140.72236029999999</v>
      </c>
      <c r="M43" s="169">
        <v>142.86534040000001</v>
      </c>
      <c r="N43" s="169">
        <v>145.04095469999999</v>
      </c>
      <c r="O43" s="169">
        <v>147.24970020000001</v>
      </c>
      <c r="P43" s="169">
        <v>149.49208139999999</v>
      </c>
      <c r="Q43" s="169">
        <v>151.76861059999999</v>
      </c>
      <c r="R43" s="169">
        <v>154.0798077</v>
      </c>
      <c r="S43" s="169">
        <v>156.42620070000001</v>
      </c>
      <c r="T43" s="169">
        <v>158.80832559999999</v>
      </c>
      <c r="U43" s="169">
        <v>161.22672650000001</v>
      </c>
      <c r="V43" s="169">
        <v>163.6819558</v>
      </c>
      <c r="W43" s="169">
        <v>166.17457440000001</v>
      </c>
      <c r="X43" s="169">
        <v>168.70515169999999</v>
      </c>
      <c r="Y43" s="169">
        <v>171.2742657</v>
      </c>
      <c r="Z43" s="169">
        <v>173.84337970000001</v>
      </c>
      <c r="AA43" s="169">
        <v>176.45103040000001</v>
      </c>
      <c r="AB43" s="169">
        <v>179.0977958</v>
      </c>
      <c r="AC43" s="169">
        <v>181.78426279999999</v>
      </c>
      <c r="AD43" s="169">
        <v>184.5110267</v>
      </c>
      <c r="AE43" s="169">
        <v>187.2786921</v>
      </c>
      <c r="AF43" s="169">
        <v>190.0878725</v>
      </c>
      <c r="AG43" s="169">
        <v>192.93919059999999</v>
      </c>
      <c r="AH43" s="169">
        <v>195.83327840000001</v>
      </c>
      <c r="AI43" s="169">
        <v>198.7707776</v>
      </c>
      <c r="AJ43" s="220">
        <f>SLOPE(AD43:AI43,AD38:AI38)+AI43</f>
        <v>201.62260135714286</v>
      </c>
      <c r="AK43" s="220">
        <f t="shared" ref="AK43:BI43" si="5">SLOPE(AE43:AJ43,AE38:AJ38)+AJ43</f>
        <v>204.49866848244898</v>
      </c>
      <c r="AL43" s="220">
        <f t="shared" si="5"/>
        <v>207.38557452198251</v>
      </c>
      <c r="AM43" s="220">
        <f t="shared" si="5"/>
        <v>210.27357205382256</v>
      </c>
      <c r="AN43" s="220">
        <f t="shared" si="5"/>
        <v>213.15705565840446</v>
      </c>
      <c r="AO43" s="220">
        <f t="shared" si="5"/>
        <v>216.0362330418786</v>
      </c>
      <c r="AP43" s="220">
        <f t="shared" si="5"/>
        <v>218.91998496997533</v>
      </c>
      <c r="AQ43" s="220">
        <f t="shared" si="5"/>
        <v>221.80404330145825</v>
      </c>
      <c r="AR43" s="220">
        <f t="shared" si="5"/>
        <v>224.68720787372428</v>
      </c>
      <c r="AS43" s="220">
        <f t="shared" si="5"/>
        <v>227.56986198677475</v>
      </c>
      <c r="AT43" s="220">
        <f t="shared" si="5"/>
        <v>230.4527481144568</v>
      </c>
      <c r="AU43" s="220">
        <f t="shared" si="5"/>
        <v>233.33604442832981</v>
      </c>
      <c r="AV43" s="220">
        <f t="shared" si="5"/>
        <v>236.21916059529605</v>
      </c>
      <c r="AW43" s="220">
        <f t="shared" si="5"/>
        <v>239.10216008845856</v>
      </c>
      <c r="AX43" s="220">
        <f t="shared" si="5"/>
        <v>241.98518732311879</v>
      </c>
      <c r="AY43" s="220">
        <f t="shared" si="5"/>
        <v>244.86827243085284</v>
      </c>
      <c r="AZ43" s="220">
        <f t="shared" si="5"/>
        <v>247.75135956683883</v>
      </c>
      <c r="BA43" s="220">
        <f t="shared" si="5"/>
        <v>250.63441495066385</v>
      </c>
      <c r="BB43" s="220">
        <f t="shared" si="5"/>
        <v>253.5174708169414</v>
      </c>
      <c r="BC43" s="220">
        <f t="shared" si="5"/>
        <v>256.40053720725672</v>
      </c>
      <c r="BD43" s="220">
        <f t="shared" si="5"/>
        <v>259.28360577762186</v>
      </c>
      <c r="BE43" s="220">
        <f t="shared" si="5"/>
        <v>262.16667022108976</v>
      </c>
      <c r="BF43" s="220">
        <f t="shared" si="5"/>
        <v>265.04973285373103</v>
      </c>
      <c r="BG43" s="220">
        <f t="shared" si="5"/>
        <v>267.93279731939236</v>
      </c>
      <c r="BH43" s="220">
        <f t="shared" si="5"/>
        <v>270.81586257353939</v>
      </c>
      <c r="BI43" s="220">
        <f t="shared" si="5"/>
        <v>273.698927261807</v>
      </c>
    </row>
    <row r="44" spans="1:75">
      <c r="A44" s="183" t="s">
        <v>262</v>
      </c>
      <c r="B44" s="384" t="s">
        <v>259</v>
      </c>
      <c r="C44" s="385"/>
      <c r="D44" s="180" t="s">
        <v>190</v>
      </c>
      <c r="E44" s="181">
        <f>E$43*$Y$33</f>
        <v>133.61715256631226</v>
      </c>
      <c r="F44" s="181">
        <f t="shared" ref="F44:BI44" si="6">F$43*$Y$33</f>
        <v>135.65193153993906</v>
      </c>
      <c r="G44" s="181">
        <f t="shared" si="6"/>
        <v>137.7176969728954</v>
      </c>
      <c r="H44" s="181">
        <f t="shared" si="6"/>
        <v>139.81492076537762</v>
      </c>
      <c r="I44" s="181">
        <f t="shared" si="6"/>
        <v>141.94408199477147</v>
      </c>
      <c r="J44" s="181">
        <f t="shared" si="6"/>
        <v>144.10566702119883</v>
      </c>
      <c r="K44" s="181">
        <f t="shared" si="6"/>
        <v>146.30016959306471</v>
      </c>
      <c r="L44" s="181">
        <f t="shared" si="6"/>
        <v>148.52809095260415</v>
      </c>
      <c r="M44" s="181">
        <f t="shared" si="6"/>
        <v>150.789940046976</v>
      </c>
      <c r="N44" s="181">
        <f t="shared" si="6"/>
        <v>153.0862335282628</v>
      </c>
      <c r="O44" s="181">
        <f t="shared" si="6"/>
        <v>155.41749596456489</v>
      </c>
      <c r="P44" s="181">
        <f t="shared" si="6"/>
        <v>157.78425984000003</v>
      </c>
      <c r="Q44" s="181">
        <f t="shared" si="6"/>
        <v>160.18706587134443</v>
      </c>
      <c r="R44" s="181">
        <f t="shared" si="6"/>
        <v>162.62646279693874</v>
      </c>
      <c r="S44" s="181">
        <f t="shared" si="6"/>
        <v>165.10300790442267</v>
      </c>
      <c r="T44" s="181">
        <f t="shared" si="6"/>
        <v>167.61726692518798</v>
      </c>
      <c r="U44" s="181">
        <f t="shared" si="6"/>
        <v>170.16981413992553</v>
      </c>
      <c r="V44" s="181">
        <f t="shared" si="6"/>
        <v>172.76123258971896</v>
      </c>
      <c r="W44" s="181">
        <f t="shared" si="6"/>
        <v>175.39211428713855</v>
      </c>
      <c r="X44" s="181">
        <f t="shared" si="6"/>
        <v>178.06306021624113</v>
      </c>
      <c r="Y44" s="181">
        <f t="shared" si="6"/>
        <v>180.7746804381172</v>
      </c>
      <c r="Z44" s="181">
        <f t="shared" si="6"/>
        <v>183.48630065999328</v>
      </c>
      <c r="AA44" s="181">
        <f t="shared" si="6"/>
        <v>186.2385951746428</v>
      </c>
      <c r="AB44" s="181">
        <f t="shared" si="6"/>
        <v>189.03217404315615</v>
      </c>
      <c r="AC44" s="181">
        <f t="shared" si="6"/>
        <v>191.86765672029804</v>
      </c>
      <c r="AD44" s="181">
        <f t="shared" si="6"/>
        <v>194.74567152677281</v>
      </c>
      <c r="AE44" s="181">
        <f t="shared" si="6"/>
        <v>197.66685659914668</v>
      </c>
      <c r="AF44" s="181">
        <f t="shared" si="6"/>
        <v>200.63185946766006</v>
      </c>
      <c r="AG44" s="181">
        <f t="shared" si="6"/>
        <v>203.64133737286829</v>
      </c>
      <c r="AH44" s="181">
        <f t="shared" si="6"/>
        <v>206.69595737118868</v>
      </c>
      <c r="AI44" s="181">
        <f t="shared" si="6"/>
        <v>209.79639675708776</v>
      </c>
      <c r="AJ44" s="181">
        <f t="shared" si="6"/>
        <v>212.80640836774228</v>
      </c>
      <c r="AK44" s="181">
        <f t="shared" si="6"/>
        <v>215.84200810230178</v>
      </c>
      <c r="AL44" s="181">
        <f t="shared" si="6"/>
        <v>218.88904797497975</v>
      </c>
      <c r="AM44" s="181">
        <f t="shared" si="6"/>
        <v>221.93723988396692</v>
      </c>
      <c r="AN44" s="181">
        <f t="shared" si="6"/>
        <v>224.9806674825991</v>
      </c>
      <c r="AO44" s="181">
        <f t="shared" si="6"/>
        <v>228.0195499982822</v>
      </c>
      <c r="AP44" s="181">
        <f t="shared" si="6"/>
        <v>231.06326080407018</v>
      </c>
      <c r="AQ44" s="181">
        <f t="shared" si="6"/>
        <v>234.10729500913823</v>
      </c>
      <c r="AR44" s="181">
        <f t="shared" si="6"/>
        <v>237.15038587904638</v>
      </c>
      <c r="AS44" s="181">
        <f t="shared" si="6"/>
        <v>240.19293797506933</v>
      </c>
      <c r="AT44" s="181">
        <f t="shared" si="6"/>
        <v>243.2357349553468</v>
      </c>
      <c r="AU44" s="181">
        <f t="shared" si="6"/>
        <v>246.27896487443905</v>
      </c>
      <c r="AV44" s="181">
        <f t="shared" si="6"/>
        <v>249.32200465405313</v>
      </c>
      <c r="AW44" s="181">
        <f t="shared" si="6"/>
        <v>252.36492128808257</v>
      </c>
      <c r="AX44" s="181">
        <f t="shared" si="6"/>
        <v>255.40786720240325</v>
      </c>
      <c r="AY44" s="181">
        <f t="shared" si="6"/>
        <v>258.45087419996014</v>
      </c>
      <c r="AZ44" s="181">
        <f t="shared" si="6"/>
        <v>261.49388333827409</v>
      </c>
      <c r="BA44" s="181">
        <f t="shared" si="6"/>
        <v>264.53685896316603</v>
      </c>
      <c r="BB44" s="181">
        <f t="shared" si="6"/>
        <v>267.5798350972716</v>
      </c>
      <c r="BC44" s="181">
        <f t="shared" si="6"/>
        <v>270.62282233917301</v>
      </c>
      <c r="BD44" s="181">
        <f t="shared" si="6"/>
        <v>273.66581188204941</v>
      </c>
      <c r="BE44" s="181">
        <f t="shared" si="6"/>
        <v>276.7087970691137</v>
      </c>
      <c r="BF44" s="181">
        <f t="shared" si="6"/>
        <v>279.75178034490654</v>
      </c>
      <c r="BG44" s="181">
        <f t="shared" si="6"/>
        <v>282.79476555539532</v>
      </c>
      <c r="BH44" s="181">
        <f t="shared" si="6"/>
        <v>285.83775159810625</v>
      </c>
      <c r="BI44" s="181">
        <f t="shared" si="6"/>
        <v>288.880737043549</v>
      </c>
    </row>
    <row r="45" spans="1:75" ht="62.25" customHeight="1">
      <c r="A45" s="183" t="s">
        <v>263</v>
      </c>
      <c r="B45" s="398" t="s">
        <v>264</v>
      </c>
      <c r="C45" s="398"/>
      <c r="D45" s="177" t="s">
        <v>245</v>
      </c>
      <c r="E45" s="169">
        <v>379.78514960000001</v>
      </c>
      <c r="F45" s="169">
        <v>385.56867979999998</v>
      </c>
      <c r="G45" s="169">
        <v>391.44028409999999</v>
      </c>
      <c r="H45" s="169">
        <v>397.40130360000001</v>
      </c>
      <c r="I45" s="169">
        <v>403.45310009999997</v>
      </c>
      <c r="J45" s="169">
        <v>409.59705600000001</v>
      </c>
      <c r="K45" s="169">
        <v>415.8345746</v>
      </c>
      <c r="L45" s="169">
        <v>422.16708080000001</v>
      </c>
      <c r="M45" s="169">
        <v>428.59602109999997</v>
      </c>
      <c r="N45" s="169">
        <v>435.12286410000002</v>
      </c>
      <c r="O45" s="169">
        <v>441.74910060000002</v>
      </c>
      <c r="P45" s="169">
        <v>448.4762442</v>
      </c>
      <c r="Q45" s="169">
        <v>455.3058317</v>
      </c>
      <c r="R45" s="169">
        <v>462.23942310000001</v>
      </c>
      <c r="S45" s="169">
        <v>469.2786021</v>
      </c>
      <c r="T45" s="169">
        <v>476.4249767</v>
      </c>
      <c r="U45" s="169">
        <v>483.68017939999999</v>
      </c>
      <c r="V45" s="169">
        <v>491.04586740000002</v>
      </c>
      <c r="W45" s="169">
        <v>498.52372329999997</v>
      </c>
      <c r="X45" s="169">
        <v>506.11545510000002</v>
      </c>
      <c r="Y45" s="169">
        <v>513.8227971</v>
      </c>
      <c r="Z45" s="169">
        <v>521.53013899999996</v>
      </c>
      <c r="AA45" s="169">
        <v>529.35309110000003</v>
      </c>
      <c r="AB45" s="169">
        <v>537.29338749999999</v>
      </c>
      <c r="AC45" s="169">
        <v>545.35278830000004</v>
      </c>
      <c r="AD45" s="169">
        <v>553.53308010000001</v>
      </c>
      <c r="AE45" s="169">
        <v>561.83607629999995</v>
      </c>
      <c r="AF45" s="169">
        <v>570.26361750000001</v>
      </c>
      <c r="AG45" s="169">
        <v>578.81757170000003</v>
      </c>
      <c r="AH45" s="169">
        <v>587.49983529999997</v>
      </c>
      <c r="AI45" s="169">
        <v>596.31233280000004</v>
      </c>
      <c r="AJ45" s="220">
        <f>SLOPE(AD45:AI45,AD38:AI38)+AI45</f>
        <v>604.86780407714286</v>
      </c>
      <c r="AK45" s="220">
        <f t="shared" ref="AK45:BI45" si="7">SLOPE(AE45:AJ45,AE38:AJ38)+AJ45</f>
        <v>613.49600545959186</v>
      </c>
      <c r="AL45" s="220">
        <f t="shared" si="7"/>
        <v>622.15672358614574</v>
      </c>
      <c r="AM45" s="220">
        <f t="shared" si="7"/>
        <v>630.82071619147848</v>
      </c>
      <c r="AN45" s="220">
        <f t="shared" si="7"/>
        <v>639.47116699714354</v>
      </c>
      <c r="AO45" s="220">
        <f t="shared" si="7"/>
        <v>648.10869915300862</v>
      </c>
      <c r="AP45" s="220">
        <f t="shared" si="7"/>
        <v>656.75995494150334</v>
      </c>
      <c r="AQ45" s="220">
        <f t="shared" si="7"/>
        <v>665.41212993909789</v>
      </c>
      <c r="AR45" s="220">
        <f t="shared" si="7"/>
        <v>674.06162365826071</v>
      </c>
      <c r="AS45" s="220">
        <f t="shared" si="7"/>
        <v>682.70958599963978</v>
      </c>
      <c r="AT45" s="220">
        <f t="shared" si="7"/>
        <v>691.35824438609211</v>
      </c>
      <c r="AU45" s="220">
        <f t="shared" si="7"/>
        <v>700.00813333063468</v>
      </c>
      <c r="AV45" s="220">
        <f t="shared" si="7"/>
        <v>708.6574818342923</v>
      </c>
      <c r="AW45" s="220">
        <f t="shared" si="7"/>
        <v>717.30648031656506</v>
      </c>
      <c r="AX45" s="220">
        <f t="shared" si="7"/>
        <v>725.95556202342277</v>
      </c>
      <c r="AY45" s="220">
        <f t="shared" si="7"/>
        <v>734.6048173495368</v>
      </c>
      <c r="AZ45" s="220">
        <f t="shared" si="7"/>
        <v>743.25407876033285</v>
      </c>
      <c r="BA45" s="220">
        <f t="shared" si="7"/>
        <v>751.90324491464946</v>
      </c>
      <c r="BB45" s="220">
        <f t="shared" si="7"/>
        <v>760.55241251634095</v>
      </c>
      <c r="BC45" s="220">
        <f t="shared" si="7"/>
        <v>769.20161169015114</v>
      </c>
      <c r="BD45" s="220">
        <f t="shared" si="7"/>
        <v>777.85081740410465</v>
      </c>
      <c r="BE45" s="220">
        <f t="shared" si="7"/>
        <v>786.50001073736132</v>
      </c>
      <c r="BF45" s="220">
        <f t="shared" si="7"/>
        <v>795.1491986381418</v>
      </c>
      <c r="BG45" s="220">
        <f t="shared" si="7"/>
        <v>803.79839203798394</v>
      </c>
      <c r="BH45" s="220">
        <f t="shared" si="7"/>
        <v>812.44758780328232</v>
      </c>
      <c r="BI45" s="220">
        <f t="shared" si="7"/>
        <v>821.09678187094153</v>
      </c>
    </row>
    <row r="46" spans="1:75" s="117" customFormat="1">
      <c r="A46" s="183" t="s">
        <v>265</v>
      </c>
      <c r="B46" s="384" t="s">
        <v>259</v>
      </c>
      <c r="C46" s="385"/>
      <c r="D46" s="180" t="s">
        <v>190</v>
      </c>
      <c r="E46" s="181">
        <f>E$45*$Y$33</f>
        <v>400.85145759338985</v>
      </c>
      <c r="F46" s="181">
        <f t="shared" ref="F46:BI46" si="8">F$45*$Y$33</f>
        <v>406.95579451427028</v>
      </c>
      <c r="G46" s="181">
        <f t="shared" si="8"/>
        <v>413.15309091868613</v>
      </c>
      <c r="H46" s="181">
        <f t="shared" si="8"/>
        <v>419.44476229613286</v>
      </c>
      <c r="I46" s="181">
        <f t="shared" si="8"/>
        <v>425.83224598431434</v>
      </c>
      <c r="J46" s="181">
        <f t="shared" si="8"/>
        <v>432.31700106359642</v>
      </c>
      <c r="K46" s="181">
        <f t="shared" si="8"/>
        <v>438.90050867364721</v>
      </c>
      <c r="L46" s="181">
        <f t="shared" si="8"/>
        <v>445.58427275226558</v>
      </c>
      <c r="M46" s="181">
        <f t="shared" si="8"/>
        <v>452.36982003538105</v>
      </c>
      <c r="N46" s="181">
        <f t="shared" si="8"/>
        <v>459.25870058478847</v>
      </c>
      <c r="O46" s="181">
        <f t="shared" si="8"/>
        <v>466.25248789369465</v>
      </c>
      <c r="P46" s="181">
        <f t="shared" si="8"/>
        <v>473.35277952000007</v>
      </c>
      <c r="Q46" s="181">
        <f t="shared" si="8"/>
        <v>480.56119750848637</v>
      </c>
      <c r="R46" s="181">
        <f t="shared" si="8"/>
        <v>487.87938839081625</v>
      </c>
      <c r="S46" s="181">
        <f t="shared" si="8"/>
        <v>495.30902371326795</v>
      </c>
      <c r="T46" s="181">
        <f t="shared" si="8"/>
        <v>502.85180067001704</v>
      </c>
      <c r="U46" s="181">
        <f t="shared" si="8"/>
        <v>510.50944231422966</v>
      </c>
      <c r="V46" s="181">
        <f t="shared" si="8"/>
        <v>518.2836977691569</v>
      </c>
      <c r="W46" s="181">
        <f t="shared" si="8"/>
        <v>526.17634296696247</v>
      </c>
      <c r="X46" s="181">
        <f t="shared" si="8"/>
        <v>534.18918064872344</v>
      </c>
      <c r="Y46" s="181">
        <f t="shared" si="8"/>
        <v>542.32404131435158</v>
      </c>
      <c r="Z46" s="181">
        <f t="shared" si="8"/>
        <v>550.45890187443285</v>
      </c>
      <c r="AA46" s="181">
        <f t="shared" si="8"/>
        <v>558.71578541838142</v>
      </c>
      <c r="AB46" s="181">
        <f t="shared" si="8"/>
        <v>567.0965222350153</v>
      </c>
      <c r="AC46" s="181">
        <f t="shared" si="8"/>
        <v>575.60297005534721</v>
      </c>
      <c r="AD46" s="181">
        <f t="shared" si="8"/>
        <v>584.23701458031849</v>
      </c>
      <c r="AE46" s="181">
        <f t="shared" si="8"/>
        <v>593.00056979743999</v>
      </c>
      <c r="AF46" s="181">
        <f t="shared" si="8"/>
        <v>601.89557840298016</v>
      </c>
      <c r="AG46" s="181">
        <f t="shared" si="8"/>
        <v>610.92401201305802</v>
      </c>
      <c r="AH46" s="181">
        <f t="shared" si="8"/>
        <v>620.08787221911291</v>
      </c>
      <c r="AI46" s="181">
        <f t="shared" si="8"/>
        <v>629.38919027126326</v>
      </c>
      <c r="AJ46" s="181">
        <f t="shared" si="8"/>
        <v>638.41922510925815</v>
      </c>
      <c r="AK46" s="181">
        <f t="shared" si="8"/>
        <v>647.52602431982939</v>
      </c>
      <c r="AL46" s="181">
        <f t="shared" si="8"/>
        <v>656.66714394625785</v>
      </c>
      <c r="AM46" s="181">
        <f t="shared" si="8"/>
        <v>665.81171968357626</v>
      </c>
      <c r="AN46" s="181">
        <f t="shared" si="8"/>
        <v>674.94200247094398</v>
      </c>
      <c r="AO46" s="181">
        <f t="shared" si="8"/>
        <v>684.05865002373775</v>
      </c>
      <c r="AP46" s="181">
        <f t="shared" si="8"/>
        <v>693.18978244553944</v>
      </c>
      <c r="AQ46" s="181">
        <f t="shared" si="8"/>
        <v>702.32188506406396</v>
      </c>
      <c r="AR46" s="181">
        <f t="shared" si="8"/>
        <v>711.45115767628431</v>
      </c>
      <c r="AS46" s="181">
        <f t="shared" si="8"/>
        <v>720.57881396670427</v>
      </c>
      <c r="AT46" s="181">
        <f t="shared" si="8"/>
        <v>729.70720491113184</v>
      </c>
      <c r="AU46" s="181">
        <f t="shared" si="8"/>
        <v>738.83689467149429</v>
      </c>
      <c r="AV46" s="181">
        <f t="shared" si="8"/>
        <v>747.96601401324847</v>
      </c>
      <c r="AW46" s="181">
        <f t="shared" si="8"/>
        <v>757.0947639182765</v>
      </c>
      <c r="AX46" s="181">
        <f t="shared" si="8"/>
        <v>766.22360166427518</v>
      </c>
      <c r="AY46" s="181">
        <f t="shared" si="8"/>
        <v>775.35262266001928</v>
      </c>
      <c r="AZ46" s="181">
        <f t="shared" si="8"/>
        <v>784.4816500779566</v>
      </c>
      <c r="BA46" s="181">
        <f t="shared" si="8"/>
        <v>793.61057695563159</v>
      </c>
      <c r="BB46" s="181">
        <f t="shared" si="8"/>
        <v>802.73950536096584</v>
      </c>
      <c r="BC46" s="181">
        <f t="shared" si="8"/>
        <v>811.86846708969301</v>
      </c>
      <c r="BD46" s="181">
        <f t="shared" si="8"/>
        <v>820.99743572133889</v>
      </c>
      <c r="BE46" s="181">
        <f t="shared" si="8"/>
        <v>830.12639128554292</v>
      </c>
      <c r="BF46" s="181">
        <f t="shared" si="8"/>
        <v>839.25534111593663</v>
      </c>
      <c r="BG46" s="181">
        <f t="shared" si="8"/>
        <v>848.38429675041948</v>
      </c>
      <c r="BH46" s="181">
        <f t="shared" si="8"/>
        <v>857.51325488156817</v>
      </c>
      <c r="BI46" s="181">
        <f t="shared" si="8"/>
        <v>866.64221122091135</v>
      </c>
    </row>
    <row r="47" spans="1:75" s="117" customFormat="1">
      <c r="A47" s="119" t="s">
        <v>266</v>
      </c>
      <c r="B47" s="395" t="s">
        <v>267</v>
      </c>
      <c r="C47" s="396"/>
      <c r="D47" s="119"/>
      <c r="E47" s="144">
        <v>0.81969999999999998</v>
      </c>
      <c r="F47" s="144">
        <v>0.81969999999999998</v>
      </c>
      <c r="G47" s="144">
        <v>0.81969999999999998</v>
      </c>
      <c r="H47" s="144">
        <v>0.81969999999999998</v>
      </c>
      <c r="I47" s="144">
        <v>0.81969999999999998</v>
      </c>
      <c r="J47" s="144">
        <v>0.81969999999999998</v>
      </c>
      <c r="K47" s="144">
        <v>0.81969999999999998</v>
      </c>
      <c r="L47" s="144">
        <v>0.81969999999999998</v>
      </c>
      <c r="M47" s="144">
        <v>0.81969999999999998</v>
      </c>
      <c r="N47" s="144">
        <v>0.81969999999999998</v>
      </c>
      <c r="O47" s="144">
        <v>0.81969999999999998</v>
      </c>
      <c r="P47" s="144">
        <v>0.81969999999999998</v>
      </c>
      <c r="Q47" s="144">
        <v>0.81969999999999998</v>
      </c>
      <c r="R47" s="144">
        <v>0.81969999999999998</v>
      </c>
      <c r="S47" s="144">
        <v>0.81969999999999998</v>
      </c>
      <c r="T47" s="144">
        <v>0.81969999999999998</v>
      </c>
      <c r="U47" s="144">
        <v>0.81969999999999998</v>
      </c>
      <c r="V47" s="144">
        <v>0.81969999999999998</v>
      </c>
      <c r="W47" s="144">
        <v>0.81969999999999998</v>
      </c>
      <c r="X47" s="144">
        <v>0.81969999999999998</v>
      </c>
      <c r="Y47" s="144">
        <v>0.81969999999999998</v>
      </c>
      <c r="Z47" s="144">
        <v>0.81969999999999998</v>
      </c>
      <c r="AA47" s="144">
        <v>0.81969999999999998</v>
      </c>
      <c r="AB47" s="144">
        <v>0.81969999999999998</v>
      </c>
      <c r="AC47" s="144">
        <v>0.81969999999999998</v>
      </c>
      <c r="AD47" s="144">
        <v>0.81969999999999998</v>
      </c>
      <c r="AE47" s="144">
        <v>0.81969999999999998</v>
      </c>
      <c r="AF47" s="144">
        <v>0.81969999999999998</v>
      </c>
      <c r="AG47" s="144">
        <v>0.81969999999999998</v>
      </c>
      <c r="AH47" s="144">
        <v>0.81969999999999998</v>
      </c>
      <c r="AI47" s="144">
        <v>0.81969999999999998</v>
      </c>
      <c r="AJ47" s="144">
        <v>0.81969999999999998</v>
      </c>
      <c r="AK47" s="144">
        <v>0.81969999999999998</v>
      </c>
      <c r="AL47" s="144">
        <v>0.81969999999999998</v>
      </c>
      <c r="AM47" s="144">
        <v>0.81969999999999998</v>
      </c>
      <c r="AN47" s="144">
        <v>0.81969999999999998</v>
      </c>
      <c r="AO47" s="144">
        <v>0.81969999999999998</v>
      </c>
      <c r="AP47" s="144">
        <v>0.81969999999999998</v>
      </c>
      <c r="AQ47" s="144">
        <v>0.81969999999999998</v>
      </c>
      <c r="AR47" s="144">
        <v>0.81969999999999998</v>
      </c>
      <c r="AS47" s="144">
        <v>0.81969999999999998</v>
      </c>
      <c r="AT47" s="144">
        <v>0.81969999999999998</v>
      </c>
      <c r="AU47" s="144">
        <v>0.81969999999999998</v>
      </c>
      <c r="AV47" s="144">
        <v>0.81969999999999998</v>
      </c>
      <c r="AW47" s="144">
        <v>0.81969999999999998</v>
      </c>
      <c r="AX47" s="144">
        <v>0.81969999999999998</v>
      </c>
      <c r="AY47" s="144">
        <v>0.81969999999999998</v>
      </c>
      <c r="AZ47" s="144">
        <v>0.81969999999999998</v>
      </c>
      <c r="BA47" s="144">
        <v>0.81969999999999998</v>
      </c>
      <c r="BB47" s="144">
        <v>0.81969999999999998</v>
      </c>
      <c r="BC47" s="144">
        <v>0.81969999999999998</v>
      </c>
      <c r="BD47" s="144">
        <v>0.81969999999999998</v>
      </c>
      <c r="BE47" s="144">
        <v>0.81969999999999998</v>
      </c>
      <c r="BF47" s="144">
        <v>0.81969999999999998</v>
      </c>
      <c r="BG47" s="144">
        <v>0.81969999999999998</v>
      </c>
      <c r="BH47" s="144">
        <v>0.81969999999999998</v>
      </c>
      <c r="BI47" s="144">
        <v>0.81969999999999998</v>
      </c>
    </row>
    <row r="48" spans="1:75" s="117" customFormat="1">
      <c r="G48" s="184"/>
      <c r="H48" s="161"/>
      <c r="I48" s="161"/>
      <c r="J48" s="161"/>
      <c r="K48" s="161"/>
      <c r="L48" s="161"/>
      <c r="M48" s="161"/>
      <c r="N48" s="161"/>
      <c r="O48" s="161"/>
      <c r="P48" s="161"/>
      <c r="Q48" s="161"/>
      <c r="R48" s="161"/>
      <c r="S48" s="161"/>
      <c r="T48" s="161"/>
      <c r="U48" s="161"/>
      <c r="V48" s="161"/>
      <c r="W48" s="161"/>
      <c r="X48" s="161"/>
      <c r="Y48" s="161"/>
      <c r="Z48" s="161"/>
      <c r="AA48" s="161"/>
      <c r="AB48" s="161"/>
      <c r="AC48" s="161"/>
      <c r="AD48" s="161"/>
      <c r="AE48" s="161"/>
      <c r="AF48" s="161"/>
      <c r="AG48" s="161"/>
      <c r="AH48" s="161"/>
      <c r="AI48" s="161"/>
      <c r="AJ48" s="161"/>
      <c r="AK48" s="161"/>
      <c r="AL48" s="161"/>
      <c r="AM48" s="161"/>
      <c r="AN48" s="161"/>
      <c r="AO48" s="161"/>
      <c r="AP48" s="161"/>
      <c r="AQ48" s="161"/>
      <c r="AR48" s="161"/>
      <c r="AS48" s="161"/>
      <c r="AT48" s="161"/>
      <c r="AU48" s="161"/>
      <c r="AV48" s="161"/>
      <c r="AW48" s="161"/>
      <c r="AX48" s="161"/>
      <c r="AY48" s="161"/>
      <c r="AZ48" s="161"/>
      <c r="BA48" s="161"/>
      <c r="BB48" s="161"/>
      <c r="BC48" s="161"/>
      <c r="BD48" s="161"/>
      <c r="BE48" s="161"/>
      <c r="BF48" s="161"/>
      <c r="BG48" s="161"/>
      <c r="BH48" s="161"/>
      <c r="BJ48" s="118"/>
      <c r="BK48" s="118"/>
      <c r="BL48" s="118"/>
      <c r="BM48" s="118"/>
      <c r="BN48" s="118"/>
      <c r="BO48" s="118"/>
      <c r="BP48" s="118"/>
      <c r="BQ48" s="118"/>
      <c r="BR48" s="118"/>
      <c r="BS48" s="118"/>
      <c r="BT48" s="118"/>
      <c r="BU48" s="118"/>
      <c r="BV48" s="118"/>
    </row>
    <row r="49" spans="1:74" s="117" customFormat="1">
      <c r="A49" s="305" t="s">
        <v>268</v>
      </c>
      <c r="G49" s="184"/>
      <c r="H49" s="161"/>
      <c r="I49" s="161"/>
      <c r="J49" s="161"/>
      <c r="K49" s="161"/>
      <c r="L49" s="161"/>
      <c r="M49" s="161"/>
      <c r="N49" s="161"/>
      <c r="O49" s="161"/>
      <c r="P49" s="161"/>
      <c r="Q49" s="161"/>
      <c r="R49" s="161"/>
      <c r="S49" s="161"/>
      <c r="T49" s="161"/>
      <c r="U49" s="161"/>
      <c r="V49" s="161"/>
      <c r="W49" s="161"/>
      <c r="X49" s="161"/>
      <c r="Y49" s="161"/>
      <c r="Z49" s="161"/>
      <c r="AA49" s="161"/>
      <c r="AB49" s="161"/>
      <c r="AC49" s="161"/>
      <c r="AD49" s="161"/>
      <c r="AE49" s="161"/>
      <c r="AF49" s="161"/>
      <c r="AG49" s="161"/>
      <c r="AH49" s="161"/>
      <c r="AI49" s="161"/>
      <c r="AJ49" s="161"/>
      <c r="AK49" s="161"/>
      <c r="AL49" s="161"/>
      <c r="AM49" s="161"/>
      <c r="AN49" s="161"/>
      <c r="AO49" s="161"/>
      <c r="AP49" s="161"/>
      <c r="AQ49" s="161"/>
      <c r="AR49" s="161"/>
      <c r="AS49" s="161"/>
      <c r="AT49" s="161"/>
      <c r="AU49" s="161"/>
      <c r="AV49" s="161"/>
      <c r="AW49" s="161"/>
      <c r="AX49" s="161"/>
      <c r="AY49" s="161"/>
      <c r="AZ49" s="161"/>
      <c r="BA49" s="161"/>
      <c r="BB49" s="161"/>
      <c r="BC49" s="161"/>
      <c r="BD49" s="161"/>
      <c r="BE49" s="161"/>
      <c r="BF49" s="161"/>
      <c r="BG49" s="161"/>
      <c r="BH49" s="161"/>
      <c r="BJ49" s="118"/>
      <c r="BK49" s="118"/>
      <c r="BL49" s="118"/>
      <c r="BM49" s="118"/>
      <c r="BN49" s="118"/>
      <c r="BO49" s="118"/>
      <c r="BP49" s="118"/>
      <c r="BQ49" s="118"/>
      <c r="BR49" s="118"/>
      <c r="BS49" s="118"/>
      <c r="BT49" s="118"/>
      <c r="BU49" s="118"/>
      <c r="BV49" s="118"/>
    </row>
    <row r="50" spans="1:74">
      <c r="A50" s="301" t="s">
        <v>269</v>
      </c>
      <c r="B50" s="117" t="s">
        <v>270</v>
      </c>
      <c r="C50" s="117"/>
      <c r="D50" s="117"/>
      <c r="E50" s="117"/>
      <c r="F50" s="184"/>
      <c r="G50" s="161" t="s">
        <v>271</v>
      </c>
      <c r="L50" s="161" t="s">
        <v>272</v>
      </c>
      <c r="Q50" s="161" t="s">
        <v>273</v>
      </c>
      <c r="V50" s="161" t="s">
        <v>274</v>
      </c>
    </row>
    <row r="51" spans="1:74">
      <c r="A51" s="301" t="s">
        <v>275</v>
      </c>
      <c r="B51" s="302">
        <v>2027</v>
      </c>
      <c r="C51" s="302">
        <v>2028</v>
      </c>
      <c r="D51" s="302">
        <v>2029</v>
      </c>
      <c r="E51" s="302">
        <v>2030</v>
      </c>
      <c r="F51" s="302">
        <v>2031</v>
      </c>
      <c r="G51" s="302">
        <v>2032</v>
      </c>
      <c r="H51" s="302">
        <v>2033</v>
      </c>
      <c r="I51" s="302">
        <v>2034</v>
      </c>
      <c r="J51" s="302">
        <v>2035</v>
      </c>
      <c r="K51" s="302">
        <v>2036</v>
      </c>
      <c r="L51" s="302">
        <v>2037</v>
      </c>
      <c r="M51" s="302">
        <v>2038</v>
      </c>
      <c r="N51" s="302">
        <v>2039</v>
      </c>
      <c r="O51" s="302">
        <v>2040</v>
      </c>
      <c r="P51" s="302">
        <v>2041</v>
      </c>
      <c r="Q51" s="302">
        <v>2042</v>
      </c>
      <c r="R51" s="302">
        <v>2043</v>
      </c>
      <c r="S51" s="302">
        <v>2044</v>
      </c>
      <c r="T51" s="302">
        <v>2045</v>
      </c>
      <c r="U51" s="302">
        <v>2046</v>
      </c>
      <c r="V51" s="302">
        <v>2047</v>
      </c>
      <c r="W51" s="302">
        <v>2048</v>
      </c>
      <c r="X51" s="302">
        <v>2049</v>
      </c>
      <c r="Y51" s="302">
        <v>2050</v>
      </c>
      <c r="Z51" s="302">
        <v>2051</v>
      </c>
      <c r="AA51" s="302">
        <v>2052</v>
      </c>
      <c r="AB51" s="302">
        <v>2053</v>
      </c>
      <c r="AC51" s="302">
        <v>2054</v>
      </c>
      <c r="AD51" s="302">
        <v>2055</v>
      </c>
      <c r="AE51" s="302">
        <v>2056</v>
      </c>
      <c r="AF51" s="302">
        <v>2057</v>
      </c>
      <c r="AG51" s="302">
        <v>2058</v>
      </c>
      <c r="AH51" s="302">
        <v>2059</v>
      </c>
      <c r="AI51" s="302">
        <v>2060</v>
      </c>
      <c r="AJ51" s="302">
        <v>2061</v>
      </c>
      <c r="AK51" s="302">
        <v>2062</v>
      </c>
      <c r="AL51" s="302">
        <v>2063</v>
      </c>
      <c r="AM51" s="302">
        <v>2064</v>
      </c>
      <c r="AN51" s="302">
        <v>2065</v>
      </c>
      <c r="AO51" s="302">
        <v>2066</v>
      </c>
      <c r="AP51" s="302">
        <v>2067</v>
      </c>
      <c r="AQ51" s="302">
        <v>2068</v>
      </c>
      <c r="AR51" s="302">
        <v>2069</v>
      </c>
      <c r="AS51" s="302">
        <v>2070</v>
      </c>
      <c r="AT51" s="302">
        <v>2071</v>
      </c>
      <c r="AU51" s="302">
        <v>2072</v>
      </c>
      <c r="AV51" s="302">
        <v>2073</v>
      </c>
      <c r="AW51" s="302">
        <v>2074</v>
      </c>
      <c r="AX51" s="302">
        <v>2075</v>
      </c>
      <c r="AY51" s="302">
        <v>2076</v>
      </c>
    </row>
    <row r="52" spans="1:74">
      <c r="A52" s="301" t="s">
        <v>276</v>
      </c>
      <c r="B52" s="297">
        <v>1</v>
      </c>
      <c r="C52" s="303">
        <f>B52</f>
        <v>1</v>
      </c>
      <c r="D52" s="303">
        <f>B52</f>
        <v>1</v>
      </c>
      <c r="E52" s="303">
        <f>B52</f>
        <v>1</v>
      </c>
      <c r="F52" s="304">
        <f>B52</f>
        <v>1</v>
      </c>
      <c r="G52" s="297">
        <v>1</v>
      </c>
      <c r="H52" s="303">
        <f>G52</f>
        <v>1</v>
      </c>
      <c r="I52" s="303">
        <f>G52</f>
        <v>1</v>
      </c>
      <c r="J52" s="303">
        <f>G52</f>
        <v>1</v>
      </c>
      <c r="K52" s="304">
        <f>G52</f>
        <v>1</v>
      </c>
      <c r="L52" s="297">
        <v>1</v>
      </c>
      <c r="M52" s="303">
        <f>L52</f>
        <v>1</v>
      </c>
      <c r="N52" s="303">
        <f>L52</f>
        <v>1</v>
      </c>
      <c r="O52" s="303">
        <f>L52</f>
        <v>1</v>
      </c>
      <c r="P52" s="304">
        <f>L52</f>
        <v>1</v>
      </c>
      <c r="Q52" s="297">
        <v>1</v>
      </c>
      <c r="R52" s="303">
        <f>Q52</f>
        <v>1</v>
      </c>
      <c r="S52" s="303">
        <f>Q52</f>
        <v>1</v>
      </c>
      <c r="T52" s="303">
        <f>Q52</f>
        <v>1</v>
      </c>
      <c r="U52" s="304">
        <f>Q52</f>
        <v>1</v>
      </c>
      <c r="V52" s="297">
        <v>1</v>
      </c>
      <c r="W52" s="303">
        <f>V52</f>
        <v>1</v>
      </c>
      <c r="X52" s="303">
        <f>V52</f>
        <v>1</v>
      </c>
      <c r="Y52" s="303">
        <f>V52</f>
        <v>1</v>
      </c>
      <c r="Z52" s="304">
        <f>V52</f>
        <v>1</v>
      </c>
      <c r="AA52" s="304">
        <f t="shared" ref="AA52:AY52" si="9">W52</f>
        <v>1</v>
      </c>
      <c r="AB52" s="304">
        <f t="shared" si="9"/>
        <v>1</v>
      </c>
      <c r="AC52" s="304">
        <f t="shared" si="9"/>
        <v>1</v>
      </c>
      <c r="AD52" s="304">
        <f t="shared" si="9"/>
        <v>1</v>
      </c>
      <c r="AE52" s="304">
        <f t="shared" si="9"/>
        <v>1</v>
      </c>
      <c r="AF52" s="304">
        <f t="shared" si="9"/>
        <v>1</v>
      </c>
      <c r="AG52" s="304">
        <f t="shared" si="9"/>
        <v>1</v>
      </c>
      <c r="AH52" s="304">
        <f t="shared" si="9"/>
        <v>1</v>
      </c>
      <c r="AI52" s="304">
        <f t="shared" si="9"/>
        <v>1</v>
      </c>
      <c r="AJ52" s="304">
        <f t="shared" si="9"/>
        <v>1</v>
      </c>
      <c r="AK52" s="304">
        <f t="shared" si="9"/>
        <v>1</v>
      </c>
      <c r="AL52" s="304">
        <f t="shared" si="9"/>
        <v>1</v>
      </c>
      <c r="AM52" s="304">
        <f t="shared" si="9"/>
        <v>1</v>
      </c>
      <c r="AN52" s="304">
        <f t="shared" si="9"/>
        <v>1</v>
      </c>
      <c r="AO52" s="304">
        <f t="shared" si="9"/>
        <v>1</v>
      </c>
      <c r="AP52" s="304">
        <f t="shared" si="9"/>
        <v>1</v>
      </c>
      <c r="AQ52" s="304">
        <f t="shared" si="9"/>
        <v>1</v>
      </c>
      <c r="AR52" s="304">
        <f t="shared" si="9"/>
        <v>1</v>
      </c>
      <c r="AS52" s="304">
        <f t="shared" si="9"/>
        <v>1</v>
      </c>
      <c r="AT52" s="304">
        <f t="shared" si="9"/>
        <v>1</v>
      </c>
      <c r="AU52" s="304">
        <f t="shared" si="9"/>
        <v>1</v>
      </c>
      <c r="AV52" s="304">
        <f t="shared" si="9"/>
        <v>1</v>
      </c>
      <c r="AW52" s="304">
        <f t="shared" si="9"/>
        <v>1</v>
      </c>
      <c r="AX52" s="304">
        <f t="shared" si="9"/>
        <v>1</v>
      </c>
      <c r="AY52" s="304">
        <f t="shared" si="9"/>
        <v>1</v>
      </c>
    </row>
    <row r="53" spans="1:74" ht="14" thickBot="1"/>
    <row r="54" spans="1:74" ht="14.5">
      <c r="A54" s="146" t="s">
        <v>277</v>
      </c>
      <c r="B54" s="25"/>
      <c r="C54" s="264" t="s">
        <v>278</v>
      </c>
      <c r="D54" s="25"/>
      <c r="E54" s="265" t="s">
        <v>279</v>
      </c>
    </row>
    <row r="55" spans="1:74">
      <c r="A55" s="147" t="s">
        <v>280</v>
      </c>
      <c r="B55"/>
      <c r="C55" s="148" t="s">
        <v>281</v>
      </c>
      <c r="D55"/>
      <c r="E55" s="128" t="s">
        <v>282</v>
      </c>
    </row>
    <row r="56" spans="1:74">
      <c r="A56" s="147" t="s">
        <v>283</v>
      </c>
      <c r="B56"/>
      <c r="C56" s="148" t="s">
        <v>284</v>
      </c>
      <c r="D56"/>
      <c r="E56" s="128" t="s">
        <v>285</v>
      </c>
    </row>
    <row r="57" spans="1:74">
      <c r="A57" s="147" t="s">
        <v>286</v>
      </c>
      <c r="B57"/>
      <c r="C57" s="148" t="s">
        <v>287</v>
      </c>
      <c r="D57"/>
      <c r="E57" s="128" t="s">
        <v>288</v>
      </c>
    </row>
    <row r="58" spans="1:74">
      <c r="A58" s="147" t="s">
        <v>289</v>
      </c>
      <c r="B58"/>
      <c r="C58" s="148" t="s">
        <v>290</v>
      </c>
      <c r="D58"/>
      <c r="E58" s="128" t="s">
        <v>291</v>
      </c>
    </row>
    <row r="59" spans="1:74">
      <c r="A59" s="147" t="s">
        <v>292</v>
      </c>
      <c r="B59"/>
      <c r="C59" s="148" t="s">
        <v>293</v>
      </c>
      <c r="D59"/>
      <c r="E59" s="128"/>
    </row>
    <row r="60" spans="1:74">
      <c r="A60" s="147" t="s">
        <v>294</v>
      </c>
      <c r="B60"/>
      <c r="C60" s="148" t="s">
        <v>295</v>
      </c>
      <c r="D60"/>
      <c r="E60" s="128"/>
    </row>
    <row r="61" spans="1:74">
      <c r="A61" s="147" t="s">
        <v>296</v>
      </c>
      <c r="B61"/>
      <c r="C61" s="148" t="s">
        <v>297</v>
      </c>
      <c r="D61"/>
      <c r="E61" s="128"/>
    </row>
    <row r="62" spans="1:74">
      <c r="A62" s="147" t="s">
        <v>298</v>
      </c>
      <c r="B62"/>
      <c r="D62"/>
      <c r="E62" s="128"/>
    </row>
    <row r="63" spans="1:74">
      <c r="A63" s="147" t="s">
        <v>299</v>
      </c>
      <c r="B63"/>
      <c r="C63" s="4" t="s">
        <v>300</v>
      </c>
      <c r="D63"/>
      <c r="E63" s="128"/>
    </row>
    <row r="64" spans="1:74">
      <c r="A64" s="147" t="s">
        <v>301</v>
      </c>
      <c r="B64"/>
      <c r="C64" s="148" t="s">
        <v>302</v>
      </c>
      <c r="D64"/>
      <c r="E64" s="128"/>
    </row>
    <row r="65" spans="1:5">
      <c r="A65" s="147" t="s">
        <v>303</v>
      </c>
      <c r="B65"/>
      <c r="C65" s="148" t="s">
        <v>304</v>
      </c>
      <c r="D65"/>
      <c r="E65" s="128"/>
    </row>
    <row r="66" spans="1:5">
      <c r="A66" s="147" t="s">
        <v>305</v>
      </c>
      <c r="B66"/>
      <c r="C66"/>
      <c r="D66"/>
      <c r="E66" s="128"/>
    </row>
    <row r="67" spans="1:5">
      <c r="A67" s="147" t="s">
        <v>306</v>
      </c>
      <c r="B67"/>
      <c r="C67"/>
      <c r="D67"/>
      <c r="E67" s="128"/>
    </row>
    <row r="68" spans="1:5">
      <c r="A68" s="147" t="s">
        <v>307</v>
      </c>
      <c r="B68"/>
      <c r="C68"/>
      <c r="D68"/>
      <c r="E68" s="128"/>
    </row>
    <row r="69" spans="1:5">
      <c r="A69" s="147" t="s">
        <v>308</v>
      </c>
      <c r="B69"/>
      <c r="C69"/>
      <c r="D69"/>
      <c r="E69" s="128"/>
    </row>
    <row r="70" spans="1:5">
      <c r="A70" s="147" t="s">
        <v>309</v>
      </c>
      <c r="B70"/>
      <c r="C70"/>
      <c r="D70"/>
      <c r="E70" s="128"/>
    </row>
    <row r="71" spans="1:5">
      <c r="A71" s="147" t="s">
        <v>310</v>
      </c>
      <c r="B71"/>
      <c r="C71"/>
      <c r="D71"/>
      <c r="E71" s="128"/>
    </row>
    <row r="72" spans="1:5">
      <c r="A72" s="147" t="s">
        <v>311</v>
      </c>
      <c r="B72"/>
      <c r="C72"/>
      <c r="D72"/>
      <c r="E72" s="128"/>
    </row>
    <row r="73" spans="1:5">
      <c r="A73" s="147" t="s">
        <v>312</v>
      </c>
      <c r="B73"/>
      <c r="C73"/>
      <c r="D73"/>
      <c r="E73" s="128"/>
    </row>
    <row r="74" spans="1:5">
      <c r="A74" s="147" t="s">
        <v>313</v>
      </c>
      <c r="B74"/>
      <c r="C74"/>
      <c r="D74"/>
      <c r="E74" s="128"/>
    </row>
    <row r="75" spans="1:5">
      <c r="A75" s="147" t="s">
        <v>314</v>
      </c>
      <c r="B75"/>
      <c r="C75"/>
      <c r="D75"/>
      <c r="E75" s="128"/>
    </row>
    <row r="76" spans="1:5">
      <c r="A76" s="147" t="s">
        <v>315</v>
      </c>
      <c r="B76"/>
      <c r="C76"/>
      <c r="D76"/>
      <c r="E76" s="128"/>
    </row>
    <row r="77" spans="1:5">
      <c r="A77" s="147" t="s">
        <v>316</v>
      </c>
      <c r="B77"/>
      <c r="C77"/>
      <c r="D77"/>
      <c r="E77" s="128"/>
    </row>
    <row r="78" spans="1:5" ht="14" thickBot="1">
      <c r="A78" s="149" t="s">
        <v>317</v>
      </c>
      <c r="B78" s="7"/>
      <c r="C78" s="7"/>
      <c r="D78" s="7"/>
      <c r="E78" s="126"/>
    </row>
  </sheetData>
  <mergeCells count="29">
    <mergeCell ref="D6:D7"/>
    <mergeCell ref="E6:G7"/>
    <mergeCell ref="H6:J7"/>
    <mergeCell ref="E13:G13"/>
    <mergeCell ref="A6:A7"/>
    <mergeCell ref="C6:C7"/>
    <mergeCell ref="H13:J13"/>
    <mergeCell ref="B47:C47"/>
    <mergeCell ref="B46:C46"/>
    <mergeCell ref="B40:C40"/>
    <mergeCell ref="B41:C41"/>
    <mergeCell ref="B43:C43"/>
    <mergeCell ref="B44:C44"/>
    <mergeCell ref="B45:C45"/>
    <mergeCell ref="E14:G14"/>
    <mergeCell ref="H14:J14"/>
    <mergeCell ref="E15:G15"/>
    <mergeCell ref="H15:J15"/>
    <mergeCell ref="E16:G16"/>
    <mergeCell ref="H16:J16"/>
    <mergeCell ref="E17:G17"/>
    <mergeCell ref="H17:J17"/>
    <mergeCell ref="B42:C42"/>
    <mergeCell ref="B38:C38"/>
    <mergeCell ref="B39:C39"/>
    <mergeCell ref="E20:F20"/>
    <mergeCell ref="H20:J20"/>
    <mergeCell ref="E21:F21"/>
    <mergeCell ref="H21:J21"/>
  </mergeCells>
  <conditionalFormatting sqref="B31:AD31">
    <cfRule type="cellIs" dxfId="0" priority="1" operator="equal">
      <formula>FALSE()</formula>
    </cfRule>
  </conditionalFormatting>
  <hyperlinks>
    <hyperlink ref="C29" r:id="rId1" xr:uid="{B62DB8CF-8E1D-47C2-850C-86226457CEFB}"/>
    <hyperlink ref="B41:C41" r:id="rId2" display="Green Book supplementary guidance: valuation of energy use and greenhouse gas emissions for appraisal (data tables 1-19, see table 3, central values)" xr:uid="{15F35748-58C0-4875-BB19-AEFE491AC9DF}"/>
    <hyperlink ref="B39" r:id="rId3" display="https://assets.publishing.service.gov.uk/media/647f50dd103ca60013039a8a/2023-ghg-cf-methodology-paper.pdf" xr:uid="{844E1203-F2FC-4101-A308-4C3395D586D2}"/>
    <hyperlink ref="B39:C39" r:id="rId4" display="2023 Government Greenhouse Gas Conversion Factors for Company Reporting (see table 9, column Total, under &quot;For electricity CONSUMED (including grid losses)&quot;, from 2010 to 2021)" xr:uid="{B57B273D-13A5-45B6-980F-E6C353B14953}"/>
    <hyperlink ref="E13" r:id="rId5" xr:uid="{2B291EB8-301D-45C4-AB7A-F4BB5100E231}"/>
    <hyperlink ref="E13:G13" r:id="rId6" display="HMRC Green Book (see Discount Factors spreadsheet 'Standard Discount Factors' tab" xr:uid="{05771C0B-0016-4C83-A107-1F127A3CD600}"/>
    <hyperlink ref="E14" r:id="rId7" xr:uid="{E491B461-C035-43B9-8348-569358E63ADE}"/>
    <hyperlink ref="E15" r:id="rId8" xr:uid="{CDF339DC-CE8A-49B0-9842-FCB1379E57BE}"/>
    <hyperlink ref="E16" r:id="rId9" xr:uid="{13A285D5-398E-4881-8113-675C508C9BEA}"/>
    <hyperlink ref="E14:G16" r:id="rId10" display="HMRC Green Book (see Discount Factors spreadsheet 'Standard Discount Factors' tab" xr:uid="{3DA40ECB-6B62-41EE-86A6-B1ACCF2F4FB0}"/>
    <hyperlink ref="E20" r:id="rId11" display="Health and Safety Executive Link" xr:uid="{8885F079-F21A-4921-93CD-48785BE384F1}"/>
    <hyperlink ref="E20:F20" r:id="rId12" display="Health and Safety Executive Link" xr:uid="{45030B6E-94AF-4B14-8044-1F9C62FE6D9F}"/>
    <hyperlink ref="G20" r:id="rId13" location=":~:text=The%20total%20of%20135%20worker,for%202020%2F21%20was%20145." display="HSE Work-related fatality figures published" xr:uid="{61BAD291-5837-401C-AFCE-AEAD61E35E61}"/>
    <hyperlink ref="E21" r:id="rId14" display="Health and Safety Executive Link" xr:uid="{3153EDAD-359C-490E-9067-9B90BCE5167A}"/>
    <hyperlink ref="E21:F21" r:id="rId15" display="Health and Safety Executive Link" xr:uid="{B162121C-6E97-462B-A635-3B0C2F11DCFA}"/>
    <hyperlink ref="G21" r:id="rId16" xr:uid="{9BF86369-B4BB-4900-AFED-3B6456224FAA}"/>
    <hyperlink ref="B43:C43" r:id="rId17" display="Green Book supplementary guidance: valuation of energy use and greenhouse gas emissions for appraisal (data tables 1-19, see table 3, central values)" xr:uid="{F74290DB-2834-40B7-A9E1-AEDC0015C121}"/>
    <hyperlink ref="B45:C45" r:id="rId18" display="Green Book supplementary guidance: valuation of energy use and greenhouse gas emissions for appraisal (data tables 1-19, see table 3, central values)" xr:uid="{3F12380D-DB3F-4517-84DA-A9CCF3837ABE}"/>
    <hyperlink ref="E23" r:id="rId19" xr:uid="{E942D3B3-9AF6-4378-AC2B-793D56533775}"/>
    <hyperlink ref="E22" r:id="rId20" display="https://www.ofgem.gov.uk/sites/default/files/docs/2021/04/dno_common_network_asset_indices_methodology_v2.1_final_01-04-2021.pdf" xr:uid="{C2FB76B2-D2DB-49AD-BC88-5C63DEA810CC}"/>
  </hyperlinks>
  <pageMargins left="0.7" right="0.7" top="0.75" bottom="0.75" header="0.3" footer="0.3"/>
  <ignoredErrors>
    <ignoredError sqref="AJ41:BH41 AJ43:BH43 AJ45:BH45" formulaRange="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theme="4" tint="0.59999389629810485"/>
  </sheetPr>
  <dimension ref="A1:G33"/>
  <sheetViews>
    <sheetView zoomScale="80" zoomScaleNormal="80" workbookViewId="0">
      <selection activeCell="B10" sqref="B10"/>
    </sheetView>
  </sheetViews>
  <sheetFormatPr defaultRowHeight="13.5"/>
  <cols>
    <col min="1" max="1" width="39" customWidth="1"/>
    <col min="2" max="2" width="56.15234375" bestFit="1" customWidth="1"/>
    <col min="3" max="3" width="14.4609375" bestFit="1" customWidth="1"/>
    <col min="4" max="4" width="47.84375" customWidth="1"/>
    <col min="5" max="7" width="12.61328125" customWidth="1"/>
  </cols>
  <sheetData>
    <row r="1" spans="1:7" s="364" customFormat="1" ht="56.9" customHeight="1"/>
    <row r="2" spans="1:7">
      <c r="A2" s="1"/>
    </row>
    <row r="3" spans="1:7">
      <c r="A3" s="405" t="s">
        <v>318</v>
      </c>
      <c r="B3" s="405"/>
      <c r="C3" s="405"/>
      <c r="D3" s="405"/>
      <c r="E3" s="405"/>
      <c r="F3" s="405"/>
      <c r="G3" s="405"/>
    </row>
    <row r="4" spans="1:7">
      <c r="A4" s="1"/>
      <c r="B4" s="1"/>
      <c r="C4" s="1"/>
      <c r="D4" s="1"/>
      <c r="E4" s="1"/>
      <c r="F4" s="1"/>
      <c r="G4" s="1"/>
    </row>
    <row r="5" spans="1:7">
      <c r="A5" s="1"/>
      <c r="B5" s="27"/>
      <c r="C5" s="1"/>
      <c r="D5" s="1"/>
      <c r="E5" s="1"/>
      <c r="F5" s="1"/>
      <c r="G5" s="1"/>
    </row>
    <row r="6" spans="1:7">
      <c r="A6" s="1"/>
      <c r="B6" s="27"/>
      <c r="C6" s="1"/>
      <c r="D6" s="1"/>
      <c r="E6" s="1"/>
      <c r="F6" s="1"/>
      <c r="G6" s="1"/>
    </row>
    <row r="8" spans="1:7">
      <c r="A8" s="5" t="s">
        <v>319</v>
      </c>
      <c r="B8" s="5" t="s">
        <v>320</v>
      </c>
      <c r="C8" s="5" t="s">
        <v>321</v>
      </c>
      <c r="D8" s="5" t="s">
        <v>322</v>
      </c>
      <c r="E8" s="406" t="s">
        <v>323</v>
      </c>
      <c r="F8" s="406"/>
      <c r="G8" s="406"/>
    </row>
    <row r="9" spans="1:7" ht="108">
      <c r="A9" s="326" t="s">
        <v>324</v>
      </c>
      <c r="B9" s="327" t="s">
        <v>325</v>
      </c>
      <c r="C9" s="326" t="s">
        <v>326</v>
      </c>
      <c r="D9" s="60" t="s">
        <v>327</v>
      </c>
      <c r="E9" s="402" t="s">
        <v>328</v>
      </c>
      <c r="F9" s="403"/>
      <c r="G9" s="404"/>
    </row>
    <row r="10" spans="1:7" ht="108">
      <c r="A10" s="60" t="s">
        <v>329</v>
      </c>
      <c r="B10" s="328" t="s">
        <v>325</v>
      </c>
      <c r="C10" s="326" t="s">
        <v>326</v>
      </c>
      <c r="D10" s="60" t="s">
        <v>330</v>
      </c>
      <c r="E10" s="402" t="s">
        <v>331</v>
      </c>
      <c r="F10" s="403"/>
      <c r="G10" s="404"/>
    </row>
    <row r="11" spans="1:7">
      <c r="A11" s="60"/>
      <c r="B11" s="60"/>
      <c r="C11" s="60"/>
      <c r="D11" s="60"/>
      <c r="E11" s="402"/>
      <c r="F11" s="403"/>
      <c r="G11" s="404"/>
    </row>
    <row r="12" spans="1:7">
      <c r="A12" s="60"/>
      <c r="B12" s="60"/>
      <c r="C12" s="60"/>
      <c r="D12" s="60"/>
      <c r="E12" s="402"/>
      <c r="F12" s="403"/>
      <c r="G12" s="404"/>
    </row>
    <row r="13" spans="1:7">
      <c r="A13" s="60"/>
      <c r="B13" s="60"/>
      <c r="C13" s="60"/>
      <c r="D13" s="60"/>
      <c r="E13" s="402"/>
      <c r="F13" s="403"/>
      <c r="G13" s="404"/>
    </row>
    <row r="14" spans="1:7">
      <c r="A14" s="60"/>
      <c r="B14" s="60"/>
      <c r="C14" s="60"/>
      <c r="D14" s="60"/>
      <c r="E14" s="402"/>
      <c r="F14" s="403"/>
      <c r="G14" s="404"/>
    </row>
    <row r="15" spans="1:7">
      <c r="A15" s="60"/>
      <c r="B15" s="60"/>
      <c r="C15" s="60"/>
      <c r="D15" s="60"/>
      <c r="E15" s="402"/>
      <c r="F15" s="403"/>
      <c r="G15" s="404"/>
    </row>
    <row r="16" spans="1:7">
      <c r="A16" s="60"/>
      <c r="B16" s="60"/>
      <c r="C16" s="60"/>
      <c r="D16" s="60"/>
      <c r="E16" s="402"/>
      <c r="F16" s="403"/>
      <c r="G16" s="404"/>
    </row>
    <row r="17" spans="1:7">
      <c r="A17" s="60"/>
      <c r="B17" s="60"/>
      <c r="C17" s="60"/>
      <c r="D17" s="60"/>
      <c r="E17" s="402"/>
      <c r="F17" s="403"/>
      <c r="G17" s="404"/>
    </row>
    <row r="18" spans="1:7">
      <c r="A18" s="60"/>
      <c r="B18" s="60"/>
      <c r="C18" s="60"/>
      <c r="D18" s="60"/>
      <c r="E18" s="402"/>
      <c r="F18" s="403"/>
      <c r="G18" s="404"/>
    </row>
    <row r="19" spans="1:7">
      <c r="A19" s="60"/>
      <c r="B19" s="60"/>
      <c r="C19" s="60"/>
      <c r="D19" s="60"/>
      <c r="E19" s="402"/>
      <c r="F19" s="403"/>
      <c r="G19" s="404"/>
    </row>
    <row r="20" spans="1:7">
      <c r="A20" s="60"/>
      <c r="B20" s="60"/>
      <c r="C20" s="60"/>
      <c r="D20" s="60"/>
      <c r="E20" s="402"/>
      <c r="F20" s="403"/>
      <c r="G20" s="404"/>
    </row>
    <row r="21" spans="1:7">
      <c r="A21" s="60"/>
      <c r="B21" s="60"/>
      <c r="C21" s="60"/>
      <c r="D21" s="60"/>
      <c r="E21" s="402"/>
      <c r="F21" s="403"/>
      <c r="G21" s="404"/>
    </row>
    <row r="22" spans="1:7">
      <c r="A22" s="60"/>
      <c r="B22" s="60"/>
      <c r="C22" s="60"/>
      <c r="D22" s="60"/>
      <c r="E22" s="402"/>
      <c r="F22" s="403"/>
      <c r="G22" s="404"/>
    </row>
    <row r="23" spans="1:7">
      <c r="A23" s="60"/>
      <c r="B23" s="60"/>
      <c r="C23" s="60"/>
      <c r="D23" s="60"/>
      <c r="E23" s="402"/>
      <c r="F23" s="403"/>
      <c r="G23" s="404"/>
    </row>
    <row r="24" spans="1:7">
      <c r="A24" s="60"/>
      <c r="B24" s="60"/>
      <c r="C24" s="60"/>
      <c r="D24" s="60"/>
      <c r="E24" s="402"/>
      <c r="F24" s="403"/>
      <c r="G24" s="404"/>
    </row>
    <row r="25" spans="1:7">
      <c r="A25" s="60"/>
      <c r="B25" s="60"/>
      <c r="C25" s="60"/>
      <c r="D25" s="60"/>
      <c r="E25" s="402"/>
      <c r="F25" s="403"/>
      <c r="G25" s="404"/>
    </row>
    <row r="26" spans="1:7">
      <c r="A26" s="60"/>
      <c r="B26" s="60"/>
      <c r="C26" s="60"/>
      <c r="D26" s="60"/>
      <c r="E26" s="402"/>
      <c r="F26" s="403"/>
      <c r="G26" s="404"/>
    </row>
    <row r="27" spans="1:7">
      <c r="A27" s="60"/>
      <c r="B27" s="60"/>
      <c r="C27" s="60"/>
      <c r="D27" s="60"/>
      <c r="E27" s="402"/>
      <c r="F27" s="403"/>
      <c r="G27" s="404"/>
    </row>
    <row r="28" spans="1:7">
      <c r="A28" s="60"/>
      <c r="B28" s="60"/>
      <c r="C28" s="60"/>
      <c r="D28" s="60"/>
      <c r="E28" s="402"/>
      <c r="F28" s="403"/>
      <c r="G28" s="404"/>
    </row>
    <row r="29" spans="1:7">
      <c r="A29" s="60"/>
      <c r="B29" s="60"/>
      <c r="C29" s="60"/>
      <c r="D29" s="60"/>
      <c r="E29" s="402"/>
      <c r="F29" s="403"/>
      <c r="G29" s="404"/>
    </row>
    <row r="30" spans="1:7">
      <c r="A30" s="60"/>
      <c r="B30" s="60"/>
      <c r="C30" s="60"/>
      <c r="D30" s="60"/>
      <c r="E30" s="402"/>
      <c r="F30" s="403"/>
      <c r="G30" s="404"/>
    </row>
    <row r="31" spans="1:7">
      <c r="A31" s="60"/>
      <c r="B31" s="60"/>
      <c r="C31" s="60"/>
      <c r="D31" s="60"/>
      <c r="E31" s="402"/>
      <c r="F31" s="403"/>
      <c r="G31" s="404"/>
    </row>
    <row r="32" spans="1:7">
      <c r="A32" s="60"/>
      <c r="B32" s="60"/>
      <c r="C32" s="60"/>
      <c r="D32" s="60"/>
      <c r="E32" s="402"/>
      <c r="F32" s="403"/>
      <c r="G32" s="404"/>
    </row>
    <row r="33" spans="1:7">
      <c r="A33" s="60"/>
      <c r="B33" s="60"/>
      <c r="C33" s="60"/>
      <c r="D33" s="60"/>
      <c r="E33" s="402"/>
      <c r="F33" s="403"/>
      <c r="G33" s="404"/>
    </row>
  </sheetData>
  <mergeCells count="28">
    <mergeCell ref="E11:G11"/>
    <mergeCell ref="A1:XFD1"/>
    <mergeCell ref="A3:G3"/>
    <mergeCell ref="E8:G8"/>
    <mergeCell ref="E9:G9"/>
    <mergeCell ref="E10:G10"/>
    <mergeCell ref="E23:G23"/>
    <mergeCell ref="E12:G12"/>
    <mergeCell ref="E13:G13"/>
    <mergeCell ref="E14:G14"/>
    <mergeCell ref="E15:G15"/>
    <mergeCell ref="E16:G16"/>
    <mergeCell ref="E17:G17"/>
    <mergeCell ref="E18:G18"/>
    <mergeCell ref="E19:G19"/>
    <mergeCell ref="E20:G20"/>
    <mergeCell ref="E21:G21"/>
    <mergeCell ref="E22:G22"/>
    <mergeCell ref="E30:G30"/>
    <mergeCell ref="E31:G31"/>
    <mergeCell ref="E32:G32"/>
    <mergeCell ref="E33:G33"/>
    <mergeCell ref="E24:G24"/>
    <mergeCell ref="E25:G25"/>
    <mergeCell ref="E26:G26"/>
    <mergeCell ref="E27:G27"/>
    <mergeCell ref="E28:G28"/>
    <mergeCell ref="E29:G29"/>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A00-000000000000}">
          <x14:formula1>
            <xm:f>#REF!</xm:f>
          </x14:formula1>
          <xm:sqref>C11:C33</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7">
    <tabColor rgb="FFFF0000"/>
    <pageSetUpPr autoPageBreaks="0"/>
  </sheetPr>
  <dimension ref="A1:BB347"/>
  <sheetViews>
    <sheetView zoomScale="80" zoomScaleNormal="80" workbookViewId="0">
      <selection activeCell="G214" sqref="G214"/>
    </sheetView>
  </sheetViews>
  <sheetFormatPr defaultColWidth="9" defaultRowHeight="13.5" outlineLevelRow="3"/>
  <cols>
    <col min="1" max="1" width="31.3828125" customWidth="1"/>
    <col min="2" max="2" width="32.84375" customWidth="1"/>
    <col min="3" max="3" width="23.61328125" customWidth="1"/>
    <col min="4" max="4" width="18.3828125" customWidth="1"/>
    <col min="5" max="5" width="21.3828125" bestFit="1" customWidth="1"/>
    <col min="6" max="6" width="19.61328125" bestFit="1" customWidth="1"/>
    <col min="7" max="7" width="15.765625" customWidth="1"/>
    <col min="8" max="49" width="14.61328125" customWidth="1"/>
    <col min="50" max="62" width="9" customWidth="1"/>
  </cols>
  <sheetData>
    <row r="1" spans="1:21" ht="56.9" customHeight="1" thickBot="1"/>
    <row r="2" spans="1:21" ht="15" customHeight="1" thickBot="1">
      <c r="A2" s="12" t="s">
        <v>80</v>
      </c>
      <c r="F2" s="24"/>
      <c r="G2" s="10"/>
      <c r="I2" s="436" t="s">
        <v>332</v>
      </c>
      <c r="J2" s="437"/>
      <c r="K2" s="437"/>
      <c r="L2" s="437"/>
      <c r="M2" s="437"/>
      <c r="N2" s="437"/>
      <c r="O2" s="437"/>
      <c r="P2" s="437"/>
      <c r="Q2" s="437"/>
      <c r="R2" s="437"/>
      <c r="S2" s="437"/>
      <c r="T2" s="437"/>
      <c r="U2" s="438"/>
    </row>
    <row r="3" spans="1:21" ht="13.5" customHeight="1" outlineLevel="1" thickBot="1">
      <c r="A3" s="3"/>
      <c r="B3" s="7"/>
      <c r="F3" s="24"/>
      <c r="G3" s="10"/>
      <c r="I3" s="439" t="s">
        <v>333</v>
      </c>
      <c r="J3" s="440"/>
      <c r="K3" s="440"/>
      <c r="L3" s="440"/>
      <c r="M3" s="440"/>
      <c r="N3" s="441"/>
      <c r="O3" s="1"/>
      <c r="P3" s="445" t="s">
        <v>334</v>
      </c>
      <c r="Q3" s="446"/>
      <c r="R3" s="446"/>
      <c r="S3" s="446"/>
      <c r="T3" s="446"/>
      <c r="U3" s="447"/>
    </row>
    <row r="4" spans="1:21" ht="56.25" customHeight="1" outlineLevel="1">
      <c r="A4" s="31" t="s">
        <v>157</v>
      </c>
      <c r="B4" s="86" t="s">
        <v>125</v>
      </c>
      <c r="E4" s="53" t="s">
        <v>335</v>
      </c>
      <c r="F4" s="91">
        <v>45632</v>
      </c>
      <c r="G4" s="28"/>
      <c r="H4" s="10"/>
      <c r="I4" s="442"/>
      <c r="J4" s="443"/>
      <c r="K4" s="443"/>
      <c r="L4" s="443"/>
      <c r="M4" s="443"/>
      <c r="N4" s="444"/>
      <c r="P4" s="448"/>
      <c r="Q4" s="449"/>
      <c r="R4" s="449"/>
      <c r="S4" s="449"/>
      <c r="T4" s="449"/>
      <c r="U4" s="450"/>
    </row>
    <row r="5" spans="1:21" outlineLevel="1">
      <c r="A5" s="13" t="s">
        <v>336</v>
      </c>
      <c r="B5" s="316" t="s">
        <v>337</v>
      </c>
      <c r="E5" s="14"/>
      <c r="H5" s="10"/>
      <c r="I5" s="451" t="s">
        <v>162</v>
      </c>
      <c r="J5" s="452"/>
      <c r="K5" s="452"/>
      <c r="L5" s="452"/>
      <c r="M5" s="452"/>
      <c r="N5" s="453"/>
      <c r="P5" s="451" t="s">
        <v>338</v>
      </c>
      <c r="Q5" s="463"/>
      <c r="R5" s="463"/>
      <c r="S5" s="463"/>
      <c r="T5" s="463"/>
      <c r="U5" s="464"/>
    </row>
    <row r="6" spans="1:21" outlineLevel="1">
      <c r="A6" s="13" t="s">
        <v>339</v>
      </c>
      <c r="B6" s="316" t="s">
        <v>340</v>
      </c>
      <c r="E6" s="53" t="s">
        <v>341</v>
      </c>
      <c r="F6" s="90" t="s">
        <v>342</v>
      </c>
      <c r="H6" s="10"/>
      <c r="I6" s="454"/>
      <c r="J6" s="455"/>
      <c r="K6" s="455"/>
      <c r="L6" s="455"/>
      <c r="M6" s="455"/>
      <c r="N6" s="456"/>
      <c r="P6" s="465"/>
      <c r="Q6" s="466"/>
      <c r="R6" s="466"/>
      <c r="S6" s="466"/>
      <c r="T6" s="466"/>
      <c r="U6" s="467"/>
    </row>
    <row r="7" spans="1:21" outlineLevel="1">
      <c r="A7" s="13" t="s">
        <v>343</v>
      </c>
      <c r="B7" s="316" t="s">
        <v>173</v>
      </c>
      <c r="E7" s="14"/>
      <c r="H7" s="10"/>
      <c r="I7" s="454"/>
      <c r="J7" s="455"/>
      <c r="K7" s="455"/>
      <c r="L7" s="455"/>
      <c r="M7" s="455"/>
      <c r="N7" s="456"/>
      <c r="P7" s="465"/>
      <c r="Q7" s="466"/>
      <c r="R7" s="466"/>
      <c r="S7" s="466"/>
      <c r="T7" s="466"/>
      <c r="U7" s="467"/>
    </row>
    <row r="8" spans="1:21" ht="41" outlineLevel="1" thickBot="1">
      <c r="A8" s="34" t="s">
        <v>344</v>
      </c>
      <c r="B8" s="89" t="s">
        <v>345</v>
      </c>
      <c r="E8" s="14"/>
      <c r="H8" s="10"/>
      <c r="I8" s="454"/>
      <c r="J8" s="455"/>
      <c r="K8" s="455"/>
      <c r="L8" s="455"/>
      <c r="M8" s="455"/>
      <c r="N8" s="456"/>
      <c r="P8" s="465"/>
      <c r="Q8" s="466"/>
      <c r="R8" s="466"/>
      <c r="S8" s="466"/>
      <c r="T8" s="466"/>
      <c r="U8" s="467"/>
    </row>
    <row r="9" spans="1:21" outlineLevel="1">
      <c r="E9" s="14"/>
      <c r="H9" s="10"/>
      <c r="I9" s="454"/>
      <c r="J9" s="455"/>
      <c r="K9" s="455"/>
      <c r="L9" s="455"/>
      <c r="M9" s="455"/>
      <c r="N9" s="456"/>
      <c r="P9" s="465"/>
      <c r="Q9" s="466"/>
      <c r="R9" s="466"/>
      <c r="S9" s="466"/>
      <c r="T9" s="466"/>
      <c r="U9" s="467"/>
    </row>
    <row r="10" spans="1:21" ht="14" outlineLevel="1" thickBot="1">
      <c r="A10" s="32" t="s">
        <v>346</v>
      </c>
      <c r="B10" s="35">
        <v>2027</v>
      </c>
      <c r="E10" s="14"/>
      <c r="H10" s="10"/>
      <c r="I10" s="454"/>
      <c r="J10" s="455"/>
      <c r="K10" s="455"/>
      <c r="L10" s="455"/>
      <c r="M10" s="455"/>
      <c r="N10" s="456"/>
      <c r="P10" s="465"/>
      <c r="Q10" s="466"/>
      <c r="R10" s="466"/>
      <c r="S10" s="466"/>
      <c r="T10" s="466"/>
      <c r="U10" s="467"/>
    </row>
    <row r="11" spans="1:21" outlineLevel="1">
      <c r="A11" s="16"/>
      <c r="H11" s="10"/>
      <c r="I11" s="454"/>
      <c r="J11" s="455"/>
      <c r="K11" s="455"/>
      <c r="L11" s="455"/>
      <c r="M11" s="455"/>
      <c r="N11" s="456"/>
      <c r="P11" s="465"/>
      <c r="Q11" s="466"/>
      <c r="R11" s="466"/>
      <c r="S11" s="466"/>
      <c r="T11" s="466"/>
      <c r="U11" s="467"/>
    </row>
    <row r="12" spans="1:21" ht="40.5" outlineLevel="1">
      <c r="A12" s="26" t="s">
        <v>347</v>
      </c>
      <c r="B12" s="26" t="s">
        <v>348</v>
      </c>
      <c r="C12" s="26" t="s">
        <v>349</v>
      </c>
      <c r="D12" s="26" t="s">
        <v>350</v>
      </c>
      <c r="E12" s="26" t="s">
        <v>351</v>
      </c>
      <c r="F12" s="26" t="s">
        <v>352</v>
      </c>
      <c r="G12" s="26" t="s">
        <v>353</v>
      </c>
      <c r="I12" s="454"/>
      <c r="J12" s="455"/>
      <c r="K12" s="455"/>
      <c r="L12" s="455"/>
      <c r="M12" s="455"/>
      <c r="N12" s="456"/>
      <c r="P12" s="465"/>
      <c r="Q12" s="466"/>
      <c r="R12" s="466"/>
      <c r="S12" s="466"/>
      <c r="T12" s="466"/>
      <c r="U12" s="467"/>
    </row>
    <row r="13" spans="1:21" outlineLevel="1">
      <c r="A13" s="58">
        <v>2035</v>
      </c>
      <c r="B13" s="21">
        <f t="shared" ref="B13:B18" si="0">INDEX($E$204:$AW$204,1,MATCH($A13,$E$53:$BB$53,0))</f>
        <v>-60.015640664181646</v>
      </c>
      <c r="C13" s="21">
        <f>B13-Baseline!B13</f>
        <v>0</v>
      </c>
      <c r="D13" s="21">
        <f t="shared" ref="D13:D18" si="1">INDEX($E$205:$AW$205,1,MATCH($A13,$E$53:$BB$53,0))</f>
        <v>-60.009471944162733</v>
      </c>
      <c r="E13" s="21">
        <f>D13-Baseline!D13</f>
        <v>0</v>
      </c>
      <c r="F13" s="21">
        <f t="shared" ref="F13:F18" si="2">INDEX($E$206:$AW$206,1,MATCH($A13,$E$53:$BB$53,0))</f>
        <v>-60.02180813688252</v>
      </c>
      <c r="G13" s="21">
        <f>F13-Baseline!F13</f>
        <v>0</v>
      </c>
      <c r="H13" s="298"/>
      <c r="I13" s="454"/>
      <c r="J13" s="455"/>
      <c r="K13" s="455"/>
      <c r="L13" s="455"/>
      <c r="M13" s="455"/>
      <c r="N13" s="456"/>
      <c r="P13" s="465"/>
      <c r="Q13" s="466"/>
      <c r="R13" s="466"/>
      <c r="S13" s="466"/>
      <c r="T13" s="466"/>
      <c r="U13" s="467"/>
    </row>
    <row r="14" spans="1:21" outlineLevel="1">
      <c r="A14" s="58">
        <v>2040</v>
      </c>
      <c r="B14" s="21">
        <f t="shared" si="0"/>
        <v>-94.079084756913886</v>
      </c>
      <c r="C14" s="21">
        <f>B14-Baseline!B14</f>
        <v>0</v>
      </c>
      <c r="D14" s="21">
        <f t="shared" si="1"/>
        <v>-94.068780773834973</v>
      </c>
      <c r="E14" s="21">
        <f>D14-Baseline!D14</f>
        <v>0</v>
      </c>
      <c r="F14" s="21">
        <f t="shared" si="2"/>
        <v>-94.089398472229206</v>
      </c>
      <c r="G14" s="21">
        <f>F14-Baseline!F14</f>
        <v>0</v>
      </c>
      <c r="I14" s="454"/>
      <c r="J14" s="455"/>
      <c r="K14" s="455"/>
      <c r="L14" s="455"/>
      <c r="M14" s="455"/>
      <c r="N14" s="456"/>
      <c r="P14" s="465"/>
      <c r="Q14" s="466"/>
      <c r="R14" s="466"/>
      <c r="S14" s="466"/>
      <c r="T14" s="466"/>
      <c r="U14" s="467"/>
    </row>
    <row r="15" spans="1:21" outlineLevel="1">
      <c r="A15" s="58">
        <v>2045</v>
      </c>
      <c r="B15" s="21">
        <f t="shared" si="0"/>
        <v>-128.13119065829659</v>
      </c>
      <c r="C15" s="21">
        <f>B15-Baseline!B15</f>
        <v>0</v>
      </c>
      <c r="D15" s="21">
        <f t="shared" si="1"/>
        <v>-128.11611188663025</v>
      </c>
      <c r="E15" s="21">
        <f>D15-Baseline!D15</f>
        <v>0</v>
      </c>
      <c r="F15" s="21">
        <f t="shared" si="2"/>
        <v>-128.14627255448178</v>
      </c>
      <c r="G15" s="21">
        <f>F15-Baseline!F15</f>
        <v>0</v>
      </c>
      <c r="I15" s="454"/>
      <c r="J15" s="455"/>
      <c r="K15" s="455"/>
      <c r="L15" s="455"/>
      <c r="M15" s="455"/>
      <c r="N15" s="456"/>
      <c r="P15" s="465"/>
      <c r="Q15" s="466"/>
      <c r="R15" s="466"/>
      <c r="S15" s="466"/>
      <c r="T15" s="466"/>
      <c r="U15" s="467"/>
    </row>
    <row r="16" spans="1:21" outlineLevel="1">
      <c r="A16" s="58">
        <v>2050</v>
      </c>
      <c r="B16" s="21">
        <f t="shared" si="0"/>
        <v>-162.51865758492204</v>
      </c>
      <c r="C16" s="21">
        <f>B16-Baseline!B16</f>
        <v>0</v>
      </c>
      <c r="D16" s="21">
        <f t="shared" si="1"/>
        <v>-162.49805618206179</v>
      </c>
      <c r="E16" s="21">
        <f>D16-Baseline!D16</f>
        <v>0</v>
      </c>
      <c r="F16" s="21">
        <f t="shared" si="2"/>
        <v>-162.53924853134842</v>
      </c>
      <c r="G16" s="21">
        <f>F16-Baseline!F16</f>
        <v>0</v>
      </c>
      <c r="I16" s="454"/>
      <c r="J16" s="455"/>
      <c r="K16" s="455"/>
      <c r="L16" s="455"/>
      <c r="M16" s="455"/>
      <c r="N16" s="456"/>
      <c r="P16" s="465"/>
      <c r="Q16" s="466"/>
      <c r="R16" s="466"/>
      <c r="S16" s="466"/>
      <c r="T16" s="466"/>
      <c r="U16" s="467"/>
    </row>
    <row r="17" spans="1:21" outlineLevel="1">
      <c r="A17" s="58">
        <v>2060</v>
      </c>
      <c r="B17" s="21">
        <f t="shared" si="0"/>
        <v>-851.81299367601434</v>
      </c>
      <c r="C17" s="21">
        <f>B17-Baseline!B17</f>
        <v>0</v>
      </c>
      <c r="D17" s="21">
        <f t="shared" si="1"/>
        <v>-851.77733973277827</v>
      </c>
      <c r="E17" s="21">
        <f>D17-Baseline!D17</f>
        <v>0</v>
      </c>
      <c r="F17" s="21">
        <f t="shared" si="2"/>
        <v>-851.84849347489296</v>
      </c>
      <c r="G17" s="21">
        <f>F17-Baseline!F17</f>
        <v>0</v>
      </c>
      <c r="I17" s="454"/>
      <c r="J17" s="455"/>
      <c r="K17" s="455"/>
      <c r="L17" s="455"/>
      <c r="M17" s="455"/>
      <c r="N17" s="456"/>
      <c r="P17" s="465"/>
      <c r="Q17" s="466"/>
      <c r="R17" s="466"/>
      <c r="S17" s="466"/>
      <c r="T17" s="466"/>
      <c r="U17" s="467"/>
    </row>
    <row r="18" spans="1:21" outlineLevel="1">
      <c r="A18" s="58">
        <v>2070</v>
      </c>
      <c r="B18" s="21">
        <f t="shared" si="0"/>
        <v>-1627.7168452507422</v>
      </c>
      <c r="C18" s="21">
        <f>B18-Baseline!B18</f>
        <v>0</v>
      </c>
      <c r="D18" s="21">
        <f t="shared" si="1"/>
        <v>-1627.6603618336665</v>
      </c>
      <c r="E18" s="21">
        <f>D18-Baseline!D18</f>
        <v>0</v>
      </c>
      <c r="F18" s="21">
        <f t="shared" si="2"/>
        <v>-1627.7728127109172</v>
      </c>
      <c r="G18" s="21">
        <f>F18-Baseline!F18</f>
        <v>0</v>
      </c>
      <c r="I18" s="457"/>
      <c r="J18" s="458"/>
      <c r="K18" s="458"/>
      <c r="L18" s="458"/>
      <c r="M18" s="458"/>
      <c r="N18" s="459"/>
      <c r="P18" s="468"/>
      <c r="Q18" s="469"/>
      <c r="R18" s="469"/>
      <c r="S18" s="469"/>
      <c r="T18" s="469"/>
      <c r="U18" s="470"/>
    </row>
    <row r="19" spans="1:21" ht="14" outlineLevel="1" thickBot="1">
      <c r="A19" s="426"/>
      <c r="B19" s="426"/>
      <c r="I19" s="250"/>
      <c r="J19" s="251"/>
      <c r="K19" s="251"/>
      <c r="L19" s="251"/>
      <c r="M19" s="251"/>
      <c r="N19" s="251"/>
      <c r="P19" s="249"/>
      <c r="Q19" s="249"/>
      <c r="R19" s="249"/>
      <c r="S19" s="249"/>
      <c r="T19" s="249"/>
      <c r="U19" s="232"/>
    </row>
    <row r="20" spans="1:21" ht="26.25" customHeight="1" outlineLevel="1">
      <c r="A20" s="54" t="s">
        <v>354</v>
      </c>
      <c r="B20" s="324">
        <v>0.33700000000000002</v>
      </c>
      <c r="E20" s="154"/>
      <c r="I20" s="460" t="s">
        <v>355</v>
      </c>
      <c r="J20" s="461"/>
      <c r="K20" s="461"/>
      <c r="L20" s="461"/>
      <c r="M20" s="461"/>
      <c r="N20" s="462"/>
      <c r="P20" s="460" t="s">
        <v>356</v>
      </c>
      <c r="Q20" s="461"/>
      <c r="R20" s="461"/>
      <c r="S20" s="461"/>
      <c r="T20" s="461"/>
      <c r="U20" s="462"/>
    </row>
    <row r="21" spans="1:21" ht="12.75" customHeight="1" outlineLevel="1">
      <c r="A21" s="154"/>
      <c r="B21" s="155"/>
      <c r="I21" s="451" t="s">
        <v>357</v>
      </c>
      <c r="J21" s="463"/>
      <c r="K21" s="463"/>
      <c r="L21" s="463"/>
      <c r="M21" s="463"/>
      <c r="N21" s="464"/>
      <c r="P21" s="451" t="s">
        <v>163</v>
      </c>
      <c r="Q21" s="452"/>
      <c r="R21" s="452"/>
      <c r="S21" s="452"/>
      <c r="T21" s="452"/>
      <c r="U21" s="453"/>
    </row>
    <row r="22" spans="1:21" ht="12.75" customHeight="1" outlineLevel="1">
      <c r="A22" s="154"/>
      <c r="B22" s="155"/>
      <c r="I22" s="465"/>
      <c r="J22" s="466"/>
      <c r="K22" s="466"/>
      <c r="L22" s="466"/>
      <c r="M22" s="466"/>
      <c r="N22" s="467"/>
      <c r="P22" s="454"/>
      <c r="Q22" s="455"/>
      <c r="R22" s="455"/>
      <c r="S22" s="455"/>
      <c r="T22" s="455"/>
      <c r="U22" s="456"/>
    </row>
    <row r="23" spans="1:21" outlineLevel="1">
      <c r="A23" s="154"/>
      <c r="B23" s="408" t="s">
        <v>358</v>
      </c>
      <c r="C23" s="409"/>
      <c r="D23" s="409"/>
      <c r="E23" s="409"/>
      <c r="F23" s="409"/>
      <c r="G23" s="410"/>
      <c r="I23" s="465"/>
      <c r="J23" s="466"/>
      <c r="K23" s="466"/>
      <c r="L23" s="466"/>
      <c r="M23" s="466"/>
      <c r="N23" s="467"/>
      <c r="P23" s="454"/>
      <c r="Q23" s="455"/>
      <c r="R23" s="455"/>
      <c r="S23" s="455"/>
      <c r="T23" s="455"/>
      <c r="U23" s="456"/>
    </row>
    <row r="24" spans="1:21" outlineLevel="1">
      <c r="B24" s="17">
        <v>2027</v>
      </c>
      <c r="C24" s="17">
        <v>2028</v>
      </c>
      <c r="D24" s="17">
        <v>2029</v>
      </c>
      <c r="E24" s="17">
        <v>2030</v>
      </c>
      <c r="F24" s="17">
        <v>2031</v>
      </c>
      <c r="G24" s="17" t="s">
        <v>359</v>
      </c>
      <c r="I24" s="465"/>
      <c r="J24" s="466"/>
      <c r="K24" s="466"/>
      <c r="L24" s="466"/>
      <c r="M24" s="466"/>
      <c r="N24" s="467"/>
      <c r="P24" s="454"/>
      <c r="Q24" s="455"/>
      <c r="R24" s="455"/>
      <c r="S24" s="455"/>
      <c r="T24" s="455"/>
      <c r="U24" s="456"/>
    </row>
    <row r="25" spans="1:21" ht="14" outlineLevel="1" thickBot="1">
      <c r="B25" s="30" t="s">
        <v>360</v>
      </c>
      <c r="C25" s="30" t="s">
        <v>360</v>
      </c>
      <c r="D25" s="30" t="s">
        <v>360</v>
      </c>
      <c r="E25" s="30" t="s">
        <v>360</v>
      </c>
      <c r="F25" s="30" t="s">
        <v>360</v>
      </c>
      <c r="G25" s="30" t="s">
        <v>360</v>
      </c>
      <c r="I25" s="465"/>
      <c r="J25" s="466"/>
      <c r="K25" s="466"/>
      <c r="L25" s="466"/>
      <c r="M25" s="466"/>
      <c r="N25" s="467"/>
      <c r="P25" s="454"/>
      <c r="Q25" s="455"/>
      <c r="R25" s="455"/>
      <c r="S25" s="455"/>
      <c r="T25" s="455"/>
      <c r="U25" s="456"/>
    </row>
    <row r="26" spans="1:21" outlineLevel="1">
      <c r="A26" s="54" t="s">
        <v>361</v>
      </c>
      <c r="B26" s="21">
        <f>E64</f>
        <v>0</v>
      </c>
      <c r="C26" s="21">
        <f>F64</f>
        <v>0</v>
      </c>
      <c r="D26" s="21">
        <f>G64</f>
        <v>0</v>
      </c>
      <c r="E26" s="21">
        <f>H64</f>
        <v>0</v>
      </c>
      <c r="F26" s="21">
        <f>I64</f>
        <v>0</v>
      </c>
      <c r="G26" s="21">
        <f>SUM(J64:BB64)</f>
        <v>0</v>
      </c>
      <c r="I26" s="465"/>
      <c r="J26" s="466"/>
      <c r="K26" s="466"/>
      <c r="L26" s="466"/>
      <c r="M26" s="466"/>
      <c r="N26" s="467"/>
      <c r="P26" s="454"/>
      <c r="Q26" s="455"/>
      <c r="R26" s="455"/>
      <c r="S26" s="455"/>
      <c r="T26" s="455"/>
      <c r="U26" s="456"/>
    </row>
    <row r="27" spans="1:21" outlineLevel="1">
      <c r="A27" s="54" t="s">
        <v>362</v>
      </c>
      <c r="B27" s="21">
        <f>E71+E77</f>
        <v>-2.0618493184465522E-4</v>
      </c>
      <c r="C27" s="21">
        <f>F71+F77</f>
        <v>-2.1564945275978124E-4</v>
      </c>
      <c r="D27" s="21">
        <f>G71+G77</f>
        <v>-2.2561087201463038E-4</v>
      </c>
      <c r="E27" s="21">
        <f>H71+H77</f>
        <v>-2.3609527734911397E-4</v>
      </c>
      <c r="F27" s="21">
        <f>I71+I77</f>
        <v>-2.4713012613978587E-4</v>
      </c>
      <c r="G27" s="21">
        <f>SUM(J71:BB71)+SUM(J77:BB77)</f>
        <v>-4.4067941600605287E-2</v>
      </c>
      <c r="I27" s="465"/>
      <c r="J27" s="466"/>
      <c r="K27" s="466"/>
      <c r="L27" s="466"/>
      <c r="M27" s="466"/>
      <c r="N27" s="467"/>
      <c r="P27" s="454"/>
      <c r="Q27" s="455"/>
      <c r="R27" s="455"/>
      <c r="S27" s="455"/>
      <c r="T27" s="455"/>
      <c r="U27" s="456"/>
    </row>
    <row r="28" spans="1:21" outlineLevel="1">
      <c r="A28" s="154"/>
      <c r="B28" s="248"/>
      <c r="C28" s="248"/>
      <c r="D28" s="248"/>
      <c r="E28" s="248"/>
      <c r="F28" s="248"/>
      <c r="G28" s="248"/>
      <c r="I28" s="465"/>
      <c r="J28" s="466"/>
      <c r="K28" s="466"/>
      <c r="L28" s="466"/>
      <c r="M28" s="466"/>
      <c r="N28" s="467"/>
      <c r="P28" s="454"/>
      <c r="Q28" s="455"/>
      <c r="R28" s="455"/>
      <c r="S28" s="455"/>
      <c r="T28" s="455"/>
      <c r="U28" s="456"/>
    </row>
    <row r="29" spans="1:21" ht="14" outlineLevel="1" thickBot="1">
      <c r="A29" s="154"/>
      <c r="B29" s="248"/>
      <c r="C29" s="248"/>
      <c r="D29" s="248"/>
      <c r="E29" s="248"/>
      <c r="F29" s="248"/>
      <c r="G29" s="248"/>
      <c r="I29" s="465"/>
      <c r="J29" s="466"/>
      <c r="K29" s="466"/>
      <c r="L29" s="466"/>
      <c r="M29" s="466"/>
      <c r="N29" s="467"/>
      <c r="P29" s="454"/>
      <c r="Q29" s="455"/>
      <c r="R29" s="455"/>
      <c r="S29" s="455"/>
      <c r="T29" s="455"/>
      <c r="U29" s="456"/>
    </row>
    <row r="30" spans="1:21" ht="14" outlineLevel="1" thickBot="1">
      <c r="A30" s="308"/>
      <c r="B30" s="309" t="s">
        <v>363</v>
      </c>
      <c r="C30" s="310" t="s">
        <v>364</v>
      </c>
      <c r="D30" s="412" t="s">
        <v>323</v>
      </c>
      <c r="E30" s="413"/>
      <c r="F30" s="413"/>
      <c r="G30" s="414"/>
      <c r="I30" s="465"/>
      <c r="J30" s="466"/>
      <c r="K30" s="466"/>
      <c r="L30" s="466"/>
      <c r="M30" s="466"/>
      <c r="N30" s="467"/>
      <c r="P30" s="454"/>
      <c r="Q30" s="455"/>
      <c r="R30" s="455"/>
      <c r="S30" s="455"/>
      <c r="T30" s="455"/>
      <c r="U30" s="456"/>
    </row>
    <row r="31" spans="1:21" ht="14" outlineLevel="1" thickBot="1">
      <c r="A31" s="432" t="s">
        <v>365</v>
      </c>
      <c r="B31" s="329" t="s">
        <v>366</v>
      </c>
      <c r="C31" s="307">
        <v>0</v>
      </c>
      <c r="D31" s="434" t="s">
        <v>367</v>
      </c>
      <c r="E31" s="434"/>
      <c r="F31" s="434"/>
      <c r="G31" s="435"/>
      <c r="I31" s="465"/>
      <c r="J31" s="466"/>
      <c r="K31" s="466"/>
      <c r="L31" s="466"/>
      <c r="M31" s="466"/>
      <c r="N31" s="467"/>
      <c r="P31" s="454"/>
      <c r="Q31" s="455"/>
      <c r="R31" s="455"/>
      <c r="S31" s="455"/>
      <c r="T31" s="455"/>
      <c r="U31" s="456"/>
    </row>
    <row r="32" spans="1:21" outlineLevel="1">
      <c r="A32" s="432"/>
      <c r="B32" s="329" t="s">
        <v>368</v>
      </c>
      <c r="C32" s="252">
        <v>0</v>
      </c>
      <c r="D32" s="434" t="s">
        <v>367</v>
      </c>
      <c r="E32" s="434"/>
      <c r="F32" s="434"/>
      <c r="G32" s="435"/>
      <c r="I32" s="465"/>
      <c r="J32" s="466"/>
      <c r="K32" s="466"/>
      <c r="L32" s="466"/>
      <c r="M32" s="466"/>
      <c r="N32" s="467"/>
      <c r="P32" s="454"/>
      <c r="Q32" s="455"/>
      <c r="R32" s="455"/>
      <c r="S32" s="455"/>
      <c r="T32" s="455"/>
      <c r="U32" s="456"/>
    </row>
    <row r="33" spans="1:21" outlineLevel="1">
      <c r="A33" s="432"/>
      <c r="B33" s="312"/>
      <c r="C33" s="252"/>
      <c r="D33" s="417"/>
      <c r="E33" s="417"/>
      <c r="F33" s="417"/>
      <c r="G33" s="418"/>
      <c r="I33" s="465"/>
      <c r="J33" s="466"/>
      <c r="K33" s="466"/>
      <c r="L33" s="466"/>
      <c r="M33" s="466"/>
      <c r="N33" s="467"/>
      <c r="P33" s="454"/>
      <c r="Q33" s="455"/>
      <c r="R33" s="455"/>
      <c r="S33" s="455"/>
      <c r="T33" s="455"/>
      <c r="U33" s="456"/>
    </row>
    <row r="34" spans="1:21" outlineLevel="1">
      <c r="A34" s="432"/>
      <c r="B34" s="312"/>
      <c r="C34" s="252"/>
      <c r="D34" s="417"/>
      <c r="E34" s="417"/>
      <c r="F34" s="417"/>
      <c r="G34" s="418"/>
      <c r="I34" s="465"/>
      <c r="J34" s="466"/>
      <c r="K34" s="466"/>
      <c r="L34" s="466"/>
      <c r="M34" s="466"/>
      <c r="N34" s="467"/>
      <c r="P34" s="454"/>
      <c r="Q34" s="455"/>
      <c r="R34" s="455"/>
      <c r="S34" s="455"/>
      <c r="T34" s="455"/>
      <c r="U34" s="456"/>
    </row>
    <row r="35" spans="1:21" outlineLevel="1">
      <c r="A35" s="432"/>
      <c r="B35" s="312"/>
      <c r="C35" s="252"/>
      <c r="D35" s="417"/>
      <c r="E35" s="417"/>
      <c r="F35" s="417"/>
      <c r="G35" s="418"/>
      <c r="I35" s="465"/>
      <c r="J35" s="466"/>
      <c r="K35" s="466"/>
      <c r="L35" s="466"/>
      <c r="M35" s="466"/>
      <c r="N35" s="467"/>
      <c r="P35" s="454"/>
      <c r="Q35" s="455"/>
      <c r="R35" s="455"/>
      <c r="S35" s="455"/>
      <c r="T35" s="455"/>
      <c r="U35" s="456"/>
    </row>
    <row r="36" spans="1:21" outlineLevel="1">
      <c r="A36" s="432"/>
      <c r="B36" s="312"/>
      <c r="C36" s="252"/>
      <c r="D36" s="417"/>
      <c r="E36" s="417"/>
      <c r="F36" s="417"/>
      <c r="G36" s="418"/>
      <c r="I36" s="465"/>
      <c r="J36" s="466"/>
      <c r="K36" s="466"/>
      <c r="L36" s="466"/>
      <c r="M36" s="466"/>
      <c r="N36" s="467"/>
      <c r="P36" s="454"/>
      <c r="Q36" s="455"/>
      <c r="R36" s="455"/>
      <c r="S36" s="455"/>
      <c r="T36" s="455"/>
      <c r="U36" s="456"/>
    </row>
    <row r="37" spans="1:21" outlineLevel="1">
      <c r="A37" s="432"/>
      <c r="B37" s="312"/>
      <c r="C37" s="252"/>
      <c r="D37" s="417"/>
      <c r="E37" s="417"/>
      <c r="F37" s="417"/>
      <c r="G37" s="418"/>
      <c r="I37" s="465"/>
      <c r="J37" s="466"/>
      <c r="K37" s="466"/>
      <c r="L37" s="466"/>
      <c r="M37" s="466"/>
      <c r="N37" s="467"/>
      <c r="P37" s="454"/>
      <c r="Q37" s="455"/>
      <c r="R37" s="455"/>
      <c r="S37" s="455"/>
      <c r="T37" s="455"/>
      <c r="U37" s="456"/>
    </row>
    <row r="38" spans="1:21" outlineLevel="1">
      <c r="A38" s="432"/>
      <c r="B38" s="312"/>
      <c r="C38" s="252"/>
      <c r="D38" s="417"/>
      <c r="E38" s="417"/>
      <c r="F38" s="417"/>
      <c r="G38" s="418"/>
      <c r="I38" s="465"/>
      <c r="J38" s="466"/>
      <c r="K38" s="466"/>
      <c r="L38" s="466"/>
      <c r="M38" s="466"/>
      <c r="N38" s="467"/>
      <c r="P38" s="454"/>
      <c r="Q38" s="455"/>
      <c r="R38" s="455"/>
      <c r="S38" s="455"/>
      <c r="T38" s="455"/>
      <c r="U38" s="456"/>
    </row>
    <row r="39" spans="1:21" outlineLevel="1">
      <c r="A39" s="432"/>
      <c r="B39" s="312"/>
      <c r="C39" s="252"/>
      <c r="D39" s="417"/>
      <c r="E39" s="417"/>
      <c r="F39" s="417"/>
      <c r="G39" s="418"/>
      <c r="I39" s="465"/>
      <c r="J39" s="466"/>
      <c r="K39" s="466"/>
      <c r="L39" s="466"/>
      <c r="M39" s="466"/>
      <c r="N39" s="467"/>
      <c r="P39" s="454"/>
      <c r="Q39" s="455"/>
      <c r="R39" s="455"/>
      <c r="S39" s="455"/>
      <c r="T39" s="455"/>
      <c r="U39" s="456"/>
    </row>
    <row r="40" spans="1:21" ht="14" outlineLevel="1" thickBot="1">
      <c r="A40" s="433"/>
      <c r="B40" s="313"/>
      <c r="C40" s="314"/>
      <c r="D40" s="415"/>
      <c r="E40" s="415"/>
      <c r="F40" s="415"/>
      <c r="G40" s="416"/>
      <c r="I40" s="465"/>
      <c r="J40" s="466"/>
      <c r="K40" s="466"/>
      <c r="L40" s="466"/>
      <c r="M40" s="466"/>
      <c r="N40" s="467"/>
      <c r="P40" s="454"/>
      <c r="Q40" s="455"/>
      <c r="R40" s="455"/>
      <c r="S40" s="455"/>
      <c r="T40" s="455"/>
      <c r="U40" s="456"/>
    </row>
    <row r="41" spans="1:21" outlineLevel="1">
      <c r="A41" s="154"/>
      <c r="B41" s="248"/>
      <c r="C41" s="248"/>
      <c r="D41" s="248"/>
      <c r="E41" s="248"/>
      <c r="F41" s="248"/>
      <c r="G41" s="248"/>
      <c r="I41" s="465"/>
      <c r="J41" s="466"/>
      <c r="K41" s="466"/>
      <c r="L41" s="466"/>
      <c r="M41" s="466"/>
      <c r="N41" s="467"/>
      <c r="P41" s="454"/>
      <c r="Q41" s="455"/>
      <c r="R41" s="455"/>
      <c r="S41" s="455"/>
      <c r="T41" s="455"/>
      <c r="U41" s="456"/>
    </row>
    <row r="42" spans="1:21" outlineLevel="1">
      <c r="A42" s="154"/>
      <c r="B42" s="248"/>
      <c r="C42" s="248"/>
      <c r="D42" s="248"/>
      <c r="E42" s="248"/>
      <c r="F42" s="248"/>
      <c r="G42" s="248"/>
      <c r="I42" s="465"/>
      <c r="J42" s="466"/>
      <c r="K42" s="466"/>
      <c r="L42" s="466"/>
      <c r="M42" s="466"/>
      <c r="N42" s="467"/>
      <c r="P42" s="454"/>
      <c r="Q42" s="455"/>
      <c r="R42" s="455"/>
      <c r="S42" s="455"/>
      <c r="T42" s="455"/>
      <c r="U42" s="456"/>
    </row>
    <row r="43" spans="1:21" outlineLevel="1">
      <c r="A43" s="154"/>
      <c r="B43" s="248"/>
      <c r="C43" s="248"/>
      <c r="D43" s="248"/>
      <c r="E43" s="248"/>
      <c r="F43" s="248"/>
      <c r="G43" s="248"/>
      <c r="I43" s="465"/>
      <c r="J43" s="466"/>
      <c r="K43" s="466"/>
      <c r="L43" s="466"/>
      <c r="M43" s="466"/>
      <c r="N43" s="467"/>
      <c r="P43" s="454"/>
      <c r="Q43" s="455"/>
      <c r="R43" s="455"/>
      <c r="S43" s="455"/>
      <c r="T43" s="455"/>
      <c r="U43" s="456"/>
    </row>
    <row r="44" spans="1:21" outlineLevel="1">
      <c r="A44" s="154"/>
      <c r="B44" s="248"/>
      <c r="C44" s="248"/>
      <c r="D44" s="248"/>
      <c r="E44" s="248"/>
      <c r="F44" s="248"/>
      <c r="G44" s="248"/>
      <c r="I44" s="465"/>
      <c r="J44" s="466"/>
      <c r="K44" s="466"/>
      <c r="L44" s="466"/>
      <c r="M44" s="466"/>
      <c r="N44" s="467"/>
      <c r="P44" s="454"/>
      <c r="Q44" s="455"/>
      <c r="R44" s="455"/>
      <c r="S44" s="455"/>
      <c r="T44" s="455"/>
      <c r="U44" s="456"/>
    </row>
    <row r="45" spans="1:21" outlineLevel="1">
      <c r="A45" s="154"/>
      <c r="B45" s="248"/>
      <c r="C45" s="248"/>
      <c r="D45" s="248"/>
      <c r="E45" s="248"/>
      <c r="F45" s="248"/>
      <c r="G45" s="248"/>
      <c r="I45" s="468"/>
      <c r="J45" s="469"/>
      <c r="K45" s="469"/>
      <c r="L45" s="469"/>
      <c r="M45" s="469"/>
      <c r="N45" s="470"/>
      <c r="P45" s="457"/>
      <c r="Q45" s="458"/>
      <c r="R45" s="458"/>
      <c r="S45" s="458"/>
      <c r="T45" s="458"/>
      <c r="U45" s="459"/>
    </row>
    <row r="46" spans="1:21" outlineLevel="1">
      <c r="A46" s="154"/>
      <c r="B46" s="248"/>
      <c r="C46" s="248"/>
      <c r="D46" s="248"/>
      <c r="E46" s="248"/>
      <c r="F46" s="248"/>
      <c r="G46" s="248"/>
    </row>
    <row r="47" spans="1:21">
      <c r="A47" s="154"/>
      <c r="B47" s="155"/>
    </row>
    <row r="48" spans="1:21" ht="15">
      <c r="A48" s="12" t="s">
        <v>369</v>
      </c>
    </row>
    <row r="49" spans="1:54" ht="15" outlineLevel="1">
      <c r="A49" s="12"/>
    </row>
    <row r="50" spans="1:54" ht="14" outlineLevel="1" thickBot="1">
      <c r="A50" s="4" t="s">
        <v>370</v>
      </c>
    </row>
    <row r="51" spans="1:54" outlineLevel="2">
      <c r="B51" s="19"/>
      <c r="C51" s="19"/>
      <c r="D51" s="19"/>
      <c r="E51" s="419" t="s">
        <v>270</v>
      </c>
      <c r="F51" s="407"/>
      <c r="G51" s="407"/>
      <c r="H51" s="407"/>
      <c r="I51" s="407"/>
      <c r="J51" s="407" t="s">
        <v>271</v>
      </c>
      <c r="K51" s="407"/>
      <c r="L51" s="407"/>
      <c r="M51" s="407"/>
      <c r="N51" s="407"/>
      <c r="O51" s="407" t="s">
        <v>272</v>
      </c>
      <c r="P51" s="407"/>
      <c r="Q51" s="407"/>
      <c r="R51" s="407"/>
      <c r="S51" s="407"/>
      <c r="T51" s="407" t="s">
        <v>273</v>
      </c>
      <c r="U51" s="407"/>
      <c r="V51" s="407"/>
      <c r="W51" s="407"/>
      <c r="X51" s="407"/>
      <c r="Y51" s="407" t="s">
        <v>371</v>
      </c>
      <c r="Z51" s="407"/>
      <c r="AA51" s="407"/>
      <c r="AB51" s="407"/>
      <c r="AC51" s="407"/>
      <c r="AD51" s="407" t="s">
        <v>372</v>
      </c>
      <c r="AE51" s="407"/>
      <c r="AF51" s="407"/>
      <c r="AG51" s="407"/>
      <c r="AH51" s="407"/>
      <c r="AI51" s="407" t="s">
        <v>373</v>
      </c>
      <c r="AJ51" s="407"/>
      <c r="AK51" s="407"/>
      <c r="AL51" s="407"/>
      <c r="AM51" s="407"/>
      <c r="AN51" s="407" t="s">
        <v>374</v>
      </c>
      <c r="AO51" s="407"/>
      <c r="AP51" s="407"/>
      <c r="AQ51" s="407"/>
      <c r="AR51" s="407"/>
      <c r="AS51" s="407" t="s">
        <v>375</v>
      </c>
      <c r="AT51" s="407"/>
      <c r="AU51" s="407"/>
      <c r="AV51" s="407"/>
      <c r="AW51" s="407"/>
      <c r="AX51" s="407" t="s">
        <v>376</v>
      </c>
      <c r="AY51" s="407"/>
      <c r="AZ51" s="407"/>
      <c r="BA51" s="407"/>
      <c r="BB51" s="411"/>
    </row>
    <row r="52" spans="1:54" outlineLevel="2">
      <c r="B52" s="19"/>
      <c r="C52" s="19"/>
      <c r="D52" s="19"/>
      <c r="E52" s="256">
        <v>1</v>
      </c>
      <c r="F52" s="130">
        <v>2</v>
      </c>
      <c r="G52" s="130">
        <v>3</v>
      </c>
      <c r="H52" s="130">
        <v>4</v>
      </c>
      <c r="I52" s="130">
        <v>5</v>
      </c>
      <c r="J52" s="153">
        <v>6</v>
      </c>
      <c r="K52" s="130">
        <v>7</v>
      </c>
      <c r="L52" s="130">
        <v>8</v>
      </c>
      <c r="M52" s="130">
        <v>9</v>
      </c>
      <c r="N52" s="130">
        <v>10</v>
      </c>
      <c r="O52" s="153">
        <v>11</v>
      </c>
      <c r="P52" s="130">
        <v>12</v>
      </c>
      <c r="Q52" s="130">
        <v>13</v>
      </c>
      <c r="R52" s="130">
        <v>14</v>
      </c>
      <c r="S52" s="130">
        <v>15</v>
      </c>
      <c r="T52" s="153">
        <v>16</v>
      </c>
      <c r="U52" s="130">
        <v>17</v>
      </c>
      <c r="V52" s="130">
        <v>18</v>
      </c>
      <c r="W52" s="130">
        <v>19</v>
      </c>
      <c r="X52" s="130">
        <v>20</v>
      </c>
      <c r="Y52" s="153">
        <v>21</v>
      </c>
      <c r="Z52" s="130">
        <v>22</v>
      </c>
      <c r="AA52" s="130">
        <v>23</v>
      </c>
      <c r="AB52" s="130">
        <v>24</v>
      </c>
      <c r="AC52" s="130">
        <v>25</v>
      </c>
      <c r="AD52" s="153">
        <v>26</v>
      </c>
      <c r="AE52" s="130">
        <v>27</v>
      </c>
      <c r="AF52" s="130">
        <v>28</v>
      </c>
      <c r="AG52" s="130">
        <v>29</v>
      </c>
      <c r="AH52" s="130">
        <v>30</v>
      </c>
      <c r="AI52" s="153">
        <v>31</v>
      </c>
      <c r="AJ52" s="130">
        <v>32</v>
      </c>
      <c r="AK52" s="130">
        <v>33</v>
      </c>
      <c r="AL52" s="130">
        <v>34</v>
      </c>
      <c r="AM52" s="130">
        <v>35</v>
      </c>
      <c r="AN52" s="153">
        <v>36</v>
      </c>
      <c r="AO52" s="130">
        <v>37</v>
      </c>
      <c r="AP52" s="130">
        <v>38</v>
      </c>
      <c r="AQ52" s="130">
        <v>39</v>
      </c>
      <c r="AR52" s="130">
        <v>40</v>
      </c>
      <c r="AS52" s="153">
        <v>41</v>
      </c>
      <c r="AT52" s="130">
        <v>42</v>
      </c>
      <c r="AU52" s="130">
        <v>43</v>
      </c>
      <c r="AV52" s="130">
        <v>44</v>
      </c>
      <c r="AW52" s="130">
        <v>45</v>
      </c>
      <c r="AX52" s="130">
        <v>46</v>
      </c>
      <c r="AY52" s="130">
        <v>47</v>
      </c>
      <c r="AZ52" s="130">
        <v>48</v>
      </c>
      <c r="BA52" s="130">
        <v>49</v>
      </c>
      <c r="BB52" s="257">
        <v>50</v>
      </c>
    </row>
    <row r="53" spans="1:54" ht="14" outlineLevel="2" thickBot="1">
      <c r="B53" s="19" t="s">
        <v>363</v>
      </c>
      <c r="C53" s="19" t="s">
        <v>377</v>
      </c>
      <c r="D53" s="19"/>
      <c r="E53" s="258">
        <v>2027</v>
      </c>
      <c r="F53" s="259">
        <v>2028</v>
      </c>
      <c r="G53" s="259">
        <v>2029</v>
      </c>
      <c r="H53" s="259">
        <v>2030</v>
      </c>
      <c r="I53" s="259">
        <v>2031</v>
      </c>
      <c r="J53" s="259">
        <v>2032</v>
      </c>
      <c r="K53" s="259">
        <v>2033</v>
      </c>
      <c r="L53" s="259">
        <v>2034</v>
      </c>
      <c r="M53" s="259">
        <v>2035</v>
      </c>
      <c r="N53" s="259">
        <v>2036</v>
      </c>
      <c r="O53" s="259">
        <v>2037</v>
      </c>
      <c r="P53" s="259">
        <v>2038</v>
      </c>
      <c r="Q53" s="259">
        <v>2039</v>
      </c>
      <c r="R53" s="259">
        <v>2040</v>
      </c>
      <c r="S53" s="259">
        <v>2041</v>
      </c>
      <c r="T53" s="259">
        <v>2042</v>
      </c>
      <c r="U53" s="259">
        <v>2043</v>
      </c>
      <c r="V53" s="259">
        <v>2044</v>
      </c>
      <c r="W53" s="259">
        <v>2045</v>
      </c>
      <c r="X53" s="259">
        <v>2046</v>
      </c>
      <c r="Y53" s="259">
        <v>2047</v>
      </c>
      <c r="Z53" s="259">
        <v>2048</v>
      </c>
      <c r="AA53" s="259">
        <v>2049</v>
      </c>
      <c r="AB53" s="259">
        <v>2050</v>
      </c>
      <c r="AC53" s="259">
        <v>2051</v>
      </c>
      <c r="AD53" s="259">
        <v>2052</v>
      </c>
      <c r="AE53" s="259">
        <v>2053</v>
      </c>
      <c r="AF53" s="259">
        <v>2054</v>
      </c>
      <c r="AG53" s="259">
        <v>2055</v>
      </c>
      <c r="AH53" s="259">
        <v>2056</v>
      </c>
      <c r="AI53" s="259">
        <v>2057</v>
      </c>
      <c r="AJ53" s="259">
        <v>2058</v>
      </c>
      <c r="AK53" s="259">
        <v>2059</v>
      </c>
      <c r="AL53" s="259">
        <v>2060</v>
      </c>
      <c r="AM53" s="259">
        <v>2061</v>
      </c>
      <c r="AN53" s="259">
        <v>2062</v>
      </c>
      <c r="AO53" s="259">
        <v>2063</v>
      </c>
      <c r="AP53" s="259">
        <v>2064</v>
      </c>
      <c r="AQ53" s="259">
        <v>2065</v>
      </c>
      <c r="AR53" s="259">
        <v>2066</v>
      </c>
      <c r="AS53" s="259">
        <v>2067</v>
      </c>
      <c r="AT53" s="259">
        <v>2068</v>
      </c>
      <c r="AU53" s="259">
        <v>2069</v>
      </c>
      <c r="AV53" s="259">
        <v>2070</v>
      </c>
      <c r="AW53" s="259">
        <v>2071</v>
      </c>
      <c r="AX53" s="259">
        <v>2072</v>
      </c>
      <c r="AY53" s="259">
        <v>2073</v>
      </c>
      <c r="AZ53" s="259">
        <v>2074</v>
      </c>
      <c r="BA53" s="259">
        <v>2075</v>
      </c>
      <c r="BB53" s="260">
        <v>2076</v>
      </c>
    </row>
    <row r="54" spans="1:54" outlineLevel="2">
      <c r="A54" s="427" t="s">
        <v>378</v>
      </c>
      <c r="B54" s="127"/>
      <c r="C54" s="127"/>
      <c r="D54" s="124" t="s">
        <v>379</v>
      </c>
      <c r="E54" s="242"/>
      <c r="F54" s="242"/>
      <c r="G54" s="242"/>
      <c r="H54" s="242"/>
      <c r="I54" s="242"/>
      <c r="J54" s="24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42"/>
    </row>
    <row r="55" spans="1:54" outlineLevel="2">
      <c r="A55" s="428"/>
      <c r="B55" s="36"/>
      <c r="C55" s="121"/>
      <c r="D55" s="2" t="s">
        <v>379</v>
      </c>
      <c r="E55" s="241"/>
      <c r="F55" s="241"/>
      <c r="G55" s="241"/>
      <c r="H55" s="241"/>
      <c r="I55" s="241"/>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54"/>
    </row>
    <row r="56" spans="1:54" outlineLevel="2">
      <c r="A56" s="428"/>
      <c r="B56" s="36"/>
      <c r="C56" s="121"/>
      <c r="D56" s="2" t="s">
        <v>379</v>
      </c>
      <c r="E56" s="241"/>
      <c r="F56" s="241"/>
      <c r="G56" s="241"/>
      <c r="H56" s="241"/>
      <c r="I56" s="241"/>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54"/>
    </row>
    <row r="57" spans="1:54" outlineLevel="2">
      <c r="A57" s="428"/>
      <c r="B57" s="36"/>
      <c r="C57" s="121"/>
      <c r="D57" s="2" t="s">
        <v>379</v>
      </c>
      <c r="E57" s="241"/>
      <c r="F57" s="241"/>
      <c r="G57" s="241"/>
      <c r="H57" s="241"/>
      <c r="I57" s="241"/>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54"/>
    </row>
    <row r="58" spans="1:54" outlineLevel="2">
      <c r="A58" s="428"/>
      <c r="B58" s="36"/>
      <c r="C58" s="121"/>
      <c r="D58" s="2" t="s">
        <v>379</v>
      </c>
      <c r="E58" s="241"/>
      <c r="F58" s="241"/>
      <c r="G58" s="241"/>
      <c r="H58" s="241"/>
      <c r="I58" s="241"/>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54"/>
    </row>
    <row r="59" spans="1:54" outlineLevel="2">
      <c r="A59" s="428"/>
      <c r="B59" s="36"/>
      <c r="C59" s="121"/>
      <c r="D59" s="2" t="s">
        <v>379</v>
      </c>
      <c r="E59" s="241"/>
      <c r="F59" s="241"/>
      <c r="G59" s="241"/>
      <c r="H59" s="241"/>
      <c r="I59" s="241"/>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54"/>
    </row>
    <row r="60" spans="1:54" outlineLevel="2">
      <c r="A60" s="428"/>
      <c r="B60" s="36"/>
      <c r="C60" s="121"/>
      <c r="D60" s="2" t="s">
        <v>379</v>
      </c>
      <c r="E60" s="241"/>
      <c r="F60" s="241"/>
      <c r="G60" s="241"/>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54"/>
    </row>
    <row r="61" spans="1:54" outlineLevel="2">
      <c r="A61" s="428"/>
      <c r="B61" s="36"/>
      <c r="C61" s="121"/>
      <c r="D61" s="2" t="s">
        <v>379</v>
      </c>
      <c r="E61" s="241"/>
      <c r="F61" s="241"/>
      <c r="G61" s="241"/>
      <c r="H61" s="241"/>
      <c r="I61" s="241"/>
      <c r="J61" s="241"/>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54"/>
    </row>
    <row r="62" spans="1:54" outlineLevel="2">
      <c r="A62" s="428"/>
      <c r="B62" s="36"/>
      <c r="C62" s="121"/>
      <c r="D62" s="2" t="s">
        <v>379</v>
      </c>
      <c r="E62" s="241"/>
      <c r="F62" s="241"/>
      <c r="G62" s="241"/>
      <c r="H62" s="241"/>
      <c r="I62" s="241"/>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54"/>
    </row>
    <row r="63" spans="1:54" outlineLevel="2">
      <c r="A63" s="428"/>
      <c r="B63" s="36"/>
      <c r="C63" s="121"/>
      <c r="D63" s="2" t="s">
        <v>379</v>
      </c>
      <c r="E63" s="241"/>
      <c r="F63" s="241"/>
      <c r="G63" s="241"/>
      <c r="H63" s="241"/>
      <c r="I63" s="241"/>
      <c r="J63" s="241"/>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54"/>
    </row>
    <row r="64" spans="1:54" ht="14" outlineLevel="2" thickBot="1">
      <c r="A64" s="429"/>
      <c r="B64" s="122" t="s">
        <v>380</v>
      </c>
      <c r="C64" s="296" t="s">
        <v>381</v>
      </c>
      <c r="D64" s="123" t="s">
        <v>379</v>
      </c>
      <c r="E64" s="23">
        <f>SUM(E54:E63)</f>
        <v>0</v>
      </c>
      <c r="F64" s="23">
        <f t="shared" ref="F64:BB64" si="3">SUM(F54:F63)</f>
        <v>0</v>
      </c>
      <c r="G64" s="23">
        <f t="shared" si="3"/>
        <v>0</v>
      </c>
      <c r="H64" s="23">
        <f t="shared" si="3"/>
        <v>0</v>
      </c>
      <c r="I64" s="23">
        <f t="shared" si="3"/>
        <v>0</v>
      </c>
      <c r="J64" s="23">
        <f t="shared" si="3"/>
        <v>0</v>
      </c>
      <c r="K64" s="23">
        <f t="shared" si="3"/>
        <v>0</v>
      </c>
      <c r="L64" s="23">
        <f t="shared" si="3"/>
        <v>0</v>
      </c>
      <c r="M64" s="23">
        <f t="shared" si="3"/>
        <v>0</v>
      </c>
      <c r="N64" s="23">
        <f t="shared" si="3"/>
        <v>0</v>
      </c>
      <c r="O64" s="23">
        <f t="shared" si="3"/>
        <v>0</v>
      </c>
      <c r="P64" s="23">
        <f t="shared" si="3"/>
        <v>0</v>
      </c>
      <c r="Q64" s="23">
        <f t="shared" si="3"/>
        <v>0</v>
      </c>
      <c r="R64" s="23">
        <f t="shared" si="3"/>
        <v>0</v>
      </c>
      <c r="S64" s="23">
        <f t="shared" si="3"/>
        <v>0</v>
      </c>
      <c r="T64" s="23">
        <f t="shared" si="3"/>
        <v>0</v>
      </c>
      <c r="U64" s="23">
        <f t="shared" si="3"/>
        <v>0</v>
      </c>
      <c r="V64" s="23">
        <f t="shared" si="3"/>
        <v>0</v>
      </c>
      <c r="W64" s="23">
        <f t="shared" si="3"/>
        <v>0</v>
      </c>
      <c r="X64" s="23">
        <f t="shared" si="3"/>
        <v>0</v>
      </c>
      <c r="Y64" s="23">
        <f t="shared" si="3"/>
        <v>0</v>
      </c>
      <c r="Z64" s="23">
        <f t="shared" si="3"/>
        <v>0</v>
      </c>
      <c r="AA64" s="23">
        <f t="shared" si="3"/>
        <v>0</v>
      </c>
      <c r="AB64" s="23">
        <f t="shared" si="3"/>
        <v>0</v>
      </c>
      <c r="AC64" s="23">
        <f t="shared" si="3"/>
        <v>0</v>
      </c>
      <c r="AD64" s="23">
        <f t="shared" si="3"/>
        <v>0</v>
      </c>
      <c r="AE64" s="23">
        <f t="shared" si="3"/>
        <v>0</v>
      </c>
      <c r="AF64" s="23">
        <f t="shared" si="3"/>
        <v>0</v>
      </c>
      <c r="AG64" s="23">
        <f t="shared" si="3"/>
        <v>0</v>
      </c>
      <c r="AH64" s="23">
        <f t="shared" si="3"/>
        <v>0</v>
      </c>
      <c r="AI64" s="23">
        <f t="shared" si="3"/>
        <v>0</v>
      </c>
      <c r="AJ64" s="23">
        <f t="shared" si="3"/>
        <v>0</v>
      </c>
      <c r="AK64" s="23">
        <f t="shared" si="3"/>
        <v>0</v>
      </c>
      <c r="AL64" s="23">
        <f t="shared" si="3"/>
        <v>0</v>
      </c>
      <c r="AM64" s="23">
        <f t="shared" si="3"/>
        <v>0</v>
      </c>
      <c r="AN64" s="23">
        <f t="shared" si="3"/>
        <v>0</v>
      </c>
      <c r="AO64" s="23">
        <f t="shared" si="3"/>
        <v>0</v>
      </c>
      <c r="AP64" s="23">
        <f t="shared" si="3"/>
        <v>0</v>
      </c>
      <c r="AQ64" s="23">
        <f t="shared" si="3"/>
        <v>0</v>
      </c>
      <c r="AR64" s="23">
        <f t="shared" si="3"/>
        <v>0</v>
      </c>
      <c r="AS64" s="23">
        <f t="shared" si="3"/>
        <v>0</v>
      </c>
      <c r="AT64" s="23">
        <f t="shared" si="3"/>
        <v>0</v>
      </c>
      <c r="AU64" s="23">
        <f t="shared" si="3"/>
        <v>0</v>
      </c>
      <c r="AV64" s="23">
        <f t="shared" si="3"/>
        <v>0</v>
      </c>
      <c r="AW64" s="23">
        <f t="shared" si="3"/>
        <v>0</v>
      </c>
      <c r="AX64" s="23">
        <f t="shared" si="3"/>
        <v>0</v>
      </c>
      <c r="AY64" s="23">
        <f t="shared" si="3"/>
        <v>0</v>
      </c>
      <c r="AZ64" s="23">
        <f t="shared" si="3"/>
        <v>0</v>
      </c>
      <c r="BA64" s="23">
        <f t="shared" si="3"/>
        <v>0</v>
      </c>
      <c r="BB64" s="255">
        <f t="shared" si="3"/>
        <v>0</v>
      </c>
    </row>
    <row r="65" spans="1:54" ht="14" outlineLevel="2" thickBot="1">
      <c r="B65" s="19"/>
      <c r="C65" s="19"/>
      <c r="D65" s="19"/>
      <c r="E65" s="15"/>
    </row>
    <row r="66" spans="1:54" ht="12.75" customHeight="1" outlineLevel="2">
      <c r="A66" s="420" t="s">
        <v>382</v>
      </c>
      <c r="B66" s="266"/>
      <c r="C66" s="267"/>
      <c r="D66" s="268" t="s">
        <v>379</v>
      </c>
      <c r="E66" s="242"/>
      <c r="F66" s="242"/>
      <c r="G66" s="242"/>
      <c r="H66" s="242"/>
      <c r="I66" s="242"/>
      <c r="J66" s="242"/>
      <c r="K66" s="242"/>
      <c r="L66" s="242"/>
      <c r="M66" s="242"/>
      <c r="N66" s="242"/>
      <c r="O66" s="242"/>
      <c r="P66" s="242"/>
      <c r="Q66" s="242"/>
      <c r="R66" s="242"/>
      <c r="S66" s="242"/>
      <c r="T66" s="242"/>
      <c r="U66" s="242"/>
      <c r="V66" s="242"/>
      <c r="W66" s="242"/>
      <c r="X66" s="242"/>
      <c r="Y66" s="242"/>
      <c r="Z66" s="242"/>
      <c r="AA66" s="242"/>
      <c r="AB66" s="242"/>
      <c r="AC66" s="242"/>
      <c r="AD66" s="242"/>
      <c r="AE66" s="242"/>
      <c r="AF66" s="242"/>
      <c r="AG66" s="242"/>
      <c r="AH66" s="242"/>
      <c r="AI66" s="242"/>
      <c r="AJ66" s="242"/>
      <c r="AK66" s="242"/>
      <c r="AL66" s="242"/>
      <c r="AM66" s="242"/>
      <c r="AN66" s="242"/>
      <c r="AO66" s="242"/>
      <c r="AP66" s="242"/>
      <c r="AQ66" s="242"/>
      <c r="AR66" s="242"/>
      <c r="AS66" s="242"/>
      <c r="AT66" s="242"/>
      <c r="AU66" s="242"/>
      <c r="AV66" s="242"/>
      <c r="AW66" s="242"/>
      <c r="AX66" s="242"/>
      <c r="AY66" s="242"/>
      <c r="AZ66" s="242"/>
      <c r="BA66" s="242"/>
      <c r="BB66" s="242"/>
    </row>
    <row r="67" spans="1:54" outlineLevel="2">
      <c r="A67" s="421"/>
      <c r="B67" s="252"/>
      <c r="C67" s="267"/>
      <c r="D67" s="269" t="s">
        <v>379</v>
      </c>
      <c r="E67" s="241"/>
      <c r="F67" s="241"/>
      <c r="G67" s="241"/>
      <c r="H67" s="241"/>
      <c r="I67" s="241"/>
      <c r="J67" s="241"/>
      <c r="K67" s="241"/>
      <c r="L67" s="241"/>
      <c r="M67" s="241"/>
      <c r="N67" s="241"/>
      <c r="O67" s="241"/>
      <c r="P67" s="241"/>
      <c r="Q67" s="24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row>
    <row r="68" spans="1:54" outlineLevel="2">
      <c r="A68" s="421"/>
      <c r="B68" s="252"/>
      <c r="C68" s="267"/>
      <c r="D68" s="269" t="s">
        <v>379</v>
      </c>
      <c r="E68" s="241"/>
      <c r="F68" s="241"/>
      <c r="G68" s="241"/>
      <c r="H68" s="241"/>
      <c r="I68" s="241"/>
      <c r="J68" s="241"/>
      <c r="K68" s="241"/>
      <c r="L68" s="241"/>
      <c r="M68" s="241"/>
      <c r="N68" s="241"/>
      <c r="O68" s="241"/>
      <c r="P68" s="241"/>
      <c r="Q68" s="241"/>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c r="AQ68" s="241"/>
      <c r="AR68" s="241"/>
      <c r="AS68" s="241"/>
      <c r="AT68" s="241"/>
      <c r="AU68" s="241"/>
      <c r="AV68" s="241"/>
      <c r="AW68" s="241"/>
      <c r="AX68" s="241"/>
      <c r="AY68" s="241"/>
      <c r="AZ68" s="241"/>
      <c r="BA68" s="241"/>
      <c r="BB68" s="241"/>
    </row>
    <row r="69" spans="1:54" outlineLevel="2">
      <c r="A69" s="421"/>
      <c r="B69" s="252"/>
      <c r="C69" s="267"/>
      <c r="D69" s="269" t="s">
        <v>379</v>
      </c>
      <c r="E69" s="241"/>
      <c r="F69" s="241"/>
      <c r="G69" s="24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row>
    <row r="70" spans="1:54" outlineLevel="2">
      <c r="A70" s="421"/>
      <c r="B70" s="252"/>
      <c r="C70" s="267"/>
      <c r="D70" s="269" t="s">
        <v>379</v>
      </c>
      <c r="E70" s="241"/>
      <c r="F70" s="241"/>
      <c r="G70" s="241"/>
      <c r="H70" s="241"/>
      <c r="I70" s="241"/>
      <c r="J70" s="241"/>
      <c r="K70" s="241"/>
      <c r="L70" s="241"/>
      <c r="M70" s="241"/>
      <c r="N70" s="241"/>
      <c r="O70" s="241"/>
      <c r="P70" s="241"/>
      <c r="Q70" s="24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row>
    <row r="71" spans="1:54" ht="14" outlineLevel="2" thickBot="1">
      <c r="A71" s="422"/>
      <c r="B71" s="122" t="s">
        <v>383</v>
      </c>
      <c r="C71" s="123"/>
      <c r="D71" s="270" t="s">
        <v>379</v>
      </c>
      <c r="E71" s="21">
        <f>SUM(E66:E70)</f>
        <v>0</v>
      </c>
      <c r="F71" s="21">
        <f t="shared" ref="F71:BB71" si="4">SUM(F66:F70)</f>
        <v>0</v>
      </c>
      <c r="G71" s="21">
        <f t="shared" si="4"/>
        <v>0</v>
      </c>
      <c r="H71" s="21">
        <f t="shared" si="4"/>
        <v>0</v>
      </c>
      <c r="I71" s="21">
        <f t="shared" si="4"/>
        <v>0</v>
      </c>
      <c r="J71" s="21">
        <f t="shared" si="4"/>
        <v>0</v>
      </c>
      <c r="K71" s="21">
        <f t="shared" si="4"/>
        <v>0</v>
      </c>
      <c r="L71" s="21">
        <f t="shared" si="4"/>
        <v>0</v>
      </c>
      <c r="M71" s="21">
        <f t="shared" si="4"/>
        <v>0</v>
      </c>
      <c r="N71" s="21">
        <f t="shared" si="4"/>
        <v>0</v>
      </c>
      <c r="O71" s="21">
        <f t="shared" si="4"/>
        <v>0</v>
      </c>
      <c r="P71" s="21">
        <f t="shared" si="4"/>
        <v>0</v>
      </c>
      <c r="Q71" s="21">
        <f t="shared" si="4"/>
        <v>0</v>
      </c>
      <c r="R71" s="21">
        <f t="shared" si="4"/>
        <v>0</v>
      </c>
      <c r="S71" s="21">
        <f t="shared" si="4"/>
        <v>0</v>
      </c>
      <c r="T71" s="21">
        <f t="shared" si="4"/>
        <v>0</v>
      </c>
      <c r="U71" s="21">
        <f t="shared" si="4"/>
        <v>0</v>
      </c>
      <c r="V71" s="21">
        <f t="shared" si="4"/>
        <v>0</v>
      </c>
      <c r="W71" s="21">
        <f t="shared" si="4"/>
        <v>0</v>
      </c>
      <c r="X71" s="21">
        <f t="shared" si="4"/>
        <v>0</v>
      </c>
      <c r="Y71" s="21">
        <f t="shared" si="4"/>
        <v>0</v>
      </c>
      <c r="Z71" s="21">
        <f t="shared" si="4"/>
        <v>0</v>
      </c>
      <c r="AA71" s="21">
        <f t="shared" si="4"/>
        <v>0</v>
      </c>
      <c r="AB71" s="21">
        <f t="shared" si="4"/>
        <v>0</v>
      </c>
      <c r="AC71" s="21">
        <f t="shared" si="4"/>
        <v>0</v>
      </c>
      <c r="AD71" s="21">
        <f t="shared" si="4"/>
        <v>0</v>
      </c>
      <c r="AE71" s="21">
        <f t="shared" si="4"/>
        <v>0</v>
      </c>
      <c r="AF71" s="21">
        <f t="shared" si="4"/>
        <v>0</v>
      </c>
      <c r="AG71" s="21">
        <f t="shared" si="4"/>
        <v>0</v>
      </c>
      <c r="AH71" s="21">
        <f t="shared" si="4"/>
        <v>0</v>
      </c>
      <c r="AI71" s="21">
        <f t="shared" si="4"/>
        <v>0</v>
      </c>
      <c r="AJ71" s="21">
        <f t="shared" si="4"/>
        <v>0</v>
      </c>
      <c r="AK71" s="21">
        <f t="shared" si="4"/>
        <v>0</v>
      </c>
      <c r="AL71" s="21">
        <f t="shared" si="4"/>
        <v>0</v>
      </c>
      <c r="AM71" s="21">
        <f t="shared" si="4"/>
        <v>0</v>
      </c>
      <c r="AN71" s="21">
        <f t="shared" si="4"/>
        <v>0</v>
      </c>
      <c r="AO71" s="21">
        <f t="shared" si="4"/>
        <v>0</v>
      </c>
      <c r="AP71" s="21">
        <f t="shared" si="4"/>
        <v>0</v>
      </c>
      <c r="AQ71" s="21">
        <f t="shared" si="4"/>
        <v>0</v>
      </c>
      <c r="AR71" s="21">
        <f t="shared" si="4"/>
        <v>0</v>
      </c>
      <c r="AS71" s="21">
        <f t="shared" si="4"/>
        <v>0</v>
      </c>
      <c r="AT71" s="21">
        <f t="shared" si="4"/>
        <v>0</v>
      </c>
      <c r="AU71" s="21">
        <f t="shared" si="4"/>
        <v>0</v>
      </c>
      <c r="AV71" s="21">
        <f t="shared" si="4"/>
        <v>0</v>
      </c>
      <c r="AW71" s="21">
        <f t="shared" si="4"/>
        <v>0</v>
      </c>
      <c r="AX71" s="21">
        <f t="shared" si="4"/>
        <v>0</v>
      </c>
      <c r="AY71" s="21">
        <f t="shared" si="4"/>
        <v>0</v>
      </c>
      <c r="AZ71" s="21">
        <f t="shared" si="4"/>
        <v>0</v>
      </c>
      <c r="BA71" s="21">
        <f t="shared" si="4"/>
        <v>0</v>
      </c>
      <c r="BB71" s="21">
        <f t="shared" si="4"/>
        <v>0</v>
      </c>
    </row>
    <row r="72" spans="1:54" outlineLevel="2">
      <c r="B72" s="145"/>
      <c r="C72" s="2"/>
      <c r="D72" s="2"/>
      <c r="E72" s="15"/>
    </row>
    <row r="73" spans="1:54" outlineLevel="2">
      <c r="B73" s="145"/>
      <c r="C73" s="2"/>
      <c r="D73" s="2"/>
      <c r="E73" s="15"/>
    </row>
    <row r="74" spans="1:54" ht="14" outlineLevel="2" thickBot="1">
      <c r="B74" s="145"/>
      <c r="C74" s="2"/>
      <c r="D74" s="2"/>
      <c r="E74" s="15"/>
    </row>
    <row r="75" spans="1:54" ht="19.5" customHeight="1" outlineLevel="2">
      <c r="A75" s="420" t="s">
        <v>384</v>
      </c>
      <c r="B75" s="127" t="s">
        <v>385</v>
      </c>
      <c r="C75" s="274"/>
      <c r="D75" s="124" t="s">
        <v>379</v>
      </c>
      <c r="E75" s="275">
        <f>-E158*'Fixed Data'!$B$27/10^2</f>
        <v>-2.0618493184465522E-4</v>
      </c>
      <c r="F75" s="275">
        <f>-F158*'Fixed Data'!$B$27/10^2</f>
        <v>-2.1564945275978124E-4</v>
      </c>
      <c r="G75" s="275">
        <f>-G158*'Fixed Data'!$B$27/10^2</f>
        <v>-2.2561087201463038E-4</v>
      </c>
      <c r="H75" s="275">
        <f>-H158*'Fixed Data'!$B$27/10^2</f>
        <v>-2.3609527734911397E-4</v>
      </c>
      <c r="I75" s="275">
        <f>-I158*'Fixed Data'!$B$27/10^2</f>
        <v>-2.4713012613978587E-4</v>
      </c>
      <c r="J75" s="275">
        <f>-J158*'Fixed Data'!$B$27/10^2</f>
        <v>-2.5874431730735681E-4</v>
      </c>
      <c r="K75" s="275">
        <f>-K158*'Fixed Data'!$B$27/10^2</f>
        <v>-2.7098963032192271E-4</v>
      </c>
      <c r="L75" s="275">
        <f>-L158*'Fixed Data'!$B$27/10^2</f>
        <v>-2.8387783649092197E-4</v>
      </c>
      <c r="M75" s="275">
        <f>-M158*'Fixed Data'!$B$27/10^2</f>
        <v>-2.9744268845159052E-4</v>
      </c>
      <c r="N75" s="275">
        <f>-N158*'Fixed Data'!$B$27/10^2</f>
        <v>-3.1171971089381746E-4</v>
      </c>
      <c r="O75" s="275">
        <f>-O158*'Fixed Data'!$B$27/10^2</f>
        <v>-3.267462935949681E-4</v>
      </c>
      <c r="P75" s="275">
        <f>-P158*'Fixed Data'!$B$27/10^2</f>
        <v>-3.4256178933914262E-4</v>
      </c>
      <c r="Q75" s="275">
        <f>-Q158*'Fixed Data'!$B$27/10^2</f>
        <v>-3.5920761697730839E-4</v>
      </c>
      <c r="R75" s="275">
        <f>-R158*'Fixed Data'!$B$27/10^2</f>
        <v>-3.7672736989821111E-4</v>
      </c>
      <c r="S75" s="275">
        <f>-S158*'Fixed Data'!$B$27/10^2</f>
        <v>-3.9516693019413311E-4</v>
      </c>
      <c r="T75" s="275">
        <f>-T158*'Fixed Data'!$B$27/10^2</f>
        <v>-4.1457458882048647E-4</v>
      </c>
      <c r="U75" s="275">
        <f>-U158*'Fixed Data'!$B$27/10^2</f>
        <v>-4.3500117206392563E-4</v>
      </c>
      <c r="V75" s="275">
        <f>-V158*'Fixed Data'!$B$27/10^2</f>
        <v>-4.5650017465018205E-4</v>
      </c>
      <c r="W75" s="275">
        <f>-W158*'Fixed Data'!$B$27/10^2</f>
        <v>-4.7912789984021458E-4</v>
      </c>
      <c r="X75" s="275">
        <f>-X158*'Fixed Data'!$B$27/10^2</f>
        <v>-5.0294360688157033E-4</v>
      </c>
      <c r="Y75" s="275">
        <f>-Y158*'Fixed Data'!$B$27/10^2</f>
        <v>-5.2800966620111323E-4</v>
      </c>
      <c r="Z75" s="275">
        <f>-Z158*'Fixed Data'!$B$27/10^2</f>
        <v>-5.5439172274555286E-4</v>
      </c>
      <c r="AA75" s="275">
        <f>-AA158*'Fixed Data'!$B$27/10^2</f>
        <v>-5.8215886789753741E-4</v>
      </c>
      <c r="AB75" s="275">
        <f>-AB158*'Fixed Data'!$B$27/10^2</f>
        <v>-6.1138382041754408E-4</v>
      </c>
      <c r="AC75" s="275">
        <f>-AC158*'Fixed Data'!$B$27/10^2</f>
        <v>-6.9753303681003719E-4</v>
      </c>
      <c r="AD75" s="275">
        <f>-AD158*'Fixed Data'!$B$27/10^2</f>
        <v>-7.328152671884434E-4</v>
      </c>
      <c r="AE75" s="275">
        <f>-AE158*'Fixed Data'!$B$27/10^2</f>
        <v>-7.699498556369488E-4</v>
      </c>
      <c r="AF75" s="275">
        <f>-AF158*'Fixed Data'!$B$27/10^2</f>
        <v>-8.0903405310548098E-4</v>
      </c>
      <c r="AG75" s="275">
        <f>-AG158*'Fixed Data'!$B$27/10^2</f>
        <v>-8.5017021633178183E-4</v>
      </c>
      <c r="AH75" s="275">
        <f>-AH158*'Fixed Data'!$B$27/10^2</f>
        <v>-8.9346607590119688E-4</v>
      </c>
      <c r="AI75" s="275">
        <f>-AI158*'Fixed Data'!$B$27/10^2</f>
        <v>-9.3903501837991636E-4</v>
      </c>
      <c r="AJ75" s="275">
        <f>-AJ158*'Fixed Data'!$B$27/10^2</f>
        <v>-9.8699638326053656E-4</v>
      </c>
      <c r="AK75" s="275">
        <f>-AK158*'Fixed Data'!$B$27/10^2</f>
        <v>-1.0374757754976129E-3</v>
      </c>
      <c r="AL75" s="275">
        <f>-AL158*'Fixed Data'!$B$27/10^2</f>
        <v>-1.0906053944516852E-3</v>
      </c>
      <c r="AM75" s="275">
        <f>-AM158*'Fixed Data'!$B$27/10^2</f>
        <v>-1.1465243801032526E-3</v>
      </c>
      <c r="AN75" s="275">
        <f>-AN158*'Fixed Data'!$B$27/10^2</f>
        <v>-1.2053791774433813E-3</v>
      </c>
      <c r="AO75" s="275">
        <f>-AO158*'Fixed Data'!$B$27/10^2</f>
        <v>-1.2673239199952437E-3</v>
      </c>
      <c r="AP75" s="275">
        <f>-AP158*'Fixed Data'!$B$27/10^2</f>
        <v>-1.3325208334709824E-3</v>
      </c>
      <c r="AQ75" s="275">
        <f>-AQ158*'Fixed Data'!$B$27/10^2</f>
        <v>-1.40114066062103E-3</v>
      </c>
      <c r="AR75" s="275">
        <f>-AR158*'Fixed Data'!$B$27/10^2</f>
        <v>-1.4733631083885096E-3</v>
      </c>
      <c r="AS75" s="275">
        <f>-AS158*'Fixed Data'!$B$27/10^2</f>
        <v>-1.5493773185397599E-3</v>
      </c>
      <c r="AT75" s="275">
        <f>-AT158*'Fixed Data'!$B$27/10^2</f>
        <v>-1.6293823630035159E-3</v>
      </c>
      <c r="AU75" s="275">
        <f>-AU158*'Fixed Data'!$B$27/10^2</f>
        <v>-1.7135877652159658E-3</v>
      </c>
      <c r="AV75" s="275">
        <f>-AV158*'Fixed Data'!$B$27/10^2</f>
        <v>-1.802214048837025E-3</v>
      </c>
      <c r="AW75" s="275">
        <f>-AW158*'Fixed Data'!$B$27/10^2</f>
        <v>-1.895493315274864E-3</v>
      </c>
      <c r="AX75" s="275">
        <f>-AX158*'Fixed Data'!$B$27/10^2</f>
        <v>-1.9936698515311325E-3</v>
      </c>
      <c r="AY75" s="275">
        <f>-AY158*'Fixed Data'!$B$27/10^2</f>
        <v>-2.0970007699587724E-3</v>
      </c>
      <c r="AZ75" s="275">
        <f>-AZ158*'Fixed Data'!$B$27/10^2</f>
        <v>-2.2057566816078562E-3</v>
      </c>
      <c r="BA75" s="275">
        <f>-BA158*'Fixed Data'!$B$27/10^2</f>
        <v>-2.3202224049228559E-3</v>
      </c>
      <c r="BB75" s="275">
        <f>-BB158*'Fixed Data'!$B$27/10^2</f>
        <v>-2.4406282221399967E-3</v>
      </c>
    </row>
    <row r="76" spans="1:54" ht="19.5" customHeight="1" outlineLevel="2">
      <c r="A76" s="421"/>
      <c r="B76" s="121"/>
      <c r="C76" s="272"/>
      <c r="D76" s="2" t="s">
        <v>379</v>
      </c>
      <c r="E76" s="237"/>
      <c r="F76" s="237"/>
      <c r="G76" s="237"/>
      <c r="H76" s="237"/>
      <c r="I76" s="237"/>
      <c r="J76" s="237"/>
      <c r="K76" s="237"/>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37"/>
      <c r="AZ76" s="237"/>
      <c r="BA76" s="237"/>
      <c r="BB76" s="276"/>
    </row>
    <row r="77" spans="1:54" ht="14" outlineLevel="2" thickBot="1">
      <c r="A77" s="422"/>
      <c r="B77" s="273" t="s">
        <v>386</v>
      </c>
      <c r="C77" s="271"/>
      <c r="D77" s="123" t="s">
        <v>379</v>
      </c>
      <c r="E77" s="23">
        <f t="shared" ref="E77:AJ77" si="5">SUM(E75:E76)</f>
        <v>-2.0618493184465522E-4</v>
      </c>
      <c r="F77" s="23">
        <f t="shared" si="5"/>
        <v>-2.1564945275978124E-4</v>
      </c>
      <c r="G77" s="23">
        <f t="shared" si="5"/>
        <v>-2.2561087201463038E-4</v>
      </c>
      <c r="H77" s="23">
        <f t="shared" si="5"/>
        <v>-2.3609527734911397E-4</v>
      </c>
      <c r="I77" s="23">
        <f t="shared" si="5"/>
        <v>-2.4713012613978587E-4</v>
      </c>
      <c r="J77" s="23">
        <f t="shared" si="5"/>
        <v>-2.5874431730735681E-4</v>
      </c>
      <c r="K77" s="23">
        <f t="shared" si="5"/>
        <v>-2.7098963032192271E-4</v>
      </c>
      <c r="L77" s="23">
        <f t="shared" si="5"/>
        <v>-2.8387783649092197E-4</v>
      </c>
      <c r="M77" s="23">
        <f t="shared" si="5"/>
        <v>-2.9744268845159052E-4</v>
      </c>
      <c r="N77" s="23">
        <f t="shared" si="5"/>
        <v>-3.1171971089381746E-4</v>
      </c>
      <c r="O77" s="23">
        <f t="shared" si="5"/>
        <v>-3.267462935949681E-4</v>
      </c>
      <c r="P77" s="23">
        <f t="shared" si="5"/>
        <v>-3.4256178933914262E-4</v>
      </c>
      <c r="Q77" s="23">
        <f t="shared" si="5"/>
        <v>-3.5920761697730839E-4</v>
      </c>
      <c r="R77" s="23">
        <f t="shared" si="5"/>
        <v>-3.7672736989821111E-4</v>
      </c>
      <c r="S77" s="23">
        <f t="shared" si="5"/>
        <v>-3.9516693019413311E-4</v>
      </c>
      <c r="T77" s="23">
        <f t="shared" si="5"/>
        <v>-4.1457458882048647E-4</v>
      </c>
      <c r="U77" s="23">
        <f t="shared" si="5"/>
        <v>-4.3500117206392563E-4</v>
      </c>
      <c r="V77" s="23">
        <f t="shared" si="5"/>
        <v>-4.5650017465018205E-4</v>
      </c>
      <c r="W77" s="23">
        <f t="shared" si="5"/>
        <v>-4.7912789984021458E-4</v>
      </c>
      <c r="X77" s="23">
        <f t="shared" si="5"/>
        <v>-5.0294360688157033E-4</v>
      </c>
      <c r="Y77" s="23">
        <f t="shared" si="5"/>
        <v>-5.2800966620111323E-4</v>
      </c>
      <c r="Z77" s="23">
        <f t="shared" si="5"/>
        <v>-5.5439172274555286E-4</v>
      </c>
      <c r="AA77" s="23">
        <f t="shared" si="5"/>
        <v>-5.8215886789753741E-4</v>
      </c>
      <c r="AB77" s="23">
        <f t="shared" si="5"/>
        <v>-6.1138382041754408E-4</v>
      </c>
      <c r="AC77" s="23">
        <f t="shared" si="5"/>
        <v>-6.9753303681003719E-4</v>
      </c>
      <c r="AD77" s="23">
        <f t="shared" si="5"/>
        <v>-7.328152671884434E-4</v>
      </c>
      <c r="AE77" s="23">
        <f t="shared" si="5"/>
        <v>-7.699498556369488E-4</v>
      </c>
      <c r="AF77" s="23">
        <f t="shared" si="5"/>
        <v>-8.0903405310548098E-4</v>
      </c>
      <c r="AG77" s="23">
        <f t="shared" si="5"/>
        <v>-8.5017021633178183E-4</v>
      </c>
      <c r="AH77" s="23">
        <f t="shared" si="5"/>
        <v>-8.9346607590119688E-4</v>
      </c>
      <c r="AI77" s="23">
        <f t="shared" si="5"/>
        <v>-9.3903501837991636E-4</v>
      </c>
      <c r="AJ77" s="23">
        <f t="shared" si="5"/>
        <v>-9.8699638326053656E-4</v>
      </c>
      <c r="AK77" s="23">
        <f t="shared" ref="AK77:BB77" si="6">SUM(AK75:AK76)</f>
        <v>-1.0374757754976129E-3</v>
      </c>
      <c r="AL77" s="23">
        <f t="shared" si="6"/>
        <v>-1.0906053944516852E-3</v>
      </c>
      <c r="AM77" s="23">
        <f t="shared" si="6"/>
        <v>-1.1465243801032526E-3</v>
      </c>
      <c r="AN77" s="23">
        <f t="shared" si="6"/>
        <v>-1.2053791774433813E-3</v>
      </c>
      <c r="AO77" s="23">
        <f t="shared" si="6"/>
        <v>-1.2673239199952437E-3</v>
      </c>
      <c r="AP77" s="23">
        <f t="shared" si="6"/>
        <v>-1.3325208334709824E-3</v>
      </c>
      <c r="AQ77" s="23">
        <f t="shared" si="6"/>
        <v>-1.40114066062103E-3</v>
      </c>
      <c r="AR77" s="23">
        <f t="shared" si="6"/>
        <v>-1.4733631083885096E-3</v>
      </c>
      <c r="AS77" s="23">
        <f t="shared" si="6"/>
        <v>-1.5493773185397599E-3</v>
      </c>
      <c r="AT77" s="23">
        <f t="shared" si="6"/>
        <v>-1.6293823630035159E-3</v>
      </c>
      <c r="AU77" s="23">
        <f t="shared" si="6"/>
        <v>-1.7135877652159658E-3</v>
      </c>
      <c r="AV77" s="23">
        <f t="shared" si="6"/>
        <v>-1.802214048837025E-3</v>
      </c>
      <c r="AW77" s="23">
        <f t="shared" si="6"/>
        <v>-1.895493315274864E-3</v>
      </c>
      <c r="AX77" s="23">
        <f t="shared" si="6"/>
        <v>-1.9936698515311325E-3</v>
      </c>
      <c r="AY77" s="23">
        <f t="shared" si="6"/>
        <v>-2.0970007699587724E-3</v>
      </c>
      <c r="AZ77" s="23">
        <f t="shared" si="6"/>
        <v>-2.2057566816078562E-3</v>
      </c>
      <c r="BA77" s="23">
        <f t="shared" si="6"/>
        <v>-2.3202224049228559E-3</v>
      </c>
      <c r="BB77" s="255">
        <f t="shared" si="6"/>
        <v>-2.4406282221399967E-3</v>
      </c>
    </row>
    <row r="78" spans="1:54" outlineLevel="2">
      <c r="B78" s="19"/>
      <c r="C78" s="19"/>
      <c r="D78" s="19"/>
      <c r="E78" s="15"/>
    </row>
    <row r="79" spans="1:54" s="7" customFormat="1" ht="14" outlineLevel="1" thickBot="1">
      <c r="B79" s="125"/>
      <c r="C79" s="125"/>
      <c r="D79" s="125"/>
      <c r="E79" s="247"/>
    </row>
    <row r="80" spans="1:54" outlineLevel="1">
      <c r="A80" s="4" t="s">
        <v>387</v>
      </c>
      <c r="B80" s="19"/>
      <c r="C80" s="19"/>
      <c r="D80" s="19"/>
      <c r="E80" s="246">
        <v>2027</v>
      </c>
      <c r="F80" s="246">
        <v>2028</v>
      </c>
      <c r="G80" s="246">
        <v>2029</v>
      </c>
      <c r="H80" s="246">
        <v>2030</v>
      </c>
      <c r="I80" s="246">
        <v>2031</v>
      </c>
      <c r="J80" s="246">
        <v>2032</v>
      </c>
      <c r="K80" s="246">
        <v>2033</v>
      </c>
      <c r="L80" s="246">
        <v>2034</v>
      </c>
      <c r="M80" s="246">
        <v>2035</v>
      </c>
      <c r="N80" s="246">
        <v>2036</v>
      </c>
      <c r="O80" s="246">
        <v>2037</v>
      </c>
      <c r="P80" s="246">
        <v>2038</v>
      </c>
      <c r="Q80" s="246">
        <v>2039</v>
      </c>
      <c r="R80" s="246">
        <v>2040</v>
      </c>
      <c r="S80" s="246">
        <v>2041</v>
      </c>
      <c r="T80" s="246">
        <v>2042</v>
      </c>
      <c r="U80" s="246">
        <v>2043</v>
      </c>
      <c r="V80" s="246">
        <v>2044</v>
      </c>
      <c r="W80" s="246">
        <v>2045</v>
      </c>
      <c r="X80" s="246">
        <v>2046</v>
      </c>
      <c r="Y80" s="246">
        <v>2047</v>
      </c>
      <c r="Z80" s="246">
        <v>2048</v>
      </c>
      <c r="AA80" s="246">
        <v>2049</v>
      </c>
      <c r="AB80" s="246">
        <v>2050</v>
      </c>
      <c r="AC80" s="246">
        <v>2051</v>
      </c>
      <c r="AD80" s="246">
        <v>2052</v>
      </c>
      <c r="AE80" s="246">
        <v>2053</v>
      </c>
      <c r="AF80" s="246">
        <v>2054</v>
      </c>
      <c r="AG80" s="246">
        <v>2055</v>
      </c>
      <c r="AH80" s="246">
        <v>2056</v>
      </c>
      <c r="AI80" s="246">
        <v>2057</v>
      </c>
      <c r="AJ80" s="246">
        <v>2058</v>
      </c>
      <c r="AK80" s="246">
        <v>2059</v>
      </c>
      <c r="AL80" s="246">
        <v>2060</v>
      </c>
      <c r="AM80" s="246">
        <v>2061</v>
      </c>
      <c r="AN80" s="246">
        <v>2062</v>
      </c>
      <c r="AO80" s="246">
        <v>2063</v>
      </c>
      <c r="AP80" s="246">
        <v>2064</v>
      </c>
      <c r="AQ80" s="246">
        <v>2065</v>
      </c>
      <c r="AR80" s="246">
        <v>2066</v>
      </c>
      <c r="AS80" s="246">
        <v>2067</v>
      </c>
      <c r="AT80" s="246">
        <v>2068</v>
      </c>
      <c r="AU80" s="246">
        <v>2069</v>
      </c>
      <c r="AV80" s="246">
        <v>2070</v>
      </c>
      <c r="AW80" s="246">
        <v>2071</v>
      </c>
      <c r="AX80" s="246">
        <v>2072</v>
      </c>
      <c r="AY80" s="246">
        <v>2073</v>
      </c>
      <c r="AZ80" s="246">
        <v>2074</v>
      </c>
      <c r="BA80" s="246">
        <v>2075</v>
      </c>
      <c r="BB80" s="246">
        <v>2076</v>
      </c>
    </row>
    <row r="81" spans="1:54" outlineLevel="2">
      <c r="A81" s="8"/>
      <c r="B81" t="s">
        <v>388</v>
      </c>
      <c r="C81" s="6" t="s">
        <v>389</v>
      </c>
      <c r="D81" t="s">
        <v>390</v>
      </c>
      <c r="E81" s="129">
        <f>$B$20</f>
        <v>0.33700000000000002</v>
      </c>
      <c r="F81" s="129">
        <f t="shared" ref="F81:AA81" si="7">$B$20</f>
        <v>0.33700000000000002</v>
      </c>
      <c r="G81" s="129">
        <f t="shared" si="7"/>
        <v>0.33700000000000002</v>
      </c>
      <c r="H81" s="129">
        <f t="shared" si="7"/>
        <v>0.33700000000000002</v>
      </c>
      <c r="I81" s="129">
        <f t="shared" si="7"/>
        <v>0.33700000000000002</v>
      </c>
      <c r="J81" s="129">
        <f t="shared" si="7"/>
        <v>0.33700000000000002</v>
      </c>
      <c r="K81" s="129">
        <f t="shared" si="7"/>
        <v>0.33700000000000002</v>
      </c>
      <c r="L81" s="129">
        <f t="shared" si="7"/>
        <v>0.33700000000000002</v>
      </c>
      <c r="M81" s="129">
        <f t="shared" si="7"/>
        <v>0.33700000000000002</v>
      </c>
      <c r="N81" s="129">
        <f t="shared" si="7"/>
        <v>0.33700000000000002</v>
      </c>
      <c r="O81" s="129">
        <f t="shared" si="7"/>
        <v>0.33700000000000002</v>
      </c>
      <c r="P81" s="129">
        <f t="shared" si="7"/>
        <v>0.33700000000000002</v>
      </c>
      <c r="Q81" s="129">
        <f t="shared" si="7"/>
        <v>0.33700000000000002</v>
      </c>
      <c r="R81" s="129">
        <f t="shared" si="7"/>
        <v>0.33700000000000002</v>
      </c>
      <c r="S81" s="129">
        <f t="shared" si="7"/>
        <v>0.33700000000000002</v>
      </c>
      <c r="T81" s="129">
        <f t="shared" si="7"/>
        <v>0.33700000000000002</v>
      </c>
      <c r="U81" s="129">
        <f t="shared" si="7"/>
        <v>0.33700000000000002</v>
      </c>
      <c r="V81" s="129">
        <f t="shared" si="7"/>
        <v>0.33700000000000002</v>
      </c>
      <c r="W81" s="129">
        <f t="shared" si="7"/>
        <v>0.33700000000000002</v>
      </c>
      <c r="X81" s="129">
        <f t="shared" si="7"/>
        <v>0.33700000000000002</v>
      </c>
      <c r="Y81" s="129">
        <f t="shared" si="7"/>
        <v>0.33700000000000002</v>
      </c>
      <c r="Z81" s="129">
        <f t="shared" si="7"/>
        <v>0.33700000000000002</v>
      </c>
      <c r="AA81" s="129">
        <f t="shared" si="7"/>
        <v>0.33700000000000002</v>
      </c>
      <c r="AB81" s="129">
        <v>0</v>
      </c>
      <c r="AC81" s="129">
        <v>0</v>
      </c>
      <c r="AD81" s="129">
        <v>0</v>
      </c>
      <c r="AE81" s="129">
        <v>0</v>
      </c>
      <c r="AF81" s="129">
        <v>0</v>
      </c>
      <c r="AG81" s="129">
        <v>0</v>
      </c>
      <c r="AH81" s="129">
        <v>0</v>
      </c>
      <c r="AI81" s="129">
        <v>0</v>
      </c>
      <c r="AJ81" s="129">
        <v>0</v>
      </c>
      <c r="AK81" s="129">
        <v>0</v>
      </c>
      <c r="AL81" s="129">
        <v>0</v>
      </c>
      <c r="AM81" s="129">
        <v>0</v>
      </c>
      <c r="AN81" s="129">
        <v>0</v>
      </c>
      <c r="AO81" s="129">
        <v>0</v>
      </c>
      <c r="AP81" s="129">
        <v>0</v>
      </c>
      <c r="AQ81" s="129">
        <v>0</v>
      </c>
      <c r="AR81" s="129">
        <v>0</v>
      </c>
      <c r="AS81" s="129">
        <v>0</v>
      </c>
      <c r="AT81" s="129">
        <v>0</v>
      </c>
      <c r="AU81" s="129">
        <v>0</v>
      </c>
      <c r="AV81" s="129">
        <v>0</v>
      </c>
      <c r="AW81" s="129">
        <v>0</v>
      </c>
      <c r="AX81" s="129">
        <v>0</v>
      </c>
      <c r="AY81" s="129">
        <v>0</v>
      </c>
      <c r="AZ81" s="129">
        <v>0</v>
      </c>
      <c r="BA81" s="129">
        <v>0</v>
      </c>
      <c r="BB81" s="129">
        <v>0</v>
      </c>
    </row>
    <row r="82" spans="1:54" outlineLevel="2">
      <c r="A82" s="8"/>
      <c r="B82" t="s">
        <v>391</v>
      </c>
      <c r="C82" t="s">
        <v>392</v>
      </c>
      <c r="D82" t="s">
        <v>379</v>
      </c>
      <c r="E82" s="21">
        <f t="shared" ref="E82:AJ82" si="8">E64*E81</f>
        <v>0</v>
      </c>
      <c r="F82" s="21">
        <f t="shared" si="8"/>
        <v>0</v>
      </c>
      <c r="G82" s="21">
        <f t="shared" si="8"/>
        <v>0</v>
      </c>
      <c r="H82" s="21">
        <f t="shared" si="8"/>
        <v>0</v>
      </c>
      <c r="I82" s="21">
        <f t="shared" si="8"/>
        <v>0</v>
      </c>
      <c r="J82" s="21">
        <f t="shared" si="8"/>
        <v>0</v>
      </c>
      <c r="K82" s="21">
        <f t="shared" si="8"/>
        <v>0</v>
      </c>
      <c r="L82" s="21">
        <f t="shared" si="8"/>
        <v>0</v>
      </c>
      <c r="M82" s="21">
        <f t="shared" si="8"/>
        <v>0</v>
      </c>
      <c r="N82" s="21">
        <f t="shared" si="8"/>
        <v>0</v>
      </c>
      <c r="O82" s="21">
        <f t="shared" si="8"/>
        <v>0</v>
      </c>
      <c r="P82" s="21">
        <f t="shared" si="8"/>
        <v>0</v>
      </c>
      <c r="Q82" s="21">
        <f t="shared" si="8"/>
        <v>0</v>
      </c>
      <c r="R82" s="21">
        <f t="shared" si="8"/>
        <v>0</v>
      </c>
      <c r="S82" s="21">
        <f t="shared" si="8"/>
        <v>0</v>
      </c>
      <c r="T82" s="21">
        <f t="shared" si="8"/>
        <v>0</v>
      </c>
      <c r="U82" s="21">
        <f t="shared" si="8"/>
        <v>0</v>
      </c>
      <c r="V82" s="21">
        <f t="shared" si="8"/>
        <v>0</v>
      </c>
      <c r="W82" s="21">
        <f t="shared" si="8"/>
        <v>0</v>
      </c>
      <c r="X82" s="21">
        <f t="shared" si="8"/>
        <v>0</v>
      </c>
      <c r="Y82" s="21">
        <f t="shared" si="8"/>
        <v>0</v>
      </c>
      <c r="Z82" s="21">
        <f t="shared" si="8"/>
        <v>0</v>
      </c>
      <c r="AA82" s="21">
        <f t="shared" si="8"/>
        <v>0</v>
      </c>
      <c r="AB82" s="21">
        <f t="shared" si="8"/>
        <v>0</v>
      </c>
      <c r="AC82" s="21">
        <f t="shared" si="8"/>
        <v>0</v>
      </c>
      <c r="AD82" s="21">
        <f t="shared" si="8"/>
        <v>0</v>
      </c>
      <c r="AE82" s="21">
        <f t="shared" si="8"/>
        <v>0</v>
      </c>
      <c r="AF82" s="21">
        <f t="shared" si="8"/>
        <v>0</v>
      </c>
      <c r="AG82" s="21">
        <f t="shared" si="8"/>
        <v>0</v>
      </c>
      <c r="AH82" s="21">
        <f t="shared" si="8"/>
        <v>0</v>
      </c>
      <c r="AI82" s="21">
        <f t="shared" si="8"/>
        <v>0</v>
      </c>
      <c r="AJ82" s="21">
        <f t="shared" si="8"/>
        <v>0</v>
      </c>
      <c r="AK82" s="21">
        <f t="shared" ref="AK82:BB82" si="9">AK64*AK81</f>
        <v>0</v>
      </c>
      <c r="AL82" s="21">
        <f t="shared" si="9"/>
        <v>0</v>
      </c>
      <c r="AM82" s="21">
        <f t="shared" si="9"/>
        <v>0</v>
      </c>
      <c r="AN82" s="21">
        <f t="shared" si="9"/>
        <v>0</v>
      </c>
      <c r="AO82" s="21">
        <f t="shared" si="9"/>
        <v>0</v>
      </c>
      <c r="AP82" s="21">
        <f t="shared" si="9"/>
        <v>0</v>
      </c>
      <c r="AQ82" s="21">
        <f t="shared" si="9"/>
        <v>0</v>
      </c>
      <c r="AR82" s="21">
        <f t="shared" si="9"/>
        <v>0</v>
      </c>
      <c r="AS82" s="21">
        <f t="shared" si="9"/>
        <v>0</v>
      </c>
      <c r="AT82" s="21">
        <f t="shared" si="9"/>
        <v>0</v>
      </c>
      <c r="AU82" s="21">
        <f t="shared" si="9"/>
        <v>0</v>
      </c>
      <c r="AV82" s="21">
        <f t="shared" si="9"/>
        <v>0</v>
      </c>
      <c r="AW82" s="21">
        <f t="shared" si="9"/>
        <v>0</v>
      </c>
      <c r="AX82" s="21">
        <f t="shared" si="9"/>
        <v>0</v>
      </c>
      <c r="AY82" s="21">
        <f t="shared" si="9"/>
        <v>0</v>
      </c>
      <c r="AZ82" s="21">
        <f t="shared" si="9"/>
        <v>0</v>
      </c>
      <c r="BA82" s="21">
        <f t="shared" si="9"/>
        <v>0</v>
      </c>
      <c r="BB82" s="21">
        <f t="shared" si="9"/>
        <v>0</v>
      </c>
    </row>
    <row r="83" spans="1:54" outlineLevel="2">
      <c r="A83" s="8"/>
      <c r="B83" t="s">
        <v>393</v>
      </c>
      <c r="C83" t="s">
        <v>394</v>
      </c>
      <c r="D83" t="s">
        <v>379</v>
      </c>
      <c r="E83" s="21">
        <f t="shared" ref="E83:AJ83" si="10">E64-E82</f>
        <v>0</v>
      </c>
      <c r="F83" s="21">
        <f t="shared" si="10"/>
        <v>0</v>
      </c>
      <c r="G83" s="21">
        <f t="shared" si="10"/>
        <v>0</v>
      </c>
      <c r="H83" s="21">
        <f t="shared" si="10"/>
        <v>0</v>
      </c>
      <c r="I83" s="21">
        <f t="shared" si="10"/>
        <v>0</v>
      </c>
      <c r="J83" s="21">
        <f t="shared" si="10"/>
        <v>0</v>
      </c>
      <c r="K83" s="21">
        <f t="shared" si="10"/>
        <v>0</v>
      </c>
      <c r="L83" s="21">
        <f t="shared" si="10"/>
        <v>0</v>
      </c>
      <c r="M83" s="21">
        <f t="shared" si="10"/>
        <v>0</v>
      </c>
      <c r="N83" s="21">
        <f t="shared" si="10"/>
        <v>0</v>
      </c>
      <c r="O83" s="21">
        <f t="shared" si="10"/>
        <v>0</v>
      </c>
      <c r="P83" s="21">
        <f t="shared" si="10"/>
        <v>0</v>
      </c>
      <c r="Q83" s="21">
        <f t="shared" si="10"/>
        <v>0</v>
      </c>
      <c r="R83" s="21">
        <f t="shared" si="10"/>
        <v>0</v>
      </c>
      <c r="S83" s="21">
        <f t="shared" si="10"/>
        <v>0</v>
      </c>
      <c r="T83" s="21">
        <f t="shared" si="10"/>
        <v>0</v>
      </c>
      <c r="U83" s="21">
        <f t="shared" si="10"/>
        <v>0</v>
      </c>
      <c r="V83" s="21">
        <f t="shared" si="10"/>
        <v>0</v>
      </c>
      <c r="W83" s="21">
        <f t="shared" si="10"/>
        <v>0</v>
      </c>
      <c r="X83" s="21">
        <f t="shared" si="10"/>
        <v>0</v>
      </c>
      <c r="Y83" s="21">
        <f t="shared" si="10"/>
        <v>0</v>
      </c>
      <c r="Z83" s="21">
        <f t="shared" si="10"/>
        <v>0</v>
      </c>
      <c r="AA83" s="21">
        <f t="shared" si="10"/>
        <v>0</v>
      </c>
      <c r="AB83" s="21">
        <f t="shared" si="10"/>
        <v>0</v>
      </c>
      <c r="AC83" s="21">
        <f t="shared" si="10"/>
        <v>0</v>
      </c>
      <c r="AD83" s="21">
        <f t="shared" si="10"/>
        <v>0</v>
      </c>
      <c r="AE83" s="21">
        <f t="shared" si="10"/>
        <v>0</v>
      </c>
      <c r="AF83" s="21">
        <f t="shared" si="10"/>
        <v>0</v>
      </c>
      <c r="AG83" s="21">
        <f t="shared" si="10"/>
        <v>0</v>
      </c>
      <c r="AH83" s="21">
        <f t="shared" si="10"/>
        <v>0</v>
      </c>
      <c r="AI83" s="21">
        <f t="shared" si="10"/>
        <v>0</v>
      </c>
      <c r="AJ83" s="21">
        <f t="shared" si="10"/>
        <v>0</v>
      </c>
      <c r="AK83" s="21">
        <f t="shared" ref="AK83:BB83" si="11">AK64-AK82</f>
        <v>0</v>
      </c>
      <c r="AL83" s="21">
        <f t="shared" si="11"/>
        <v>0</v>
      </c>
      <c r="AM83" s="21">
        <f t="shared" si="11"/>
        <v>0</v>
      </c>
      <c r="AN83" s="21">
        <f t="shared" si="11"/>
        <v>0</v>
      </c>
      <c r="AO83" s="21">
        <f t="shared" si="11"/>
        <v>0</v>
      </c>
      <c r="AP83" s="21">
        <f t="shared" si="11"/>
        <v>0</v>
      </c>
      <c r="AQ83" s="21">
        <f t="shared" si="11"/>
        <v>0</v>
      </c>
      <c r="AR83" s="21">
        <f t="shared" si="11"/>
        <v>0</v>
      </c>
      <c r="AS83" s="21">
        <f t="shared" si="11"/>
        <v>0</v>
      </c>
      <c r="AT83" s="21">
        <f t="shared" si="11"/>
        <v>0</v>
      </c>
      <c r="AU83" s="21">
        <f t="shared" si="11"/>
        <v>0</v>
      </c>
      <c r="AV83" s="21">
        <f t="shared" si="11"/>
        <v>0</v>
      </c>
      <c r="AW83" s="21">
        <f t="shared" si="11"/>
        <v>0</v>
      </c>
      <c r="AX83" s="21">
        <f t="shared" si="11"/>
        <v>0</v>
      </c>
      <c r="AY83" s="21">
        <f t="shared" si="11"/>
        <v>0</v>
      </c>
      <c r="AZ83" s="21">
        <f t="shared" si="11"/>
        <v>0</v>
      </c>
      <c r="BA83" s="21">
        <f t="shared" si="11"/>
        <v>0</v>
      </c>
      <c r="BB83" s="21">
        <f t="shared" si="11"/>
        <v>0</v>
      </c>
    </row>
    <row r="84" spans="1:54" ht="15.5" hidden="1" outlineLevel="3">
      <c r="A84" s="8"/>
      <c r="B84" t="s">
        <v>395</v>
      </c>
      <c r="C84" t="s">
        <v>396</v>
      </c>
      <c r="D84" t="s">
        <v>379</v>
      </c>
      <c r="E84" s="21"/>
      <c r="F84" s="21">
        <f>IF($E$82&lt;0,(IF(2050-E$80&lt;=0,0,(2/(2050-E$80+1))*(1-(SUM($E84:E84)/$E$82))*$E$82*'Fixed Data'!C$52)),0)</f>
        <v>0</v>
      </c>
      <c r="G84" s="21">
        <f>IF($E$82&lt;0,(IF(2050-F$80&lt;=0,0,(2/(2050-F$80+1))*(1-(SUM($E84:F84)/$E$82))*$E$82*'Fixed Data'!D$52)),0)</f>
        <v>0</v>
      </c>
      <c r="H84" s="21">
        <f>IF($E$82&lt;0,(IF(2050-G$80&lt;=0,0,(2/(2050-G$80+1))*(1-(SUM($E84:G84)/$E$82))*$E$82*'Fixed Data'!E$52)),0)</f>
        <v>0</v>
      </c>
      <c r="I84" s="21">
        <f>IF($E$82&lt;0,(IF(2050-H$80&lt;=0,0,(2/(2050-H$80+1))*(1-(SUM($E84:H84)/$E$82))*$E$82*'Fixed Data'!F$52)),0)</f>
        <v>0</v>
      </c>
      <c r="J84" s="21">
        <f>IF($E$82&lt;0,(IF(2050-I$80&lt;=0,0,(2/(2050-I$80+1))*(1-(SUM($E84:I84)/$E$82))*$E$82*'Fixed Data'!G$52)),0)</f>
        <v>0</v>
      </c>
      <c r="K84" s="21">
        <f>IF($E$82&lt;0,(IF(2050-J$80&lt;=0,0,(2/(2050-J$80+1))*(1-(SUM($E84:J84)/$E$82))*$E$82*'Fixed Data'!H$52)),0)</f>
        <v>0</v>
      </c>
      <c r="L84" s="21">
        <f>IF($E$82&lt;0,(IF(2050-K$80&lt;=0,0,(2/(2050-K$80+1))*(1-(SUM($E84:K84)/$E$82))*$E$82*'Fixed Data'!I$52)),0)</f>
        <v>0</v>
      </c>
      <c r="M84" s="21">
        <f>IF($E$82&lt;0,(IF(2050-L$80&lt;=0,0,(2/(2050-L$80+1))*(1-(SUM($E84:L84)/$E$82))*$E$82*'Fixed Data'!J$52)),0)</f>
        <v>0</v>
      </c>
      <c r="N84" s="21">
        <f>IF($E$82&lt;0,(IF(2050-M$80&lt;=0,0,(2/(2050-M$80+1))*(1-(SUM($E84:M84)/$E$82))*$E$82*'Fixed Data'!K$52)),0)</f>
        <v>0</v>
      </c>
      <c r="O84" s="21">
        <f>IF($E$82&lt;0,(IF(2050-N$80&lt;=0,0,(2/(2050-N$80+1))*(1-(SUM($E84:N84)/$E$82))*$E$82*'Fixed Data'!L$52)),0)</f>
        <v>0</v>
      </c>
      <c r="P84" s="21">
        <f>IF($E$82&lt;0,(IF(2050-O$80&lt;=0,0,(2/(2050-O$80+1))*(1-(SUM($E84:O84)/$E$82))*$E$82*'Fixed Data'!M$52)),0)</f>
        <v>0</v>
      </c>
      <c r="Q84" s="21">
        <f>IF($E$82&lt;0,(IF(2050-P$80&lt;=0,0,(2/(2050-P$80+1))*(1-(SUM($E84:P84)/$E$82))*$E$82*'Fixed Data'!N$52)),0)</f>
        <v>0</v>
      </c>
      <c r="R84" s="21">
        <f>IF($E$82&lt;0,(IF(2050-Q$80&lt;=0,0,(2/(2050-Q$80+1))*(1-(SUM($E84:Q84)/$E$82))*$E$82*'Fixed Data'!O$52)),0)</f>
        <v>0</v>
      </c>
      <c r="S84" s="21">
        <f>IF($E$82&lt;0,(IF(2050-R$80&lt;=0,0,(2/(2050-R$80+1))*(1-(SUM($E84:R84)/$E$82))*$E$82*'Fixed Data'!P$52)),0)</f>
        <v>0</v>
      </c>
      <c r="T84" s="21">
        <f>IF($E$82&lt;0,(IF(2050-S$80&lt;=0,0,(2/(2050-S$80+1))*(1-(SUM($E84:S84)/$E$82))*$E$82*'Fixed Data'!Q$52)),0)</f>
        <v>0</v>
      </c>
      <c r="U84" s="21">
        <f>IF($E$82&lt;0,(IF(2050-T$80&lt;=0,0,(2/(2050-T$80+1))*(1-(SUM($E84:T84)/$E$82))*$E$82*'Fixed Data'!R$52)),0)</f>
        <v>0</v>
      </c>
      <c r="V84" s="21">
        <f>IF($E$82&lt;0,(IF(2050-U$80&lt;=0,0,(2/(2050-U$80+1))*(1-(SUM($E84:U84)/$E$82))*$E$82*'Fixed Data'!S$52)),0)</f>
        <v>0</v>
      </c>
      <c r="W84" s="21">
        <f>IF($E$82&lt;0,(IF(2050-V$80&lt;=0,0,(2/(2050-V$80+1))*(1-(SUM($E84:V84)/$E$82))*$E$82*'Fixed Data'!T$52)),0)</f>
        <v>0</v>
      </c>
      <c r="X84" s="21">
        <f>IF($E$82&lt;0,(IF(2050-W$80&lt;=0,0,(2/(2050-W$80+1))*(1-(SUM($E84:W84)/$E$82))*$E$82*'Fixed Data'!U$52)),0)</f>
        <v>0</v>
      </c>
      <c r="Y84" s="21">
        <f>IF($E$82&lt;0,(IF(2050-X$80&lt;=0,0,(2/(2050-X$80+1))*(1-(SUM($E84:X84)/$E$82))*$E$82*'Fixed Data'!V$52)),0)</f>
        <v>0</v>
      </c>
      <c r="Z84" s="21">
        <f>IF($E$82&lt;0,(IF(2050-Y$80&lt;=0,0,(2/(2050-Y$80+1))*(1-(SUM($E84:Y84)/$E$82))*$E$82*'Fixed Data'!W$52)),0)</f>
        <v>0</v>
      </c>
      <c r="AA84" s="21">
        <f>IF($E$82&lt;0,(IF(2050-Z$80&lt;=0,0,(2/(2050-Z$80+1))*(1-(SUM($E84:Z84)/$E$82))*$E$82*'Fixed Data'!X$52)),0)</f>
        <v>0</v>
      </c>
      <c r="AB84" s="21">
        <f>IF($E$82&lt;0,(IF(2050-AA$80&lt;=0,0,(2/(2050-AA$80+1))*(1-(SUM($E84:AA84)/$E$82))*$E$82*'Fixed Data'!Y$52)),0)</f>
        <v>0</v>
      </c>
      <c r="AC84" s="21">
        <f>IF($E$82&lt;0,(IF(2050-AB$80&lt;=0,0,(2/(2050-AB$80+1))*(1-(SUM($E84:AB84)/$E$82))*$E$82*'Fixed Data'!Z$52)),0)</f>
        <v>0</v>
      </c>
      <c r="AD84" s="21">
        <f>IF($E$82&lt;0,(IF(2050-AC$80&lt;=0,0,(2/(2050-AC$80+1))*(1-(SUM($E84:AC84)/$E$82))*$E$82*'Fixed Data'!AA$52)),0)</f>
        <v>0</v>
      </c>
      <c r="AE84" s="21">
        <f>IF($E$82&lt;0,(IF(2050-AD$80&lt;=0,0,(2/(2050-AD$80+1))*(1-(SUM($E84:AD84)/$E$82))*$E$82*'Fixed Data'!AB$52)),0)</f>
        <v>0</v>
      </c>
      <c r="AF84" s="21">
        <f>IF($E$82&lt;0,(IF(2050-AE$80&lt;=0,0,(2/(2050-AE$80+1))*(1-(SUM($E84:AE84)/$E$82))*$E$82*'Fixed Data'!AC$52)),0)</f>
        <v>0</v>
      </c>
      <c r="AG84" s="21">
        <f>IF($E$82&lt;0,(IF(2050-AF$80&lt;=0,0,(2/(2050-AF$80+1))*(1-(SUM($E84:AF84)/$E$82))*$E$82*'Fixed Data'!AD$52)),0)</f>
        <v>0</v>
      </c>
      <c r="AH84" s="21">
        <f>IF($E$82&lt;0,(IF(2050-AG$80&lt;=0,0,(2/(2050-AG$80+1))*(1-(SUM($E84:AG84)/$E$82))*$E$82*'Fixed Data'!AE$52)),0)</f>
        <v>0</v>
      </c>
      <c r="AI84" s="21">
        <f>IF($E$82&lt;0,(IF(2050-AH$80&lt;=0,0,(2/(2050-AH$80+1))*(1-(SUM($E84:AH84)/$E$82))*$E$82*'Fixed Data'!AF$52)),0)</f>
        <v>0</v>
      </c>
      <c r="AJ84" s="21">
        <f>IF($E$82&lt;0,(IF(2050-AI$80&lt;=0,0,(2/(2050-AI$80+1))*(1-(SUM($E84:AI84)/$E$82))*$E$82*'Fixed Data'!AG$52)),0)</f>
        <v>0</v>
      </c>
      <c r="AK84" s="21">
        <f>IF($E$82&lt;0,(IF(2050-AJ$80&lt;=0,0,(2/(2050-AJ$80+1))*(1-(SUM($E84:AJ84)/$E$82))*$E$82*'Fixed Data'!AH$52)),0)</f>
        <v>0</v>
      </c>
      <c r="AL84" s="21">
        <f>IF($E$82&lt;0,(IF(2050-AK$80&lt;=0,0,(2/(2050-AK$80+1))*(1-(SUM($E84:AK84)/$E$82))*$E$82*'Fixed Data'!AI$52)),0)</f>
        <v>0</v>
      </c>
      <c r="AM84" s="21">
        <f>IF($E$82&lt;0,(IF(2050-AL$80&lt;=0,0,(2/(2050-AL$80+1))*(1-(SUM($E84:AL84)/$E$82))*$E$82*'Fixed Data'!AJ$52)),0)</f>
        <v>0</v>
      </c>
      <c r="AN84" s="21">
        <f>IF($E$82&lt;0,(IF(2050-AM$80&lt;=0,0,(2/(2050-AM$80+1))*(1-(SUM($E84:AM84)/$E$82))*$E$82*'Fixed Data'!AK$52)),0)</f>
        <v>0</v>
      </c>
      <c r="AO84" s="21">
        <f>IF($E$82&lt;0,(IF(2050-AN$80&lt;=0,0,(2/(2050-AN$80+1))*(1-(SUM($E84:AN84)/$E$82))*$E$82*'Fixed Data'!AL$52)),0)</f>
        <v>0</v>
      </c>
      <c r="AP84" s="21">
        <f>IF($E$82&lt;0,(IF(2050-AO$80&lt;=0,0,(2/(2050-AO$80+1))*(1-(SUM($E84:AO84)/$E$82))*$E$82*'Fixed Data'!AM$52)),0)</f>
        <v>0</v>
      </c>
      <c r="AQ84" s="21">
        <f>IF($E$82&lt;0,(IF(2050-AP$80&lt;=0,0,(2/(2050-AP$80+1))*(1-(SUM($E84:AP84)/$E$82))*$E$82*'Fixed Data'!AN$52)),0)</f>
        <v>0</v>
      </c>
      <c r="AR84" s="21">
        <f>IF($E$82&lt;0,(IF(2050-AQ$80&lt;=0,0,(2/(2050-AQ$80+1))*(1-(SUM($E84:AQ84)/$E$82))*$E$82*'Fixed Data'!AO$52)),0)</f>
        <v>0</v>
      </c>
      <c r="AS84" s="21">
        <f>IF($E$82&lt;0,(IF(2050-AR$80&lt;=0,0,(2/(2050-AR$80+1))*(1-(SUM($E84:AR84)/$E$82))*$E$82*'Fixed Data'!AP$52)),0)</f>
        <v>0</v>
      </c>
      <c r="AT84" s="21">
        <f>IF($E$82&lt;0,(IF(2050-AS$80&lt;=0,0,(2/(2050-AS$80+1))*(1-(SUM($E84:AS84)/$E$82))*$E$82*'Fixed Data'!AQ$52)),0)</f>
        <v>0</v>
      </c>
      <c r="AU84" s="21">
        <f>IF($E$82&lt;0,(IF(2050-AT$80&lt;=0,0,(2/(2050-AT$80+1))*(1-(SUM($E84:AT84)/$E$82))*$E$82*'Fixed Data'!AR$52)),0)</f>
        <v>0</v>
      </c>
      <c r="AV84" s="21">
        <f>IF($E$82&lt;0,(IF(2050-AU$80&lt;=0,0,(2/(2050-AU$80+1))*(1-(SUM($E84:AU84)/$E$82))*$E$82*'Fixed Data'!AS$52)),0)</f>
        <v>0</v>
      </c>
      <c r="AW84" s="21">
        <f>IF($E$82&lt;0,(IF(2050-AV$80&lt;=0,0,(2/(2050-AV$80+1))*(1-(SUM($E84:AV84)/$E$82))*$E$82*'Fixed Data'!AT$52)),0)</f>
        <v>0</v>
      </c>
      <c r="AX84" s="21">
        <f>IF($E$82&lt;0,(IF(2050-AW$80&lt;=0,0,(2/(2050-AW$80+1))*(1-(SUM($E84:AW84)/$E$82))*$E$82*'Fixed Data'!AU$52)),0)</f>
        <v>0</v>
      </c>
      <c r="AY84" s="21">
        <f>IF($E$82&lt;0,(IF(2050-AX$80&lt;=0,0,(2/(2050-AX$80+1))*(1-(SUM($E84:AX84)/$E$82))*$E$82*'Fixed Data'!AV$52)),0)</f>
        <v>0</v>
      </c>
      <c r="AZ84" s="21">
        <f>IF($E$82&lt;0,(IF(2050-AY$80&lt;=0,0,(2/(2050-AY$80+1))*(1-(SUM($E84:AY84)/$E$82))*$E$82*'Fixed Data'!AW$52)),0)</f>
        <v>0</v>
      </c>
      <c r="BA84" s="21">
        <f>IF($E$82&lt;0,(IF(2050-AZ$80&lt;=0,0,(2/(2050-AZ$80+1))*(1-(SUM($E84:AZ84)/$E$82))*$E$82*'Fixed Data'!AX$52)),0)</f>
        <v>0</v>
      </c>
      <c r="BB84" s="21">
        <f>IF($E$82&lt;0,(IF(2050-BA$80&lt;=0,0,(2/(2050-BA$80+1))*(1-(SUM($E84:BA84)/$E$82))*$E$82*'Fixed Data'!AY$52)),0)</f>
        <v>0</v>
      </c>
    </row>
    <row r="85" spans="1:54" ht="15" hidden="1" customHeight="1" outlineLevel="3">
      <c r="A85" s="8"/>
      <c r="B85" t="s">
        <v>397</v>
      </c>
      <c r="C85" t="s">
        <v>398</v>
      </c>
      <c r="D85" t="s">
        <v>379</v>
      </c>
      <c r="E85" s="18"/>
      <c r="F85" s="18"/>
      <c r="G85" s="21">
        <f>IF($F$82&lt;0,(IF(2050-F$80&lt;=0,0,(2/(2050-F$80+1))*(1-(SUM($E85:F85)/$F$82))*$F$82*'Fixed Data'!D$52)),0)</f>
        <v>0</v>
      </c>
      <c r="H85" s="21">
        <f>IF($F$82&lt;0,(IF(2050-G$80&lt;=0,0,(2/(2050-G$80+1))*(1-(SUM($E85:G85)/$F$82))*$F$82*'Fixed Data'!E$52)),0)</f>
        <v>0</v>
      </c>
      <c r="I85" s="21">
        <f>IF($F$82&lt;0,(IF(2050-H$80&lt;=0,0,(2/(2050-H$80+1))*(1-(SUM($E85:H85)/$F$82))*$F$82*'Fixed Data'!F$52)),0)</f>
        <v>0</v>
      </c>
      <c r="J85" s="21">
        <f>IF($F$82&lt;0,(IF(2050-I$80&lt;=0,0,(2/(2050-I$80+1))*(1-(SUM($E85:I85)/$F$82))*$F$82*'Fixed Data'!G$52)),0)</f>
        <v>0</v>
      </c>
      <c r="K85" s="21">
        <f>IF($F$82&lt;0,(IF(2050-J$80&lt;=0,0,(2/(2050-J$80+1))*(1-(SUM($E85:J85)/$F$82))*$F$82*'Fixed Data'!H$52)),0)</f>
        <v>0</v>
      </c>
      <c r="L85" s="21">
        <f>IF($F$82&lt;0,(IF(2050-K$80&lt;=0,0,(2/(2050-K$80+1))*(1-(SUM($E85:K85)/$F$82))*$F$82*'Fixed Data'!I$52)),0)</f>
        <v>0</v>
      </c>
      <c r="M85" s="21">
        <f>IF($F$82&lt;0,(IF(2050-L$80&lt;=0,0,(2/(2050-L$80+1))*(1-(SUM($E85:L85)/$F$82))*$F$82*'Fixed Data'!J$52)),0)</f>
        <v>0</v>
      </c>
      <c r="N85" s="21">
        <f>IF($F$82&lt;0,(IF(2050-M$80&lt;=0,0,(2/(2050-M$80+1))*(1-(SUM($E85:M85)/$F$82))*$F$82*'Fixed Data'!K$52)),0)</f>
        <v>0</v>
      </c>
      <c r="O85" s="21">
        <f>IF($F$82&lt;0,(IF(2050-N$80&lt;=0,0,(2/(2050-N$80+1))*(1-(SUM($E85:N85)/$F$82))*$F$82*'Fixed Data'!L$52)),0)</f>
        <v>0</v>
      </c>
      <c r="P85" s="21">
        <f>IF($F$82&lt;0,(IF(2050-O$80&lt;=0,0,(2/(2050-O$80+1))*(1-(SUM($E85:O85)/$F$82))*$F$82*'Fixed Data'!M$52)),0)</f>
        <v>0</v>
      </c>
      <c r="Q85" s="21">
        <f>IF($F$82&lt;0,(IF(2050-P$80&lt;=0,0,(2/(2050-P$80+1))*(1-(SUM($E85:P85)/$F$82))*$F$82*'Fixed Data'!N$52)),0)</f>
        <v>0</v>
      </c>
      <c r="R85" s="21">
        <f>IF($F$82&lt;0,(IF(2050-Q$80&lt;=0,0,(2/(2050-Q$80+1))*(1-(SUM($E85:Q85)/$F$82))*$F$82*'Fixed Data'!O$52)),0)</f>
        <v>0</v>
      </c>
      <c r="S85" s="21">
        <f>IF($F$82&lt;0,(IF(2050-R$80&lt;=0,0,(2/(2050-R$80+1))*(1-(SUM($E85:R85)/$F$82))*$F$82*'Fixed Data'!P$52)),0)</f>
        <v>0</v>
      </c>
      <c r="T85" s="21">
        <f>IF($F$82&lt;0,(IF(2050-S$80&lt;=0,0,(2/(2050-S$80+1))*(1-(SUM($E85:S85)/$F$82))*$F$82*'Fixed Data'!Q$52)),0)</f>
        <v>0</v>
      </c>
      <c r="U85" s="21">
        <f>IF($F$82&lt;0,(IF(2050-T$80&lt;=0,0,(2/(2050-T$80+1))*(1-(SUM($E85:T85)/$F$82))*$F$82*'Fixed Data'!R$52)),0)</f>
        <v>0</v>
      </c>
      <c r="V85" s="21">
        <f>IF($F$82&lt;0,(IF(2050-U$80&lt;=0,0,(2/(2050-U$80+1))*(1-(SUM($E85:U85)/$F$82))*$F$82*'Fixed Data'!S$52)),0)</f>
        <v>0</v>
      </c>
      <c r="W85" s="21">
        <f>IF($F$82&lt;0,(IF(2050-V$80&lt;=0,0,(2/(2050-V$80+1))*(1-(SUM($E85:V85)/$F$82))*$F$82*'Fixed Data'!T$52)),0)</f>
        <v>0</v>
      </c>
      <c r="X85" s="21">
        <f>IF($F$82&lt;0,(IF(2050-W$80&lt;=0,0,(2/(2050-W$80+1))*(1-(SUM($E85:W85)/$F$82))*$F$82*'Fixed Data'!U$52)),0)</f>
        <v>0</v>
      </c>
      <c r="Y85" s="21">
        <f>IF($F$82&lt;0,(IF(2050-X$80&lt;=0,0,(2/(2050-X$80+1))*(1-(SUM($E85:X85)/$F$82))*$F$82*'Fixed Data'!V$52)),0)</f>
        <v>0</v>
      </c>
      <c r="Z85" s="21">
        <f>IF($F$82&lt;0,(IF(2050-Y$80&lt;=0,0,(2/(2050-Y$80+1))*(1-(SUM($E85:Y85)/$F$82))*$F$82*'Fixed Data'!W$52)),0)</f>
        <v>0</v>
      </c>
      <c r="AA85" s="21">
        <f>IF($F$82&lt;0,(IF(2050-Z$80&lt;=0,0,(2/(2050-Z$80+1))*(1-(SUM($E85:Z85)/$F$82))*$F$82*'Fixed Data'!X$52)),0)</f>
        <v>0</v>
      </c>
      <c r="AB85" s="21">
        <f>IF($F$82&lt;0,(IF(2050-AA$80&lt;=0,0,(2/(2050-AA$80+1))*(1-(SUM($E85:AA85)/$F$82))*$F$82*'Fixed Data'!Y$52)),0)</f>
        <v>0</v>
      </c>
      <c r="AC85" s="21">
        <f>IF($F$82&lt;0,(IF(2050-AB$80&lt;=0,0,(2/(2050-AB$80+1))*(1-(SUM($E85:AB85)/$F$82))*$F$82*'Fixed Data'!Z$52)),0)</f>
        <v>0</v>
      </c>
      <c r="AD85" s="21">
        <f>IF($F$82&lt;0,(IF(2050-AC$80&lt;=0,0,(2/(2050-AC$80+1))*(1-(SUM($E85:AC85)/$F$82))*$F$82*'Fixed Data'!AA$52)),0)</f>
        <v>0</v>
      </c>
      <c r="AE85" s="21">
        <f>IF($F$82&lt;0,(IF(2050-AD$80&lt;=0,0,(2/(2050-AD$80+1))*(1-(SUM($E85:AD85)/$F$82))*$F$82*'Fixed Data'!AB$52)),0)</f>
        <v>0</v>
      </c>
      <c r="AF85" s="21">
        <f>IF($F$82&lt;0,(IF(2050-AE$80&lt;=0,0,(2/(2050-AE$80+1))*(1-(SUM($E85:AE85)/$F$82))*$F$82*'Fixed Data'!AC$52)),0)</f>
        <v>0</v>
      </c>
      <c r="AG85" s="21">
        <f>IF($F$82&lt;0,(IF(2050-AF$80&lt;=0,0,(2/(2050-AF$80+1))*(1-(SUM($E85:AF85)/$F$82))*$F$82*'Fixed Data'!AD$52)),0)</f>
        <v>0</v>
      </c>
      <c r="AH85" s="21">
        <f>IF($F$82&lt;0,(IF(2050-AG$80&lt;=0,0,(2/(2050-AG$80+1))*(1-(SUM($E85:AG85)/$F$82))*$F$82*'Fixed Data'!AE$52)),0)</f>
        <v>0</v>
      </c>
      <c r="AI85" s="21">
        <f>IF($F$82&lt;0,(IF(2050-AH$80&lt;=0,0,(2/(2050-AH$80+1))*(1-(SUM($E85:AH85)/$F$82))*$F$82*'Fixed Data'!AF$52)),0)</f>
        <v>0</v>
      </c>
      <c r="AJ85" s="21">
        <f>IF($F$82&lt;0,(IF(2050-AI$80&lt;=0,0,(2/(2050-AI$80+1))*(1-(SUM($E85:AI85)/$F$82))*$F$82*'Fixed Data'!AG$52)),0)</f>
        <v>0</v>
      </c>
      <c r="AK85" s="21">
        <f>IF($F$82&lt;0,(IF(2050-AJ$80&lt;=0,0,(2/(2050-AJ$80+1))*(1-(SUM($E85:AJ85)/$F$82))*$F$82*'Fixed Data'!AH$52)),0)</f>
        <v>0</v>
      </c>
      <c r="AL85" s="21">
        <f>IF($F$82&lt;0,(IF(2050-AK$80&lt;=0,0,(2/(2050-AK$80+1))*(1-(SUM($E85:AK85)/$F$82))*$F$82*'Fixed Data'!AI$52)),0)</f>
        <v>0</v>
      </c>
      <c r="AM85" s="21">
        <f>IF($F$82&lt;0,(IF(2050-AL$80&lt;=0,0,(2/(2050-AL$80+1))*(1-(SUM($E85:AL85)/$F$82))*$F$82*'Fixed Data'!AJ$52)),0)</f>
        <v>0</v>
      </c>
      <c r="AN85" s="21">
        <f>IF($F$82&lt;0,(IF(2050-AM$80&lt;=0,0,(2/(2050-AM$80+1))*(1-(SUM($E85:AM85)/$F$82))*$F$82*'Fixed Data'!AK$52)),0)</f>
        <v>0</v>
      </c>
      <c r="AO85" s="21">
        <f>IF($F$82&lt;0,(IF(2050-AN$80&lt;=0,0,(2/(2050-AN$80+1))*(1-(SUM($E85:AN85)/$F$82))*$F$82*'Fixed Data'!AL$52)),0)</f>
        <v>0</v>
      </c>
      <c r="AP85" s="21">
        <f>IF($F$82&lt;0,(IF(2050-AO$80&lt;=0,0,(2/(2050-AO$80+1))*(1-(SUM($E85:AO85)/$F$82))*$F$82*'Fixed Data'!AM$52)),0)</f>
        <v>0</v>
      </c>
      <c r="AQ85" s="21">
        <f>IF($F$82&lt;0,(IF(2050-AP$80&lt;=0,0,(2/(2050-AP$80+1))*(1-(SUM($E85:AP85)/$F$82))*$F$82*'Fixed Data'!AN$52)),0)</f>
        <v>0</v>
      </c>
      <c r="AR85" s="21">
        <f>IF($F$82&lt;0,(IF(2050-AQ$80&lt;=0,0,(2/(2050-AQ$80+1))*(1-(SUM($E85:AQ85)/$F$82))*$F$82*'Fixed Data'!AO$52)),0)</f>
        <v>0</v>
      </c>
      <c r="AS85" s="21">
        <f>IF($F$82&lt;0,(IF(2050-AR$80&lt;=0,0,(2/(2050-AR$80+1))*(1-(SUM($E85:AR85)/$F$82))*$F$82*'Fixed Data'!AP$52)),0)</f>
        <v>0</v>
      </c>
      <c r="AT85" s="21">
        <f>IF($F$82&lt;0,(IF(2050-AS$80&lt;=0,0,(2/(2050-AS$80+1))*(1-(SUM($E85:AS85)/$F$82))*$F$82*'Fixed Data'!AQ$52)),0)</f>
        <v>0</v>
      </c>
      <c r="AU85" s="21">
        <f>IF($F$82&lt;0,(IF(2050-AT$80&lt;=0,0,(2/(2050-AT$80+1))*(1-(SUM($E85:AT85)/$F$82))*$F$82*'Fixed Data'!AR$52)),0)</f>
        <v>0</v>
      </c>
      <c r="AV85" s="21">
        <f>IF($F$82&lt;0,(IF(2050-AU$80&lt;=0,0,(2/(2050-AU$80+1))*(1-(SUM($E85:AU85)/$F$82))*$F$82*'Fixed Data'!AS$52)),0)</f>
        <v>0</v>
      </c>
      <c r="AW85" s="21">
        <f>IF($F$82&lt;0,(IF(2050-AV$80&lt;=0,0,(2/(2050-AV$80+1))*(1-(SUM($E85:AV85)/$F$82))*$F$82*'Fixed Data'!AT$52)),0)</f>
        <v>0</v>
      </c>
      <c r="AX85" s="21">
        <f>IF($F$82&lt;0,(IF(2050-AW$80&lt;=0,0,(2/(2050-AW$80+1))*(1-(SUM($E85:AW85)/$F$82))*$F$82*'Fixed Data'!AU$52)),0)</f>
        <v>0</v>
      </c>
      <c r="AY85" s="21">
        <f>IF($F$82&lt;0,(IF(2050-AX$80&lt;=0,0,(2/(2050-AX$80+1))*(1-(SUM($E85:AX85)/$F$82))*$F$82*'Fixed Data'!AV$52)),0)</f>
        <v>0</v>
      </c>
      <c r="AZ85" s="21">
        <f>IF($F$82&lt;0,(IF(2050-AY$80&lt;=0,0,(2/(2050-AY$80+1))*(1-(SUM($E85:AY85)/$F$82))*$F$82*'Fixed Data'!AW$52)),0)</f>
        <v>0</v>
      </c>
      <c r="BA85" s="21">
        <f>IF($F$82&lt;0,(IF(2050-AZ$80&lt;=0,0,(2/(2050-AZ$80+1))*(1-(SUM($E85:AZ85)/$F$82))*$F$82*'Fixed Data'!AX$52)),0)</f>
        <v>0</v>
      </c>
      <c r="BB85" s="21">
        <f>IF($F$82&lt;0,(IF(2050-BA$80&lt;=0,0,(2/(2050-BA$80+1))*(1-(SUM($E85:BA85)/$F$82))*$F$82*'Fixed Data'!AY$52)),0)</f>
        <v>0</v>
      </c>
    </row>
    <row r="86" spans="1:54" ht="15" hidden="1" customHeight="1" outlineLevel="3">
      <c r="A86" s="8"/>
      <c r="B86" t="s">
        <v>399</v>
      </c>
      <c r="C86" t="s">
        <v>400</v>
      </c>
      <c r="D86" t="s">
        <v>379</v>
      </c>
      <c r="E86" s="18"/>
      <c r="F86" s="18"/>
      <c r="G86" s="18"/>
      <c r="H86" s="21">
        <f>IF($G$82&lt;0,(IF(2050-G$80&lt;=0,0,(2/(2050-G$80+1))*(1-(SUM($E86:G86)/$G$82))*$G$82*'Fixed Data'!E$52)),0)</f>
        <v>0</v>
      </c>
      <c r="I86" s="21">
        <f>IF($G$82&lt;0,(IF(2050-H$80&lt;=0,0,(2/(2050-H$80+1))*(1-(SUM($E86:H86)/$G$82))*$G$82*'Fixed Data'!F$52)),0)</f>
        <v>0</v>
      </c>
      <c r="J86" s="21">
        <f>IF($G$82&lt;0,(IF(2050-I$80&lt;=0,0,(2/(2050-I$80+1))*(1-(SUM($E86:I86)/$G$82))*$G$82*'Fixed Data'!G$52)),0)</f>
        <v>0</v>
      </c>
      <c r="K86" s="21">
        <f>IF($G$82&lt;0,(IF(2050-J$80&lt;=0,0,(2/(2050-J$80+1))*(1-(SUM($E86:J86)/$G$82))*$G$82*'Fixed Data'!H$52)),0)</f>
        <v>0</v>
      </c>
      <c r="L86" s="21">
        <f>IF($G$82&lt;0,(IF(2050-K$80&lt;=0,0,(2/(2050-K$80+1))*(1-(SUM($E86:K86)/$G$82))*$G$82*'Fixed Data'!I$52)),0)</f>
        <v>0</v>
      </c>
      <c r="M86" s="21">
        <f>IF($G$82&lt;0,(IF(2050-L$80&lt;=0,0,(2/(2050-L$80+1))*(1-(SUM($E86:L86)/$G$82))*$G$82*'Fixed Data'!J$52)),0)</f>
        <v>0</v>
      </c>
      <c r="N86" s="21">
        <f>IF($G$82&lt;0,(IF(2050-M$80&lt;=0,0,(2/(2050-M$80+1))*(1-(SUM($E86:M86)/$G$82))*$G$82*'Fixed Data'!K$52)),0)</f>
        <v>0</v>
      </c>
      <c r="O86" s="21">
        <f>IF($G$82&lt;0,(IF(2050-N$80&lt;=0,0,(2/(2050-N$80+1))*(1-(SUM($E86:N86)/$G$82))*$G$82*'Fixed Data'!L$52)),0)</f>
        <v>0</v>
      </c>
      <c r="P86" s="21">
        <f>IF($G$82&lt;0,(IF(2050-O$80&lt;=0,0,(2/(2050-O$80+1))*(1-(SUM($E86:O86)/$G$82))*$G$82*'Fixed Data'!M$52)),0)</f>
        <v>0</v>
      </c>
      <c r="Q86" s="21">
        <f>IF($G$82&lt;0,(IF(2050-P$80&lt;=0,0,(2/(2050-P$80+1))*(1-(SUM($E86:P86)/$G$82))*$G$82*'Fixed Data'!N$52)),0)</f>
        <v>0</v>
      </c>
      <c r="R86" s="21">
        <f>IF($G$82&lt;0,(IF(2050-Q$80&lt;=0,0,(2/(2050-Q$80+1))*(1-(SUM($E86:Q86)/$G$82))*$G$82*'Fixed Data'!O$52)),0)</f>
        <v>0</v>
      </c>
      <c r="S86" s="21">
        <f>IF($G$82&lt;0,(IF(2050-R$80&lt;=0,0,(2/(2050-R$80+1))*(1-(SUM($E86:R86)/$G$82))*$G$82*'Fixed Data'!P$52)),0)</f>
        <v>0</v>
      </c>
      <c r="T86" s="21">
        <f>IF($G$82&lt;0,(IF(2050-S$80&lt;=0,0,(2/(2050-S$80+1))*(1-(SUM($E86:S86)/$G$82))*$G$82*'Fixed Data'!Q$52)),0)</f>
        <v>0</v>
      </c>
      <c r="U86" s="21">
        <f>IF($G$82&lt;0,(IF(2050-T$80&lt;=0,0,(2/(2050-T$80+1))*(1-(SUM($E86:T86)/$G$82))*$G$82*'Fixed Data'!R$52)),0)</f>
        <v>0</v>
      </c>
      <c r="V86" s="21">
        <f>IF($G$82&lt;0,(IF(2050-U$80&lt;=0,0,(2/(2050-U$80+1))*(1-(SUM($E86:U86)/$G$82))*$G$82*'Fixed Data'!S$52)),0)</f>
        <v>0</v>
      </c>
      <c r="W86" s="21">
        <f>IF($G$82&lt;0,(IF(2050-V$80&lt;=0,0,(2/(2050-V$80+1))*(1-(SUM($E86:V86)/$G$82))*$G$82*'Fixed Data'!T$52)),0)</f>
        <v>0</v>
      </c>
      <c r="X86" s="21">
        <f>IF($G$82&lt;0,(IF(2050-W$80&lt;=0,0,(2/(2050-W$80+1))*(1-(SUM($E86:W86)/$G$82))*$G$82*'Fixed Data'!U$52)),0)</f>
        <v>0</v>
      </c>
      <c r="Y86" s="21">
        <f>IF($G$82&lt;0,(IF(2050-X$80&lt;=0,0,(2/(2050-X$80+1))*(1-(SUM($E86:X86)/$G$82))*$G$82*'Fixed Data'!V$52)),0)</f>
        <v>0</v>
      </c>
      <c r="Z86" s="21">
        <f>IF($G$82&lt;0,(IF(2050-Y$80&lt;=0,0,(2/(2050-Y$80+1))*(1-(SUM($E86:Y86)/$G$82))*$G$82*'Fixed Data'!W$52)),0)</f>
        <v>0</v>
      </c>
      <c r="AA86" s="21">
        <f>IF($G$82&lt;0,(IF(2050-Z$80&lt;=0,0,(2/(2050-Z$80+1))*(1-(SUM($E86:Z86)/$G$82))*$G$82*'Fixed Data'!X$52)),0)</f>
        <v>0</v>
      </c>
      <c r="AB86" s="21">
        <f>IF($G$82&lt;0,(IF(2050-AA$80&lt;=0,0,(2/(2050-AA$80+1))*(1-(SUM($E86:AA86)/$G$82))*$G$82*'Fixed Data'!Y$52)),0)</f>
        <v>0</v>
      </c>
      <c r="AC86" s="21">
        <f>IF($G$82&lt;0,(IF(2050-AB$80&lt;=0,0,(2/(2050-AB$80+1))*(1-(SUM($E86:AB86)/$G$82))*$G$82*'Fixed Data'!Z$52)),0)</f>
        <v>0</v>
      </c>
      <c r="AD86" s="21">
        <f>IF($G$82&lt;0,(IF(2050-AC$80&lt;=0,0,(2/(2050-AC$80+1))*(1-(SUM($E86:AC86)/$G$82))*$G$82*'Fixed Data'!AA$52)),0)</f>
        <v>0</v>
      </c>
      <c r="AE86" s="21">
        <f>IF($G$82&lt;0,(IF(2050-AD$80&lt;=0,0,(2/(2050-AD$80+1))*(1-(SUM($E86:AD86)/$G$82))*$G$82*'Fixed Data'!AB$52)),0)</f>
        <v>0</v>
      </c>
      <c r="AF86" s="21">
        <f>IF($G$82&lt;0,(IF(2050-AE$80&lt;=0,0,(2/(2050-AE$80+1))*(1-(SUM($E86:AE86)/$G$82))*$G$82*'Fixed Data'!AC$52)),0)</f>
        <v>0</v>
      </c>
      <c r="AG86" s="21">
        <f>IF($G$82&lt;0,(IF(2050-AF$80&lt;=0,0,(2/(2050-AF$80+1))*(1-(SUM($E86:AF86)/$G$82))*$G$82*'Fixed Data'!AD$52)),0)</f>
        <v>0</v>
      </c>
      <c r="AH86" s="21">
        <f>IF($G$82&lt;0,(IF(2050-AG$80&lt;=0,0,(2/(2050-AG$80+1))*(1-(SUM($E86:AG86)/$G$82))*$G$82*'Fixed Data'!AE$52)),0)</f>
        <v>0</v>
      </c>
      <c r="AI86" s="21">
        <f>IF($G$82&lt;0,(IF(2050-AH$80&lt;=0,0,(2/(2050-AH$80+1))*(1-(SUM($E86:AH86)/$G$82))*$G$82*'Fixed Data'!AF$52)),0)</f>
        <v>0</v>
      </c>
      <c r="AJ86" s="21">
        <f>IF($G$82&lt;0,(IF(2050-AI$80&lt;=0,0,(2/(2050-AI$80+1))*(1-(SUM($E86:AI86)/$G$82))*$G$82*'Fixed Data'!AG$52)),0)</f>
        <v>0</v>
      </c>
      <c r="AK86" s="21">
        <f>IF($G$82&lt;0,(IF(2050-AJ$80&lt;=0,0,(2/(2050-AJ$80+1))*(1-(SUM($E86:AJ86)/$G$82))*$G$82*'Fixed Data'!AH$52)),0)</f>
        <v>0</v>
      </c>
      <c r="AL86" s="21">
        <f>IF($G$82&lt;0,(IF(2050-AK$80&lt;=0,0,(2/(2050-AK$80+1))*(1-(SUM($E86:AK86)/$G$82))*$G$82*'Fixed Data'!AI$52)),0)</f>
        <v>0</v>
      </c>
      <c r="AM86" s="21">
        <f>IF($G$82&lt;0,(IF(2050-AL$80&lt;=0,0,(2/(2050-AL$80+1))*(1-(SUM($E86:AL86)/$G$82))*$G$82*'Fixed Data'!AJ$52)),0)</f>
        <v>0</v>
      </c>
      <c r="AN86" s="21">
        <f>IF($G$82&lt;0,(IF(2050-AM$80&lt;=0,0,(2/(2050-AM$80+1))*(1-(SUM($E86:AM86)/$G$82))*$G$82*'Fixed Data'!AK$52)),0)</f>
        <v>0</v>
      </c>
      <c r="AO86" s="21">
        <f>IF($G$82&lt;0,(IF(2050-AN$80&lt;=0,0,(2/(2050-AN$80+1))*(1-(SUM($E86:AN86)/$G$82))*$G$82*'Fixed Data'!AL$52)),0)</f>
        <v>0</v>
      </c>
      <c r="AP86" s="21">
        <f>IF($G$82&lt;0,(IF(2050-AO$80&lt;=0,0,(2/(2050-AO$80+1))*(1-(SUM($E86:AO86)/$G$82))*$G$82*'Fixed Data'!AM$52)),0)</f>
        <v>0</v>
      </c>
      <c r="AQ86" s="21">
        <f>IF($G$82&lt;0,(IF(2050-AP$80&lt;=0,0,(2/(2050-AP$80+1))*(1-(SUM($E86:AP86)/$G$82))*$G$82*'Fixed Data'!AN$52)),0)</f>
        <v>0</v>
      </c>
      <c r="AR86" s="21">
        <f>IF($G$82&lt;0,(IF(2050-AQ$80&lt;=0,0,(2/(2050-AQ$80+1))*(1-(SUM($E86:AQ86)/$G$82))*$G$82*'Fixed Data'!AO$52)),0)</f>
        <v>0</v>
      </c>
      <c r="AS86" s="21">
        <f>IF($G$82&lt;0,(IF(2050-AR$80&lt;=0,0,(2/(2050-AR$80+1))*(1-(SUM($E86:AR86)/$G$82))*$G$82*'Fixed Data'!AP$52)),0)</f>
        <v>0</v>
      </c>
      <c r="AT86" s="21">
        <f>IF($G$82&lt;0,(IF(2050-AS$80&lt;=0,0,(2/(2050-AS$80+1))*(1-(SUM($E86:AS86)/$G$82))*$G$82*'Fixed Data'!AQ$52)),0)</f>
        <v>0</v>
      </c>
      <c r="AU86" s="21">
        <f>IF($G$82&lt;0,(IF(2050-AT$80&lt;=0,0,(2/(2050-AT$80+1))*(1-(SUM($E86:AT86)/$G$82))*$G$82*'Fixed Data'!AR$52)),0)</f>
        <v>0</v>
      </c>
      <c r="AV86" s="21">
        <f>IF($G$82&lt;0,(IF(2050-AU$80&lt;=0,0,(2/(2050-AU$80+1))*(1-(SUM($E86:AU86)/$G$82))*$G$82*'Fixed Data'!AS$52)),0)</f>
        <v>0</v>
      </c>
      <c r="AW86" s="21">
        <f>IF($G$82&lt;0,(IF(2050-AV$80&lt;=0,0,(2/(2050-AV$80+1))*(1-(SUM($E86:AV86)/$G$82))*$G$82*'Fixed Data'!AT$52)),0)</f>
        <v>0</v>
      </c>
      <c r="AX86" s="21">
        <f>IF($G$82&lt;0,(IF(2050-AW$80&lt;=0,0,(2/(2050-AW$80+1))*(1-(SUM($E86:AW86)/$G$82))*$G$82*'Fixed Data'!AU$52)),0)</f>
        <v>0</v>
      </c>
      <c r="AY86" s="21">
        <f>IF($G$82&lt;0,(IF(2050-AX$80&lt;=0,0,(2/(2050-AX$80+1))*(1-(SUM($E86:AX86)/$G$82))*$G$82*'Fixed Data'!AV$52)),0)</f>
        <v>0</v>
      </c>
      <c r="AZ86" s="21">
        <f>IF($G$82&lt;0,(IF(2050-AY$80&lt;=0,0,(2/(2050-AY$80+1))*(1-(SUM($E86:AY86)/$G$82))*$G$82*'Fixed Data'!AW$52)),0)</f>
        <v>0</v>
      </c>
      <c r="BA86" s="21">
        <f>IF($G$82&lt;0,(IF(2050-AZ$80&lt;=0,0,(2/(2050-AZ$80+1))*(1-(SUM($E86:AZ86)/$G$82))*$G$82*'Fixed Data'!AX$52)),0)</f>
        <v>0</v>
      </c>
      <c r="BB86" s="21">
        <f>IF($G$82&lt;0,(IF(2050-BA$80&lt;=0,0,(2/(2050-BA$80+1))*(1-(SUM($E86:BA86)/$G$82))*$G$82*'Fixed Data'!AY$52)),0)</f>
        <v>0</v>
      </c>
    </row>
    <row r="87" spans="1:54" ht="15" hidden="1" customHeight="1" outlineLevel="3">
      <c r="A87" s="8"/>
      <c r="B87" t="s">
        <v>401</v>
      </c>
      <c r="C87" t="s">
        <v>402</v>
      </c>
      <c r="D87" t="s">
        <v>379</v>
      </c>
      <c r="E87" s="18"/>
      <c r="F87" s="18"/>
      <c r="G87" s="18"/>
      <c r="H87" s="18"/>
      <c r="I87" s="21">
        <f>IF($H$82&lt;0,(IF(2050-H$80&lt;=0,0,(2/(2050-H$80+1))*(1-(SUM($E87:H87)/$H$82))*$H$82*'Fixed Data'!F$52)),0)</f>
        <v>0</v>
      </c>
      <c r="J87" s="21">
        <f>IF($H$82&lt;0,(IF(2050-I$80&lt;=0,0,(2/(2050-I$80+1))*(1-(SUM($E87:I87)/$H$82))*$H$82*'Fixed Data'!G$52)),0)</f>
        <v>0</v>
      </c>
      <c r="K87" s="21">
        <f>IF($H$82&lt;0,(IF(2050-J$80&lt;=0,0,(2/(2050-J$80+1))*(1-(SUM($E87:J87)/$H$82))*$H$82*'Fixed Data'!H$52)),0)</f>
        <v>0</v>
      </c>
      <c r="L87" s="21">
        <f>IF($H$82&lt;0,(IF(2050-K$80&lt;=0,0,(2/(2050-K$80+1))*(1-(SUM($E87:K87)/$H$82))*$H$82*'Fixed Data'!I$52)),0)</f>
        <v>0</v>
      </c>
      <c r="M87" s="21">
        <f>IF($H$82&lt;0,(IF(2050-L$80&lt;=0,0,(2/(2050-L$80+1))*(1-(SUM($E87:L87)/$H$82))*$H$82*'Fixed Data'!J$52)),0)</f>
        <v>0</v>
      </c>
      <c r="N87" s="21">
        <f>IF($H$82&lt;0,(IF(2050-M$80&lt;=0,0,(2/(2050-M$80+1))*(1-(SUM($E87:M87)/$H$82))*$H$82*'Fixed Data'!K$52)),0)</f>
        <v>0</v>
      </c>
      <c r="O87" s="21">
        <f>IF($H$82&lt;0,(IF(2050-N$80&lt;=0,0,(2/(2050-N$80+1))*(1-(SUM($E87:N87)/$H$82))*$H$82*'Fixed Data'!L$52)),0)</f>
        <v>0</v>
      </c>
      <c r="P87" s="21">
        <f>IF($H$82&lt;0,(IF(2050-O$80&lt;=0,0,(2/(2050-O$80+1))*(1-(SUM($E87:O87)/$H$82))*$H$82*'Fixed Data'!M$52)),0)</f>
        <v>0</v>
      </c>
      <c r="Q87" s="21">
        <f>IF($H$82&lt;0,(IF(2050-P$80&lt;=0,0,(2/(2050-P$80+1))*(1-(SUM($E87:P87)/$H$82))*$H$82*'Fixed Data'!N$52)),0)</f>
        <v>0</v>
      </c>
      <c r="R87" s="21">
        <f>IF($H$82&lt;0,(IF(2050-Q$80&lt;=0,0,(2/(2050-Q$80+1))*(1-(SUM($E87:Q87)/$H$82))*$H$82*'Fixed Data'!O$52)),0)</f>
        <v>0</v>
      </c>
      <c r="S87" s="21">
        <f>IF($H$82&lt;0,(IF(2050-R$80&lt;=0,0,(2/(2050-R$80+1))*(1-(SUM($E87:R87)/$H$82))*$H$82*'Fixed Data'!P$52)),0)</f>
        <v>0</v>
      </c>
      <c r="T87" s="21">
        <f>IF($H$82&lt;0,(IF(2050-S$80&lt;=0,0,(2/(2050-S$80+1))*(1-(SUM($E87:S87)/$H$82))*$H$82*'Fixed Data'!Q$52)),0)</f>
        <v>0</v>
      </c>
      <c r="U87" s="21">
        <f>IF($H$82&lt;0,(IF(2050-T$80&lt;=0,0,(2/(2050-T$80+1))*(1-(SUM($E87:T87)/$H$82))*$H$82*'Fixed Data'!R$52)),0)</f>
        <v>0</v>
      </c>
      <c r="V87" s="21">
        <f>IF($H$82&lt;0,(IF(2050-U$80&lt;=0,0,(2/(2050-U$80+1))*(1-(SUM($E87:U87)/$H$82))*$H$82*'Fixed Data'!S$52)),0)</f>
        <v>0</v>
      </c>
      <c r="W87" s="21">
        <f>IF($H$82&lt;0,(IF(2050-V$80&lt;=0,0,(2/(2050-V$80+1))*(1-(SUM($E87:V87)/$H$82))*$H$82*'Fixed Data'!T$52)),0)</f>
        <v>0</v>
      </c>
      <c r="X87" s="21">
        <f>IF($H$82&lt;0,(IF(2050-W$80&lt;=0,0,(2/(2050-W$80+1))*(1-(SUM($E87:W87)/$H$82))*$H$82*'Fixed Data'!U$52)),0)</f>
        <v>0</v>
      </c>
      <c r="Y87" s="21">
        <f>IF($H$82&lt;0,(IF(2050-X$80&lt;=0,0,(2/(2050-X$80+1))*(1-(SUM($E87:X87)/$H$82))*$H$82*'Fixed Data'!V$52)),0)</f>
        <v>0</v>
      </c>
      <c r="Z87" s="21">
        <f>IF($H$82&lt;0,(IF(2050-Y$80&lt;=0,0,(2/(2050-Y$80+1))*(1-(SUM($E87:Y87)/$H$82))*$H$82*'Fixed Data'!W$52)),0)</f>
        <v>0</v>
      </c>
      <c r="AA87" s="21">
        <f>IF($H$82&lt;0,(IF(2050-Z$80&lt;=0,0,(2/(2050-Z$80+1))*(1-(SUM($E87:Z87)/$H$82))*$H$82*'Fixed Data'!X$52)),0)</f>
        <v>0</v>
      </c>
      <c r="AB87" s="21">
        <f>IF($H$82&lt;0,(IF(2050-AA$80&lt;=0,0,(2/(2050-AA$80+1))*(1-(SUM($E87:AA87)/$H$82))*$H$82*'Fixed Data'!Y$52)),0)</f>
        <v>0</v>
      </c>
      <c r="AC87" s="21">
        <f>IF($H$82&lt;0,(IF(2050-AB$80&lt;=0,0,(2/(2050-AB$80+1))*(1-(SUM($E87:AB87)/$H$82))*$H$82*'Fixed Data'!Z$52)),0)</f>
        <v>0</v>
      </c>
      <c r="AD87" s="21">
        <f>IF($H$82&lt;0,(IF(2050-AC$80&lt;=0,0,(2/(2050-AC$80+1))*(1-(SUM($E87:AC87)/$H$82))*$H$82*'Fixed Data'!AA$52)),0)</f>
        <v>0</v>
      </c>
      <c r="AE87" s="21">
        <f>IF($H$82&lt;0,(IF(2050-AD$80&lt;=0,0,(2/(2050-AD$80+1))*(1-(SUM($E87:AD87)/$H$82))*$H$82*'Fixed Data'!AB$52)),0)</f>
        <v>0</v>
      </c>
      <c r="AF87" s="21">
        <f>IF($H$82&lt;0,(IF(2050-AE$80&lt;=0,0,(2/(2050-AE$80+1))*(1-(SUM($E87:AE87)/$H$82))*$H$82*'Fixed Data'!AC$52)),0)</f>
        <v>0</v>
      </c>
      <c r="AG87" s="21">
        <f>IF($H$82&lt;0,(IF(2050-AF$80&lt;=0,0,(2/(2050-AF$80+1))*(1-(SUM($E87:AF87)/$H$82))*$H$82*'Fixed Data'!AD$52)),0)</f>
        <v>0</v>
      </c>
      <c r="AH87" s="21">
        <f>IF($H$82&lt;0,(IF(2050-AG$80&lt;=0,0,(2/(2050-AG$80+1))*(1-(SUM($E87:AG87)/$H$82))*$H$82*'Fixed Data'!AE$52)),0)</f>
        <v>0</v>
      </c>
      <c r="AI87" s="21">
        <f>IF($H$82&lt;0,(IF(2050-AH$80&lt;=0,0,(2/(2050-AH$80+1))*(1-(SUM($E87:AH87)/$H$82))*$H$82*'Fixed Data'!AF$52)),0)</f>
        <v>0</v>
      </c>
      <c r="AJ87" s="21">
        <f>IF($H$82&lt;0,(IF(2050-AI$80&lt;=0,0,(2/(2050-AI$80+1))*(1-(SUM($E87:AI87)/$H$82))*$H$82*'Fixed Data'!AG$52)),0)</f>
        <v>0</v>
      </c>
      <c r="AK87" s="21">
        <f>IF($H$82&lt;0,(IF(2050-AJ$80&lt;=0,0,(2/(2050-AJ$80+1))*(1-(SUM($E87:AJ87)/$H$82))*$H$82*'Fixed Data'!AH$52)),0)</f>
        <v>0</v>
      </c>
      <c r="AL87" s="21">
        <f>IF($H$82&lt;0,(IF(2050-AK$80&lt;=0,0,(2/(2050-AK$80+1))*(1-(SUM($E87:AK87)/$H$82))*$H$82*'Fixed Data'!AI$52)),0)</f>
        <v>0</v>
      </c>
      <c r="AM87" s="21">
        <f>IF($H$82&lt;0,(IF(2050-AL$80&lt;=0,0,(2/(2050-AL$80+1))*(1-(SUM($E87:AL87)/$H$82))*$H$82*'Fixed Data'!AJ$52)),0)</f>
        <v>0</v>
      </c>
      <c r="AN87" s="21">
        <f>IF($H$82&lt;0,(IF(2050-AM$80&lt;=0,0,(2/(2050-AM$80+1))*(1-(SUM($E87:AM87)/$H$82))*$H$82*'Fixed Data'!AK$52)),0)</f>
        <v>0</v>
      </c>
      <c r="AO87" s="21">
        <f>IF($H$82&lt;0,(IF(2050-AN$80&lt;=0,0,(2/(2050-AN$80+1))*(1-(SUM($E87:AN87)/$H$82))*$H$82*'Fixed Data'!AL$52)),0)</f>
        <v>0</v>
      </c>
      <c r="AP87" s="21">
        <f>IF($H$82&lt;0,(IF(2050-AO$80&lt;=0,0,(2/(2050-AO$80+1))*(1-(SUM($E87:AO87)/$H$82))*$H$82*'Fixed Data'!AM$52)),0)</f>
        <v>0</v>
      </c>
      <c r="AQ87" s="21">
        <f>IF($H$82&lt;0,(IF(2050-AP$80&lt;=0,0,(2/(2050-AP$80+1))*(1-(SUM($E87:AP87)/$H$82))*$H$82*'Fixed Data'!AN$52)),0)</f>
        <v>0</v>
      </c>
      <c r="AR87" s="21">
        <f>IF($H$82&lt;0,(IF(2050-AQ$80&lt;=0,0,(2/(2050-AQ$80+1))*(1-(SUM($E87:AQ87)/$H$82))*$H$82*'Fixed Data'!AO$52)),0)</f>
        <v>0</v>
      </c>
      <c r="AS87" s="21">
        <f>IF($H$82&lt;0,(IF(2050-AR$80&lt;=0,0,(2/(2050-AR$80+1))*(1-(SUM($E87:AR87)/$H$82))*$H$82*'Fixed Data'!AP$52)),0)</f>
        <v>0</v>
      </c>
      <c r="AT87" s="21">
        <f>IF($H$82&lt;0,(IF(2050-AS$80&lt;=0,0,(2/(2050-AS$80+1))*(1-(SUM($E87:AS87)/$H$82))*$H$82*'Fixed Data'!AQ$52)),0)</f>
        <v>0</v>
      </c>
      <c r="AU87" s="21">
        <f>IF($H$82&lt;0,(IF(2050-AT$80&lt;=0,0,(2/(2050-AT$80+1))*(1-(SUM($E87:AT87)/$H$82))*$H$82*'Fixed Data'!AR$52)),0)</f>
        <v>0</v>
      </c>
      <c r="AV87" s="21">
        <f>IF($H$82&lt;0,(IF(2050-AU$80&lt;=0,0,(2/(2050-AU$80+1))*(1-(SUM($E87:AU87)/$H$82))*$H$82*'Fixed Data'!AS$52)),0)</f>
        <v>0</v>
      </c>
      <c r="AW87" s="21">
        <f>IF($H$82&lt;0,(IF(2050-AV$80&lt;=0,0,(2/(2050-AV$80+1))*(1-(SUM($E87:AV87)/$H$82))*$H$82*'Fixed Data'!AT$52)),0)</f>
        <v>0</v>
      </c>
      <c r="AX87" s="21">
        <f>IF($H$82&lt;0,(IF(2050-AW$80&lt;=0,0,(2/(2050-AW$80+1))*(1-(SUM($E87:AW87)/$H$82))*$H$82*'Fixed Data'!AU$52)),0)</f>
        <v>0</v>
      </c>
      <c r="AY87" s="21">
        <f>IF($H$82&lt;0,(IF(2050-AX$80&lt;=0,0,(2/(2050-AX$80+1))*(1-(SUM($E87:AX87)/$H$82))*$H$82*'Fixed Data'!AV$52)),0)</f>
        <v>0</v>
      </c>
      <c r="AZ87" s="21">
        <f>IF($H$82&lt;0,(IF(2050-AY$80&lt;=0,0,(2/(2050-AY$80+1))*(1-(SUM($E87:AY87)/$H$82))*$H$82*'Fixed Data'!AW$52)),0)</f>
        <v>0</v>
      </c>
      <c r="BA87" s="21">
        <f>IF($H$82&lt;0,(IF(2050-AZ$80&lt;=0,0,(2/(2050-AZ$80+1))*(1-(SUM($E87:AZ87)/$H$82))*$H$82*'Fixed Data'!AX$52)),0)</f>
        <v>0</v>
      </c>
      <c r="BB87" s="21">
        <f>IF($H$82&lt;0,(IF(2050-BA$80&lt;=0,0,(2/(2050-BA$80+1))*(1-(SUM($E87:BA87)/$H$82))*$H$82*'Fixed Data'!AY$52)),0)</f>
        <v>0</v>
      </c>
    </row>
    <row r="88" spans="1:54" ht="15" hidden="1" customHeight="1" outlineLevel="3">
      <c r="A88" s="8"/>
      <c r="B88" t="s">
        <v>403</v>
      </c>
      <c r="C88" t="s">
        <v>404</v>
      </c>
      <c r="D88" t="s">
        <v>379</v>
      </c>
      <c r="E88" s="18"/>
      <c r="F88" s="18"/>
      <c r="G88" s="18"/>
      <c r="H88" s="18"/>
      <c r="I88" s="18"/>
      <c r="J88" s="21">
        <f>IF($I$82&lt;0,(IF(2050-I$80&lt;=0,0,(2/(2050-I$80+1))*(1-(SUM($E88:I88)/$I$82))*$I$82*'Fixed Data'!G$52)),0)</f>
        <v>0</v>
      </c>
      <c r="K88" s="21">
        <f>IF($I$82&lt;0,(IF(2050-J$80&lt;=0,0,(2/(2050-J$80+1))*(1-(SUM($E88:J88)/$I$82))*$I$82*'Fixed Data'!H$52)),0)</f>
        <v>0</v>
      </c>
      <c r="L88" s="21">
        <f>IF($I$82&lt;0,(IF(2050-K$80&lt;=0,0,(2/(2050-K$80+1))*(1-(SUM($E88:K88)/$I$82))*$I$82*'Fixed Data'!I$52)),0)</f>
        <v>0</v>
      </c>
      <c r="M88" s="21">
        <f>IF($I$82&lt;0,(IF(2050-L$80&lt;=0,0,(2/(2050-L$80+1))*(1-(SUM($E88:L88)/$I$82))*$I$82*'Fixed Data'!J$52)),0)</f>
        <v>0</v>
      </c>
      <c r="N88" s="21">
        <f>IF($I$82&lt;0,(IF(2050-M$80&lt;=0,0,(2/(2050-M$80+1))*(1-(SUM($E88:M88)/$I$82))*$I$82*'Fixed Data'!K$52)),0)</f>
        <v>0</v>
      </c>
      <c r="O88" s="21">
        <f>IF($I$82&lt;0,(IF(2050-N$80&lt;=0,0,(2/(2050-N$80+1))*(1-(SUM($E88:N88)/$I$82))*$I$82*'Fixed Data'!L$52)),0)</f>
        <v>0</v>
      </c>
      <c r="P88" s="21">
        <f>IF($I$82&lt;0,(IF(2050-O$80&lt;=0,0,(2/(2050-O$80+1))*(1-(SUM($E88:O88)/$I$82))*$I$82*'Fixed Data'!M$52)),0)</f>
        <v>0</v>
      </c>
      <c r="Q88" s="21">
        <f>IF($I$82&lt;0,(IF(2050-P$80&lt;=0,0,(2/(2050-P$80+1))*(1-(SUM($E88:P88)/$I$82))*$I$82*'Fixed Data'!N$52)),0)</f>
        <v>0</v>
      </c>
      <c r="R88" s="21">
        <f>IF($I$82&lt;0,(IF(2050-Q$80&lt;=0,0,(2/(2050-Q$80+1))*(1-(SUM($E88:Q88)/$I$82))*$I$82*'Fixed Data'!O$52)),0)</f>
        <v>0</v>
      </c>
      <c r="S88" s="21">
        <f>IF($I$82&lt;0,(IF(2050-R$80&lt;=0,0,(2/(2050-R$80+1))*(1-(SUM($E88:R88)/$I$82))*$I$82*'Fixed Data'!P$52)),0)</f>
        <v>0</v>
      </c>
      <c r="T88" s="21">
        <f>IF($I$82&lt;0,(IF(2050-S$80&lt;=0,0,(2/(2050-S$80+1))*(1-(SUM($E88:S88)/$I$82))*$I$82*'Fixed Data'!Q$52)),0)</f>
        <v>0</v>
      </c>
      <c r="U88" s="21">
        <f>IF($I$82&lt;0,(IF(2050-T$80&lt;=0,0,(2/(2050-T$80+1))*(1-(SUM($E88:T88)/$I$82))*$I$82*'Fixed Data'!R$52)),0)</f>
        <v>0</v>
      </c>
      <c r="V88" s="21">
        <f>IF($I$82&lt;0,(IF(2050-U$80&lt;=0,0,(2/(2050-U$80+1))*(1-(SUM($E88:U88)/$I$82))*$I$82*'Fixed Data'!S$52)),0)</f>
        <v>0</v>
      </c>
      <c r="W88" s="21">
        <f>IF($I$82&lt;0,(IF(2050-V$80&lt;=0,0,(2/(2050-V$80+1))*(1-(SUM($E88:V88)/$I$82))*$I$82*'Fixed Data'!T$52)),0)</f>
        <v>0</v>
      </c>
      <c r="X88" s="21">
        <f>IF($I$82&lt;0,(IF(2050-W$80&lt;=0,0,(2/(2050-W$80+1))*(1-(SUM($E88:W88)/$I$82))*$I$82*'Fixed Data'!U$52)),0)</f>
        <v>0</v>
      </c>
      <c r="Y88" s="21">
        <f>IF($I$82&lt;0,(IF(2050-X$80&lt;=0,0,(2/(2050-X$80+1))*(1-(SUM($E88:X88)/$I$82))*$I$82*'Fixed Data'!V$52)),0)</f>
        <v>0</v>
      </c>
      <c r="Z88" s="21">
        <f>IF($I$82&lt;0,(IF(2050-Y$80&lt;=0,0,(2/(2050-Y$80+1))*(1-(SUM($E88:Y88)/$I$82))*$I$82*'Fixed Data'!W$52)),0)</f>
        <v>0</v>
      </c>
      <c r="AA88" s="21">
        <f>IF($I$82&lt;0,(IF(2050-Z$80&lt;=0,0,(2/(2050-Z$80+1))*(1-(SUM($E88:Z88)/$I$82))*$I$82*'Fixed Data'!X$52)),0)</f>
        <v>0</v>
      </c>
      <c r="AB88" s="21">
        <f>IF($I$82&lt;0,(IF(2050-AA$80&lt;=0,0,(2/(2050-AA$80+1))*(1-(SUM($E88:AA88)/$I$82))*$I$82*'Fixed Data'!Y$52)),0)</f>
        <v>0</v>
      </c>
      <c r="AC88" s="21">
        <f>IF($I$82&lt;0,(IF(2050-AB$80&lt;=0,0,(2/(2050-AB$80+1))*(1-(SUM($E88:AB88)/$I$82))*$I$82*'Fixed Data'!Z$52)),0)</f>
        <v>0</v>
      </c>
      <c r="AD88" s="21">
        <f>IF($I$82&lt;0,(IF(2050-AC$80&lt;=0,0,(2/(2050-AC$80+1))*(1-(SUM($E88:AC88)/$I$82))*$I$82*'Fixed Data'!AA$52)),0)</f>
        <v>0</v>
      </c>
      <c r="AE88" s="21">
        <f>IF($I$82&lt;0,(IF(2050-AD$80&lt;=0,0,(2/(2050-AD$80+1))*(1-(SUM($E88:AD88)/$I$82))*$I$82*'Fixed Data'!AB$52)),0)</f>
        <v>0</v>
      </c>
      <c r="AF88" s="21">
        <f>IF($I$82&lt;0,(IF(2050-AE$80&lt;=0,0,(2/(2050-AE$80+1))*(1-(SUM($E88:AE88)/$I$82))*$I$82*'Fixed Data'!AC$52)),0)</f>
        <v>0</v>
      </c>
      <c r="AG88" s="21">
        <f>IF($I$82&lt;0,(IF(2050-AF$80&lt;=0,0,(2/(2050-AF$80+1))*(1-(SUM($E88:AF88)/$I$82))*$I$82*'Fixed Data'!AD$52)),0)</f>
        <v>0</v>
      </c>
      <c r="AH88" s="21">
        <f>IF($I$82&lt;0,(IF(2050-AG$80&lt;=0,0,(2/(2050-AG$80+1))*(1-(SUM($E88:AG88)/$I$82))*$I$82*'Fixed Data'!AE$52)),0)</f>
        <v>0</v>
      </c>
      <c r="AI88" s="21">
        <f>IF($I$82&lt;0,(IF(2050-AH$80&lt;=0,0,(2/(2050-AH$80+1))*(1-(SUM($E88:AH88)/$I$82))*$I$82*'Fixed Data'!AF$52)),0)</f>
        <v>0</v>
      </c>
      <c r="AJ88" s="21">
        <f>IF($I$82&lt;0,(IF(2050-AI$80&lt;=0,0,(2/(2050-AI$80+1))*(1-(SUM($E88:AI88)/$I$82))*$I$82*'Fixed Data'!AG$52)),0)</f>
        <v>0</v>
      </c>
      <c r="AK88" s="21">
        <f>IF($I$82&lt;0,(IF(2050-AJ$80&lt;=0,0,(2/(2050-AJ$80+1))*(1-(SUM($E88:AJ88)/$I$82))*$I$82*'Fixed Data'!AH$52)),0)</f>
        <v>0</v>
      </c>
      <c r="AL88" s="21">
        <f>IF($I$82&lt;0,(IF(2050-AK$80&lt;=0,0,(2/(2050-AK$80+1))*(1-(SUM($E88:AK88)/$I$82))*$I$82*'Fixed Data'!AI$52)),0)</f>
        <v>0</v>
      </c>
      <c r="AM88" s="21">
        <f>IF($I$82&lt;0,(IF(2050-AL$80&lt;=0,0,(2/(2050-AL$80+1))*(1-(SUM($E88:AL88)/$I$82))*$I$82*'Fixed Data'!AJ$52)),0)</f>
        <v>0</v>
      </c>
      <c r="AN88" s="21">
        <f>IF($I$82&lt;0,(IF(2050-AM$80&lt;=0,0,(2/(2050-AM$80+1))*(1-(SUM($E88:AM88)/$I$82))*$I$82*'Fixed Data'!AK$52)),0)</f>
        <v>0</v>
      </c>
      <c r="AO88" s="21">
        <f>IF($I$82&lt;0,(IF(2050-AN$80&lt;=0,0,(2/(2050-AN$80+1))*(1-(SUM($E88:AN88)/$I$82))*$I$82*'Fixed Data'!AL$52)),0)</f>
        <v>0</v>
      </c>
      <c r="AP88" s="21">
        <f>IF($I$82&lt;0,(IF(2050-AO$80&lt;=0,0,(2/(2050-AO$80+1))*(1-(SUM($E88:AO88)/$I$82))*$I$82*'Fixed Data'!AM$52)),0)</f>
        <v>0</v>
      </c>
      <c r="AQ88" s="21">
        <f>IF($I$82&lt;0,(IF(2050-AP$80&lt;=0,0,(2/(2050-AP$80+1))*(1-(SUM($E88:AP88)/$I$82))*$I$82*'Fixed Data'!AN$52)),0)</f>
        <v>0</v>
      </c>
      <c r="AR88" s="21">
        <f>IF($I$82&lt;0,(IF(2050-AQ$80&lt;=0,0,(2/(2050-AQ$80+1))*(1-(SUM($E88:AQ88)/$I$82))*$I$82*'Fixed Data'!AO$52)),0)</f>
        <v>0</v>
      </c>
      <c r="AS88" s="21">
        <f>IF($I$82&lt;0,(IF(2050-AR$80&lt;=0,0,(2/(2050-AR$80+1))*(1-(SUM($E88:AR88)/$I$82))*$I$82*'Fixed Data'!AP$52)),0)</f>
        <v>0</v>
      </c>
      <c r="AT88" s="21">
        <f>IF($I$82&lt;0,(IF(2050-AS$80&lt;=0,0,(2/(2050-AS$80+1))*(1-(SUM($E88:AS88)/$I$82))*$I$82*'Fixed Data'!AQ$52)),0)</f>
        <v>0</v>
      </c>
      <c r="AU88" s="21">
        <f>IF($I$82&lt;0,(IF(2050-AT$80&lt;=0,0,(2/(2050-AT$80+1))*(1-(SUM($E88:AT88)/$I$82))*$I$82*'Fixed Data'!AR$52)),0)</f>
        <v>0</v>
      </c>
      <c r="AV88" s="21">
        <f>IF($I$82&lt;0,(IF(2050-AU$80&lt;=0,0,(2/(2050-AU$80+1))*(1-(SUM($E88:AU88)/$I$82))*$I$82*'Fixed Data'!AS$52)),0)</f>
        <v>0</v>
      </c>
      <c r="AW88" s="21">
        <f>IF($I$82&lt;0,(IF(2050-AV$80&lt;=0,0,(2/(2050-AV$80+1))*(1-(SUM($E88:AV88)/$I$82))*$I$82*'Fixed Data'!AT$52)),0)</f>
        <v>0</v>
      </c>
      <c r="AX88" s="21">
        <f>IF($I$82&lt;0,(IF(2050-AW$80&lt;=0,0,(2/(2050-AW$80+1))*(1-(SUM($E88:AW88)/$I$82))*$I$82*'Fixed Data'!AU$52)),0)</f>
        <v>0</v>
      </c>
      <c r="AY88" s="21">
        <f>IF($I$82&lt;0,(IF(2050-AX$80&lt;=0,0,(2/(2050-AX$80+1))*(1-(SUM($E88:AX88)/$I$82))*$I$82*'Fixed Data'!AV$52)),0)</f>
        <v>0</v>
      </c>
      <c r="AZ88" s="21">
        <f>IF($I$82&lt;0,(IF(2050-AY$80&lt;=0,0,(2/(2050-AY$80+1))*(1-(SUM($E88:AY88)/$I$82))*$I$82*'Fixed Data'!AW$52)),0)</f>
        <v>0</v>
      </c>
      <c r="BA88" s="21">
        <f>IF($I$82&lt;0,(IF(2050-AZ$80&lt;=0,0,(2/(2050-AZ$80+1))*(1-(SUM($E88:AZ88)/$I$82))*$I$82*'Fixed Data'!AX$52)),0)</f>
        <v>0</v>
      </c>
      <c r="BB88" s="21">
        <f>IF($I$82&lt;0,(IF(2050-BA$80&lt;=0,0,(2/(2050-BA$80+1))*(1-(SUM($E88:BA88)/$I$82))*$I$82*'Fixed Data'!AY$52)),0)</f>
        <v>0</v>
      </c>
    </row>
    <row r="89" spans="1:54" ht="15" hidden="1" customHeight="1" outlineLevel="3">
      <c r="A89" s="8"/>
      <c r="B89" t="s">
        <v>405</v>
      </c>
      <c r="C89" t="s">
        <v>406</v>
      </c>
      <c r="D89" t="s">
        <v>379</v>
      </c>
      <c r="E89" s="18"/>
      <c r="F89" s="18"/>
      <c r="G89" s="18"/>
      <c r="H89" s="18"/>
      <c r="I89" s="18"/>
      <c r="J89" s="18"/>
      <c r="K89" s="21">
        <f>IF($J$82&lt;0,(IF(2050-J$80&lt;=0,0,(2/(2050-J$80+1))*(1-(SUM($E89:J89)/$J$82))*$J$82*'Fixed Data'!H$52)),0)</f>
        <v>0</v>
      </c>
      <c r="L89" s="21">
        <f>IF($J$82&lt;0,(IF(2050-K$80&lt;=0,0,(2/(2050-K$80+1))*(1-(SUM($E89:K89)/$J$82))*$J$82*'Fixed Data'!I$52)),0)</f>
        <v>0</v>
      </c>
      <c r="M89" s="21">
        <f>IF($J$82&lt;0,(IF(2050-L$80&lt;=0,0,(2/(2050-L$80+1))*(1-(SUM($E89:L89)/$J$82))*$J$82*'Fixed Data'!J$52)),0)</f>
        <v>0</v>
      </c>
      <c r="N89" s="21">
        <f>IF($J$82&lt;0,(IF(2050-M$80&lt;=0,0,(2/(2050-M$80+1))*(1-(SUM($E89:M89)/$J$82))*$J$82*'Fixed Data'!K$52)),0)</f>
        <v>0</v>
      </c>
      <c r="O89" s="21">
        <f>IF($J$82&lt;0,(IF(2050-N$80&lt;=0,0,(2/(2050-N$80+1))*(1-(SUM($E89:N89)/$J$82))*$J$82*'Fixed Data'!L$52)),0)</f>
        <v>0</v>
      </c>
      <c r="P89" s="21">
        <f>IF($J$82&lt;0,(IF(2050-O$80&lt;=0,0,(2/(2050-O$80+1))*(1-(SUM($E89:O89)/$J$82))*$J$82*'Fixed Data'!M$52)),0)</f>
        <v>0</v>
      </c>
      <c r="Q89" s="21">
        <f>IF($J$82&lt;0,(IF(2050-P$80&lt;=0,0,(2/(2050-P$80+1))*(1-(SUM($E89:P89)/$J$82))*$J$82*'Fixed Data'!N$52)),0)</f>
        <v>0</v>
      </c>
      <c r="R89" s="21">
        <f>IF($J$82&lt;0,(IF(2050-Q$80&lt;=0,0,(2/(2050-Q$80+1))*(1-(SUM($E89:Q89)/$J$82))*$J$82*'Fixed Data'!O$52)),0)</f>
        <v>0</v>
      </c>
      <c r="S89" s="21">
        <f>IF($J$82&lt;0,(IF(2050-R$80&lt;=0,0,(2/(2050-R$80+1))*(1-(SUM($E89:R89)/$J$82))*$J$82*'Fixed Data'!P$52)),0)</f>
        <v>0</v>
      </c>
      <c r="T89" s="21">
        <f>IF($J$82&lt;0,(IF(2050-S$80&lt;=0,0,(2/(2050-S$80+1))*(1-(SUM($E89:S89)/$J$82))*$J$82*'Fixed Data'!Q$52)),0)</f>
        <v>0</v>
      </c>
      <c r="U89" s="21">
        <f>IF($J$82&lt;0,(IF(2050-T$80&lt;=0,0,(2/(2050-T$80+1))*(1-(SUM($E89:T89)/$J$82))*$J$82*'Fixed Data'!R$52)),0)</f>
        <v>0</v>
      </c>
      <c r="V89" s="21">
        <f>IF($J$82&lt;0,(IF(2050-U$80&lt;=0,0,(2/(2050-U$80+1))*(1-(SUM($E89:U89)/$J$82))*$J$82*'Fixed Data'!S$52)),0)</f>
        <v>0</v>
      </c>
      <c r="W89" s="21">
        <f>IF($J$82&lt;0,(IF(2050-V$80&lt;=0,0,(2/(2050-V$80+1))*(1-(SUM($E89:V89)/$J$82))*$J$82*'Fixed Data'!T$52)),0)</f>
        <v>0</v>
      </c>
      <c r="X89" s="21">
        <f>IF($J$82&lt;0,(IF(2050-W$80&lt;=0,0,(2/(2050-W$80+1))*(1-(SUM($E89:W89)/$J$82))*$J$82*'Fixed Data'!U$52)),0)</f>
        <v>0</v>
      </c>
      <c r="Y89" s="21">
        <f>IF($J$82&lt;0,(IF(2050-X$80&lt;=0,0,(2/(2050-X$80+1))*(1-(SUM($E89:X89)/$J$82))*$J$82*'Fixed Data'!V$52)),0)</f>
        <v>0</v>
      </c>
      <c r="Z89" s="21">
        <f>IF($J$82&lt;0,(IF(2050-Y$80&lt;=0,0,(2/(2050-Y$80+1))*(1-(SUM($E89:Y89)/$J$82))*$J$82*'Fixed Data'!W$52)),0)</f>
        <v>0</v>
      </c>
      <c r="AA89" s="21">
        <f>IF($J$82&lt;0,(IF(2050-Z$80&lt;=0,0,(2/(2050-Z$80+1))*(1-(SUM($E89:Z89)/$J$82))*$J$82*'Fixed Data'!X$52)),0)</f>
        <v>0</v>
      </c>
      <c r="AB89" s="21">
        <f>IF($J$82&lt;0,(IF(2050-AA$80&lt;=0,0,(2/(2050-AA$80+1))*(1-(SUM($E89:AA89)/$J$82))*$J$82*'Fixed Data'!Y$52)),0)</f>
        <v>0</v>
      </c>
      <c r="AC89" s="21">
        <f>IF($J$82&lt;0,(IF(2050-AB$80&lt;=0,0,(2/(2050-AB$80+1))*(1-(SUM($E89:AB89)/$J$82))*$J$82*'Fixed Data'!Z$52)),0)</f>
        <v>0</v>
      </c>
      <c r="AD89" s="21">
        <f>IF($J$82&lt;0,(IF(2050-AC$80&lt;=0,0,(2/(2050-AC$80+1))*(1-(SUM($E89:AC89)/$J$82))*$J$82*'Fixed Data'!AA$52)),0)</f>
        <v>0</v>
      </c>
      <c r="AE89" s="21">
        <f>IF($J$82&lt;0,(IF(2050-AD$80&lt;=0,0,(2/(2050-AD$80+1))*(1-(SUM($E89:AD89)/$J$82))*$J$82*'Fixed Data'!AB$52)),0)</f>
        <v>0</v>
      </c>
      <c r="AF89" s="21">
        <f>IF($J$82&lt;0,(IF(2050-AE$80&lt;=0,0,(2/(2050-AE$80+1))*(1-(SUM($E89:AE89)/$J$82))*$J$82*'Fixed Data'!AC$52)),0)</f>
        <v>0</v>
      </c>
      <c r="AG89" s="21">
        <f>IF($J$82&lt;0,(IF(2050-AF$80&lt;=0,0,(2/(2050-AF$80+1))*(1-(SUM($E89:AF89)/$J$82))*$J$82*'Fixed Data'!AD$52)),0)</f>
        <v>0</v>
      </c>
      <c r="AH89" s="21">
        <f>IF($J$82&lt;0,(IF(2050-AG$80&lt;=0,0,(2/(2050-AG$80+1))*(1-(SUM($E89:AG89)/$J$82))*$J$82*'Fixed Data'!AE$52)),0)</f>
        <v>0</v>
      </c>
      <c r="AI89" s="21">
        <f>IF($J$82&lt;0,(IF(2050-AH$80&lt;=0,0,(2/(2050-AH$80+1))*(1-(SUM($E89:AH89)/$J$82))*$J$82*'Fixed Data'!AF$52)),0)</f>
        <v>0</v>
      </c>
      <c r="AJ89" s="21">
        <f>IF($J$82&lt;0,(IF(2050-AI$80&lt;=0,0,(2/(2050-AI$80+1))*(1-(SUM($E89:AI89)/$J$82))*$J$82*'Fixed Data'!AG$52)),0)</f>
        <v>0</v>
      </c>
      <c r="AK89" s="21">
        <f>IF($J$82&lt;0,(IF(2050-AJ$80&lt;=0,0,(2/(2050-AJ$80+1))*(1-(SUM($E89:AJ89)/$J$82))*$J$82*'Fixed Data'!AH$52)),0)</f>
        <v>0</v>
      </c>
      <c r="AL89" s="21">
        <f>IF($J$82&lt;0,(IF(2050-AK$80&lt;=0,0,(2/(2050-AK$80+1))*(1-(SUM($E89:AK89)/$J$82))*$J$82*'Fixed Data'!AI$52)),0)</f>
        <v>0</v>
      </c>
      <c r="AM89" s="21">
        <f>IF($J$82&lt;0,(IF(2050-AL$80&lt;=0,0,(2/(2050-AL$80+1))*(1-(SUM($E89:AL89)/$J$82))*$J$82*'Fixed Data'!AJ$52)),0)</f>
        <v>0</v>
      </c>
      <c r="AN89" s="21">
        <f>IF($J$82&lt;0,(IF(2050-AM$80&lt;=0,0,(2/(2050-AM$80+1))*(1-(SUM($E89:AM89)/$J$82))*$J$82*'Fixed Data'!AK$52)),0)</f>
        <v>0</v>
      </c>
      <c r="AO89" s="21">
        <f>IF($J$82&lt;0,(IF(2050-AN$80&lt;=0,0,(2/(2050-AN$80+1))*(1-(SUM($E89:AN89)/$J$82))*$J$82*'Fixed Data'!AL$52)),0)</f>
        <v>0</v>
      </c>
      <c r="AP89" s="21">
        <f>IF($J$82&lt;0,(IF(2050-AO$80&lt;=0,0,(2/(2050-AO$80+1))*(1-(SUM($E89:AO89)/$J$82))*$J$82*'Fixed Data'!AM$52)),0)</f>
        <v>0</v>
      </c>
      <c r="AQ89" s="21">
        <f>IF($J$82&lt;0,(IF(2050-AP$80&lt;=0,0,(2/(2050-AP$80+1))*(1-(SUM($E89:AP89)/$J$82))*$J$82*'Fixed Data'!AN$52)),0)</f>
        <v>0</v>
      </c>
      <c r="AR89" s="21">
        <f>IF($J$82&lt;0,(IF(2050-AQ$80&lt;=0,0,(2/(2050-AQ$80+1))*(1-(SUM($E89:AQ89)/$J$82))*$J$82*'Fixed Data'!AO$52)),0)</f>
        <v>0</v>
      </c>
      <c r="AS89" s="21">
        <f>IF($J$82&lt;0,(IF(2050-AR$80&lt;=0,0,(2/(2050-AR$80+1))*(1-(SUM($E89:AR89)/$J$82))*$J$82*'Fixed Data'!AP$52)),0)</f>
        <v>0</v>
      </c>
      <c r="AT89" s="21">
        <f>IF($J$82&lt;0,(IF(2050-AS$80&lt;=0,0,(2/(2050-AS$80+1))*(1-(SUM($E89:AS89)/$J$82))*$J$82*'Fixed Data'!AQ$52)),0)</f>
        <v>0</v>
      </c>
      <c r="AU89" s="21">
        <f>IF($J$82&lt;0,(IF(2050-AT$80&lt;=0,0,(2/(2050-AT$80+1))*(1-(SUM($E89:AT89)/$J$82))*$J$82*'Fixed Data'!AR$52)),0)</f>
        <v>0</v>
      </c>
      <c r="AV89" s="21">
        <f>IF($J$82&lt;0,(IF(2050-AU$80&lt;=0,0,(2/(2050-AU$80+1))*(1-(SUM($E89:AU89)/$J$82))*$J$82*'Fixed Data'!AS$52)),0)</f>
        <v>0</v>
      </c>
      <c r="AW89" s="21">
        <f>IF($J$82&lt;0,(IF(2050-AV$80&lt;=0,0,(2/(2050-AV$80+1))*(1-(SUM($E89:AV89)/$J$82))*$J$82*'Fixed Data'!AT$52)),0)</f>
        <v>0</v>
      </c>
      <c r="AX89" s="21">
        <f>IF($J$82&lt;0,(IF(2050-AW$80&lt;=0,0,(2/(2050-AW$80+1))*(1-(SUM($E89:AW89)/$J$82))*$J$82*'Fixed Data'!AU$52)),0)</f>
        <v>0</v>
      </c>
      <c r="AY89" s="21">
        <f>IF($J$82&lt;0,(IF(2050-AX$80&lt;=0,0,(2/(2050-AX$80+1))*(1-(SUM($E89:AX89)/$J$82))*$J$82*'Fixed Data'!AV$52)),0)</f>
        <v>0</v>
      </c>
      <c r="AZ89" s="21">
        <f>IF($J$82&lt;0,(IF(2050-AY$80&lt;=0,0,(2/(2050-AY$80+1))*(1-(SUM($E89:AY89)/$J$82))*$J$82*'Fixed Data'!AW$52)),0)</f>
        <v>0</v>
      </c>
      <c r="BA89" s="21">
        <f>IF($J$82&lt;0,(IF(2050-AZ$80&lt;=0,0,(2/(2050-AZ$80+1))*(1-(SUM($E89:AZ89)/$J$82))*$J$82*'Fixed Data'!AX$52)),0)</f>
        <v>0</v>
      </c>
      <c r="BB89" s="21">
        <f>IF($J$82&lt;0,(IF(2050-BA$80&lt;=0,0,(2/(2050-BA$80+1))*(1-(SUM($E89:BA89)/$J$82))*$J$82*'Fixed Data'!AY$52)),0)</f>
        <v>0</v>
      </c>
    </row>
    <row r="90" spans="1:54" ht="15" hidden="1" customHeight="1" outlineLevel="3">
      <c r="A90" s="8"/>
      <c r="B90" t="s">
        <v>407</v>
      </c>
      <c r="C90" t="s">
        <v>408</v>
      </c>
      <c r="D90" t="s">
        <v>379</v>
      </c>
      <c r="E90" s="18"/>
      <c r="F90" s="18"/>
      <c r="G90" s="18"/>
      <c r="H90" s="18"/>
      <c r="I90" s="18"/>
      <c r="J90" s="18"/>
      <c r="K90" s="18"/>
      <c r="L90" s="21">
        <f>IF($K$82&lt;0,(IF(2050-K$80&lt;=0,0,(2/(2050-K$80+1))*(1-(SUM($E90:K90)/$K$82))*$K$82*'Fixed Data'!I$52)),0)</f>
        <v>0</v>
      </c>
      <c r="M90" s="21">
        <f>IF($K$82&lt;0,(IF(2050-L$80&lt;=0,0,(2/(2050-L$80+1))*(1-(SUM($E90:L90)/$K$82))*$K$82*'Fixed Data'!J$52)),0)</f>
        <v>0</v>
      </c>
      <c r="N90" s="21">
        <f>IF($K$82&lt;0,(IF(2050-M$80&lt;=0,0,(2/(2050-M$80+1))*(1-(SUM($E90:M90)/$K$82))*$K$82*'Fixed Data'!K$52)),0)</f>
        <v>0</v>
      </c>
      <c r="O90" s="21">
        <f>IF($K$82&lt;0,(IF(2050-N$80&lt;=0,0,(2/(2050-N$80+1))*(1-(SUM($E90:N90)/$K$82))*$K$82*'Fixed Data'!L$52)),0)</f>
        <v>0</v>
      </c>
      <c r="P90" s="21">
        <f>IF($K$82&lt;0,(IF(2050-O$80&lt;=0,0,(2/(2050-O$80+1))*(1-(SUM($E90:O90)/$K$82))*$K$82*'Fixed Data'!M$52)),0)</f>
        <v>0</v>
      </c>
      <c r="Q90" s="21">
        <f>IF($K$82&lt;0,(IF(2050-P$80&lt;=0,0,(2/(2050-P$80+1))*(1-(SUM($E90:P90)/$K$82))*$K$82*'Fixed Data'!N$52)),0)</f>
        <v>0</v>
      </c>
      <c r="R90" s="21">
        <f>IF($K$82&lt;0,(IF(2050-Q$80&lt;=0,0,(2/(2050-Q$80+1))*(1-(SUM($E90:Q90)/$K$82))*$K$82*'Fixed Data'!O$52)),0)</f>
        <v>0</v>
      </c>
      <c r="S90" s="21">
        <f>IF($K$82&lt;0,(IF(2050-R$80&lt;=0,0,(2/(2050-R$80+1))*(1-(SUM($E90:R90)/$K$82))*$K$82*'Fixed Data'!P$52)),0)</f>
        <v>0</v>
      </c>
      <c r="T90" s="21">
        <f>IF($K$82&lt;0,(IF(2050-S$80&lt;=0,0,(2/(2050-S$80+1))*(1-(SUM($E90:S90)/$K$82))*$K$82*'Fixed Data'!Q$52)),0)</f>
        <v>0</v>
      </c>
      <c r="U90" s="21">
        <f>IF($K$82&lt;0,(IF(2050-T$80&lt;=0,0,(2/(2050-T$80+1))*(1-(SUM($E90:T90)/$K$82))*$K$82*'Fixed Data'!R$52)),0)</f>
        <v>0</v>
      </c>
      <c r="V90" s="21">
        <f>IF($K$82&lt;0,(IF(2050-U$80&lt;=0,0,(2/(2050-U$80+1))*(1-(SUM($E90:U90)/$K$82))*$K$82*'Fixed Data'!S$52)),0)</f>
        <v>0</v>
      </c>
      <c r="W90" s="21">
        <f>IF($K$82&lt;0,(IF(2050-V$80&lt;=0,0,(2/(2050-V$80+1))*(1-(SUM($E90:V90)/$K$82))*$K$82*'Fixed Data'!T$52)),0)</f>
        <v>0</v>
      </c>
      <c r="X90" s="21">
        <f>IF($K$82&lt;0,(IF(2050-W$80&lt;=0,0,(2/(2050-W$80+1))*(1-(SUM($E90:W90)/$K$82))*$K$82*'Fixed Data'!U$52)),0)</f>
        <v>0</v>
      </c>
      <c r="Y90" s="21">
        <f>IF($K$82&lt;0,(IF(2050-X$80&lt;=0,0,(2/(2050-X$80+1))*(1-(SUM($E90:X90)/$K$82))*$K$82*'Fixed Data'!V$52)),0)</f>
        <v>0</v>
      </c>
      <c r="Z90" s="21">
        <f>IF($K$82&lt;0,(IF(2050-Y$80&lt;=0,0,(2/(2050-Y$80+1))*(1-(SUM($E90:Y90)/$K$82))*$K$82*'Fixed Data'!W$52)),0)</f>
        <v>0</v>
      </c>
      <c r="AA90" s="21">
        <f>IF($K$82&lt;0,(IF(2050-Z$80&lt;=0,0,(2/(2050-Z$80+1))*(1-(SUM($E90:Z90)/$K$82))*$K$82*'Fixed Data'!X$52)),0)</f>
        <v>0</v>
      </c>
      <c r="AB90" s="21">
        <f>IF($K$82&lt;0,(IF(2050-AA$80&lt;=0,0,(2/(2050-AA$80+1))*(1-(SUM($E90:AA90)/$K$82))*$K$82*'Fixed Data'!Y$52)),0)</f>
        <v>0</v>
      </c>
      <c r="AC90" s="21">
        <f>IF($K$82&lt;0,(IF(2050-AB$80&lt;=0,0,(2/(2050-AB$80+1))*(1-(SUM($E90:AB90)/$K$82))*$K$82*'Fixed Data'!Z$52)),0)</f>
        <v>0</v>
      </c>
      <c r="AD90" s="21">
        <f>IF($K$82&lt;0,(IF(2050-AC$80&lt;=0,0,(2/(2050-AC$80+1))*(1-(SUM($E90:AC90)/$K$82))*$K$82*'Fixed Data'!AA$52)),0)</f>
        <v>0</v>
      </c>
      <c r="AE90" s="21">
        <f>IF($K$82&lt;0,(IF(2050-AD$80&lt;=0,0,(2/(2050-AD$80+1))*(1-(SUM($E90:AD90)/$K$82))*$K$82*'Fixed Data'!AB$52)),0)</f>
        <v>0</v>
      </c>
      <c r="AF90" s="21">
        <f>IF($K$82&lt;0,(IF(2050-AE$80&lt;=0,0,(2/(2050-AE$80+1))*(1-(SUM($E90:AE90)/$K$82))*$K$82*'Fixed Data'!AC$52)),0)</f>
        <v>0</v>
      </c>
      <c r="AG90" s="21">
        <f>IF($K$82&lt;0,(IF(2050-AF$80&lt;=0,0,(2/(2050-AF$80+1))*(1-(SUM($E90:AF90)/$K$82))*$K$82*'Fixed Data'!AD$52)),0)</f>
        <v>0</v>
      </c>
      <c r="AH90" s="21">
        <f>IF($K$82&lt;0,(IF(2050-AG$80&lt;=0,0,(2/(2050-AG$80+1))*(1-(SUM($E90:AG90)/$K$82))*$K$82*'Fixed Data'!AE$52)),0)</f>
        <v>0</v>
      </c>
      <c r="AI90" s="21">
        <f>IF($K$82&lt;0,(IF(2050-AH$80&lt;=0,0,(2/(2050-AH$80+1))*(1-(SUM($E90:AH90)/$K$82))*$K$82*'Fixed Data'!AF$52)),0)</f>
        <v>0</v>
      </c>
      <c r="AJ90" s="21">
        <f>IF($K$82&lt;0,(IF(2050-AI$80&lt;=0,0,(2/(2050-AI$80+1))*(1-(SUM($E90:AI90)/$K$82))*$K$82*'Fixed Data'!AG$52)),0)</f>
        <v>0</v>
      </c>
      <c r="AK90" s="21">
        <f>IF($K$82&lt;0,(IF(2050-AJ$80&lt;=0,0,(2/(2050-AJ$80+1))*(1-(SUM($E90:AJ90)/$K$82))*$K$82*'Fixed Data'!AH$52)),0)</f>
        <v>0</v>
      </c>
      <c r="AL90" s="21">
        <f>IF($K$82&lt;0,(IF(2050-AK$80&lt;=0,0,(2/(2050-AK$80+1))*(1-(SUM($E90:AK90)/$K$82))*$K$82*'Fixed Data'!AI$52)),0)</f>
        <v>0</v>
      </c>
      <c r="AM90" s="21">
        <f>IF($K$82&lt;0,(IF(2050-AL$80&lt;=0,0,(2/(2050-AL$80+1))*(1-(SUM($E90:AL90)/$K$82))*$K$82*'Fixed Data'!AJ$52)),0)</f>
        <v>0</v>
      </c>
      <c r="AN90" s="21">
        <f>IF($K$82&lt;0,(IF(2050-AM$80&lt;=0,0,(2/(2050-AM$80+1))*(1-(SUM($E90:AM90)/$K$82))*$K$82*'Fixed Data'!AK$52)),0)</f>
        <v>0</v>
      </c>
      <c r="AO90" s="21">
        <f>IF($K$82&lt;0,(IF(2050-AN$80&lt;=0,0,(2/(2050-AN$80+1))*(1-(SUM($E90:AN90)/$K$82))*$K$82*'Fixed Data'!AL$52)),0)</f>
        <v>0</v>
      </c>
      <c r="AP90" s="21">
        <f>IF($K$82&lt;0,(IF(2050-AO$80&lt;=0,0,(2/(2050-AO$80+1))*(1-(SUM($E90:AO90)/$K$82))*$K$82*'Fixed Data'!AM$52)),0)</f>
        <v>0</v>
      </c>
      <c r="AQ90" s="21">
        <f>IF($K$82&lt;0,(IF(2050-AP$80&lt;=0,0,(2/(2050-AP$80+1))*(1-(SUM($E90:AP90)/$K$82))*$K$82*'Fixed Data'!AN$52)),0)</f>
        <v>0</v>
      </c>
      <c r="AR90" s="21">
        <f>IF($K$82&lt;0,(IF(2050-AQ$80&lt;=0,0,(2/(2050-AQ$80+1))*(1-(SUM($E90:AQ90)/$K$82))*$K$82*'Fixed Data'!AO$52)),0)</f>
        <v>0</v>
      </c>
      <c r="AS90" s="21">
        <f>IF($K$82&lt;0,(IF(2050-AR$80&lt;=0,0,(2/(2050-AR$80+1))*(1-(SUM($E90:AR90)/$K$82))*$K$82*'Fixed Data'!AP$52)),0)</f>
        <v>0</v>
      </c>
      <c r="AT90" s="21">
        <f>IF($K$82&lt;0,(IF(2050-AS$80&lt;=0,0,(2/(2050-AS$80+1))*(1-(SUM($E90:AS90)/$K$82))*$K$82*'Fixed Data'!AQ$52)),0)</f>
        <v>0</v>
      </c>
      <c r="AU90" s="21">
        <f>IF($K$82&lt;0,(IF(2050-AT$80&lt;=0,0,(2/(2050-AT$80+1))*(1-(SUM($E90:AT90)/$K$82))*$K$82*'Fixed Data'!AR$52)),0)</f>
        <v>0</v>
      </c>
      <c r="AV90" s="21">
        <f>IF($K$82&lt;0,(IF(2050-AU$80&lt;=0,0,(2/(2050-AU$80+1))*(1-(SUM($E90:AU90)/$K$82))*$K$82*'Fixed Data'!AS$52)),0)</f>
        <v>0</v>
      </c>
      <c r="AW90" s="21">
        <f>IF($K$82&lt;0,(IF(2050-AV$80&lt;=0,0,(2/(2050-AV$80+1))*(1-(SUM($E90:AV90)/$K$82))*$K$82*'Fixed Data'!AT$52)),0)</f>
        <v>0</v>
      </c>
      <c r="AX90" s="21">
        <f>IF($K$82&lt;0,(IF(2050-AW$80&lt;=0,0,(2/(2050-AW$80+1))*(1-(SUM($E90:AW90)/$K$82))*$K$82*'Fixed Data'!AU$52)),0)</f>
        <v>0</v>
      </c>
      <c r="AY90" s="21">
        <f>IF($K$82&lt;0,(IF(2050-AX$80&lt;=0,0,(2/(2050-AX$80+1))*(1-(SUM($E90:AX90)/$K$82))*$K$82*'Fixed Data'!AV$52)),0)</f>
        <v>0</v>
      </c>
      <c r="AZ90" s="21">
        <f>IF($K$82&lt;0,(IF(2050-AY$80&lt;=0,0,(2/(2050-AY$80+1))*(1-(SUM($E90:AY90)/$K$82))*$K$82*'Fixed Data'!AW$52)),0)</f>
        <v>0</v>
      </c>
      <c r="BA90" s="21">
        <f>IF($K$82&lt;0,(IF(2050-AZ$80&lt;=0,0,(2/(2050-AZ$80+1))*(1-(SUM($E90:AZ90)/$K$82))*$K$82*'Fixed Data'!AX$52)),0)</f>
        <v>0</v>
      </c>
      <c r="BB90" s="21">
        <f>IF($K$82&lt;0,(IF(2050-BA$80&lt;=0,0,(2/(2050-BA$80+1))*(1-(SUM($E90:BA90)/$K$82))*$K$82*'Fixed Data'!AY$52)),0)</f>
        <v>0</v>
      </c>
    </row>
    <row r="91" spans="1:54" ht="15" hidden="1" customHeight="1" outlineLevel="3">
      <c r="A91" s="8"/>
      <c r="B91" t="s">
        <v>409</v>
      </c>
      <c r="C91" t="s">
        <v>410</v>
      </c>
      <c r="D91" t="s">
        <v>379</v>
      </c>
      <c r="E91" s="18"/>
      <c r="F91" s="18"/>
      <c r="G91" s="18"/>
      <c r="H91" s="18"/>
      <c r="I91" s="18"/>
      <c r="J91" s="18"/>
      <c r="K91" s="18"/>
      <c r="L91" s="18"/>
      <c r="M91" s="21">
        <f>IF($L$82&lt;0,(IF(2050-L$80&lt;=0,0,(2/(2050-L$80+1))*(1-(SUM($E91:L91)/$L$82))*$L$82*'Fixed Data'!J$52)),0)</f>
        <v>0</v>
      </c>
      <c r="N91" s="21">
        <f>IF($L$82&lt;0,(IF(2050-M$80&lt;=0,0,(2/(2050-M$80+1))*(1-(SUM($E91:M91)/$L$82))*$L$82*'Fixed Data'!K$52)),0)</f>
        <v>0</v>
      </c>
      <c r="O91" s="21">
        <f>IF($L$82&lt;0,(IF(2050-N$80&lt;=0,0,(2/(2050-N$80+1))*(1-(SUM($E91:N91)/$L$82))*$L$82*'Fixed Data'!L$52)),0)</f>
        <v>0</v>
      </c>
      <c r="P91" s="21">
        <f>IF($L$82&lt;0,(IF(2050-O$80&lt;=0,0,(2/(2050-O$80+1))*(1-(SUM($E91:O91)/$L$82))*$L$82*'Fixed Data'!M$52)),0)</f>
        <v>0</v>
      </c>
      <c r="Q91" s="21">
        <f>IF($L$82&lt;0,(IF(2050-P$80&lt;=0,0,(2/(2050-P$80+1))*(1-(SUM($E91:P91)/$L$82))*$L$82*'Fixed Data'!N$52)),0)</f>
        <v>0</v>
      </c>
      <c r="R91" s="21">
        <f>IF($L$82&lt;0,(IF(2050-Q$80&lt;=0,0,(2/(2050-Q$80+1))*(1-(SUM($E91:Q91)/$L$82))*$L$82*'Fixed Data'!O$52)),0)</f>
        <v>0</v>
      </c>
      <c r="S91" s="21">
        <f>IF($L$82&lt;0,(IF(2050-R$80&lt;=0,0,(2/(2050-R$80+1))*(1-(SUM($E91:R91)/$L$82))*$L$82*'Fixed Data'!P$52)),0)</f>
        <v>0</v>
      </c>
      <c r="T91" s="21">
        <f>IF($L$82&lt;0,(IF(2050-S$80&lt;=0,0,(2/(2050-S$80+1))*(1-(SUM($E91:S91)/$L$82))*$L$82*'Fixed Data'!Q$52)),0)</f>
        <v>0</v>
      </c>
      <c r="U91" s="21">
        <f>IF($L$82&lt;0,(IF(2050-T$80&lt;=0,0,(2/(2050-T$80+1))*(1-(SUM($E91:T91)/$L$82))*$L$82*'Fixed Data'!R$52)),0)</f>
        <v>0</v>
      </c>
      <c r="V91" s="21">
        <f>IF($L$82&lt;0,(IF(2050-U$80&lt;=0,0,(2/(2050-U$80+1))*(1-(SUM($E91:U91)/$L$82))*$L$82*'Fixed Data'!S$52)),0)</f>
        <v>0</v>
      </c>
      <c r="W91" s="21">
        <f>IF($L$82&lt;0,(IF(2050-V$80&lt;=0,0,(2/(2050-V$80+1))*(1-(SUM($E91:V91)/$L$82))*$L$82*'Fixed Data'!T$52)),0)</f>
        <v>0</v>
      </c>
      <c r="X91" s="21">
        <f>IF($L$82&lt;0,(IF(2050-W$80&lt;=0,0,(2/(2050-W$80+1))*(1-(SUM($E91:W91)/$L$82))*$L$82*'Fixed Data'!U$52)),0)</f>
        <v>0</v>
      </c>
      <c r="Y91" s="21">
        <f>IF($L$82&lt;0,(IF(2050-X$80&lt;=0,0,(2/(2050-X$80+1))*(1-(SUM($E91:X91)/$L$82))*$L$82*'Fixed Data'!V$52)),0)</f>
        <v>0</v>
      </c>
      <c r="Z91" s="21">
        <f>IF($L$82&lt;0,(IF(2050-Y$80&lt;=0,0,(2/(2050-Y$80+1))*(1-(SUM($E91:Y91)/$L$82))*$L$82*'Fixed Data'!W$52)),0)</f>
        <v>0</v>
      </c>
      <c r="AA91" s="21">
        <f>IF($L$82&lt;0,(IF(2050-Z$80&lt;=0,0,(2/(2050-Z$80+1))*(1-(SUM($E91:Z91)/$L$82))*$L$82*'Fixed Data'!X$52)),0)</f>
        <v>0</v>
      </c>
      <c r="AB91" s="21">
        <f>IF($L$82&lt;0,(IF(2050-AA$80&lt;=0,0,(2/(2050-AA$80+1))*(1-(SUM($E91:AA91)/$L$82))*$L$82*'Fixed Data'!Y$52)),0)</f>
        <v>0</v>
      </c>
      <c r="AC91" s="21">
        <f>IF($L$82&lt;0,(IF(2050-AB$80&lt;=0,0,(2/(2050-AB$80+1))*(1-(SUM($E91:AB91)/$L$82))*$L$82*'Fixed Data'!Z$52)),0)</f>
        <v>0</v>
      </c>
      <c r="AD91" s="21">
        <f>IF($L$82&lt;0,(IF(2050-AC$80&lt;=0,0,(2/(2050-AC$80+1))*(1-(SUM($E91:AC91)/$L$82))*$L$82*'Fixed Data'!AA$52)),0)</f>
        <v>0</v>
      </c>
      <c r="AE91" s="21">
        <f>IF($L$82&lt;0,(IF(2050-AD$80&lt;=0,0,(2/(2050-AD$80+1))*(1-(SUM($E91:AD91)/$L$82))*$L$82*'Fixed Data'!AB$52)),0)</f>
        <v>0</v>
      </c>
      <c r="AF91" s="21">
        <f>IF($L$82&lt;0,(IF(2050-AE$80&lt;=0,0,(2/(2050-AE$80+1))*(1-(SUM($E91:AE91)/$L$82))*$L$82*'Fixed Data'!AC$52)),0)</f>
        <v>0</v>
      </c>
      <c r="AG91" s="21">
        <f>IF($L$82&lt;0,(IF(2050-AF$80&lt;=0,0,(2/(2050-AF$80+1))*(1-(SUM($E91:AF91)/$L$82))*$L$82*'Fixed Data'!AD$52)),0)</f>
        <v>0</v>
      </c>
      <c r="AH91" s="21">
        <f>IF($L$82&lt;0,(IF(2050-AG$80&lt;=0,0,(2/(2050-AG$80+1))*(1-(SUM($E91:AG91)/$L$82))*$L$82*'Fixed Data'!AE$52)),0)</f>
        <v>0</v>
      </c>
      <c r="AI91" s="21">
        <f>IF($L$82&lt;0,(IF(2050-AH$80&lt;=0,0,(2/(2050-AH$80+1))*(1-(SUM($E91:AH91)/$L$82))*$L$82*'Fixed Data'!AF$52)),0)</f>
        <v>0</v>
      </c>
      <c r="AJ91" s="21">
        <f>IF($L$82&lt;0,(IF(2050-AI$80&lt;=0,0,(2/(2050-AI$80+1))*(1-(SUM($E91:AI91)/$L$82))*$L$82*'Fixed Data'!AG$52)),0)</f>
        <v>0</v>
      </c>
      <c r="AK91" s="21">
        <f>IF($L$82&lt;0,(IF(2050-AJ$80&lt;=0,0,(2/(2050-AJ$80+1))*(1-(SUM($E91:AJ91)/$L$82))*$L$82*'Fixed Data'!AH$52)),0)</f>
        <v>0</v>
      </c>
      <c r="AL91" s="21">
        <f>IF($L$82&lt;0,(IF(2050-AK$80&lt;=0,0,(2/(2050-AK$80+1))*(1-(SUM($E91:AK91)/$L$82))*$L$82*'Fixed Data'!AI$52)),0)</f>
        <v>0</v>
      </c>
      <c r="AM91" s="21">
        <f>IF($L$82&lt;0,(IF(2050-AL$80&lt;=0,0,(2/(2050-AL$80+1))*(1-(SUM($E91:AL91)/$L$82))*$L$82*'Fixed Data'!AJ$52)),0)</f>
        <v>0</v>
      </c>
      <c r="AN91" s="21">
        <f>IF($L$82&lt;0,(IF(2050-AM$80&lt;=0,0,(2/(2050-AM$80+1))*(1-(SUM($E91:AM91)/$L$82))*$L$82*'Fixed Data'!AK$52)),0)</f>
        <v>0</v>
      </c>
      <c r="AO91" s="21">
        <f>IF($L$82&lt;0,(IF(2050-AN$80&lt;=0,0,(2/(2050-AN$80+1))*(1-(SUM($E91:AN91)/$L$82))*$L$82*'Fixed Data'!AL$52)),0)</f>
        <v>0</v>
      </c>
      <c r="AP91" s="21">
        <f>IF($L$82&lt;0,(IF(2050-AO$80&lt;=0,0,(2/(2050-AO$80+1))*(1-(SUM($E91:AO91)/$L$82))*$L$82*'Fixed Data'!AM$52)),0)</f>
        <v>0</v>
      </c>
      <c r="AQ91" s="21">
        <f>IF($L$82&lt;0,(IF(2050-AP$80&lt;=0,0,(2/(2050-AP$80+1))*(1-(SUM($E91:AP91)/$L$82))*$L$82*'Fixed Data'!AN$52)),0)</f>
        <v>0</v>
      </c>
      <c r="AR91" s="21">
        <f>IF($L$82&lt;0,(IF(2050-AQ$80&lt;=0,0,(2/(2050-AQ$80+1))*(1-(SUM($E91:AQ91)/$L$82))*$L$82*'Fixed Data'!AO$52)),0)</f>
        <v>0</v>
      </c>
      <c r="AS91" s="21">
        <f>IF($L$82&lt;0,(IF(2050-AR$80&lt;=0,0,(2/(2050-AR$80+1))*(1-(SUM($E91:AR91)/$L$82))*$L$82*'Fixed Data'!AP$52)),0)</f>
        <v>0</v>
      </c>
      <c r="AT91" s="21">
        <f>IF($L$82&lt;0,(IF(2050-AS$80&lt;=0,0,(2/(2050-AS$80+1))*(1-(SUM($E91:AS91)/$L$82))*$L$82*'Fixed Data'!AQ$52)),0)</f>
        <v>0</v>
      </c>
      <c r="AU91" s="21">
        <f>IF($L$82&lt;0,(IF(2050-AT$80&lt;=0,0,(2/(2050-AT$80+1))*(1-(SUM($E91:AT91)/$L$82))*$L$82*'Fixed Data'!AR$52)),0)</f>
        <v>0</v>
      </c>
      <c r="AV91" s="21">
        <f>IF($L$82&lt;0,(IF(2050-AU$80&lt;=0,0,(2/(2050-AU$80+1))*(1-(SUM($E91:AU91)/$L$82))*$L$82*'Fixed Data'!AS$52)),0)</f>
        <v>0</v>
      </c>
      <c r="AW91" s="21">
        <f>IF($L$82&lt;0,(IF(2050-AV$80&lt;=0,0,(2/(2050-AV$80+1))*(1-(SUM($E91:AV91)/$L$82))*$L$82*'Fixed Data'!AT$52)),0)</f>
        <v>0</v>
      </c>
      <c r="AX91" s="21">
        <f>IF($L$82&lt;0,(IF(2050-AW$80&lt;=0,0,(2/(2050-AW$80+1))*(1-(SUM($E91:AW91)/$L$82))*$L$82*'Fixed Data'!AU$52)),0)</f>
        <v>0</v>
      </c>
      <c r="AY91" s="21">
        <f>IF($L$82&lt;0,(IF(2050-AX$80&lt;=0,0,(2/(2050-AX$80+1))*(1-(SUM($E91:AX91)/$L$82))*$L$82*'Fixed Data'!AV$52)),0)</f>
        <v>0</v>
      </c>
      <c r="AZ91" s="21">
        <f>IF($L$82&lt;0,(IF(2050-AY$80&lt;=0,0,(2/(2050-AY$80+1))*(1-(SUM($E91:AY91)/$L$82))*$L$82*'Fixed Data'!AW$52)),0)</f>
        <v>0</v>
      </c>
      <c r="BA91" s="21">
        <f>IF($L$82&lt;0,(IF(2050-AZ$80&lt;=0,0,(2/(2050-AZ$80+1))*(1-(SUM($E91:AZ91)/$L$82))*$L$82*'Fixed Data'!AX$52)),0)</f>
        <v>0</v>
      </c>
      <c r="BB91" s="21">
        <f>IF($L$82&lt;0,(IF(2050-BA$80&lt;=0,0,(2/(2050-BA$80+1))*(1-(SUM($E91:BA91)/$L$82))*$L$82*'Fixed Data'!AY$52)),0)</f>
        <v>0</v>
      </c>
    </row>
    <row r="92" spans="1:54" ht="15" hidden="1" customHeight="1" outlineLevel="3">
      <c r="A92" s="8"/>
      <c r="B92" t="s">
        <v>411</v>
      </c>
      <c r="C92" t="s">
        <v>412</v>
      </c>
      <c r="D92" t="s">
        <v>379</v>
      </c>
      <c r="E92" s="18"/>
      <c r="F92" s="18"/>
      <c r="G92" s="18"/>
      <c r="H92" s="18"/>
      <c r="I92" s="18"/>
      <c r="J92" s="18"/>
      <c r="K92" s="18"/>
      <c r="L92" s="18"/>
      <c r="M92" s="18"/>
      <c r="N92" s="21">
        <f>IF($M$82&lt;0,(IF(2050-M$80&lt;=0,0,(2/(2050-M$80+1))*(1-(SUM($E92:M92)/$M$82))*$M$82*'Fixed Data'!K$52)),0)</f>
        <v>0</v>
      </c>
      <c r="O92" s="21">
        <f>IF($M$82&lt;0,(IF(2050-N$80&lt;=0,0,(2/(2050-N$80+1))*(1-(SUM($E92:N92)/$M$82))*$M$82*'Fixed Data'!L$52)),0)</f>
        <v>0</v>
      </c>
      <c r="P92" s="21">
        <f>IF($M$82&lt;0,(IF(2050-O$80&lt;=0,0,(2/(2050-O$80+1))*(1-(SUM($E92:O92)/$M$82))*$M$82*'Fixed Data'!M$52)),0)</f>
        <v>0</v>
      </c>
      <c r="Q92" s="21">
        <f>IF($M$82&lt;0,(IF(2050-P$80&lt;=0,0,(2/(2050-P$80+1))*(1-(SUM($E92:P92)/$M$82))*$M$82*'Fixed Data'!N$52)),0)</f>
        <v>0</v>
      </c>
      <c r="R92" s="21">
        <f>IF($M$82&lt;0,(IF(2050-Q$80&lt;=0,0,(2/(2050-Q$80+1))*(1-(SUM($E92:Q92)/$M$82))*$M$82*'Fixed Data'!O$52)),0)</f>
        <v>0</v>
      </c>
      <c r="S92" s="21">
        <f>IF($M$82&lt;0,(IF(2050-R$80&lt;=0,0,(2/(2050-R$80+1))*(1-(SUM($E92:R92)/$M$82))*$M$82*'Fixed Data'!P$52)),0)</f>
        <v>0</v>
      </c>
      <c r="T92" s="21">
        <f>IF($M$82&lt;0,(IF(2050-S$80&lt;=0,0,(2/(2050-S$80+1))*(1-(SUM($E92:S92)/$M$82))*$M$82*'Fixed Data'!Q$52)),0)</f>
        <v>0</v>
      </c>
      <c r="U92" s="21">
        <f>IF($M$82&lt;0,(IF(2050-T$80&lt;=0,0,(2/(2050-T$80+1))*(1-(SUM($E92:T92)/$M$82))*$M$82*'Fixed Data'!R$52)),0)</f>
        <v>0</v>
      </c>
      <c r="V92" s="21">
        <f>IF($M$82&lt;0,(IF(2050-U$80&lt;=0,0,(2/(2050-U$80+1))*(1-(SUM($E92:U92)/$M$82))*$M$82*'Fixed Data'!S$52)),0)</f>
        <v>0</v>
      </c>
      <c r="W92" s="21">
        <f>IF($M$82&lt;0,(IF(2050-V$80&lt;=0,0,(2/(2050-V$80+1))*(1-(SUM($E92:V92)/$M$82))*$M$82*'Fixed Data'!T$52)),0)</f>
        <v>0</v>
      </c>
      <c r="X92" s="21">
        <f>IF($M$82&lt;0,(IF(2050-W$80&lt;=0,0,(2/(2050-W$80+1))*(1-(SUM($E92:W92)/$M$82))*$M$82*'Fixed Data'!U$52)),0)</f>
        <v>0</v>
      </c>
      <c r="Y92" s="21">
        <f>IF($M$82&lt;0,(IF(2050-X$80&lt;=0,0,(2/(2050-X$80+1))*(1-(SUM($E92:X92)/$M$82))*$M$82*'Fixed Data'!V$52)),0)</f>
        <v>0</v>
      </c>
      <c r="Z92" s="21">
        <f>IF($M$82&lt;0,(IF(2050-Y$80&lt;=0,0,(2/(2050-Y$80+1))*(1-(SUM($E92:Y92)/$M$82))*$M$82*'Fixed Data'!W$52)),0)</f>
        <v>0</v>
      </c>
      <c r="AA92" s="21">
        <f>IF($M$82&lt;0,(IF(2050-Z$80&lt;=0,0,(2/(2050-Z$80+1))*(1-(SUM($E92:Z92)/$M$82))*$M$82*'Fixed Data'!X$52)),0)</f>
        <v>0</v>
      </c>
      <c r="AB92" s="21">
        <f>IF($M$82&lt;0,(IF(2050-AA$80&lt;=0,0,(2/(2050-AA$80+1))*(1-(SUM($E92:AA92)/$M$82))*$M$82*'Fixed Data'!Y$52)),0)</f>
        <v>0</v>
      </c>
      <c r="AC92" s="21">
        <f>IF($M$82&lt;0,(IF(2050-AB$80&lt;=0,0,(2/(2050-AB$80+1))*(1-(SUM($E92:AB92)/$M$82))*$M$82*'Fixed Data'!Z$52)),0)</f>
        <v>0</v>
      </c>
      <c r="AD92" s="21">
        <f>IF($M$82&lt;0,(IF(2050-AC$80&lt;=0,0,(2/(2050-AC$80+1))*(1-(SUM($E92:AC92)/$M$82))*$M$82*'Fixed Data'!AA$52)),0)</f>
        <v>0</v>
      </c>
      <c r="AE92" s="21">
        <f>IF($M$82&lt;0,(IF(2050-AD$80&lt;=0,0,(2/(2050-AD$80+1))*(1-(SUM($E92:AD92)/$M$82))*$M$82*'Fixed Data'!AB$52)),0)</f>
        <v>0</v>
      </c>
      <c r="AF92" s="21">
        <f>IF($M$82&lt;0,(IF(2050-AE$80&lt;=0,0,(2/(2050-AE$80+1))*(1-(SUM($E92:AE92)/$M$82))*$M$82*'Fixed Data'!AC$52)),0)</f>
        <v>0</v>
      </c>
      <c r="AG92" s="21">
        <f>IF($M$82&lt;0,(IF(2050-AF$80&lt;=0,0,(2/(2050-AF$80+1))*(1-(SUM($E92:AF92)/$M$82))*$M$82*'Fixed Data'!AD$52)),0)</f>
        <v>0</v>
      </c>
      <c r="AH92" s="21">
        <f>IF($M$82&lt;0,(IF(2050-AG$80&lt;=0,0,(2/(2050-AG$80+1))*(1-(SUM($E92:AG92)/$M$82))*$M$82*'Fixed Data'!AE$52)),0)</f>
        <v>0</v>
      </c>
      <c r="AI92" s="21">
        <f>IF($M$82&lt;0,(IF(2050-AH$80&lt;=0,0,(2/(2050-AH$80+1))*(1-(SUM($E92:AH92)/$M$82))*$M$82*'Fixed Data'!AF$52)),0)</f>
        <v>0</v>
      </c>
      <c r="AJ92" s="21">
        <f>IF($M$82&lt;0,(IF(2050-AI$80&lt;=0,0,(2/(2050-AI$80+1))*(1-(SUM($E92:AI92)/$M$82))*$M$82*'Fixed Data'!AG$52)),0)</f>
        <v>0</v>
      </c>
      <c r="AK92" s="21">
        <f>IF($M$82&lt;0,(IF(2050-AJ$80&lt;=0,0,(2/(2050-AJ$80+1))*(1-(SUM($E92:AJ92)/$M$82))*$M$82*'Fixed Data'!AH$52)),0)</f>
        <v>0</v>
      </c>
      <c r="AL92" s="21">
        <f>IF($M$82&lt;0,(IF(2050-AK$80&lt;=0,0,(2/(2050-AK$80+1))*(1-(SUM($E92:AK92)/$M$82))*$M$82*'Fixed Data'!AI$52)),0)</f>
        <v>0</v>
      </c>
      <c r="AM92" s="21">
        <f>IF($M$82&lt;0,(IF(2050-AL$80&lt;=0,0,(2/(2050-AL$80+1))*(1-(SUM($E92:AL92)/$M$82))*$M$82*'Fixed Data'!AJ$52)),0)</f>
        <v>0</v>
      </c>
      <c r="AN92" s="21">
        <f>IF($M$82&lt;0,(IF(2050-AM$80&lt;=0,0,(2/(2050-AM$80+1))*(1-(SUM($E92:AM92)/$M$82))*$M$82*'Fixed Data'!AK$52)),0)</f>
        <v>0</v>
      </c>
      <c r="AO92" s="21">
        <f>IF($M$82&lt;0,(IF(2050-AN$80&lt;=0,0,(2/(2050-AN$80+1))*(1-(SUM($E92:AN92)/$M$82))*$M$82*'Fixed Data'!AL$52)),0)</f>
        <v>0</v>
      </c>
      <c r="AP92" s="21">
        <f>IF($M$82&lt;0,(IF(2050-AO$80&lt;=0,0,(2/(2050-AO$80+1))*(1-(SUM($E92:AO92)/$M$82))*$M$82*'Fixed Data'!AM$52)),0)</f>
        <v>0</v>
      </c>
      <c r="AQ92" s="21">
        <f>IF($M$82&lt;0,(IF(2050-AP$80&lt;=0,0,(2/(2050-AP$80+1))*(1-(SUM($E92:AP92)/$M$82))*$M$82*'Fixed Data'!AN$52)),0)</f>
        <v>0</v>
      </c>
      <c r="AR92" s="21">
        <f>IF($M$82&lt;0,(IF(2050-AQ$80&lt;=0,0,(2/(2050-AQ$80+1))*(1-(SUM($E92:AQ92)/$M$82))*$M$82*'Fixed Data'!AO$52)),0)</f>
        <v>0</v>
      </c>
      <c r="AS92" s="21">
        <f>IF($M$82&lt;0,(IF(2050-AR$80&lt;=0,0,(2/(2050-AR$80+1))*(1-(SUM($E92:AR92)/$M$82))*$M$82*'Fixed Data'!AP$52)),0)</f>
        <v>0</v>
      </c>
      <c r="AT92" s="21">
        <f>IF($M$82&lt;0,(IF(2050-AS$80&lt;=0,0,(2/(2050-AS$80+1))*(1-(SUM($E92:AS92)/$M$82))*$M$82*'Fixed Data'!AQ$52)),0)</f>
        <v>0</v>
      </c>
      <c r="AU92" s="21">
        <f>IF($M$82&lt;0,(IF(2050-AT$80&lt;=0,0,(2/(2050-AT$80+1))*(1-(SUM($E92:AT92)/$M$82))*$M$82*'Fixed Data'!AR$52)),0)</f>
        <v>0</v>
      </c>
      <c r="AV92" s="21">
        <f>IF($M$82&lt;0,(IF(2050-AU$80&lt;=0,0,(2/(2050-AU$80+1))*(1-(SUM($E92:AU92)/$M$82))*$M$82*'Fixed Data'!AS$52)),0)</f>
        <v>0</v>
      </c>
      <c r="AW92" s="21">
        <f>IF($M$82&lt;0,(IF(2050-AV$80&lt;=0,0,(2/(2050-AV$80+1))*(1-(SUM($E92:AV92)/$M$82))*$M$82*'Fixed Data'!AT$52)),0)</f>
        <v>0</v>
      </c>
      <c r="AX92" s="21">
        <f>IF($M$82&lt;0,(IF(2050-AW$80&lt;=0,0,(2/(2050-AW$80+1))*(1-(SUM($E92:AW92)/$M$82))*$M$82*'Fixed Data'!AU$52)),0)</f>
        <v>0</v>
      </c>
      <c r="AY92" s="21">
        <f>IF($M$82&lt;0,(IF(2050-AX$80&lt;=0,0,(2/(2050-AX$80+1))*(1-(SUM($E92:AX92)/$M$82))*$M$82*'Fixed Data'!AV$52)),0)</f>
        <v>0</v>
      </c>
      <c r="AZ92" s="21">
        <f>IF($M$82&lt;0,(IF(2050-AY$80&lt;=0,0,(2/(2050-AY$80+1))*(1-(SUM($E92:AY92)/$M$82))*$M$82*'Fixed Data'!AW$52)),0)</f>
        <v>0</v>
      </c>
      <c r="BA92" s="21">
        <f>IF($M$82&lt;0,(IF(2050-AZ$80&lt;=0,0,(2/(2050-AZ$80+1))*(1-(SUM($E92:AZ92)/$M$82))*$M$82*'Fixed Data'!AX$52)),0)</f>
        <v>0</v>
      </c>
      <c r="BB92" s="21">
        <f>IF($M$82&lt;0,(IF(2050-BA$80&lt;=0,0,(2/(2050-BA$80+1))*(1-(SUM($E92:BA92)/$M$82))*$M$82*'Fixed Data'!AY$52)),0)</f>
        <v>0</v>
      </c>
    </row>
    <row r="93" spans="1:54" ht="15" hidden="1" customHeight="1" outlineLevel="3">
      <c r="A93" s="8"/>
      <c r="B93" t="s">
        <v>413</v>
      </c>
      <c r="C93" t="s">
        <v>414</v>
      </c>
      <c r="D93" t="s">
        <v>379</v>
      </c>
      <c r="E93" s="18"/>
      <c r="F93" s="18"/>
      <c r="G93" s="18"/>
      <c r="H93" s="18"/>
      <c r="I93" s="18"/>
      <c r="J93" s="18"/>
      <c r="K93" s="18"/>
      <c r="L93" s="18"/>
      <c r="M93" s="18"/>
      <c r="N93" s="18"/>
      <c r="O93" s="21">
        <f>IF($N$82&lt;0,(IF(2050-N$80&lt;=0,0,(2/(2050-N$80+1))*(1-(SUM($E93:N93)/$N$82))*$N$82*'Fixed Data'!L$52)),0)</f>
        <v>0</v>
      </c>
      <c r="P93" s="21">
        <f>IF($N$82&lt;0,(IF(2050-O$80&lt;=0,0,(2/(2050-O$80+1))*(1-(SUM($E93:O93)/$N$82))*$N$82*'Fixed Data'!M$52)),0)</f>
        <v>0</v>
      </c>
      <c r="Q93" s="21">
        <f>IF($N$82&lt;0,(IF(2050-P$80&lt;=0,0,(2/(2050-P$80+1))*(1-(SUM($E93:P93)/$N$82))*$N$82*'Fixed Data'!N$52)),0)</f>
        <v>0</v>
      </c>
      <c r="R93" s="21">
        <f>IF($N$82&lt;0,(IF(2050-Q$80&lt;=0,0,(2/(2050-Q$80+1))*(1-(SUM($E93:Q93)/$N$82))*$N$82*'Fixed Data'!O$52)),0)</f>
        <v>0</v>
      </c>
      <c r="S93" s="21">
        <f>IF($N$82&lt;0,(IF(2050-R$80&lt;=0,0,(2/(2050-R$80+1))*(1-(SUM($E93:R93)/$N$82))*$N$82*'Fixed Data'!P$52)),0)</f>
        <v>0</v>
      </c>
      <c r="T93" s="21">
        <f>IF($N$82&lt;0,(IF(2050-S$80&lt;=0,0,(2/(2050-S$80+1))*(1-(SUM($E93:S93)/$N$82))*$N$82*'Fixed Data'!Q$52)),0)</f>
        <v>0</v>
      </c>
      <c r="U93" s="21">
        <f>IF($N$82&lt;0,(IF(2050-T$80&lt;=0,0,(2/(2050-T$80+1))*(1-(SUM($E93:T93)/$N$82))*$N$82*'Fixed Data'!R$52)),0)</f>
        <v>0</v>
      </c>
      <c r="V93" s="21">
        <f>IF($N$82&lt;0,(IF(2050-U$80&lt;=0,0,(2/(2050-U$80+1))*(1-(SUM($E93:U93)/$N$82))*$N$82*'Fixed Data'!S$52)),0)</f>
        <v>0</v>
      </c>
      <c r="W93" s="21">
        <f>IF($N$82&lt;0,(IF(2050-V$80&lt;=0,0,(2/(2050-V$80+1))*(1-(SUM($E93:V93)/$N$82))*$N$82*'Fixed Data'!T$52)),0)</f>
        <v>0</v>
      </c>
      <c r="X93" s="21">
        <f>IF($N$82&lt;0,(IF(2050-W$80&lt;=0,0,(2/(2050-W$80+1))*(1-(SUM($E93:W93)/$N$82))*$N$82*'Fixed Data'!U$52)),0)</f>
        <v>0</v>
      </c>
      <c r="Y93" s="21">
        <f>IF($N$82&lt;0,(IF(2050-X$80&lt;=0,0,(2/(2050-X$80+1))*(1-(SUM($E93:X93)/$N$82))*$N$82*'Fixed Data'!V$52)),0)</f>
        <v>0</v>
      </c>
      <c r="Z93" s="21">
        <f>IF($N$82&lt;0,(IF(2050-Y$80&lt;=0,0,(2/(2050-Y$80+1))*(1-(SUM($E93:Y93)/$N$82))*$N$82*'Fixed Data'!W$52)),0)</f>
        <v>0</v>
      </c>
      <c r="AA93" s="21">
        <f>IF($N$82&lt;0,(IF(2050-Z$80&lt;=0,0,(2/(2050-Z$80+1))*(1-(SUM($E93:Z93)/$N$82))*$N$82*'Fixed Data'!X$52)),0)</f>
        <v>0</v>
      </c>
      <c r="AB93" s="21">
        <f>IF($N$82&lt;0,(IF(2050-AA$80&lt;=0,0,(2/(2050-AA$80+1))*(1-(SUM($E93:AA93)/$N$82))*$N$82*'Fixed Data'!Y$52)),0)</f>
        <v>0</v>
      </c>
      <c r="AC93" s="21">
        <f>IF($N$82&lt;0,(IF(2050-AB$80&lt;=0,0,(2/(2050-AB$80+1))*(1-(SUM($E93:AB93)/$N$82))*$N$82*'Fixed Data'!Z$52)),0)</f>
        <v>0</v>
      </c>
      <c r="AD93" s="21">
        <f>IF($N$82&lt;0,(IF(2050-AC$80&lt;=0,0,(2/(2050-AC$80+1))*(1-(SUM($E93:AC93)/$N$82))*$N$82*'Fixed Data'!AA$52)),0)</f>
        <v>0</v>
      </c>
      <c r="AE93" s="21">
        <f>IF($N$82&lt;0,(IF(2050-AD$80&lt;=0,0,(2/(2050-AD$80+1))*(1-(SUM($E93:AD93)/$N$82))*$N$82*'Fixed Data'!AB$52)),0)</f>
        <v>0</v>
      </c>
      <c r="AF93" s="21">
        <f>IF($N$82&lt;0,(IF(2050-AE$80&lt;=0,0,(2/(2050-AE$80+1))*(1-(SUM($E93:AE93)/$N$82))*$N$82*'Fixed Data'!AC$52)),0)</f>
        <v>0</v>
      </c>
      <c r="AG93" s="21">
        <f>IF($N$82&lt;0,(IF(2050-AF$80&lt;=0,0,(2/(2050-AF$80+1))*(1-(SUM($E93:AF93)/$N$82))*$N$82*'Fixed Data'!AD$52)),0)</f>
        <v>0</v>
      </c>
      <c r="AH93" s="21">
        <f>IF($N$82&lt;0,(IF(2050-AG$80&lt;=0,0,(2/(2050-AG$80+1))*(1-(SUM($E93:AG93)/$N$82))*$N$82*'Fixed Data'!AE$52)),0)</f>
        <v>0</v>
      </c>
      <c r="AI93" s="21">
        <f>IF($N$82&lt;0,(IF(2050-AH$80&lt;=0,0,(2/(2050-AH$80+1))*(1-(SUM($E93:AH93)/$N$82))*$N$82*'Fixed Data'!AF$52)),0)</f>
        <v>0</v>
      </c>
      <c r="AJ93" s="21">
        <f>IF($N$82&lt;0,(IF(2050-AI$80&lt;=0,0,(2/(2050-AI$80+1))*(1-(SUM($E93:AI93)/$N$82))*$N$82*'Fixed Data'!AG$52)),0)</f>
        <v>0</v>
      </c>
      <c r="AK93" s="21">
        <f>IF($N$82&lt;0,(IF(2050-AJ$80&lt;=0,0,(2/(2050-AJ$80+1))*(1-(SUM($E93:AJ93)/$N$82))*$N$82*'Fixed Data'!AH$52)),0)</f>
        <v>0</v>
      </c>
      <c r="AL93" s="21">
        <f>IF($N$82&lt;0,(IF(2050-AK$80&lt;=0,0,(2/(2050-AK$80+1))*(1-(SUM($E93:AK93)/$N$82))*$N$82*'Fixed Data'!AI$52)),0)</f>
        <v>0</v>
      </c>
      <c r="AM93" s="21">
        <f>IF($N$82&lt;0,(IF(2050-AL$80&lt;=0,0,(2/(2050-AL$80+1))*(1-(SUM($E93:AL93)/$N$82))*$N$82*'Fixed Data'!AJ$52)),0)</f>
        <v>0</v>
      </c>
      <c r="AN93" s="21">
        <f>IF($N$82&lt;0,(IF(2050-AM$80&lt;=0,0,(2/(2050-AM$80+1))*(1-(SUM($E93:AM93)/$N$82))*$N$82*'Fixed Data'!AK$52)),0)</f>
        <v>0</v>
      </c>
      <c r="AO93" s="21">
        <f>IF($N$82&lt;0,(IF(2050-AN$80&lt;=0,0,(2/(2050-AN$80+1))*(1-(SUM($E93:AN93)/$N$82))*$N$82*'Fixed Data'!AL$52)),0)</f>
        <v>0</v>
      </c>
      <c r="AP93" s="21">
        <f>IF($N$82&lt;0,(IF(2050-AO$80&lt;=0,0,(2/(2050-AO$80+1))*(1-(SUM($E93:AO93)/$N$82))*$N$82*'Fixed Data'!AM$52)),0)</f>
        <v>0</v>
      </c>
      <c r="AQ93" s="21">
        <f>IF($N$82&lt;0,(IF(2050-AP$80&lt;=0,0,(2/(2050-AP$80+1))*(1-(SUM($E93:AP93)/$N$82))*$N$82*'Fixed Data'!AN$52)),0)</f>
        <v>0</v>
      </c>
      <c r="AR93" s="21">
        <f>IF($N$82&lt;0,(IF(2050-AQ$80&lt;=0,0,(2/(2050-AQ$80+1))*(1-(SUM($E93:AQ93)/$N$82))*$N$82*'Fixed Data'!AO$52)),0)</f>
        <v>0</v>
      </c>
      <c r="AS93" s="21">
        <f>IF($N$82&lt;0,(IF(2050-AR$80&lt;=0,0,(2/(2050-AR$80+1))*(1-(SUM($E93:AR93)/$N$82))*$N$82*'Fixed Data'!AP$52)),0)</f>
        <v>0</v>
      </c>
      <c r="AT93" s="21">
        <f>IF($N$82&lt;0,(IF(2050-AS$80&lt;=0,0,(2/(2050-AS$80+1))*(1-(SUM($E93:AS93)/$N$82))*$N$82*'Fixed Data'!AQ$52)),0)</f>
        <v>0</v>
      </c>
      <c r="AU93" s="21">
        <f>IF($N$82&lt;0,(IF(2050-AT$80&lt;=0,0,(2/(2050-AT$80+1))*(1-(SUM($E93:AT93)/$N$82))*$N$82*'Fixed Data'!AR$52)),0)</f>
        <v>0</v>
      </c>
      <c r="AV93" s="21">
        <f>IF($N$82&lt;0,(IF(2050-AU$80&lt;=0,0,(2/(2050-AU$80+1))*(1-(SUM($E93:AU93)/$N$82))*$N$82*'Fixed Data'!AS$52)),0)</f>
        <v>0</v>
      </c>
      <c r="AW93" s="21">
        <f>IF($N$82&lt;0,(IF(2050-AV$80&lt;=0,0,(2/(2050-AV$80+1))*(1-(SUM($E93:AV93)/$N$82))*$N$82*'Fixed Data'!AT$52)),0)</f>
        <v>0</v>
      </c>
      <c r="AX93" s="21">
        <f>IF($N$82&lt;0,(IF(2050-AW$80&lt;=0,0,(2/(2050-AW$80+1))*(1-(SUM($E93:AW93)/$N$82))*$N$82*'Fixed Data'!AU$52)),0)</f>
        <v>0</v>
      </c>
      <c r="AY93" s="21">
        <f>IF($N$82&lt;0,(IF(2050-AX$80&lt;=0,0,(2/(2050-AX$80+1))*(1-(SUM($E93:AX93)/$N$82))*$N$82*'Fixed Data'!AV$52)),0)</f>
        <v>0</v>
      </c>
      <c r="AZ93" s="21">
        <f>IF($N$82&lt;0,(IF(2050-AY$80&lt;=0,0,(2/(2050-AY$80+1))*(1-(SUM($E93:AY93)/$N$82))*$N$82*'Fixed Data'!AW$52)),0)</f>
        <v>0</v>
      </c>
      <c r="BA93" s="21">
        <f>IF($N$82&lt;0,(IF(2050-AZ$80&lt;=0,0,(2/(2050-AZ$80+1))*(1-(SUM($E93:AZ93)/$N$82))*$N$82*'Fixed Data'!AX$52)),0)</f>
        <v>0</v>
      </c>
      <c r="BB93" s="21">
        <f>IF($N$82&lt;0,(IF(2050-BA$80&lt;=0,0,(2/(2050-BA$80+1))*(1-(SUM($E93:BA93)/$N$82))*$N$82*'Fixed Data'!AY$52)),0)</f>
        <v>0</v>
      </c>
    </row>
    <row r="94" spans="1:54" ht="15" hidden="1" customHeight="1" outlineLevel="3">
      <c r="A94" s="8"/>
      <c r="B94" t="s">
        <v>415</v>
      </c>
      <c r="C94" t="s">
        <v>416</v>
      </c>
      <c r="D94" t="s">
        <v>379</v>
      </c>
      <c r="E94" s="18"/>
      <c r="F94" s="18"/>
      <c r="G94" s="18"/>
      <c r="H94" s="18"/>
      <c r="I94" s="18"/>
      <c r="J94" s="18"/>
      <c r="K94" s="18"/>
      <c r="L94" s="18"/>
      <c r="M94" s="18"/>
      <c r="N94" s="18"/>
      <c r="O94" s="18"/>
      <c r="P94" s="21">
        <f>IF($O$82&lt;0,(IF(2050-O$80&lt;=0,0,(2/(2050-O$80+1))*(1-(SUM($E94:O94)/$O$82))*$O$82*'Fixed Data'!M$52)),0)</f>
        <v>0</v>
      </c>
      <c r="Q94" s="21">
        <f>IF($O$82&lt;0,(IF(2050-P$80&lt;=0,0,(2/(2050-P$80+1))*(1-(SUM($E94:P94)/$O$82))*$O$82*'Fixed Data'!N$52)),0)</f>
        <v>0</v>
      </c>
      <c r="R94" s="21">
        <f>IF($O$82&lt;0,(IF(2050-Q$80&lt;=0,0,(2/(2050-Q$80+1))*(1-(SUM($E94:Q94)/$O$82))*$O$82*'Fixed Data'!O$52)),0)</f>
        <v>0</v>
      </c>
      <c r="S94" s="21">
        <f>IF($O$82&lt;0,(IF(2050-R$80&lt;=0,0,(2/(2050-R$80+1))*(1-(SUM($E94:R94)/$O$82))*$O$82*'Fixed Data'!P$52)),0)</f>
        <v>0</v>
      </c>
      <c r="T94" s="21">
        <f>IF($O$82&lt;0,(IF(2050-S$80&lt;=0,0,(2/(2050-S$80+1))*(1-(SUM($E94:S94)/$O$82))*$O$82*'Fixed Data'!Q$52)),0)</f>
        <v>0</v>
      </c>
      <c r="U94" s="21">
        <f>IF($O$82&lt;0,(IF(2050-T$80&lt;=0,0,(2/(2050-T$80+1))*(1-(SUM($E94:T94)/$O$82))*$O$82*'Fixed Data'!R$52)),0)</f>
        <v>0</v>
      </c>
      <c r="V94" s="21">
        <f>IF($O$82&lt;0,(IF(2050-U$80&lt;=0,0,(2/(2050-U$80+1))*(1-(SUM($E94:U94)/$O$82))*$O$82*'Fixed Data'!S$52)),0)</f>
        <v>0</v>
      </c>
      <c r="W94" s="21">
        <f>IF($O$82&lt;0,(IF(2050-V$80&lt;=0,0,(2/(2050-V$80+1))*(1-(SUM($E94:V94)/$O$82))*$O$82*'Fixed Data'!T$52)),0)</f>
        <v>0</v>
      </c>
      <c r="X94" s="21">
        <f>IF($O$82&lt;0,(IF(2050-W$80&lt;=0,0,(2/(2050-W$80+1))*(1-(SUM($E94:W94)/$O$82))*$O$82*'Fixed Data'!U$52)),0)</f>
        <v>0</v>
      </c>
      <c r="Y94" s="21">
        <f>IF($O$82&lt;0,(IF(2050-X$80&lt;=0,0,(2/(2050-X$80+1))*(1-(SUM($E94:X94)/$O$82))*$O$82*'Fixed Data'!V$52)),0)</f>
        <v>0</v>
      </c>
      <c r="Z94" s="21">
        <f>IF($O$82&lt;0,(IF(2050-Y$80&lt;=0,0,(2/(2050-Y$80+1))*(1-(SUM($E94:Y94)/$O$82))*$O$82*'Fixed Data'!W$52)),0)</f>
        <v>0</v>
      </c>
      <c r="AA94" s="21">
        <f>IF($O$82&lt;0,(IF(2050-Z$80&lt;=0,0,(2/(2050-Z$80+1))*(1-(SUM($E94:Z94)/$O$82))*$O$82*'Fixed Data'!X$52)),0)</f>
        <v>0</v>
      </c>
      <c r="AB94" s="21">
        <f>IF($O$82&lt;0,(IF(2050-AA$80&lt;=0,0,(2/(2050-AA$80+1))*(1-(SUM($E94:AA94)/$O$82))*$O$82*'Fixed Data'!Y$52)),0)</f>
        <v>0</v>
      </c>
      <c r="AC94" s="21">
        <f>IF($O$82&lt;0,(IF(2050-AB$80&lt;=0,0,(2/(2050-AB$80+1))*(1-(SUM($E94:AB94)/$O$82))*$O$82*'Fixed Data'!Z$52)),0)</f>
        <v>0</v>
      </c>
      <c r="AD94" s="21">
        <f>IF($O$82&lt;0,(IF(2050-AC$80&lt;=0,0,(2/(2050-AC$80+1))*(1-(SUM($E94:AC94)/$O$82))*$O$82*'Fixed Data'!AA$52)),0)</f>
        <v>0</v>
      </c>
      <c r="AE94" s="21">
        <f>IF($O$82&lt;0,(IF(2050-AD$80&lt;=0,0,(2/(2050-AD$80+1))*(1-(SUM($E94:AD94)/$O$82))*$O$82*'Fixed Data'!AB$52)),0)</f>
        <v>0</v>
      </c>
      <c r="AF94" s="21">
        <f>IF($O$82&lt;0,(IF(2050-AE$80&lt;=0,0,(2/(2050-AE$80+1))*(1-(SUM($E94:AE94)/$O$82))*$O$82*'Fixed Data'!AC$52)),0)</f>
        <v>0</v>
      </c>
      <c r="AG94" s="21">
        <f>IF($O$82&lt;0,(IF(2050-AF$80&lt;=0,0,(2/(2050-AF$80+1))*(1-(SUM($E94:AF94)/$O$82))*$O$82*'Fixed Data'!AD$52)),0)</f>
        <v>0</v>
      </c>
      <c r="AH94" s="21">
        <f>IF($O$82&lt;0,(IF(2050-AG$80&lt;=0,0,(2/(2050-AG$80+1))*(1-(SUM($E94:AG94)/$O$82))*$O$82*'Fixed Data'!AE$52)),0)</f>
        <v>0</v>
      </c>
      <c r="AI94" s="21">
        <f>IF($O$82&lt;0,(IF(2050-AH$80&lt;=0,0,(2/(2050-AH$80+1))*(1-(SUM($E94:AH94)/$O$82))*$O$82*'Fixed Data'!AF$52)),0)</f>
        <v>0</v>
      </c>
      <c r="AJ94" s="21">
        <f>IF($O$82&lt;0,(IF(2050-AI$80&lt;=0,0,(2/(2050-AI$80+1))*(1-(SUM($E94:AI94)/$O$82))*$O$82*'Fixed Data'!AG$52)),0)</f>
        <v>0</v>
      </c>
      <c r="AK94" s="21">
        <f>IF($O$82&lt;0,(IF(2050-AJ$80&lt;=0,0,(2/(2050-AJ$80+1))*(1-(SUM($E94:AJ94)/$O$82))*$O$82*'Fixed Data'!AH$52)),0)</f>
        <v>0</v>
      </c>
      <c r="AL94" s="21">
        <f>IF($O$82&lt;0,(IF(2050-AK$80&lt;=0,0,(2/(2050-AK$80+1))*(1-(SUM($E94:AK94)/$O$82))*$O$82*'Fixed Data'!AI$52)),0)</f>
        <v>0</v>
      </c>
      <c r="AM94" s="21">
        <f>IF($O$82&lt;0,(IF(2050-AL$80&lt;=0,0,(2/(2050-AL$80+1))*(1-(SUM($E94:AL94)/$O$82))*$O$82*'Fixed Data'!AJ$52)),0)</f>
        <v>0</v>
      </c>
      <c r="AN94" s="21">
        <f>IF($O$82&lt;0,(IF(2050-AM$80&lt;=0,0,(2/(2050-AM$80+1))*(1-(SUM($E94:AM94)/$O$82))*$O$82*'Fixed Data'!AK$52)),0)</f>
        <v>0</v>
      </c>
      <c r="AO94" s="21">
        <f>IF($O$82&lt;0,(IF(2050-AN$80&lt;=0,0,(2/(2050-AN$80+1))*(1-(SUM($E94:AN94)/$O$82))*$O$82*'Fixed Data'!AL$52)),0)</f>
        <v>0</v>
      </c>
      <c r="AP94" s="21">
        <f>IF($O$82&lt;0,(IF(2050-AO$80&lt;=0,0,(2/(2050-AO$80+1))*(1-(SUM($E94:AO94)/$O$82))*$O$82*'Fixed Data'!AM$52)),0)</f>
        <v>0</v>
      </c>
      <c r="AQ94" s="21">
        <f>IF($O$82&lt;0,(IF(2050-AP$80&lt;=0,0,(2/(2050-AP$80+1))*(1-(SUM($E94:AP94)/$O$82))*$O$82*'Fixed Data'!AN$52)),0)</f>
        <v>0</v>
      </c>
      <c r="AR94" s="21">
        <f>IF($O$82&lt;0,(IF(2050-AQ$80&lt;=0,0,(2/(2050-AQ$80+1))*(1-(SUM($E94:AQ94)/$O$82))*$O$82*'Fixed Data'!AO$52)),0)</f>
        <v>0</v>
      </c>
      <c r="AS94" s="21">
        <f>IF($O$82&lt;0,(IF(2050-AR$80&lt;=0,0,(2/(2050-AR$80+1))*(1-(SUM($E94:AR94)/$O$82))*$O$82*'Fixed Data'!AP$52)),0)</f>
        <v>0</v>
      </c>
      <c r="AT94" s="21">
        <f>IF($O$82&lt;0,(IF(2050-AS$80&lt;=0,0,(2/(2050-AS$80+1))*(1-(SUM($E94:AS94)/$O$82))*$O$82*'Fixed Data'!AQ$52)),0)</f>
        <v>0</v>
      </c>
      <c r="AU94" s="21">
        <f>IF($O$82&lt;0,(IF(2050-AT$80&lt;=0,0,(2/(2050-AT$80+1))*(1-(SUM($E94:AT94)/$O$82))*$O$82*'Fixed Data'!AR$52)),0)</f>
        <v>0</v>
      </c>
      <c r="AV94" s="21">
        <f>IF($O$82&lt;0,(IF(2050-AU$80&lt;=0,0,(2/(2050-AU$80+1))*(1-(SUM($E94:AU94)/$O$82))*$O$82*'Fixed Data'!AS$52)),0)</f>
        <v>0</v>
      </c>
      <c r="AW94" s="21">
        <f>IF($O$82&lt;0,(IF(2050-AV$80&lt;=0,0,(2/(2050-AV$80+1))*(1-(SUM($E94:AV94)/$O$82))*$O$82*'Fixed Data'!AT$52)),0)</f>
        <v>0</v>
      </c>
      <c r="AX94" s="21">
        <f>IF($O$82&lt;0,(IF(2050-AW$80&lt;=0,0,(2/(2050-AW$80+1))*(1-(SUM($E94:AW94)/$O$82))*$O$82*'Fixed Data'!AU$52)),0)</f>
        <v>0</v>
      </c>
      <c r="AY94" s="21">
        <f>IF($O$82&lt;0,(IF(2050-AX$80&lt;=0,0,(2/(2050-AX$80+1))*(1-(SUM($E94:AX94)/$O$82))*$O$82*'Fixed Data'!AV$52)),0)</f>
        <v>0</v>
      </c>
      <c r="AZ94" s="21">
        <f>IF($O$82&lt;0,(IF(2050-AY$80&lt;=0,0,(2/(2050-AY$80+1))*(1-(SUM($E94:AY94)/$O$82))*$O$82*'Fixed Data'!AW$52)),0)</f>
        <v>0</v>
      </c>
      <c r="BA94" s="21">
        <f>IF($O$82&lt;0,(IF(2050-AZ$80&lt;=0,0,(2/(2050-AZ$80+1))*(1-(SUM($E94:AZ94)/$O$82))*$O$82*'Fixed Data'!AX$52)),0)</f>
        <v>0</v>
      </c>
      <c r="BB94" s="21">
        <f>IF($O$82&lt;0,(IF(2050-BA$80&lt;=0,0,(2/(2050-BA$80+1))*(1-(SUM($E94:BA94)/$O$82))*$O$82*'Fixed Data'!AY$52)),0)</f>
        <v>0</v>
      </c>
    </row>
    <row r="95" spans="1:54" ht="15" hidden="1" customHeight="1" outlineLevel="3">
      <c r="A95" s="8"/>
      <c r="B95" t="s">
        <v>417</v>
      </c>
      <c r="C95" t="s">
        <v>418</v>
      </c>
      <c r="D95" t="s">
        <v>379</v>
      </c>
      <c r="E95" s="18"/>
      <c r="F95" s="18"/>
      <c r="G95" s="18"/>
      <c r="H95" s="18"/>
      <c r="I95" s="18"/>
      <c r="J95" s="18"/>
      <c r="K95" s="18"/>
      <c r="L95" s="18"/>
      <c r="M95" s="18"/>
      <c r="N95" s="18"/>
      <c r="O95" s="18"/>
      <c r="P95" s="18"/>
      <c r="Q95" s="21">
        <f>IF($P$82&lt;0,(IF(2050-P$80&lt;=0,0,(2/(2050-P$80+1))*(1-(SUM($E95:P95)/$P$82))*$P$82*'Fixed Data'!N$52)),0)</f>
        <v>0</v>
      </c>
      <c r="R95" s="21">
        <f>IF($P$82&lt;0,(IF(2050-Q$80&lt;=0,0,(2/(2050-Q$80+1))*(1-(SUM($E95:Q95)/$P$82))*$P$82*'Fixed Data'!O$52)),0)</f>
        <v>0</v>
      </c>
      <c r="S95" s="21">
        <f>IF($P$82&lt;0,(IF(2050-R$80&lt;=0,0,(2/(2050-R$80+1))*(1-(SUM($E95:R95)/$P$82))*$P$82*'Fixed Data'!P$52)),0)</f>
        <v>0</v>
      </c>
      <c r="T95" s="21">
        <f>IF($P$82&lt;0,(IF(2050-S$80&lt;=0,0,(2/(2050-S$80+1))*(1-(SUM($E95:S95)/$P$82))*$P$82*'Fixed Data'!Q$52)),0)</f>
        <v>0</v>
      </c>
      <c r="U95" s="21">
        <f>IF($P$82&lt;0,(IF(2050-T$80&lt;=0,0,(2/(2050-T$80+1))*(1-(SUM($E95:T95)/$P$82))*$P$82*'Fixed Data'!R$52)),0)</f>
        <v>0</v>
      </c>
      <c r="V95" s="21">
        <f>IF($P$82&lt;0,(IF(2050-U$80&lt;=0,0,(2/(2050-U$80+1))*(1-(SUM($E95:U95)/$P$82))*$P$82*'Fixed Data'!S$52)),0)</f>
        <v>0</v>
      </c>
      <c r="W95" s="21">
        <f>IF($P$82&lt;0,(IF(2050-V$80&lt;=0,0,(2/(2050-V$80+1))*(1-(SUM($E95:V95)/$P$82))*$P$82*'Fixed Data'!T$52)),0)</f>
        <v>0</v>
      </c>
      <c r="X95" s="21">
        <f>IF($P$82&lt;0,(IF(2050-W$80&lt;=0,0,(2/(2050-W$80+1))*(1-(SUM($E95:W95)/$P$82))*$P$82*'Fixed Data'!U$52)),0)</f>
        <v>0</v>
      </c>
      <c r="Y95" s="21">
        <f>IF($P$82&lt;0,(IF(2050-X$80&lt;=0,0,(2/(2050-X$80+1))*(1-(SUM($E95:X95)/$P$82))*$P$82*'Fixed Data'!V$52)),0)</f>
        <v>0</v>
      </c>
      <c r="Z95" s="21">
        <f>IF($P$82&lt;0,(IF(2050-Y$80&lt;=0,0,(2/(2050-Y$80+1))*(1-(SUM($E95:Y95)/$P$82))*$P$82*'Fixed Data'!W$52)),0)</f>
        <v>0</v>
      </c>
      <c r="AA95" s="21">
        <f>IF($P$82&lt;0,(IF(2050-Z$80&lt;=0,0,(2/(2050-Z$80+1))*(1-(SUM($E95:Z95)/$P$82))*$P$82*'Fixed Data'!X$52)),0)</f>
        <v>0</v>
      </c>
      <c r="AB95" s="21">
        <f>IF($P$82&lt;0,(IF(2050-AA$80&lt;=0,0,(2/(2050-AA$80+1))*(1-(SUM($E95:AA95)/$P$82))*$P$82*'Fixed Data'!Y$52)),0)</f>
        <v>0</v>
      </c>
      <c r="AC95" s="21">
        <f>IF($P$82&lt;0,(IF(2050-AB$80&lt;=0,0,(2/(2050-AB$80+1))*(1-(SUM($E95:AB95)/$P$82))*$P$82*'Fixed Data'!Z$52)),0)</f>
        <v>0</v>
      </c>
      <c r="AD95" s="21">
        <f>IF($P$82&lt;0,(IF(2050-AC$80&lt;=0,0,(2/(2050-AC$80+1))*(1-(SUM($E95:AC95)/$P$82))*$P$82*'Fixed Data'!AA$52)),0)</f>
        <v>0</v>
      </c>
      <c r="AE95" s="21">
        <f>IF($P$82&lt;0,(IF(2050-AD$80&lt;=0,0,(2/(2050-AD$80+1))*(1-(SUM($E95:AD95)/$P$82))*$P$82*'Fixed Data'!AB$52)),0)</f>
        <v>0</v>
      </c>
      <c r="AF95" s="21">
        <f>IF($P$82&lt;0,(IF(2050-AE$80&lt;=0,0,(2/(2050-AE$80+1))*(1-(SUM($E95:AE95)/$P$82))*$P$82*'Fixed Data'!AC$52)),0)</f>
        <v>0</v>
      </c>
      <c r="AG95" s="21">
        <f>IF($P$82&lt;0,(IF(2050-AF$80&lt;=0,0,(2/(2050-AF$80+1))*(1-(SUM($E95:AF95)/$P$82))*$P$82*'Fixed Data'!AD$52)),0)</f>
        <v>0</v>
      </c>
      <c r="AH95" s="21">
        <f>IF($P$82&lt;0,(IF(2050-AG$80&lt;=0,0,(2/(2050-AG$80+1))*(1-(SUM($E95:AG95)/$P$82))*$P$82*'Fixed Data'!AE$52)),0)</f>
        <v>0</v>
      </c>
      <c r="AI95" s="21">
        <f>IF($P$82&lt;0,(IF(2050-AH$80&lt;=0,0,(2/(2050-AH$80+1))*(1-(SUM($E95:AH95)/$P$82))*$P$82*'Fixed Data'!AF$52)),0)</f>
        <v>0</v>
      </c>
      <c r="AJ95" s="21">
        <f>IF($P$82&lt;0,(IF(2050-AI$80&lt;=0,0,(2/(2050-AI$80+1))*(1-(SUM($E95:AI95)/$P$82))*$P$82*'Fixed Data'!AG$52)),0)</f>
        <v>0</v>
      </c>
      <c r="AK95" s="21">
        <f>IF($P$82&lt;0,(IF(2050-AJ$80&lt;=0,0,(2/(2050-AJ$80+1))*(1-(SUM($E95:AJ95)/$P$82))*$P$82*'Fixed Data'!AH$52)),0)</f>
        <v>0</v>
      </c>
      <c r="AL95" s="21">
        <f>IF($P$82&lt;0,(IF(2050-AK$80&lt;=0,0,(2/(2050-AK$80+1))*(1-(SUM($E95:AK95)/$P$82))*$P$82*'Fixed Data'!AI$52)),0)</f>
        <v>0</v>
      </c>
      <c r="AM95" s="21">
        <f>IF($P$82&lt;0,(IF(2050-AL$80&lt;=0,0,(2/(2050-AL$80+1))*(1-(SUM($E95:AL95)/$P$82))*$P$82*'Fixed Data'!AJ$52)),0)</f>
        <v>0</v>
      </c>
      <c r="AN95" s="21">
        <f>IF($P$82&lt;0,(IF(2050-AM$80&lt;=0,0,(2/(2050-AM$80+1))*(1-(SUM($E95:AM95)/$P$82))*$P$82*'Fixed Data'!AK$52)),0)</f>
        <v>0</v>
      </c>
      <c r="AO95" s="21">
        <f>IF($P$82&lt;0,(IF(2050-AN$80&lt;=0,0,(2/(2050-AN$80+1))*(1-(SUM($E95:AN95)/$P$82))*$P$82*'Fixed Data'!AL$52)),0)</f>
        <v>0</v>
      </c>
      <c r="AP95" s="21">
        <f>IF($P$82&lt;0,(IF(2050-AO$80&lt;=0,0,(2/(2050-AO$80+1))*(1-(SUM($E95:AO95)/$P$82))*$P$82*'Fixed Data'!AM$52)),0)</f>
        <v>0</v>
      </c>
      <c r="AQ95" s="21">
        <f>IF($P$82&lt;0,(IF(2050-AP$80&lt;=0,0,(2/(2050-AP$80+1))*(1-(SUM($E95:AP95)/$P$82))*$P$82*'Fixed Data'!AN$52)),0)</f>
        <v>0</v>
      </c>
      <c r="AR95" s="21">
        <f>IF($P$82&lt;0,(IF(2050-AQ$80&lt;=0,0,(2/(2050-AQ$80+1))*(1-(SUM($E95:AQ95)/$P$82))*$P$82*'Fixed Data'!AO$52)),0)</f>
        <v>0</v>
      </c>
      <c r="AS95" s="21">
        <f>IF($P$82&lt;0,(IF(2050-AR$80&lt;=0,0,(2/(2050-AR$80+1))*(1-(SUM($E95:AR95)/$P$82))*$P$82*'Fixed Data'!AP$52)),0)</f>
        <v>0</v>
      </c>
      <c r="AT95" s="21">
        <f>IF($P$82&lt;0,(IF(2050-AS$80&lt;=0,0,(2/(2050-AS$80+1))*(1-(SUM($E95:AS95)/$P$82))*$P$82*'Fixed Data'!AQ$52)),0)</f>
        <v>0</v>
      </c>
      <c r="AU95" s="21">
        <f>IF($P$82&lt;0,(IF(2050-AT$80&lt;=0,0,(2/(2050-AT$80+1))*(1-(SUM($E95:AT95)/$P$82))*$P$82*'Fixed Data'!AR$52)),0)</f>
        <v>0</v>
      </c>
      <c r="AV95" s="21">
        <f>IF($P$82&lt;0,(IF(2050-AU$80&lt;=0,0,(2/(2050-AU$80+1))*(1-(SUM($E95:AU95)/$P$82))*$P$82*'Fixed Data'!AS$52)),0)</f>
        <v>0</v>
      </c>
      <c r="AW95" s="21">
        <f>IF($P$82&lt;0,(IF(2050-AV$80&lt;=0,0,(2/(2050-AV$80+1))*(1-(SUM($E95:AV95)/$P$82))*$P$82*'Fixed Data'!AT$52)),0)</f>
        <v>0</v>
      </c>
      <c r="AX95" s="21">
        <f>IF($P$82&lt;0,(IF(2050-AW$80&lt;=0,0,(2/(2050-AW$80+1))*(1-(SUM($E95:AW95)/$P$82))*$P$82*'Fixed Data'!AU$52)),0)</f>
        <v>0</v>
      </c>
      <c r="AY95" s="21">
        <f>IF($P$82&lt;0,(IF(2050-AX$80&lt;=0,0,(2/(2050-AX$80+1))*(1-(SUM($E95:AX95)/$P$82))*$P$82*'Fixed Data'!AV$52)),0)</f>
        <v>0</v>
      </c>
      <c r="AZ95" s="21">
        <f>IF($P$82&lt;0,(IF(2050-AY$80&lt;=0,0,(2/(2050-AY$80+1))*(1-(SUM($E95:AY95)/$P$82))*$P$82*'Fixed Data'!AW$52)),0)</f>
        <v>0</v>
      </c>
      <c r="BA95" s="21">
        <f>IF($P$82&lt;0,(IF(2050-AZ$80&lt;=0,0,(2/(2050-AZ$80+1))*(1-(SUM($E95:AZ95)/$P$82))*$P$82*'Fixed Data'!AX$52)),0)</f>
        <v>0</v>
      </c>
      <c r="BB95" s="21">
        <f>IF($P$82&lt;0,(IF(2050-BA$80&lt;=0,0,(2/(2050-BA$80+1))*(1-(SUM($E95:BA95)/$P$82))*$P$82*'Fixed Data'!AY$52)),0)</f>
        <v>0</v>
      </c>
    </row>
    <row r="96" spans="1:54" ht="15" hidden="1" customHeight="1" outlineLevel="3">
      <c r="A96" s="8"/>
      <c r="B96" t="s">
        <v>419</v>
      </c>
      <c r="C96" t="s">
        <v>420</v>
      </c>
      <c r="D96" t="s">
        <v>379</v>
      </c>
      <c r="E96" s="18"/>
      <c r="F96" s="18"/>
      <c r="G96" s="18"/>
      <c r="H96" s="18"/>
      <c r="I96" s="18"/>
      <c r="J96" s="18"/>
      <c r="K96" s="18"/>
      <c r="L96" s="18"/>
      <c r="M96" s="18"/>
      <c r="N96" s="18"/>
      <c r="O96" s="18"/>
      <c r="P96" s="18"/>
      <c r="Q96" s="18"/>
      <c r="R96" s="21">
        <f>IF($Q$82&lt;0,(IF(2050-Q$80&lt;=0,0,(2/(2050-Q$80+1))*(1-(SUM($E96:Q96)/$Q$82))*$Q$82*'Fixed Data'!O$52)),0)</f>
        <v>0</v>
      </c>
      <c r="S96" s="21">
        <f>IF($Q$82&lt;0,(IF(2050-R$80&lt;=0,0,(2/(2050-R$80+1))*(1-(SUM($E96:R96)/$Q$82))*$Q$82*'Fixed Data'!P$52)),0)</f>
        <v>0</v>
      </c>
      <c r="T96" s="21">
        <f>IF($Q$82&lt;0,(IF(2050-S$80&lt;=0,0,(2/(2050-S$80+1))*(1-(SUM($E96:S96)/$Q$82))*$Q$82*'Fixed Data'!Q$52)),0)</f>
        <v>0</v>
      </c>
      <c r="U96" s="21">
        <f>IF($Q$82&lt;0,(IF(2050-T$80&lt;=0,0,(2/(2050-T$80+1))*(1-(SUM($E96:T96)/$Q$82))*$Q$82*'Fixed Data'!R$52)),0)</f>
        <v>0</v>
      </c>
      <c r="V96" s="21">
        <f>IF($Q$82&lt;0,(IF(2050-U$80&lt;=0,0,(2/(2050-U$80+1))*(1-(SUM($E96:U96)/$Q$82))*$Q$82*'Fixed Data'!S$52)),0)</f>
        <v>0</v>
      </c>
      <c r="W96" s="21">
        <f>IF($Q$82&lt;0,(IF(2050-V$80&lt;=0,0,(2/(2050-V$80+1))*(1-(SUM($E96:V96)/$Q$82))*$Q$82*'Fixed Data'!T$52)),0)</f>
        <v>0</v>
      </c>
      <c r="X96" s="21">
        <f>IF($Q$82&lt;0,(IF(2050-W$80&lt;=0,0,(2/(2050-W$80+1))*(1-(SUM($E96:W96)/$Q$82))*$Q$82*'Fixed Data'!U$52)),0)</f>
        <v>0</v>
      </c>
      <c r="Y96" s="21">
        <f>IF($Q$82&lt;0,(IF(2050-X$80&lt;=0,0,(2/(2050-X$80+1))*(1-(SUM($E96:X96)/$Q$82))*$Q$82*'Fixed Data'!V$52)),0)</f>
        <v>0</v>
      </c>
      <c r="Z96" s="21">
        <f>IF($Q$82&lt;0,(IF(2050-Y$80&lt;=0,0,(2/(2050-Y$80+1))*(1-(SUM($E96:Y96)/$Q$82))*$Q$82*'Fixed Data'!W$52)),0)</f>
        <v>0</v>
      </c>
      <c r="AA96" s="21">
        <f>IF($Q$82&lt;0,(IF(2050-Z$80&lt;=0,0,(2/(2050-Z$80+1))*(1-(SUM($E96:Z96)/$Q$82))*$Q$82*'Fixed Data'!X$52)),0)</f>
        <v>0</v>
      </c>
      <c r="AB96" s="21">
        <f>IF($Q$82&lt;0,(IF(2050-AA$80&lt;=0,0,(2/(2050-AA$80+1))*(1-(SUM($E96:AA96)/$Q$82))*$Q$82*'Fixed Data'!Y$52)),0)</f>
        <v>0</v>
      </c>
      <c r="AC96" s="21">
        <f>IF($Q$82&lt;0,(IF(2050-AB$80&lt;=0,0,(2/(2050-AB$80+1))*(1-(SUM($E96:AB96)/$Q$82))*$Q$82*'Fixed Data'!Z$52)),0)</f>
        <v>0</v>
      </c>
      <c r="AD96" s="21">
        <f>IF($Q$82&lt;0,(IF(2050-AC$80&lt;=0,0,(2/(2050-AC$80+1))*(1-(SUM($E96:AC96)/$Q$82))*$Q$82*'Fixed Data'!AA$52)),0)</f>
        <v>0</v>
      </c>
      <c r="AE96" s="21">
        <f>IF($Q$82&lt;0,(IF(2050-AD$80&lt;=0,0,(2/(2050-AD$80+1))*(1-(SUM($E96:AD96)/$Q$82))*$Q$82*'Fixed Data'!AB$52)),0)</f>
        <v>0</v>
      </c>
      <c r="AF96" s="21">
        <f>IF($Q$82&lt;0,(IF(2050-AE$80&lt;=0,0,(2/(2050-AE$80+1))*(1-(SUM($E96:AE96)/$Q$82))*$Q$82*'Fixed Data'!AC$52)),0)</f>
        <v>0</v>
      </c>
      <c r="AG96" s="21">
        <f>IF($Q$82&lt;0,(IF(2050-AF$80&lt;=0,0,(2/(2050-AF$80+1))*(1-(SUM($E96:AF96)/$Q$82))*$Q$82*'Fixed Data'!AD$52)),0)</f>
        <v>0</v>
      </c>
      <c r="AH96" s="21">
        <f>IF($Q$82&lt;0,(IF(2050-AG$80&lt;=0,0,(2/(2050-AG$80+1))*(1-(SUM($E96:AG96)/$Q$82))*$Q$82*'Fixed Data'!AE$52)),0)</f>
        <v>0</v>
      </c>
      <c r="AI96" s="21">
        <f>IF($Q$82&lt;0,(IF(2050-AH$80&lt;=0,0,(2/(2050-AH$80+1))*(1-(SUM($E96:AH96)/$Q$82))*$Q$82*'Fixed Data'!AF$52)),0)</f>
        <v>0</v>
      </c>
      <c r="AJ96" s="21">
        <f>IF($Q$82&lt;0,(IF(2050-AI$80&lt;=0,0,(2/(2050-AI$80+1))*(1-(SUM($E96:AI96)/$Q$82))*$Q$82*'Fixed Data'!AG$52)),0)</f>
        <v>0</v>
      </c>
      <c r="AK96" s="21">
        <f>IF($Q$82&lt;0,(IF(2050-AJ$80&lt;=0,0,(2/(2050-AJ$80+1))*(1-(SUM($E96:AJ96)/$Q$82))*$Q$82*'Fixed Data'!AH$52)),0)</f>
        <v>0</v>
      </c>
      <c r="AL96" s="21">
        <f>IF($Q$82&lt;0,(IF(2050-AK$80&lt;=0,0,(2/(2050-AK$80+1))*(1-(SUM($E96:AK96)/$Q$82))*$Q$82*'Fixed Data'!AI$52)),0)</f>
        <v>0</v>
      </c>
      <c r="AM96" s="21">
        <f>IF($Q$82&lt;0,(IF(2050-AL$80&lt;=0,0,(2/(2050-AL$80+1))*(1-(SUM($E96:AL96)/$Q$82))*$Q$82*'Fixed Data'!AJ$52)),0)</f>
        <v>0</v>
      </c>
      <c r="AN96" s="21">
        <f>IF($Q$82&lt;0,(IF(2050-AM$80&lt;=0,0,(2/(2050-AM$80+1))*(1-(SUM($E96:AM96)/$Q$82))*$Q$82*'Fixed Data'!AK$52)),0)</f>
        <v>0</v>
      </c>
      <c r="AO96" s="21">
        <f>IF($Q$82&lt;0,(IF(2050-AN$80&lt;=0,0,(2/(2050-AN$80+1))*(1-(SUM($E96:AN96)/$Q$82))*$Q$82*'Fixed Data'!AL$52)),0)</f>
        <v>0</v>
      </c>
      <c r="AP96" s="21">
        <f>IF($Q$82&lt;0,(IF(2050-AO$80&lt;=0,0,(2/(2050-AO$80+1))*(1-(SUM($E96:AO96)/$Q$82))*$Q$82*'Fixed Data'!AM$52)),0)</f>
        <v>0</v>
      </c>
      <c r="AQ96" s="21">
        <f>IF($Q$82&lt;0,(IF(2050-AP$80&lt;=0,0,(2/(2050-AP$80+1))*(1-(SUM($E96:AP96)/$Q$82))*$Q$82*'Fixed Data'!AN$52)),0)</f>
        <v>0</v>
      </c>
      <c r="AR96" s="21">
        <f>IF($Q$82&lt;0,(IF(2050-AQ$80&lt;=0,0,(2/(2050-AQ$80+1))*(1-(SUM($E96:AQ96)/$Q$82))*$Q$82*'Fixed Data'!AO$52)),0)</f>
        <v>0</v>
      </c>
      <c r="AS96" s="21">
        <f>IF($Q$82&lt;0,(IF(2050-AR$80&lt;=0,0,(2/(2050-AR$80+1))*(1-(SUM($E96:AR96)/$Q$82))*$Q$82*'Fixed Data'!AP$52)),0)</f>
        <v>0</v>
      </c>
      <c r="AT96" s="21">
        <f>IF($Q$82&lt;0,(IF(2050-AS$80&lt;=0,0,(2/(2050-AS$80+1))*(1-(SUM($E96:AS96)/$Q$82))*$Q$82*'Fixed Data'!AQ$52)),0)</f>
        <v>0</v>
      </c>
      <c r="AU96" s="21">
        <f>IF($Q$82&lt;0,(IF(2050-AT$80&lt;=0,0,(2/(2050-AT$80+1))*(1-(SUM($E96:AT96)/$Q$82))*$Q$82*'Fixed Data'!AR$52)),0)</f>
        <v>0</v>
      </c>
      <c r="AV96" s="21">
        <f>IF($Q$82&lt;0,(IF(2050-AU$80&lt;=0,0,(2/(2050-AU$80+1))*(1-(SUM($E96:AU96)/$Q$82))*$Q$82*'Fixed Data'!AS$52)),0)</f>
        <v>0</v>
      </c>
      <c r="AW96" s="21">
        <f>IF($Q$82&lt;0,(IF(2050-AV$80&lt;=0,0,(2/(2050-AV$80+1))*(1-(SUM($E96:AV96)/$Q$82))*$Q$82*'Fixed Data'!AT$52)),0)</f>
        <v>0</v>
      </c>
      <c r="AX96" s="21">
        <f>IF($Q$82&lt;0,(IF(2050-AW$80&lt;=0,0,(2/(2050-AW$80+1))*(1-(SUM($E96:AW96)/$Q$82))*$Q$82*'Fixed Data'!AU$52)),0)</f>
        <v>0</v>
      </c>
      <c r="AY96" s="21">
        <f>IF($Q$82&lt;0,(IF(2050-AX$80&lt;=0,0,(2/(2050-AX$80+1))*(1-(SUM($E96:AX96)/$Q$82))*$Q$82*'Fixed Data'!AV$52)),0)</f>
        <v>0</v>
      </c>
      <c r="AZ96" s="21">
        <f>IF($Q$82&lt;0,(IF(2050-AY$80&lt;=0,0,(2/(2050-AY$80+1))*(1-(SUM($E96:AY96)/$Q$82))*$Q$82*'Fixed Data'!AW$52)),0)</f>
        <v>0</v>
      </c>
      <c r="BA96" s="21">
        <f>IF($Q$82&lt;0,(IF(2050-AZ$80&lt;=0,0,(2/(2050-AZ$80+1))*(1-(SUM($E96:AZ96)/$Q$82))*$Q$82*'Fixed Data'!AX$52)),0)</f>
        <v>0</v>
      </c>
      <c r="BB96" s="21">
        <f>IF($Q$82&lt;0,(IF(2050-BA$80&lt;=0,0,(2/(2050-BA$80+1))*(1-(SUM($E96:BA96)/$Q$82))*$Q$82*'Fixed Data'!AY$52)),0)</f>
        <v>0</v>
      </c>
    </row>
    <row r="97" spans="1:54" ht="15" hidden="1" customHeight="1" outlineLevel="3">
      <c r="A97" s="8"/>
      <c r="B97" t="s">
        <v>421</v>
      </c>
      <c r="C97" t="s">
        <v>422</v>
      </c>
      <c r="D97" t="s">
        <v>379</v>
      </c>
      <c r="E97" s="18"/>
      <c r="F97" s="18"/>
      <c r="G97" s="18"/>
      <c r="H97" s="18"/>
      <c r="I97" s="18"/>
      <c r="J97" s="18"/>
      <c r="K97" s="18"/>
      <c r="L97" s="18"/>
      <c r="M97" s="18"/>
      <c r="N97" s="18"/>
      <c r="O97" s="18"/>
      <c r="P97" s="18"/>
      <c r="Q97" s="18"/>
      <c r="R97" s="18"/>
      <c r="S97" s="21">
        <f>IF($R$82&lt;0,(IF(2050-R$80&lt;=0,0,(2/(2050-R$80+1))*(1-(SUM($E97:R97)/$R$82))*$R$82*'Fixed Data'!P$52)),0)</f>
        <v>0</v>
      </c>
      <c r="T97" s="21">
        <f>IF($R$82&lt;0,(IF(2050-S$80&lt;=0,0,(2/(2050-S$80+1))*(1-(SUM($E97:S97)/$R$82))*$R$82*'Fixed Data'!Q$52)),0)</f>
        <v>0</v>
      </c>
      <c r="U97" s="21">
        <f>IF($R$82&lt;0,(IF(2050-T$80&lt;=0,0,(2/(2050-T$80+1))*(1-(SUM($E97:T97)/$R$82))*$R$82*'Fixed Data'!R$52)),0)</f>
        <v>0</v>
      </c>
      <c r="V97" s="21">
        <f>IF($R$82&lt;0,(IF(2050-U$80&lt;=0,0,(2/(2050-U$80+1))*(1-(SUM($E97:U97)/$R$82))*$R$82*'Fixed Data'!S$52)),0)</f>
        <v>0</v>
      </c>
      <c r="W97" s="21">
        <f>IF($R$82&lt;0,(IF(2050-V$80&lt;=0,0,(2/(2050-V$80+1))*(1-(SUM($E97:V97)/$R$82))*$R$82*'Fixed Data'!T$52)),0)</f>
        <v>0</v>
      </c>
      <c r="X97" s="21">
        <f>IF($R$82&lt;0,(IF(2050-W$80&lt;=0,0,(2/(2050-W$80+1))*(1-(SUM($E97:W97)/$R$82))*$R$82*'Fixed Data'!U$52)),0)</f>
        <v>0</v>
      </c>
      <c r="Y97" s="21">
        <f>IF($R$82&lt;0,(IF(2050-X$80&lt;=0,0,(2/(2050-X$80+1))*(1-(SUM($E97:X97)/$R$82))*$R$82*'Fixed Data'!V$52)),0)</f>
        <v>0</v>
      </c>
      <c r="Z97" s="21">
        <f>IF($R$82&lt;0,(IF(2050-Y$80&lt;=0,0,(2/(2050-Y$80+1))*(1-(SUM($E97:Y97)/$R$82))*$R$82*'Fixed Data'!W$52)),0)</f>
        <v>0</v>
      </c>
      <c r="AA97" s="21">
        <f>IF($R$82&lt;0,(IF(2050-Z$80&lt;=0,0,(2/(2050-Z$80+1))*(1-(SUM($E97:Z97)/$R$82))*$R$82*'Fixed Data'!X$52)),0)</f>
        <v>0</v>
      </c>
      <c r="AB97" s="21">
        <f>IF($R$82&lt;0,(IF(2050-AA$80&lt;=0,0,(2/(2050-AA$80+1))*(1-(SUM($E97:AA97)/$R$82))*$R$82*'Fixed Data'!Y$52)),0)</f>
        <v>0</v>
      </c>
      <c r="AC97" s="21">
        <f>IF($R$82&lt;0,(IF(2050-AB$80&lt;=0,0,(2/(2050-AB$80+1))*(1-(SUM($E97:AB97)/$R$82))*$R$82*'Fixed Data'!Z$52)),0)</f>
        <v>0</v>
      </c>
      <c r="AD97" s="21">
        <f>IF($R$82&lt;0,(IF(2050-AC$80&lt;=0,0,(2/(2050-AC$80+1))*(1-(SUM($E97:AC97)/$R$82))*$R$82*'Fixed Data'!AA$52)),0)</f>
        <v>0</v>
      </c>
      <c r="AE97" s="21">
        <f>IF($R$82&lt;0,(IF(2050-AD$80&lt;=0,0,(2/(2050-AD$80+1))*(1-(SUM($E97:AD97)/$R$82))*$R$82*'Fixed Data'!AB$52)),0)</f>
        <v>0</v>
      </c>
      <c r="AF97" s="21">
        <f>IF($R$82&lt;0,(IF(2050-AE$80&lt;=0,0,(2/(2050-AE$80+1))*(1-(SUM($E97:AE97)/$R$82))*$R$82*'Fixed Data'!AC$52)),0)</f>
        <v>0</v>
      </c>
      <c r="AG97" s="21">
        <f>IF($R$82&lt;0,(IF(2050-AF$80&lt;=0,0,(2/(2050-AF$80+1))*(1-(SUM($E97:AF97)/$R$82))*$R$82*'Fixed Data'!AD$52)),0)</f>
        <v>0</v>
      </c>
      <c r="AH97" s="21">
        <f>IF($R$82&lt;0,(IF(2050-AG$80&lt;=0,0,(2/(2050-AG$80+1))*(1-(SUM($E97:AG97)/$R$82))*$R$82*'Fixed Data'!AE$52)),0)</f>
        <v>0</v>
      </c>
      <c r="AI97" s="21">
        <f>IF($R$82&lt;0,(IF(2050-AH$80&lt;=0,0,(2/(2050-AH$80+1))*(1-(SUM($E97:AH97)/$R$82))*$R$82*'Fixed Data'!AF$52)),0)</f>
        <v>0</v>
      </c>
      <c r="AJ97" s="21">
        <f>IF($R$82&lt;0,(IF(2050-AI$80&lt;=0,0,(2/(2050-AI$80+1))*(1-(SUM($E97:AI97)/$R$82))*$R$82*'Fixed Data'!AG$52)),0)</f>
        <v>0</v>
      </c>
      <c r="AK97" s="21">
        <f>IF($R$82&lt;0,(IF(2050-AJ$80&lt;=0,0,(2/(2050-AJ$80+1))*(1-(SUM($E97:AJ97)/$R$82))*$R$82*'Fixed Data'!AH$52)),0)</f>
        <v>0</v>
      </c>
      <c r="AL97" s="21">
        <f>IF($R$82&lt;0,(IF(2050-AK$80&lt;=0,0,(2/(2050-AK$80+1))*(1-(SUM($E97:AK97)/$R$82))*$R$82*'Fixed Data'!AI$52)),0)</f>
        <v>0</v>
      </c>
      <c r="AM97" s="21">
        <f>IF($R$82&lt;0,(IF(2050-AL$80&lt;=0,0,(2/(2050-AL$80+1))*(1-(SUM($E97:AL97)/$R$82))*$R$82*'Fixed Data'!AJ$52)),0)</f>
        <v>0</v>
      </c>
      <c r="AN97" s="21">
        <f>IF($R$82&lt;0,(IF(2050-AM$80&lt;=0,0,(2/(2050-AM$80+1))*(1-(SUM($E97:AM97)/$R$82))*$R$82*'Fixed Data'!AK$52)),0)</f>
        <v>0</v>
      </c>
      <c r="AO97" s="21">
        <f>IF($R$82&lt;0,(IF(2050-AN$80&lt;=0,0,(2/(2050-AN$80+1))*(1-(SUM($E97:AN97)/$R$82))*$R$82*'Fixed Data'!AL$52)),0)</f>
        <v>0</v>
      </c>
      <c r="AP97" s="21">
        <f>IF($R$82&lt;0,(IF(2050-AO$80&lt;=0,0,(2/(2050-AO$80+1))*(1-(SUM($E97:AO97)/$R$82))*$R$82*'Fixed Data'!AM$52)),0)</f>
        <v>0</v>
      </c>
      <c r="AQ97" s="21">
        <f>IF($R$82&lt;0,(IF(2050-AP$80&lt;=0,0,(2/(2050-AP$80+1))*(1-(SUM($E97:AP97)/$R$82))*$R$82*'Fixed Data'!AN$52)),0)</f>
        <v>0</v>
      </c>
      <c r="AR97" s="21">
        <f>IF($R$82&lt;0,(IF(2050-AQ$80&lt;=0,0,(2/(2050-AQ$80+1))*(1-(SUM($E97:AQ97)/$R$82))*$R$82*'Fixed Data'!AO$52)),0)</f>
        <v>0</v>
      </c>
      <c r="AS97" s="21">
        <f>IF($R$82&lt;0,(IF(2050-AR$80&lt;=0,0,(2/(2050-AR$80+1))*(1-(SUM($E97:AR97)/$R$82))*$R$82*'Fixed Data'!AP$52)),0)</f>
        <v>0</v>
      </c>
      <c r="AT97" s="21">
        <f>IF($R$82&lt;0,(IF(2050-AS$80&lt;=0,0,(2/(2050-AS$80+1))*(1-(SUM($E97:AS97)/$R$82))*$R$82*'Fixed Data'!AQ$52)),0)</f>
        <v>0</v>
      </c>
      <c r="AU97" s="21">
        <f>IF($R$82&lt;0,(IF(2050-AT$80&lt;=0,0,(2/(2050-AT$80+1))*(1-(SUM($E97:AT97)/$R$82))*$R$82*'Fixed Data'!AR$52)),0)</f>
        <v>0</v>
      </c>
      <c r="AV97" s="21">
        <f>IF($R$82&lt;0,(IF(2050-AU$80&lt;=0,0,(2/(2050-AU$80+1))*(1-(SUM($E97:AU97)/$R$82))*$R$82*'Fixed Data'!AS$52)),0)</f>
        <v>0</v>
      </c>
      <c r="AW97" s="21">
        <f>IF($R$82&lt;0,(IF(2050-AV$80&lt;=0,0,(2/(2050-AV$80+1))*(1-(SUM($E97:AV97)/$R$82))*$R$82*'Fixed Data'!AT$52)),0)</f>
        <v>0</v>
      </c>
      <c r="AX97" s="21">
        <f>IF($R$82&lt;0,(IF(2050-AW$80&lt;=0,0,(2/(2050-AW$80+1))*(1-(SUM($E97:AW97)/$R$82))*$R$82*'Fixed Data'!AU$52)),0)</f>
        <v>0</v>
      </c>
      <c r="AY97" s="21">
        <f>IF($R$82&lt;0,(IF(2050-AX$80&lt;=0,0,(2/(2050-AX$80+1))*(1-(SUM($E97:AX97)/$R$82))*$R$82*'Fixed Data'!AV$52)),0)</f>
        <v>0</v>
      </c>
      <c r="AZ97" s="21">
        <f>IF($R$82&lt;0,(IF(2050-AY$80&lt;=0,0,(2/(2050-AY$80+1))*(1-(SUM($E97:AY97)/$R$82))*$R$82*'Fixed Data'!AW$52)),0)</f>
        <v>0</v>
      </c>
      <c r="BA97" s="21">
        <f>IF($R$82&lt;0,(IF(2050-AZ$80&lt;=0,0,(2/(2050-AZ$80+1))*(1-(SUM($E97:AZ97)/$R$82))*$R$82*'Fixed Data'!AX$52)),0)</f>
        <v>0</v>
      </c>
      <c r="BB97" s="21">
        <f>IF($R$82&lt;0,(IF(2050-BA$80&lt;=0,0,(2/(2050-BA$80+1))*(1-(SUM($E97:BA97)/$R$82))*$R$82*'Fixed Data'!AY$52)),0)</f>
        <v>0</v>
      </c>
    </row>
    <row r="98" spans="1:54" ht="15" hidden="1" customHeight="1" outlineLevel="3">
      <c r="A98" s="8"/>
      <c r="B98" t="s">
        <v>423</v>
      </c>
      <c r="C98" t="s">
        <v>424</v>
      </c>
      <c r="D98" t="s">
        <v>379</v>
      </c>
      <c r="E98" s="18"/>
      <c r="F98" s="18"/>
      <c r="G98" s="18"/>
      <c r="H98" s="18"/>
      <c r="I98" s="18"/>
      <c r="J98" s="18"/>
      <c r="K98" s="18"/>
      <c r="L98" s="18"/>
      <c r="M98" s="18"/>
      <c r="N98" s="18"/>
      <c r="O98" s="18"/>
      <c r="P98" s="18"/>
      <c r="Q98" s="18"/>
      <c r="R98" s="18"/>
      <c r="S98" s="18"/>
      <c r="T98" s="21">
        <f>IF($S$82&lt;0,(IF(2050-S$80&lt;=0,0,(2/(2050-S$80+1))*(1-(SUM($E98:S98)/$S$82))*$S$82*'Fixed Data'!Q$52)),0)</f>
        <v>0</v>
      </c>
      <c r="U98" s="21">
        <f>IF($S$82&lt;0,(IF(2050-T$80&lt;=0,0,(2/(2050-T$80+1))*(1-(SUM($E98:T98)/$S$82))*$S$82*'Fixed Data'!R$52)),0)</f>
        <v>0</v>
      </c>
      <c r="V98" s="21">
        <f>IF($S$82&lt;0,(IF(2050-U$80&lt;=0,0,(2/(2050-U$80+1))*(1-(SUM($E98:U98)/$S$82))*$S$82*'Fixed Data'!S$52)),0)</f>
        <v>0</v>
      </c>
      <c r="W98" s="21">
        <f>IF($S$82&lt;0,(IF(2050-V$80&lt;=0,0,(2/(2050-V$80+1))*(1-(SUM($E98:V98)/$S$82))*$S$82*'Fixed Data'!T$52)),0)</f>
        <v>0</v>
      </c>
      <c r="X98" s="21">
        <f>IF($S$82&lt;0,(IF(2050-W$80&lt;=0,0,(2/(2050-W$80+1))*(1-(SUM($E98:W98)/$S$82))*$S$82*'Fixed Data'!U$52)),0)</f>
        <v>0</v>
      </c>
      <c r="Y98" s="21">
        <f>IF($S$82&lt;0,(IF(2050-X$80&lt;=0,0,(2/(2050-X$80+1))*(1-(SUM($E98:X98)/$S$82))*$S$82*'Fixed Data'!V$52)),0)</f>
        <v>0</v>
      </c>
      <c r="Z98" s="21">
        <f>IF($S$82&lt;0,(IF(2050-Y$80&lt;=0,0,(2/(2050-Y$80+1))*(1-(SUM($E98:Y98)/$S$82))*$S$82*'Fixed Data'!W$52)),0)</f>
        <v>0</v>
      </c>
      <c r="AA98" s="21">
        <f>IF($S$82&lt;0,(IF(2050-Z$80&lt;=0,0,(2/(2050-Z$80+1))*(1-(SUM($E98:Z98)/$S$82))*$S$82*'Fixed Data'!X$52)),0)</f>
        <v>0</v>
      </c>
      <c r="AB98" s="21">
        <f>IF($S$82&lt;0,(IF(2050-AA$80&lt;=0,0,(2/(2050-AA$80+1))*(1-(SUM($E98:AA98)/$S$82))*$S$82*'Fixed Data'!Y$52)),0)</f>
        <v>0</v>
      </c>
      <c r="AC98" s="21">
        <f>IF($S$82&lt;0,(IF(2050-AB$80&lt;=0,0,(2/(2050-AB$80+1))*(1-(SUM($E98:AB98)/$S$82))*$S$82*'Fixed Data'!Z$52)),0)</f>
        <v>0</v>
      </c>
      <c r="AD98" s="21">
        <f>IF($S$82&lt;0,(IF(2050-AC$80&lt;=0,0,(2/(2050-AC$80+1))*(1-(SUM($E98:AC98)/$S$82))*$S$82*'Fixed Data'!AA$52)),0)</f>
        <v>0</v>
      </c>
      <c r="AE98" s="21">
        <f>IF($S$82&lt;0,(IF(2050-AD$80&lt;=0,0,(2/(2050-AD$80+1))*(1-(SUM($E98:AD98)/$S$82))*$S$82*'Fixed Data'!AB$52)),0)</f>
        <v>0</v>
      </c>
      <c r="AF98" s="21">
        <f>IF($S$82&lt;0,(IF(2050-AE$80&lt;=0,0,(2/(2050-AE$80+1))*(1-(SUM($E98:AE98)/$S$82))*$S$82*'Fixed Data'!AC$52)),0)</f>
        <v>0</v>
      </c>
      <c r="AG98" s="21">
        <f>IF($S$82&lt;0,(IF(2050-AF$80&lt;=0,0,(2/(2050-AF$80+1))*(1-(SUM($E98:AF98)/$S$82))*$S$82*'Fixed Data'!AD$52)),0)</f>
        <v>0</v>
      </c>
      <c r="AH98" s="21">
        <f>IF($S$82&lt;0,(IF(2050-AG$80&lt;=0,0,(2/(2050-AG$80+1))*(1-(SUM($E98:AG98)/$S$82))*$S$82*'Fixed Data'!AE$52)),0)</f>
        <v>0</v>
      </c>
      <c r="AI98" s="21">
        <f>IF($S$82&lt;0,(IF(2050-AH$80&lt;=0,0,(2/(2050-AH$80+1))*(1-(SUM($E98:AH98)/$S$82))*$S$82*'Fixed Data'!AF$52)),0)</f>
        <v>0</v>
      </c>
      <c r="AJ98" s="21">
        <f>IF($S$82&lt;0,(IF(2050-AI$80&lt;=0,0,(2/(2050-AI$80+1))*(1-(SUM($E98:AI98)/$S$82))*$S$82*'Fixed Data'!AG$52)),0)</f>
        <v>0</v>
      </c>
      <c r="AK98" s="21">
        <f>IF($S$82&lt;0,(IF(2050-AJ$80&lt;=0,0,(2/(2050-AJ$80+1))*(1-(SUM($E98:AJ98)/$S$82))*$S$82*'Fixed Data'!AH$52)),0)</f>
        <v>0</v>
      </c>
      <c r="AL98" s="21">
        <f>IF($S$82&lt;0,(IF(2050-AK$80&lt;=0,0,(2/(2050-AK$80+1))*(1-(SUM($E98:AK98)/$S$82))*$S$82*'Fixed Data'!AI$52)),0)</f>
        <v>0</v>
      </c>
      <c r="AM98" s="21">
        <f>IF($S$82&lt;0,(IF(2050-AL$80&lt;=0,0,(2/(2050-AL$80+1))*(1-(SUM($E98:AL98)/$S$82))*$S$82*'Fixed Data'!AJ$52)),0)</f>
        <v>0</v>
      </c>
      <c r="AN98" s="21">
        <f>IF($S$82&lt;0,(IF(2050-AM$80&lt;=0,0,(2/(2050-AM$80+1))*(1-(SUM($E98:AM98)/$S$82))*$S$82*'Fixed Data'!AK$52)),0)</f>
        <v>0</v>
      </c>
      <c r="AO98" s="21">
        <f>IF($S$82&lt;0,(IF(2050-AN$80&lt;=0,0,(2/(2050-AN$80+1))*(1-(SUM($E98:AN98)/$S$82))*$S$82*'Fixed Data'!AL$52)),0)</f>
        <v>0</v>
      </c>
      <c r="AP98" s="21">
        <f>IF($S$82&lt;0,(IF(2050-AO$80&lt;=0,0,(2/(2050-AO$80+1))*(1-(SUM($E98:AO98)/$S$82))*$S$82*'Fixed Data'!AM$52)),0)</f>
        <v>0</v>
      </c>
      <c r="AQ98" s="21">
        <f>IF($S$82&lt;0,(IF(2050-AP$80&lt;=0,0,(2/(2050-AP$80+1))*(1-(SUM($E98:AP98)/$S$82))*$S$82*'Fixed Data'!AN$52)),0)</f>
        <v>0</v>
      </c>
      <c r="AR98" s="21">
        <f>IF($S$82&lt;0,(IF(2050-AQ$80&lt;=0,0,(2/(2050-AQ$80+1))*(1-(SUM($E98:AQ98)/$S$82))*$S$82*'Fixed Data'!AO$52)),0)</f>
        <v>0</v>
      </c>
      <c r="AS98" s="21">
        <f>IF($S$82&lt;0,(IF(2050-AR$80&lt;=0,0,(2/(2050-AR$80+1))*(1-(SUM($E98:AR98)/$S$82))*$S$82*'Fixed Data'!AP$52)),0)</f>
        <v>0</v>
      </c>
      <c r="AT98" s="21">
        <f>IF($S$82&lt;0,(IF(2050-AS$80&lt;=0,0,(2/(2050-AS$80+1))*(1-(SUM($E98:AS98)/$S$82))*$S$82*'Fixed Data'!AQ$52)),0)</f>
        <v>0</v>
      </c>
      <c r="AU98" s="21">
        <f>IF($S$82&lt;0,(IF(2050-AT$80&lt;=0,0,(2/(2050-AT$80+1))*(1-(SUM($E98:AT98)/$S$82))*$S$82*'Fixed Data'!AR$52)),0)</f>
        <v>0</v>
      </c>
      <c r="AV98" s="21">
        <f>IF($S$82&lt;0,(IF(2050-AU$80&lt;=0,0,(2/(2050-AU$80+1))*(1-(SUM($E98:AU98)/$S$82))*$S$82*'Fixed Data'!AS$52)),0)</f>
        <v>0</v>
      </c>
      <c r="AW98" s="21">
        <f>IF($S$82&lt;0,(IF(2050-AV$80&lt;=0,0,(2/(2050-AV$80+1))*(1-(SUM($E98:AV98)/$S$82))*$S$82*'Fixed Data'!AT$52)),0)</f>
        <v>0</v>
      </c>
      <c r="AX98" s="21">
        <f>IF($S$82&lt;0,(IF(2050-AW$80&lt;=0,0,(2/(2050-AW$80+1))*(1-(SUM($E98:AW98)/$S$82))*$S$82*'Fixed Data'!AU$52)),0)</f>
        <v>0</v>
      </c>
      <c r="AY98" s="21">
        <f>IF($S$82&lt;0,(IF(2050-AX$80&lt;=0,0,(2/(2050-AX$80+1))*(1-(SUM($E98:AX98)/$S$82))*$S$82*'Fixed Data'!AV$52)),0)</f>
        <v>0</v>
      </c>
      <c r="AZ98" s="21">
        <f>IF($S$82&lt;0,(IF(2050-AY$80&lt;=0,0,(2/(2050-AY$80+1))*(1-(SUM($E98:AY98)/$S$82))*$S$82*'Fixed Data'!AW$52)),0)</f>
        <v>0</v>
      </c>
      <c r="BA98" s="21">
        <f>IF($S$82&lt;0,(IF(2050-AZ$80&lt;=0,0,(2/(2050-AZ$80+1))*(1-(SUM($E98:AZ98)/$S$82))*$S$82*'Fixed Data'!AX$52)),0)</f>
        <v>0</v>
      </c>
      <c r="BB98" s="21">
        <f>IF($S$82&lt;0,(IF(2050-BA$80&lt;=0,0,(2/(2050-BA$80+1))*(1-(SUM($E98:BA98)/$S$82))*$S$82*'Fixed Data'!AY$52)),0)</f>
        <v>0</v>
      </c>
    </row>
    <row r="99" spans="1:54" ht="15" hidden="1" customHeight="1" outlineLevel="3">
      <c r="A99" s="8"/>
      <c r="B99" t="s">
        <v>425</v>
      </c>
      <c r="C99" t="s">
        <v>426</v>
      </c>
      <c r="D99" t="s">
        <v>379</v>
      </c>
      <c r="E99" s="18"/>
      <c r="F99" s="18"/>
      <c r="G99" s="18"/>
      <c r="H99" s="18"/>
      <c r="I99" s="18"/>
      <c r="J99" s="18"/>
      <c r="K99" s="18"/>
      <c r="L99" s="18"/>
      <c r="M99" s="18"/>
      <c r="N99" s="18"/>
      <c r="O99" s="18"/>
      <c r="P99" s="18"/>
      <c r="Q99" s="18"/>
      <c r="R99" s="18"/>
      <c r="S99" s="18"/>
      <c r="T99" s="18"/>
      <c r="U99" s="21">
        <f>IF($T$82&lt;0,(IF(2050-T$80&lt;=0,0,(2/(2050-T$80+1))*(1-(SUM($E99:T99)/$T$82))*$T$82*'Fixed Data'!R$52)),0)</f>
        <v>0</v>
      </c>
      <c r="V99" s="21">
        <f>IF($T$82&lt;0,(IF(2050-U$80&lt;=0,0,(2/(2050-U$80+1))*(1-(SUM($E99:U99)/$T$82))*$T$82*'Fixed Data'!S$52)),0)</f>
        <v>0</v>
      </c>
      <c r="W99" s="21">
        <f>IF($T$82&lt;0,(IF(2050-V$80&lt;=0,0,(2/(2050-V$80+1))*(1-(SUM($E99:V99)/$T$82))*$T$82*'Fixed Data'!T$52)),0)</f>
        <v>0</v>
      </c>
      <c r="X99" s="21">
        <f>IF($T$82&lt;0,(IF(2050-W$80&lt;=0,0,(2/(2050-W$80+1))*(1-(SUM($E99:W99)/$T$82))*$T$82*'Fixed Data'!U$52)),0)</f>
        <v>0</v>
      </c>
      <c r="Y99" s="21">
        <f>IF($T$82&lt;0,(IF(2050-X$80&lt;=0,0,(2/(2050-X$80+1))*(1-(SUM($E99:X99)/$T$82))*$T$82*'Fixed Data'!V$52)),0)</f>
        <v>0</v>
      </c>
      <c r="Z99" s="21">
        <f>IF($T$82&lt;0,(IF(2050-Y$80&lt;=0,0,(2/(2050-Y$80+1))*(1-(SUM($E99:Y99)/$T$82))*$T$82*'Fixed Data'!W$52)),0)</f>
        <v>0</v>
      </c>
      <c r="AA99" s="21">
        <f>IF($T$82&lt;0,(IF(2050-Z$80&lt;=0,0,(2/(2050-Z$80+1))*(1-(SUM($E99:Z99)/$T$82))*$T$82*'Fixed Data'!X$52)),0)</f>
        <v>0</v>
      </c>
      <c r="AB99" s="21">
        <f>IF($T$82&lt;0,(IF(2050-AA$80&lt;=0,0,(2/(2050-AA$80+1))*(1-(SUM($E99:AA99)/$T$82))*$T$82*'Fixed Data'!Y$52)),0)</f>
        <v>0</v>
      </c>
      <c r="AC99" s="21">
        <f>IF($T$82&lt;0,(IF(2050-AB$80&lt;=0,0,(2/(2050-AB$80+1))*(1-(SUM($E99:AB99)/$T$82))*$T$82*'Fixed Data'!Z$52)),0)</f>
        <v>0</v>
      </c>
      <c r="AD99" s="21">
        <f>IF($T$82&lt;0,(IF(2050-AC$80&lt;=0,0,(2/(2050-AC$80+1))*(1-(SUM($E99:AC99)/$T$82))*$T$82*'Fixed Data'!AA$52)),0)</f>
        <v>0</v>
      </c>
      <c r="AE99" s="21">
        <f>IF($T$82&lt;0,(IF(2050-AD$80&lt;=0,0,(2/(2050-AD$80+1))*(1-(SUM($E99:AD99)/$T$82))*$T$82*'Fixed Data'!AB$52)),0)</f>
        <v>0</v>
      </c>
      <c r="AF99" s="21">
        <f>IF($T$82&lt;0,(IF(2050-AE$80&lt;=0,0,(2/(2050-AE$80+1))*(1-(SUM($E99:AE99)/$T$82))*$T$82*'Fixed Data'!AC$52)),0)</f>
        <v>0</v>
      </c>
      <c r="AG99" s="21">
        <f>IF($T$82&lt;0,(IF(2050-AF$80&lt;=0,0,(2/(2050-AF$80+1))*(1-(SUM($E99:AF99)/$T$82))*$T$82*'Fixed Data'!AD$52)),0)</f>
        <v>0</v>
      </c>
      <c r="AH99" s="21">
        <f>IF($T$82&lt;0,(IF(2050-AG$80&lt;=0,0,(2/(2050-AG$80+1))*(1-(SUM($E99:AG99)/$T$82))*$T$82*'Fixed Data'!AE$52)),0)</f>
        <v>0</v>
      </c>
      <c r="AI99" s="21">
        <f>IF($T$82&lt;0,(IF(2050-AH$80&lt;=0,0,(2/(2050-AH$80+1))*(1-(SUM($E99:AH99)/$T$82))*$T$82*'Fixed Data'!AF$52)),0)</f>
        <v>0</v>
      </c>
      <c r="AJ99" s="21">
        <f>IF($T$82&lt;0,(IF(2050-AI$80&lt;=0,0,(2/(2050-AI$80+1))*(1-(SUM($E99:AI99)/$T$82))*$T$82*'Fixed Data'!AG$52)),0)</f>
        <v>0</v>
      </c>
      <c r="AK99" s="21">
        <f>IF($T$82&lt;0,(IF(2050-AJ$80&lt;=0,0,(2/(2050-AJ$80+1))*(1-(SUM($E99:AJ99)/$T$82))*$T$82*'Fixed Data'!AH$52)),0)</f>
        <v>0</v>
      </c>
      <c r="AL99" s="21">
        <f>IF($T$82&lt;0,(IF(2050-AK$80&lt;=0,0,(2/(2050-AK$80+1))*(1-(SUM($E99:AK99)/$T$82))*$T$82*'Fixed Data'!AI$52)),0)</f>
        <v>0</v>
      </c>
      <c r="AM99" s="21">
        <f>IF($T$82&lt;0,(IF(2050-AL$80&lt;=0,0,(2/(2050-AL$80+1))*(1-(SUM($E99:AL99)/$T$82))*$T$82*'Fixed Data'!AJ$52)),0)</f>
        <v>0</v>
      </c>
      <c r="AN99" s="21">
        <f>IF($T$82&lt;0,(IF(2050-AM$80&lt;=0,0,(2/(2050-AM$80+1))*(1-(SUM($E99:AM99)/$T$82))*$T$82*'Fixed Data'!AK$52)),0)</f>
        <v>0</v>
      </c>
      <c r="AO99" s="21">
        <f>IF($T$82&lt;0,(IF(2050-AN$80&lt;=0,0,(2/(2050-AN$80+1))*(1-(SUM($E99:AN99)/$T$82))*$T$82*'Fixed Data'!AL$52)),0)</f>
        <v>0</v>
      </c>
      <c r="AP99" s="21">
        <f>IF($T$82&lt;0,(IF(2050-AO$80&lt;=0,0,(2/(2050-AO$80+1))*(1-(SUM($E99:AO99)/$T$82))*$T$82*'Fixed Data'!AM$52)),0)</f>
        <v>0</v>
      </c>
      <c r="AQ99" s="21">
        <f>IF($T$82&lt;0,(IF(2050-AP$80&lt;=0,0,(2/(2050-AP$80+1))*(1-(SUM($E99:AP99)/$T$82))*$T$82*'Fixed Data'!AN$52)),0)</f>
        <v>0</v>
      </c>
      <c r="AR99" s="21">
        <f>IF($T$82&lt;0,(IF(2050-AQ$80&lt;=0,0,(2/(2050-AQ$80+1))*(1-(SUM($E99:AQ99)/$T$82))*$T$82*'Fixed Data'!AO$52)),0)</f>
        <v>0</v>
      </c>
      <c r="AS99" s="21">
        <f>IF($T$82&lt;0,(IF(2050-AR$80&lt;=0,0,(2/(2050-AR$80+1))*(1-(SUM($E99:AR99)/$T$82))*$T$82*'Fixed Data'!AP$52)),0)</f>
        <v>0</v>
      </c>
      <c r="AT99" s="21">
        <f>IF($T$82&lt;0,(IF(2050-AS$80&lt;=0,0,(2/(2050-AS$80+1))*(1-(SUM($E99:AS99)/$T$82))*$T$82*'Fixed Data'!AQ$52)),0)</f>
        <v>0</v>
      </c>
      <c r="AU99" s="21">
        <f>IF($T$82&lt;0,(IF(2050-AT$80&lt;=0,0,(2/(2050-AT$80+1))*(1-(SUM($E99:AT99)/$T$82))*$T$82*'Fixed Data'!AR$52)),0)</f>
        <v>0</v>
      </c>
      <c r="AV99" s="21">
        <f>IF($T$82&lt;0,(IF(2050-AU$80&lt;=0,0,(2/(2050-AU$80+1))*(1-(SUM($E99:AU99)/$T$82))*$T$82*'Fixed Data'!AS$52)),0)</f>
        <v>0</v>
      </c>
      <c r="AW99" s="21">
        <f>IF($T$82&lt;0,(IF(2050-AV$80&lt;=0,0,(2/(2050-AV$80+1))*(1-(SUM($E99:AV99)/$T$82))*$T$82*'Fixed Data'!AT$52)),0)</f>
        <v>0</v>
      </c>
      <c r="AX99" s="21">
        <f>IF($T$82&lt;0,(IF(2050-AW$80&lt;=0,0,(2/(2050-AW$80+1))*(1-(SUM($E99:AW99)/$T$82))*$T$82*'Fixed Data'!AU$52)),0)</f>
        <v>0</v>
      </c>
      <c r="AY99" s="21">
        <f>IF($T$82&lt;0,(IF(2050-AX$80&lt;=0,0,(2/(2050-AX$80+1))*(1-(SUM($E99:AX99)/$T$82))*$T$82*'Fixed Data'!AV$52)),0)</f>
        <v>0</v>
      </c>
      <c r="AZ99" s="21">
        <f>IF($T$82&lt;0,(IF(2050-AY$80&lt;=0,0,(2/(2050-AY$80+1))*(1-(SUM($E99:AY99)/$T$82))*$T$82*'Fixed Data'!AW$52)),0)</f>
        <v>0</v>
      </c>
      <c r="BA99" s="21">
        <f>IF($T$82&lt;0,(IF(2050-AZ$80&lt;=0,0,(2/(2050-AZ$80+1))*(1-(SUM($E99:AZ99)/$T$82))*$T$82*'Fixed Data'!AX$52)),0)</f>
        <v>0</v>
      </c>
      <c r="BB99" s="21">
        <f>IF($T$82&lt;0,(IF(2050-BA$80&lt;=0,0,(2/(2050-BA$80+1))*(1-(SUM($E99:BA99)/$T$82))*$T$82*'Fixed Data'!AY$52)),0)</f>
        <v>0</v>
      </c>
    </row>
    <row r="100" spans="1:54" ht="15" hidden="1" customHeight="1" outlineLevel="3">
      <c r="A100" s="8"/>
      <c r="B100" t="s">
        <v>427</v>
      </c>
      <c r="C100" t="s">
        <v>428</v>
      </c>
      <c r="D100" t="s">
        <v>379</v>
      </c>
      <c r="E100" s="18"/>
      <c r="F100" s="18"/>
      <c r="G100" s="18"/>
      <c r="H100" s="18"/>
      <c r="I100" s="18"/>
      <c r="J100" s="18"/>
      <c r="K100" s="18"/>
      <c r="L100" s="18"/>
      <c r="M100" s="18"/>
      <c r="N100" s="18"/>
      <c r="O100" s="18"/>
      <c r="P100" s="18"/>
      <c r="Q100" s="18"/>
      <c r="R100" s="18"/>
      <c r="S100" s="18"/>
      <c r="T100" s="18"/>
      <c r="U100" s="18"/>
      <c r="V100" s="21">
        <f>IF($U$82&lt;0,(IF(2050-U$80&lt;=0,0,(2/(2050-U$80+1))*(1-(SUM($E100:U100)/$U$82))*$U$82*'Fixed Data'!S$52)),0)</f>
        <v>0</v>
      </c>
      <c r="W100" s="21">
        <f>IF($U$82&lt;0,(IF(2050-V$80&lt;=0,0,(2/(2050-V$80+1))*(1-(SUM($E100:V100)/$U$82))*$U$82*'Fixed Data'!T$52)),0)</f>
        <v>0</v>
      </c>
      <c r="X100" s="21">
        <f>IF($U$82&lt;0,(IF(2050-W$80&lt;=0,0,(2/(2050-W$80+1))*(1-(SUM($E100:W100)/$U$82))*$U$82*'Fixed Data'!U$52)),0)</f>
        <v>0</v>
      </c>
      <c r="Y100" s="21">
        <f>IF($U$82&lt;0,(IF(2050-X$80&lt;=0,0,(2/(2050-X$80+1))*(1-(SUM($E100:X100)/$U$82))*$U$82*'Fixed Data'!V$52)),0)</f>
        <v>0</v>
      </c>
      <c r="Z100" s="21">
        <f>IF($U$82&lt;0,(IF(2050-Y$80&lt;=0,0,(2/(2050-Y$80+1))*(1-(SUM($E100:Y100)/$U$82))*$U$82*'Fixed Data'!W$52)),0)</f>
        <v>0</v>
      </c>
      <c r="AA100" s="21">
        <f>IF($U$82&lt;0,(IF(2050-Z$80&lt;=0,0,(2/(2050-Z$80+1))*(1-(SUM($E100:Z100)/$U$82))*$U$82*'Fixed Data'!X$52)),0)</f>
        <v>0</v>
      </c>
      <c r="AB100" s="21">
        <f>IF($U$82&lt;0,(IF(2050-AA$80&lt;=0,0,(2/(2050-AA$80+1))*(1-(SUM($E100:AA100)/$U$82))*$U$82*'Fixed Data'!Y$52)),0)</f>
        <v>0</v>
      </c>
      <c r="AC100" s="21">
        <f>IF($U$82&lt;0,(IF(2050-AB$80&lt;=0,0,(2/(2050-AB$80+1))*(1-(SUM($E100:AB100)/$U$82))*$U$82*'Fixed Data'!Z$52)),0)</f>
        <v>0</v>
      </c>
      <c r="AD100" s="21">
        <f>IF($U$82&lt;0,(IF(2050-AC$80&lt;=0,0,(2/(2050-AC$80+1))*(1-(SUM($E100:AC100)/$U$82))*$U$82*'Fixed Data'!AA$52)),0)</f>
        <v>0</v>
      </c>
      <c r="AE100" s="21">
        <f>IF($U$82&lt;0,(IF(2050-AD$80&lt;=0,0,(2/(2050-AD$80+1))*(1-(SUM($E100:AD100)/$U$82))*$U$82*'Fixed Data'!AB$52)),0)</f>
        <v>0</v>
      </c>
      <c r="AF100" s="21">
        <f>IF($U$82&lt;0,(IF(2050-AE$80&lt;=0,0,(2/(2050-AE$80+1))*(1-(SUM($E100:AE100)/$U$82))*$U$82*'Fixed Data'!AC$52)),0)</f>
        <v>0</v>
      </c>
      <c r="AG100" s="21">
        <f>IF($U$82&lt;0,(IF(2050-AF$80&lt;=0,0,(2/(2050-AF$80+1))*(1-(SUM($E100:AF100)/$U$82))*$U$82*'Fixed Data'!AD$52)),0)</f>
        <v>0</v>
      </c>
      <c r="AH100" s="21">
        <f>IF($U$82&lt;0,(IF(2050-AG$80&lt;=0,0,(2/(2050-AG$80+1))*(1-(SUM($E100:AG100)/$U$82))*$U$82*'Fixed Data'!AE$52)),0)</f>
        <v>0</v>
      </c>
      <c r="AI100" s="21">
        <f>IF($U$82&lt;0,(IF(2050-AH$80&lt;=0,0,(2/(2050-AH$80+1))*(1-(SUM($E100:AH100)/$U$82))*$U$82*'Fixed Data'!AF$52)),0)</f>
        <v>0</v>
      </c>
      <c r="AJ100" s="21">
        <f>IF($U$82&lt;0,(IF(2050-AI$80&lt;=0,0,(2/(2050-AI$80+1))*(1-(SUM($E100:AI100)/$U$82))*$U$82*'Fixed Data'!AG$52)),0)</f>
        <v>0</v>
      </c>
      <c r="AK100" s="21">
        <f>IF($U$82&lt;0,(IF(2050-AJ$80&lt;=0,0,(2/(2050-AJ$80+1))*(1-(SUM($E100:AJ100)/$U$82))*$U$82*'Fixed Data'!AH$52)),0)</f>
        <v>0</v>
      </c>
      <c r="AL100" s="21">
        <f>IF($U$82&lt;0,(IF(2050-AK$80&lt;=0,0,(2/(2050-AK$80+1))*(1-(SUM($E100:AK100)/$U$82))*$U$82*'Fixed Data'!AI$52)),0)</f>
        <v>0</v>
      </c>
      <c r="AM100" s="21">
        <f>IF($U$82&lt;0,(IF(2050-AL$80&lt;=0,0,(2/(2050-AL$80+1))*(1-(SUM($E100:AL100)/$U$82))*$U$82*'Fixed Data'!AJ$52)),0)</f>
        <v>0</v>
      </c>
      <c r="AN100" s="21">
        <f>IF($U$82&lt;0,(IF(2050-AM$80&lt;=0,0,(2/(2050-AM$80+1))*(1-(SUM($E100:AM100)/$U$82))*$U$82*'Fixed Data'!AK$52)),0)</f>
        <v>0</v>
      </c>
      <c r="AO100" s="21">
        <f>IF($U$82&lt;0,(IF(2050-AN$80&lt;=0,0,(2/(2050-AN$80+1))*(1-(SUM($E100:AN100)/$U$82))*$U$82*'Fixed Data'!AL$52)),0)</f>
        <v>0</v>
      </c>
      <c r="AP100" s="21">
        <f>IF($U$82&lt;0,(IF(2050-AO$80&lt;=0,0,(2/(2050-AO$80+1))*(1-(SUM($E100:AO100)/$U$82))*$U$82*'Fixed Data'!AM$52)),0)</f>
        <v>0</v>
      </c>
      <c r="AQ100" s="21">
        <f>IF($U$82&lt;0,(IF(2050-AP$80&lt;=0,0,(2/(2050-AP$80+1))*(1-(SUM($E100:AP100)/$U$82))*$U$82*'Fixed Data'!AN$52)),0)</f>
        <v>0</v>
      </c>
      <c r="AR100" s="21">
        <f>IF($U$82&lt;0,(IF(2050-AQ$80&lt;=0,0,(2/(2050-AQ$80+1))*(1-(SUM($E100:AQ100)/$U$82))*$U$82*'Fixed Data'!AO$52)),0)</f>
        <v>0</v>
      </c>
      <c r="AS100" s="21">
        <f>IF($U$82&lt;0,(IF(2050-AR$80&lt;=0,0,(2/(2050-AR$80+1))*(1-(SUM($E100:AR100)/$U$82))*$U$82*'Fixed Data'!AP$52)),0)</f>
        <v>0</v>
      </c>
      <c r="AT100" s="21">
        <f>IF($U$82&lt;0,(IF(2050-AS$80&lt;=0,0,(2/(2050-AS$80+1))*(1-(SUM($E100:AS100)/$U$82))*$U$82*'Fixed Data'!AQ$52)),0)</f>
        <v>0</v>
      </c>
      <c r="AU100" s="21">
        <f>IF($U$82&lt;0,(IF(2050-AT$80&lt;=0,0,(2/(2050-AT$80+1))*(1-(SUM($E100:AT100)/$U$82))*$U$82*'Fixed Data'!AR$52)),0)</f>
        <v>0</v>
      </c>
      <c r="AV100" s="21">
        <f>IF($U$82&lt;0,(IF(2050-AU$80&lt;=0,0,(2/(2050-AU$80+1))*(1-(SUM($E100:AU100)/$U$82))*$U$82*'Fixed Data'!AS$52)),0)</f>
        <v>0</v>
      </c>
      <c r="AW100" s="21">
        <f>IF($U$82&lt;0,(IF(2050-AV$80&lt;=0,0,(2/(2050-AV$80+1))*(1-(SUM($E100:AV100)/$U$82))*$U$82*'Fixed Data'!AT$52)),0)</f>
        <v>0</v>
      </c>
      <c r="AX100" s="21">
        <f>IF($U$82&lt;0,(IF(2050-AW$80&lt;=0,0,(2/(2050-AW$80+1))*(1-(SUM($E100:AW100)/$U$82))*$U$82*'Fixed Data'!AU$52)),0)</f>
        <v>0</v>
      </c>
      <c r="AY100" s="21">
        <f>IF($U$82&lt;0,(IF(2050-AX$80&lt;=0,0,(2/(2050-AX$80+1))*(1-(SUM($E100:AX100)/$U$82))*$U$82*'Fixed Data'!AV$52)),0)</f>
        <v>0</v>
      </c>
      <c r="AZ100" s="21">
        <f>IF($U$82&lt;0,(IF(2050-AY$80&lt;=0,0,(2/(2050-AY$80+1))*(1-(SUM($E100:AY100)/$U$82))*$U$82*'Fixed Data'!AW$52)),0)</f>
        <v>0</v>
      </c>
      <c r="BA100" s="21">
        <f>IF($U$82&lt;0,(IF(2050-AZ$80&lt;=0,0,(2/(2050-AZ$80+1))*(1-(SUM($E100:AZ100)/$U$82))*$U$82*'Fixed Data'!AX$52)),0)</f>
        <v>0</v>
      </c>
      <c r="BB100" s="21">
        <f>IF($U$82&lt;0,(IF(2050-BA$80&lt;=0,0,(2/(2050-BA$80+1))*(1-(SUM($E100:BA100)/$U$82))*$U$82*'Fixed Data'!AY$52)),0)</f>
        <v>0</v>
      </c>
    </row>
    <row r="101" spans="1:54" ht="15" hidden="1" customHeight="1" outlineLevel="3">
      <c r="A101" s="8"/>
      <c r="B101" t="s">
        <v>429</v>
      </c>
      <c r="C101" t="s">
        <v>430</v>
      </c>
      <c r="D101" t="s">
        <v>379</v>
      </c>
      <c r="E101" s="18"/>
      <c r="F101" s="18"/>
      <c r="G101" s="18"/>
      <c r="H101" s="18"/>
      <c r="I101" s="18"/>
      <c r="J101" s="18"/>
      <c r="K101" s="18"/>
      <c r="L101" s="18"/>
      <c r="M101" s="18"/>
      <c r="N101" s="18"/>
      <c r="O101" s="18"/>
      <c r="P101" s="18"/>
      <c r="Q101" s="18"/>
      <c r="R101" s="18"/>
      <c r="S101" s="18"/>
      <c r="T101" s="18"/>
      <c r="U101" s="18"/>
      <c r="V101" s="18"/>
      <c r="W101" s="21">
        <f>IF($V$82&lt;0,(IF(2050-V$80&lt;=0,0,(2/(2050-V$80+1))*(1-(SUM($E101:V101)/$V$82))*$V$82*'Fixed Data'!T$52)),0)</f>
        <v>0</v>
      </c>
      <c r="X101" s="21">
        <f>IF($V$82&lt;0,(IF(2050-W$80&lt;=0,0,(2/(2050-W$80+1))*(1-(SUM($E101:W101)/$V$82))*$V$82*'Fixed Data'!U$52)),0)</f>
        <v>0</v>
      </c>
      <c r="Y101" s="21">
        <f>IF($V$82&lt;0,(IF(2050-X$80&lt;=0,0,(2/(2050-X$80+1))*(1-(SUM($E101:X101)/$V$82))*$V$82*'Fixed Data'!V$52)),0)</f>
        <v>0</v>
      </c>
      <c r="Z101" s="21">
        <f>IF($V$82&lt;0,(IF(2050-Y$80&lt;=0,0,(2/(2050-Y$80+1))*(1-(SUM($E101:Y101)/$V$82))*$V$82*'Fixed Data'!W$52)),0)</f>
        <v>0</v>
      </c>
      <c r="AA101" s="21">
        <f>IF($V$82&lt;0,(IF(2050-Z$80&lt;=0,0,(2/(2050-Z$80+1))*(1-(SUM($E101:Z101)/$V$82))*$V$82*'Fixed Data'!X$52)),0)</f>
        <v>0</v>
      </c>
      <c r="AB101" s="21">
        <f>IF($V$82&lt;0,(IF(2050-AA$80&lt;=0,0,(2/(2050-AA$80+1))*(1-(SUM($E101:AA101)/$V$82))*$V$82*'Fixed Data'!Y$52)),0)</f>
        <v>0</v>
      </c>
      <c r="AC101" s="21">
        <f>IF($V$82&lt;0,(IF(2050-AB$80&lt;=0,0,(2/(2050-AB$80+1))*(1-(SUM($E101:AB101)/$V$82))*$V$82*'Fixed Data'!Z$52)),0)</f>
        <v>0</v>
      </c>
      <c r="AD101" s="21">
        <f>IF($V$82&lt;0,(IF(2050-AC$80&lt;=0,0,(2/(2050-AC$80+1))*(1-(SUM($E101:AC101)/$V$82))*$V$82*'Fixed Data'!AA$52)),0)</f>
        <v>0</v>
      </c>
      <c r="AE101" s="21">
        <f>IF($V$82&lt;0,(IF(2050-AD$80&lt;=0,0,(2/(2050-AD$80+1))*(1-(SUM($E101:AD101)/$V$82))*$V$82*'Fixed Data'!AB$52)),0)</f>
        <v>0</v>
      </c>
      <c r="AF101" s="21">
        <f>IF($V$82&lt;0,(IF(2050-AE$80&lt;=0,0,(2/(2050-AE$80+1))*(1-(SUM($E101:AE101)/$V$82))*$V$82*'Fixed Data'!AC$52)),0)</f>
        <v>0</v>
      </c>
      <c r="AG101" s="21">
        <f>IF($V$82&lt;0,(IF(2050-AF$80&lt;=0,0,(2/(2050-AF$80+1))*(1-(SUM($E101:AF101)/$V$82))*$V$82*'Fixed Data'!AD$52)),0)</f>
        <v>0</v>
      </c>
      <c r="AH101" s="21">
        <f>IF($V$82&lt;0,(IF(2050-AG$80&lt;=0,0,(2/(2050-AG$80+1))*(1-(SUM($E101:AG101)/$V$82))*$V$82*'Fixed Data'!AE$52)),0)</f>
        <v>0</v>
      </c>
      <c r="AI101" s="21">
        <f>IF($V$82&lt;0,(IF(2050-AH$80&lt;=0,0,(2/(2050-AH$80+1))*(1-(SUM($E101:AH101)/$V$82))*$V$82*'Fixed Data'!AF$52)),0)</f>
        <v>0</v>
      </c>
      <c r="AJ101" s="21">
        <f>IF($V$82&lt;0,(IF(2050-AI$80&lt;=0,0,(2/(2050-AI$80+1))*(1-(SUM($E101:AI101)/$V$82))*$V$82*'Fixed Data'!AG$52)),0)</f>
        <v>0</v>
      </c>
      <c r="AK101" s="21">
        <f>IF($V$82&lt;0,(IF(2050-AJ$80&lt;=0,0,(2/(2050-AJ$80+1))*(1-(SUM($E101:AJ101)/$V$82))*$V$82*'Fixed Data'!AH$52)),0)</f>
        <v>0</v>
      </c>
      <c r="AL101" s="21">
        <f>IF($V$82&lt;0,(IF(2050-AK$80&lt;=0,0,(2/(2050-AK$80+1))*(1-(SUM($E101:AK101)/$V$82))*$V$82*'Fixed Data'!AI$52)),0)</f>
        <v>0</v>
      </c>
      <c r="AM101" s="21">
        <f>IF($V$82&lt;0,(IF(2050-AL$80&lt;=0,0,(2/(2050-AL$80+1))*(1-(SUM($E101:AL101)/$V$82))*$V$82*'Fixed Data'!AJ$52)),0)</f>
        <v>0</v>
      </c>
      <c r="AN101" s="21">
        <f>IF($V$82&lt;0,(IF(2050-AM$80&lt;=0,0,(2/(2050-AM$80+1))*(1-(SUM($E101:AM101)/$V$82))*$V$82*'Fixed Data'!AK$52)),0)</f>
        <v>0</v>
      </c>
      <c r="AO101" s="21">
        <f>IF($V$82&lt;0,(IF(2050-AN$80&lt;=0,0,(2/(2050-AN$80+1))*(1-(SUM($E101:AN101)/$V$82))*$V$82*'Fixed Data'!AL$52)),0)</f>
        <v>0</v>
      </c>
      <c r="AP101" s="21">
        <f>IF($V$82&lt;0,(IF(2050-AO$80&lt;=0,0,(2/(2050-AO$80+1))*(1-(SUM($E101:AO101)/$V$82))*$V$82*'Fixed Data'!AM$52)),0)</f>
        <v>0</v>
      </c>
      <c r="AQ101" s="21">
        <f>IF($V$82&lt;0,(IF(2050-AP$80&lt;=0,0,(2/(2050-AP$80+1))*(1-(SUM($E101:AP101)/$V$82))*$V$82*'Fixed Data'!AN$52)),0)</f>
        <v>0</v>
      </c>
      <c r="AR101" s="21">
        <f>IF($V$82&lt;0,(IF(2050-AQ$80&lt;=0,0,(2/(2050-AQ$80+1))*(1-(SUM($E101:AQ101)/$V$82))*$V$82*'Fixed Data'!AO$52)),0)</f>
        <v>0</v>
      </c>
      <c r="AS101" s="21">
        <f>IF($V$82&lt;0,(IF(2050-AR$80&lt;=0,0,(2/(2050-AR$80+1))*(1-(SUM($E101:AR101)/$V$82))*$V$82*'Fixed Data'!AP$52)),0)</f>
        <v>0</v>
      </c>
      <c r="AT101" s="21">
        <f>IF($V$82&lt;0,(IF(2050-AS$80&lt;=0,0,(2/(2050-AS$80+1))*(1-(SUM($E101:AS101)/$V$82))*$V$82*'Fixed Data'!AQ$52)),0)</f>
        <v>0</v>
      </c>
      <c r="AU101" s="21">
        <f>IF($V$82&lt;0,(IF(2050-AT$80&lt;=0,0,(2/(2050-AT$80+1))*(1-(SUM($E101:AT101)/$V$82))*$V$82*'Fixed Data'!AR$52)),0)</f>
        <v>0</v>
      </c>
      <c r="AV101" s="21">
        <f>IF($V$82&lt;0,(IF(2050-AU$80&lt;=0,0,(2/(2050-AU$80+1))*(1-(SUM($E101:AU101)/$V$82))*$V$82*'Fixed Data'!AS$52)),0)</f>
        <v>0</v>
      </c>
      <c r="AW101" s="21">
        <f>IF($V$82&lt;0,(IF(2050-AV$80&lt;=0,0,(2/(2050-AV$80+1))*(1-(SUM($E101:AV101)/$V$82))*$V$82*'Fixed Data'!AT$52)),0)</f>
        <v>0</v>
      </c>
      <c r="AX101" s="21">
        <f>IF($V$82&lt;0,(IF(2050-AW$80&lt;=0,0,(2/(2050-AW$80+1))*(1-(SUM($E101:AW101)/$V$82))*$V$82*'Fixed Data'!AU$52)),0)</f>
        <v>0</v>
      </c>
      <c r="AY101" s="21">
        <f>IF($V$82&lt;0,(IF(2050-AX$80&lt;=0,0,(2/(2050-AX$80+1))*(1-(SUM($E101:AX101)/$V$82))*$V$82*'Fixed Data'!AV$52)),0)</f>
        <v>0</v>
      </c>
      <c r="AZ101" s="21">
        <f>IF($V$82&lt;0,(IF(2050-AY$80&lt;=0,0,(2/(2050-AY$80+1))*(1-(SUM($E101:AY101)/$V$82))*$V$82*'Fixed Data'!AW$52)),0)</f>
        <v>0</v>
      </c>
      <c r="BA101" s="21">
        <f>IF($V$82&lt;0,(IF(2050-AZ$80&lt;=0,0,(2/(2050-AZ$80+1))*(1-(SUM($E101:AZ101)/$V$82))*$V$82*'Fixed Data'!AX$52)),0)</f>
        <v>0</v>
      </c>
      <c r="BB101" s="21">
        <f>IF($V$82&lt;0,(IF(2050-BA$80&lt;=0,0,(2/(2050-BA$80+1))*(1-(SUM($E101:BA101)/$V$82))*$V$82*'Fixed Data'!AY$52)),0)</f>
        <v>0</v>
      </c>
    </row>
    <row r="102" spans="1:54" ht="15" hidden="1" customHeight="1" outlineLevel="3">
      <c r="A102" s="8"/>
      <c r="B102" t="s">
        <v>431</v>
      </c>
      <c r="C102" t="s">
        <v>432</v>
      </c>
      <c r="D102" t="s">
        <v>379</v>
      </c>
      <c r="E102" s="18"/>
      <c r="F102" s="18"/>
      <c r="G102" s="18"/>
      <c r="H102" s="18"/>
      <c r="I102" s="18"/>
      <c r="J102" s="18"/>
      <c r="K102" s="18"/>
      <c r="L102" s="18"/>
      <c r="M102" s="18"/>
      <c r="N102" s="18"/>
      <c r="O102" s="18"/>
      <c r="P102" s="18"/>
      <c r="Q102" s="18"/>
      <c r="R102" s="18"/>
      <c r="S102" s="18"/>
      <c r="T102" s="18"/>
      <c r="U102" s="18"/>
      <c r="V102" s="18"/>
      <c r="W102" s="18"/>
      <c r="X102" s="21">
        <f>IF($W$82&lt;0,(IF(2050-W$80&lt;=0,0,(2/(2050-W$80+1))*(1-(SUM($E102:W102)/$W$82))*$W$82*'Fixed Data'!U$52)),0)</f>
        <v>0</v>
      </c>
      <c r="Y102" s="21">
        <f>IF($W$82&lt;0,(IF(2050-X$80&lt;=0,0,(2/(2050-X$80+1))*(1-(SUM($E102:X102)/$W$82))*$W$82*'Fixed Data'!V$52)),0)</f>
        <v>0</v>
      </c>
      <c r="Z102" s="21">
        <f>IF($W$82&lt;0,(IF(2050-Y$80&lt;=0,0,(2/(2050-Y$80+1))*(1-(SUM($E102:Y102)/$W$82))*$W$82*'Fixed Data'!W$52)),0)</f>
        <v>0</v>
      </c>
      <c r="AA102" s="21">
        <f>IF($W$82&lt;0,(IF(2050-Z$80&lt;=0,0,(2/(2050-Z$80+1))*(1-(SUM($E102:Z102)/$W$82))*$W$82*'Fixed Data'!X$52)),0)</f>
        <v>0</v>
      </c>
      <c r="AB102" s="21">
        <f>IF($W$82&lt;0,(IF(2050-AA$80&lt;=0,0,(2/(2050-AA$80+1))*(1-(SUM($E102:AA102)/$W$82))*$W$82*'Fixed Data'!Y$52)),0)</f>
        <v>0</v>
      </c>
      <c r="AC102" s="21">
        <f>IF($W$82&lt;0,(IF(2050-AB$80&lt;=0,0,(2/(2050-AB$80+1))*(1-(SUM($E102:AB102)/$W$82))*$W$82*'Fixed Data'!Z$52)),0)</f>
        <v>0</v>
      </c>
      <c r="AD102" s="21">
        <f>IF($W$82&lt;0,(IF(2050-AC$80&lt;=0,0,(2/(2050-AC$80+1))*(1-(SUM($E102:AC102)/$W$82))*$W$82*'Fixed Data'!AA$52)),0)</f>
        <v>0</v>
      </c>
      <c r="AE102" s="21">
        <f>IF($W$82&lt;0,(IF(2050-AD$80&lt;=0,0,(2/(2050-AD$80+1))*(1-(SUM($E102:AD102)/$W$82))*$W$82*'Fixed Data'!AB$52)),0)</f>
        <v>0</v>
      </c>
      <c r="AF102" s="21">
        <f>IF($W$82&lt;0,(IF(2050-AE$80&lt;=0,0,(2/(2050-AE$80+1))*(1-(SUM($E102:AE102)/$W$82))*$W$82*'Fixed Data'!AC$52)),0)</f>
        <v>0</v>
      </c>
      <c r="AG102" s="21">
        <f>IF($W$82&lt;0,(IF(2050-AF$80&lt;=0,0,(2/(2050-AF$80+1))*(1-(SUM($E102:AF102)/$W$82))*$W$82*'Fixed Data'!AD$52)),0)</f>
        <v>0</v>
      </c>
      <c r="AH102" s="21">
        <f>IF($W$82&lt;0,(IF(2050-AG$80&lt;=0,0,(2/(2050-AG$80+1))*(1-(SUM($E102:AG102)/$W$82))*$W$82*'Fixed Data'!AE$52)),0)</f>
        <v>0</v>
      </c>
      <c r="AI102" s="21">
        <f>IF($W$82&lt;0,(IF(2050-AH$80&lt;=0,0,(2/(2050-AH$80+1))*(1-(SUM($E102:AH102)/$W$82))*$W$82*'Fixed Data'!AF$52)),0)</f>
        <v>0</v>
      </c>
      <c r="AJ102" s="21">
        <f>IF($W$82&lt;0,(IF(2050-AI$80&lt;=0,0,(2/(2050-AI$80+1))*(1-(SUM($E102:AI102)/$W$82))*$W$82*'Fixed Data'!AG$52)),0)</f>
        <v>0</v>
      </c>
      <c r="AK102" s="21">
        <f>IF($W$82&lt;0,(IF(2050-AJ$80&lt;=0,0,(2/(2050-AJ$80+1))*(1-(SUM($E102:AJ102)/$W$82))*$W$82*'Fixed Data'!AH$52)),0)</f>
        <v>0</v>
      </c>
      <c r="AL102" s="21">
        <f>IF($W$82&lt;0,(IF(2050-AK$80&lt;=0,0,(2/(2050-AK$80+1))*(1-(SUM($E102:AK102)/$W$82))*$W$82*'Fixed Data'!AI$52)),0)</f>
        <v>0</v>
      </c>
      <c r="AM102" s="21">
        <f>IF($W$82&lt;0,(IF(2050-AL$80&lt;=0,0,(2/(2050-AL$80+1))*(1-(SUM($E102:AL102)/$W$82))*$W$82*'Fixed Data'!AJ$52)),0)</f>
        <v>0</v>
      </c>
      <c r="AN102" s="21">
        <f>IF($W$82&lt;0,(IF(2050-AM$80&lt;=0,0,(2/(2050-AM$80+1))*(1-(SUM($E102:AM102)/$W$82))*$W$82*'Fixed Data'!AK$52)),0)</f>
        <v>0</v>
      </c>
      <c r="AO102" s="21">
        <f>IF($W$82&lt;0,(IF(2050-AN$80&lt;=0,0,(2/(2050-AN$80+1))*(1-(SUM($E102:AN102)/$W$82))*$W$82*'Fixed Data'!AL$52)),0)</f>
        <v>0</v>
      </c>
      <c r="AP102" s="21">
        <f>IF($W$82&lt;0,(IF(2050-AO$80&lt;=0,0,(2/(2050-AO$80+1))*(1-(SUM($E102:AO102)/$W$82))*$W$82*'Fixed Data'!AM$52)),0)</f>
        <v>0</v>
      </c>
      <c r="AQ102" s="21">
        <f>IF($W$82&lt;0,(IF(2050-AP$80&lt;=0,0,(2/(2050-AP$80+1))*(1-(SUM($E102:AP102)/$W$82))*$W$82*'Fixed Data'!AN$52)),0)</f>
        <v>0</v>
      </c>
      <c r="AR102" s="21">
        <f>IF($W$82&lt;0,(IF(2050-AQ$80&lt;=0,0,(2/(2050-AQ$80+1))*(1-(SUM($E102:AQ102)/$W$82))*$W$82*'Fixed Data'!AO$52)),0)</f>
        <v>0</v>
      </c>
      <c r="AS102" s="21">
        <f>IF($W$82&lt;0,(IF(2050-AR$80&lt;=0,0,(2/(2050-AR$80+1))*(1-(SUM($E102:AR102)/$W$82))*$W$82*'Fixed Data'!AP$52)),0)</f>
        <v>0</v>
      </c>
      <c r="AT102" s="21">
        <f>IF($W$82&lt;0,(IF(2050-AS$80&lt;=0,0,(2/(2050-AS$80+1))*(1-(SUM($E102:AS102)/$W$82))*$W$82*'Fixed Data'!AQ$52)),0)</f>
        <v>0</v>
      </c>
      <c r="AU102" s="21">
        <f>IF($W$82&lt;0,(IF(2050-AT$80&lt;=0,0,(2/(2050-AT$80+1))*(1-(SUM($E102:AT102)/$W$82))*$W$82*'Fixed Data'!AR$52)),0)</f>
        <v>0</v>
      </c>
      <c r="AV102" s="21">
        <f>IF($W$82&lt;0,(IF(2050-AU$80&lt;=0,0,(2/(2050-AU$80+1))*(1-(SUM($E102:AU102)/$W$82))*$W$82*'Fixed Data'!AS$52)),0)</f>
        <v>0</v>
      </c>
      <c r="AW102" s="21">
        <f>IF($W$82&lt;0,(IF(2050-AV$80&lt;=0,0,(2/(2050-AV$80+1))*(1-(SUM($E102:AV102)/$W$82))*$W$82*'Fixed Data'!AT$52)),0)</f>
        <v>0</v>
      </c>
      <c r="AX102" s="21">
        <f>IF($W$82&lt;0,(IF(2050-AW$80&lt;=0,0,(2/(2050-AW$80+1))*(1-(SUM($E102:AW102)/$W$82))*$W$82*'Fixed Data'!AU$52)),0)</f>
        <v>0</v>
      </c>
      <c r="AY102" s="21">
        <f>IF($W$82&lt;0,(IF(2050-AX$80&lt;=0,0,(2/(2050-AX$80+1))*(1-(SUM($E102:AX102)/$W$82))*$W$82*'Fixed Data'!AV$52)),0)</f>
        <v>0</v>
      </c>
      <c r="AZ102" s="21">
        <f>IF($W$82&lt;0,(IF(2050-AY$80&lt;=0,0,(2/(2050-AY$80+1))*(1-(SUM($E102:AY102)/$W$82))*$W$82*'Fixed Data'!AW$52)),0)</f>
        <v>0</v>
      </c>
      <c r="BA102" s="21">
        <f>IF($W$82&lt;0,(IF(2050-AZ$80&lt;=0,0,(2/(2050-AZ$80+1))*(1-(SUM($E102:AZ102)/$W$82))*$W$82*'Fixed Data'!AX$52)),0)</f>
        <v>0</v>
      </c>
      <c r="BB102" s="21">
        <f>IF($W$82&lt;0,(IF(2050-BA$80&lt;=0,0,(2/(2050-BA$80+1))*(1-(SUM($E102:BA102)/$W$82))*$W$82*'Fixed Data'!AY$52)),0)</f>
        <v>0</v>
      </c>
    </row>
    <row r="103" spans="1:54" ht="15" hidden="1" customHeight="1" outlineLevel="3">
      <c r="A103" s="8"/>
      <c r="B103" t="s">
        <v>433</v>
      </c>
      <c r="C103" t="s">
        <v>434</v>
      </c>
      <c r="D103" t="s">
        <v>379</v>
      </c>
      <c r="E103" s="18"/>
      <c r="F103" s="18"/>
      <c r="G103" s="18"/>
      <c r="H103" s="18"/>
      <c r="I103" s="18"/>
      <c r="J103" s="18"/>
      <c r="K103" s="18"/>
      <c r="L103" s="18"/>
      <c r="M103" s="18"/>
      <c r="N103" s="18"/>
      <c r="O103" s="18"/>
      <c r="P103" s="18"/>
      <c r="Q103" s="18"/>
      <c r="R103" s="18"/>
      <c r="S103" s="18"/>
      <c r="T103" s="18"/>
      <c r="U103" s="18"/>
      <c r="V103" s="18"/>
      <c r="W103" s="18"/>
      <c r="X103" s="18"/>
      <c r="Y103" s="21">
        <f>IF($X$82&lt;0,(IF(2050-X$80&lt;=0,0,(2/(2050-X$80+1))*(1-(SUM($E103:X103)/$X$82))*$X$82*'Fixed Data'!V$52)),0)</f>
        <v>0</v>
      </c>
      <c r="Z103" s="21">
        <f>IF($X$82&lt;0,(IF(2050-Y$80&lt;=0,0,(2/(2050-Y$80+1))*(1-(SUM($E103:Y103)/$X$82))*$X$82*'Fixed Data'!W$52)),0)</f>
        <v>0</v>
      </c>
      <c r="AA103" s="21">
        <f>IF($X$82&lt;0,(IF(2050-Z$80&lt;=0,0,(2/(2050-Z$80+1))*(1-(SUM($E103:Z103)/$X$82))*$X$82*'Fixed Data'!X$52)),0)</f>
        <v>0</v>
      </c>
      <c r="AB103" s="21">
        <f>IF($X$82&lt;0,(IF(2050-AA$80&lt;=0,0,(2/(2050-AA$80+1))*(1-(SUM($E103:AA103)/$X$82))*$X$82*'Fixed Data'!Y$52)),0)</f>
        <v>0</v>
      </c>
      <c r="AC103" s="21">
        <f>IF($X$82&lt;0,(IF(2050-AB$80&lt;=0,0,(2/(2050-AB$80+1))*(1-(SUM($E103:AB103)/$X$82))*$X$82*'Fixed Data'!Z$52)),0)</f>
        <v>0</v>
      </c>
      <c r="AD103" s="21">
        <f>IF($X$82&lt;0,(IF(2050-AC$80&lt;=0,0,(2/(2050-AC$80+1))*(1-(SUM($E103:AC103)/$X$82))*$X$82*'Fixed Data'!AA$52)),0)</f>
        <v>0</v>
      </c>
      <c r="AE103" s="21">
        <f>IF($X$82&lt;0,(IF(2050-AD$80&lt;=0,0,(2/(2050-AD$80+1))*(1-(SUM($E103:AD103)/$X$82))*$X$82*'Fixed Data'!AB$52)),0)</f>
        <v>0</v>
      </c>
      <c r="AF103" s="21">
        <f>IF($X$82&lt;0,(IF(2050-AE$80&lt;=0,0,(2/(2050-AE$80+1))*(1-(SUM($E103:AE103)/$X$82))*$X$82*'Fixed Data'!AC$52)),0)</f>
        <v>0</v>
      </c>
      <c r="AG103" s="21">
        <f>IF($X$82&lt;0,(IF(2050-AF$80&lt;=0,0,(2/(2050-AF$80+1))*(1-(SUM($E103:AF103)/$X$82))*$X$82*'Fixed Data'!AD$52)),0)</f>
        <v>0</v>
      </c>
      <c r="AH103" s="21">
        <f>IF($X$82&lt;0,(IF(2050-AG$80&lt;=0,0,(2/(2050-AG$80+1))*(1-(SUM($E103:AG103)/$X$82))*$X$82*'Fixed Data'!AE$52)),0)</f>
        <v>0</v>
      </c>
      <c r="AI103" s="21">
        <f>IF($X$82&lt;0,(IF(2050-AH$80&lt;=0,0,(2/(2050-AH$80+1))*(1-(SUM($E103:AH103)/$X$82))*$X$82*'Fixed Data'!AF$52)),0)</f>
        <v>0</v>
      </c>
      <c r="AJ103" s="21">
        <f>IF($X$82&lt;0,(IF(2050-AI$80&lt;=0,0,(2/(2050-AI$80+1))*(1-(SUM($E103:AI103)/$X$82))*$X$82*'Fixed Data'!AG$52)),0)</f>
        <v>0</v>
      </c>
      <c r="AK103" s="21">
        <f>IF($X$82&lt;0,(IF(2050-AJ$80&lt;=0,0,(2/(2050-AJ$80+1))*(1-(SUM($E103:AJ103)/$X$82))*$X$82*'Fixed Data'!AH$52)),0)</f>
        <v>0</v>
      </c>
      <c r="AL103" s="21">
        <f>IF($X$82&lt;0,(IF(2050-AK$80&lt;=0,0,(2/(2050-AK$80+1))*(1-(SUM($E103:AK103)/$X$82))*$X$82*'Fixed Data'!AI$52)),0)</f>
        <v>0</v>
      </c>
      <c r="AM103" s="21">
        <f>IF($X$82&lt;0,(IF(2050-AL$80&lt;=0,0,(2/(2050-AL$80+1))*(1-(SUM($E103:AL103)/$X$82))*$X$82*'Fixed Data'!AJ$52)),0)</f>
        <v>0</v>
      </c>
      <c r="AN103" s="21">
        <f>IF($X$82&lt;0,(IF(2050-AM$80&lt;=0,0,(2/(2050-AM$80+1))*(1-(SUM($E103:AM103)/$X$82))*$X$82*'Fixed Data'!AK$52)),0)</f>
        <v>0</v>
      </c>
      <c r="AO103" s="21">
        <f>IF($X$82&lt;0,(IF(2050-AN$80&lt;=0,0,(2/(2050-AN$80+1))*(1-(SUM($E103:AN103)/$X$82))*$X$82*'Fixed Data'!AL$52)),0)</f>
        <v>0</v>
      </c>
      <c r="AP103" s="21">
        <f>IF($X$82&lt;0,(IF(2050-AO$80&lt;=0,0,(2/(2050-AO$80+1))*(1-(SUM($E103:AO103)/$X$82))*$X$82*'Fixed Data'!AM$52)),0)</f>
        <v>0</v>
      </c>
      <c r="AQ103" s="21">
        <f>IF($X$82&lt;0,(IF(2050-AP$80&lt;=0,0,(2/(2050-AP$80+1))*(1-(SUM($E103:AP103)/$X$82))*$X$82*'Fixed Data'!AN$52)),0)</f>
        <v>0</v>
      </c>
      <c r="AR103" s="21">
        <f>IF($X$82&lt;0,(IF(2050-AQ$80&lt;=0,0,(2/(2050-AQ$80+1))*(1-(SUM($E103:AQ103)/$X$82))*$X$82*'Fixed Data'!AO$52)),0)</f>
        <v>0</v>
      </c>
      <c r="AS103" s="21">
        <f>IF($X$82&lt;0,(IF(2050-AR$80&lt;=0,0,(2/(2050-AR$80+1))*(1-(SUM($E103:AR103)/$X$82))*$X$82*'Fixed Data'!AP$52)),0)</f>
        <v>0</v>
      </c>
      <c r="AT103" s="21">
        <f>IF($X$82&lt;0,(IF(2050-AS$80&lt;=0,0,(2/(2050-AS$80+1))*(1-(SUM($E103:AS103)/$X$82))*$X$82*'Fixed Data'!AQ$52)),0)</f>
        <v>0</v>
      </c>
      <c r="AU103" s="21">
        <f>IF($X$82&lt;0,(IF(2050-AT$80&lt;=0,0,(2/(2050-AT$80+1))*(1-(SUM($E103:AT103)/$X$82))*$X$82*'Fixed Data'!AR$52)),0)</f>
        <v>0</v>
      </c>
      <c r="AV103" s="21">
        <f>IF($X$82&lt;0,(IF(2050-AU$80&lt;=0,0,(2/(2050-AU$80+1))*(1-(SUM($E103:AU103)/$X$82))*$X$82*'Fixed Data'!AS$52)),0)</f>
        <v>0</v>
      </c>
      <c r="AW103" s="21">
        <f>IF($X$82&lt;0,(IF(2050-AV$80&lt;=0,0,(2/(2050-AV$80+1))*(1-(SUM($E103:AV103)/$X$82))*$X$82*'Fixed Data'!AT$52)),0)</f>
        <v>0</v>
      </c>
      <c r="AX103" s="21">
        <f>IF($X$82&lt;0,(IF(2050-AW$80&lt;=0,0,(2/(2050-AW$80+1))*(1-(SUM($E103:AW103)/$X$82))*$X$82*'Fixed Data'!AU$52)),0)</f>
        <v>0</v>
      </c>
      <c r="AY103" s="21">
        <f>IF($X$82&lt;0,(IF(2050-AX$80&lt;=0,0,(2/(2050-AX$80+1))*(1-(SUM($E103:AX103)/$X$82))*$X$82*'Fixed Data'!AV$52)),0)</f>
        <v>0</v>
      </c>
      <c r="AZ103" s="21">
        <f>IF($X$82&lt;0,(IF(2050-AY$80&lt;=0,0,(2/(2050-AY$80+1))*(1-(SUM($E103:AY103)/$X$82))*$X$82*'Fixed Data'!AW$52)),0)</f>
        <v>0</v>
      </c>
      <c r="BA103" s="21">
        <f>IF($X$82&lt;0,(IF(2050-AZ$80&lt;=0,0,(2/(2050-AZ$80+1))*(1-(SUM($E103:AZ103)/$X$82))*$X$82*'Fixed Data'!AX$52)),0)</f>
        <v>0</v>
      </c>
      <c r="BB103" s="21">
        <f>IF($X$82&lt;0,(IF(2050-BA$80&lt;=0,0,(2/(2050-BA$80+1))*(1-(SUM($E103:BA103)/$X$82))*$X$82*'Fixed Data'!AY$52)),0)</f>
        <v>0</v>
      </c>
    </row>
    <row r="104" spans="1:54" ht="15" hidden="1" customHeight="1" outlineLevel="3">
      <c r="A104" s="8"/>
      <c r="B104" t="s">
        <v>435</v>
      </c>
      <c r="C104" t="s">
        <v>436</v>
      </c>
      <c r="D104" t="s">
        <v>379</v>
      </c>
      <c r="E104" s="18"/>
      <c r="F104" s="18"/>
      <c r="G104" s="18"/>
      <c r="H104" s="18"/>
      <c r="I104" s="18"/>
      <c r="J104" s="18"/>
      <c r="K104" s="18"/>
      <c r="L104" s="18"/>
      <c r="M104" s="18"/>
      <c r="N104" s="18"/>
      <c r="O104" s="18"/>
      <c r="P104" s="18"/>
      <c r="Q104" s="18"/>
      <c r="R104" s="18"/>
      <c r="S104" s="18"/>
      <c r="T104" s="18"/>
      <c r="U104" s="18"/>
      <c r="V104" s="18"/>
      <c r="W104" s="18"/>
      <c r="X104" s="18"/>
      <c r="Y104" s="18"/>
      <c r="Z104" s="21">
        <f>IF($Y$82&lt;0,(IF(2050-Y$80&lt;=0,0,(2/(2050-Y$80+1))*(1-(SUM($E104:Y104)/$Y$82))*$Y$82*'Fixed Data'!W$52)),0)</f>
        <v>0</v>
      </c>
      <c r="AA104" s="21">
        <f>IF($Y$82&lt;0,(IF(2050-Z$80&lt;=0,0,(2/(2050-Z$80+1))*(1-(SUM($E104:Z104)/$Y$82))*$Y$82*'Fixed Data'!X$52)),0)</f>
        <v>0</v>
      </c>
      <c r="AB104" s="21">
        <f>IF($Y$82&lt;0,(IF(2050-AA$80&lt;=0,0,(2/(2050-AA$80+1))*(1-(SUM($E104:AA104)/$Y$82))*$Y$82*'Fixed Data'!Y$52)),0)</f>
        <v>0</v>
      </c>
      <c r="AC104" s="21">
        <f>IF($Y$82&lt;0,(IF(2050-AB$80&lt;=0,0,(2/(2050-AB$80+1))*(1-(SUM($E104:AB104)/$Y$82))*$Y$82*'Fixed Data'!Z$52)),0)</f>
        <v>0</v>
      </c>
      <c r="AD104" s="21">
        <f>IF($Y$82&lt;0,(IF(2050-AC$80&lt;=0,0,(2/(2050-AC$80+1))*(1-(SUM($E104:AC104)/$Y$82))*$Y$82*'Fixed Data'!AA$52)),0)</f>
        <v>0</v>
      </c>
      <c r="AE104" s="21">
        <f>IF($Y$82&lt;0,(IF(2050-AD$80&lt;=0,0,(2/(2050-AD$80+1))*(1-(SUM($E104:AD104)/$Y$82))*$Y$82*'Fixed Data'!AB$52)),0)</f>
        <v>0</v>
      </c>
      <c r="AF104" s="21">
        <f>IF($Y$82&lt;0,(IF(2050-AE$80&lt;=0,0,(2/(2050-AE$80+1))*(1-(SUM($E104:AE104)/$Y$82))*$Y$82*'Fixed Data'!AC$52)),0)</f>
        <v>0</v>
      </c>
      <c r="AG104" s="21">
        <f>IF($Y$82&lt;0,(IF(2050-AF$80&lt;=0,0,(2/(2050-AF$80+1))*(1-(SUM($E104:AF104)/$Y$82))*$Y$82*'Fixed Data'!AD$52)),0)</f>
        <v>0</v>
      </c>
      <c r="AH104" s="21">
        <f>IF($Y$82&lt;0,(IF(2050-AG$80&lt;=0,0,(2/(2050-AG$80+1))*(1-(SUM($E104:AG104)/$Y$82))*$Y$82*'Fixed Data'!AE$52)),0)</f>
        <v>0</v>
      </c>
      <c r="AI104" s="21">
        <f>IF($Y$82&lt;0,(IF(2050-AH$80&lt;=0,0,(2/(2050-AH$80+1))*(1-(SUM($E104:AH104)/$Y$82))*$Y$82*'Fixed Data'!AF$52)),0)</f>
        <v>0</v>
      </c>
      <c r="AJ104" s="21">
        <f>IF($Y$82&lt;0,(IF(2050-AI$80&lt;=0,0,(2/(2050-AI$80+1))*(1-(SUM($E104:AI104)/$Y$82))*$Y$82*'Fixed Data'!AG$52)),0)</f>
        <v>0</v>
      </c>
      <c r="AK104" s="21">
        <f>IF($Y$82&lt;0,(IF(2050-AJ$80&lt;=0,0,(2/(2050-AJ$80+1))*(1-(SUM($E104:AJ104)/$Y$82))*$Y$82*'Fixed Data'!AH$52)),0)</f>
        <v>0</v>
      </c>
      <c r="AL104" s="21">
        <f>IF($Y$82&lt;0,(IF(2050-AK$80&lt;=0,0,(2/(2050-AK$80+1))*(1-(SUM($E104:AK104)/$Y$82))*$Y$82*'Fixed Data'!AI$52)),0)</f>
        <v>0</v>
      </c>
      <c r="AM104" s="21">
        <f>IF($Y$82&lt;0,(IF(2050-AL$80&lt;=0,0,(2/(2050-AL$80+1))*(1-(SUM($E104:AL104)/$Y$82))*$Y$82*'Fixed Data'!AJ$52)),0)</f>
        <v>0</v>
      </c>
      <c r="AN104" s="21">
        <f>IF($Y$82&lt;0,(IF(2050-AM$80&lt;=0,0,(2/(2050-AM$80+1))*(1-(SUM($E104:AM104)/$Y$82))*$Y$82*'Fixed Data'!AK$52)),0)</f>
        <v>0</v>
      </c>
      <c r="AO104" s="21">
        <f>IF($Y$82&lt;0,(IF(2050-AN$80&lt;=0,0,(2/(2050-AN$80+1))*(1-(SUM($E104:AN104)/$Y$82))*$Y$82*'Fixed Data'!AL$52)),0)</f>
        <v>0</v>
      </c>
      <c r="AP104" s="21">
        <f>IF($Y$82&lt;0,(IF(2050-AO$80&lt;=0,0,(2/(2050-AO$80+1))*(1-(SUM($E104:AO104)/$Y$82))*$Y$82*'Fixed Data'!AM$52)),0)</f>
        <v>0</v>
      </c>
      <c r="AQ104" s="21">
        <f>IF($Y$82&lt;0,(IF(2050-AP$80&lt;=0,0,(2/(2050-AP$80+1))*(1-(SUM($E104:AP104)/$Y$82))*$Y$82*'Fixed Data'!AN$52)),0)</f>
        <v>0</v>
      </c>
      <c r="AR104" s="21">
        <f>IF($Y$82&lt;0,(IF(2050-AQ$80&lt;=0,0,(2/(2050-AQ$80+1))*(1-(SUM($E104:AQ104)/$Y$82))*$Y$82*'Fixed Data'!AO$52)),0)</f>
        <v>0</v>
      </c>
      <c r="AS104" s="21">
        <f>IF($Y$82&lt;0,(IF(2050-AR$80&lt;=0,0,(2/(2050-AR$80+1))*(1-(SUM($E104:AR104)/$Y$82))*$Y$82*'Fixed Data'!AP$52)),0)</f>
        <v>0</v>
      </c>
      <c r="AT104" s="21">
        <f>IF($Y$82&lt;0,(IF(2050-AS$80&lt;=0,0,(2/(2050-AS$80+1))*(1-(SUM($E104:AS104)/$Y$82))*$Y$82*'Fixed Data'!AQ$52)),0)</f>
        <v>0</v>
      </c>
      <c r="AU104" s="21">
        <f>IF($Y$82&lt;0,(IF(2050-AT$80&lt;=0,0,(2/(2050-AT$80+1))*(1-(SUM($E104:AT104)/$Y$82))*$Y$82*'Fixed Data'!AR$52)),0)</f>
        <v>0</v>
      </c>
      <c r="AV104" s="21">
        <f>IF($Y$82&lt;0,(IF(2050-AU$80&lt;=0,0,(2/(2050-AU$80+1))*(1-(SUM($E104:AU104)/$Y$82))*$Y$82*'Fixed Data'!AS$52)),0)</f>
        <v>0</v>
      </c>
      <c r="AW104" s="21">
        <f>IF($Y$82&lt;0,(IF(2050-AV$80&lt;=0,0,(2/(2050-AV$80+1))*(1-(SUM($E104:AV104)/$Y$82))*$Y$82*'Fixed Data'!AT$52)),0)</f>
        <v>0</v>
      </c>
      <c r="AX104" s="21">
        <f>IF($Y$82&lt;0,(IF(2050-AW$80&lt;=0,0,(2/(2050-AW$80+1))*(1-(SUM($E104:AW104)/$Y$82))*$Y$82*'Fixed Data'!AU$52)),0)</f>
        <v>0</v>
      </c>
      <c r="AY104" s="21">
        <f>IF($Y$82&lt;0,(IF(2050-AX$80&lt;=0,0,(2/(2050-AX$80+1))*(1-(SUM($E104:AX104)/$Y$82))*$Y$82*'Fixed Data'!AV$52)),0)</f>
        <v>0</v>
      </c>
      <c r="AZ104" s="21">
        <f>IF($Y$82&lt;0,(IF(2050-AY$80&lt;=0,0,(2/(2050-AY$80+1))*(1-(SUM($E104:AY104)/$Y$82))*$Y$82*'Fixed Data'!AW$52)),0)</f>
        <v>0</v>
      </c>
      <c r="BA104" s="21">
        <f>IF($Y$82&lt;0,(IF(2050-AZ$80&lt;=0,0,(2/(2050-AZ$80+1))*(1-(SUM($E104:AZ104)/$Y$82))*$Y$82*'Fixed Data'!AX$52)),0)</f>
        <v>0</v>
      </c>
      <c r="BB104" s="21">
        <f>IF($Y$82&lt;0,(IF(2050-BA$80&lt;=0,0,(2/(2050-BA$80+1))*(1-(SUM($E104:BA104)/$Y$82))*$Y$82*'Fixed Data'!AY$52)),0)</f>
        <v>0</v>
      </c>
    </row>
    <row r="105" spans="1:54" ht="15" hidden="1" customHeight="1" outlineLevel="3">
      <c r="A105" s="8"/>
      <c r="B105" t="s">
        <v>437</v>
      </c>
      <c r="C105" t="s">
        <v>438</v>
      </c>
      <c r="D105" t="s">
        <v>379</v>
      </c>
      <c r="E105" s="18"/>
      <c r="F105" s="18"/>
      <c r="G105" s="18"/>
      <c r="H105" s="18"/>
      <c r="I105" s="18"/>
      <c r="J105" s="18"/>
      <c r="K105" s="18"/>
      <c r="L105" s="18"/>
      <c r="M105" s="18"/>
      <c r="N105" s="18"/>
      <c r="O105" s="18"/>
      <c r="P105" s="18"/>
      <c r="Q105" s="18"/>
      <c r="R105" s="18"/>
      <c r="S105" s="18"/>
      <c r="T105" s="18"/>
      <c r="U105" s="18"/>
      <c r="V105" s="18"/>
      <c r="W105" s="18"/>
      <c r="X105" s="18"/>
      <c r="Y105" s="18"/>
      <c r="Z105" s="18"/>
      <c r="AA105" s="21">
        <f>IF($Z$82&lt;0,(IF(2050-Z$80&lt;=0,0,(2/(2050-Z$80+1))*(1-(SUM($E105:Z105)/$Z$82))*$Z$82*'Fixed Data'!X$52)),0)</f>
        <v>0</v>
      </c>
      <c r="AB105" s="21">
        <f>IF($Z$82&lt;0,(IF(2050-AA$80&lt;=0,0,(2/(2050-AA$80+1))*(1-(SUM($E105:AA105)/$Z$82))*$Z$82*'Fixed Data'!Y$52)),0)</f>
        <v>0</v>
      </c>
      <c r="AC105" s="21">
        <f>IF($Z$82&lt;0,(IF(2050-AB$80&lt;=0,0,(2/(2050-AB$80+1))*(1-(SUM($E105:AB105)/$Z$82))*$Z$82*'Fixed Data'!Z$52)),0)</f>
        <v>0</v>
      </c>
      <c r="AD105" s="21">
        <f>IF($Z$82&lt;0,(IF(2050-AC$80&lt;=0,0,(2/(2050-AC$80+1))*(1-(SUM($E105:AC105)/$Z$82))*$Z$82*'Fixed Data'!AA$52)),0)</f>
        <v>0</v>
      </c>
      <c r="AE105" s="21">
        <f>IF($Z$82&lt;0,(IF(2050-AD$80&lt;=0,0,(2/(2050-AD$80+1))*(1-(SUM($E105:AD105)/$Z$82))*$Z$82*'Fixed Data'!AB$52)),0)</f>
        <v>0</v>
      </c>
      <c r="AF105" s="21">
        <f>IF($Z$82&lt;0,(IF(2050-AE$80&lt;=0,0,(2/(2050-AE$80+1))*(1-(SUM($E105:AE105)/$Z$82))*$Z$82*'Fixed Data'!AC$52)),0)</f>
        <v>0</v>
      </c>
      <c r="AG105" s="21">
        <f>IF($Z$82&lt;0,(IF(2050-AF$80&lt;=0,0,(2/(2050-AF$80+1))*(1-(SUM($E105:AF105)/$Z$82))*$Z$82*'Fixed Data'!AD$52)),0)</f>
        <v>0</v>
      </c>
      <c r="AH105" s="21">
        <f>IF($Z$82&lt;0,(IF(2050-AG$80&lt;=0,0,(2/(2050-AG$80+1))*(1-(SUM($E105:AG105)/$Z$82))*$Z$82*'Fixed Data'!AE$52)),0)</f>
        <v>0</v>
      </c>
      <c r="AI105" s="21">
        <f>IF($Z$82&lt;0,(IF(2050-AH$80&lt;=0,0,(2/(2050-AH$80+1))*(1-(SUM($E105:AH105)/$Z$82))*$Z$82*'Fixed Data'!AF$52)),0)</f>
        <v>0</v>
      </c>
      <c r="AJ105" s="21">
        <f>IF($Z$82&lt;0,(IF(2050-AI$80&lt;=0,0,(2/(2050-AI$80+1))*(1-(SUM($E105:AI105)/$Z$82))*$Z$82*'Fixed Data'!AG$52)),0)</f>
        <v>0</v>
      </c>
      <c r="AK105" s="21">
        <f>IF($Z$82&lt;0,(IF(2050-AJ$80&lt;=0,0,(2/(2050-AJ$80+1))*(1-(SUM($E105:AJ105)/$Z$82))*$Z$82*'Fixed Data'!AH$52)),0)</f>
        <v>0</v>
      </c>
      <c r="AL105" s="21">
        <f>IF($Z$82&lt;0,(IF(2050-AK$80&lt;=0,0,(2/(2050-AK$80+1))*(1-(SUM($E105:AK105)/$Z$82))*$Z$82*'Fixed Data'!AI$52)),0)</f>
        <v>0</v>
      </c>
      <c r="AM105" s="21">
        <f>IF($Z$82&lt;0,(IF(2050-AL$80&lt;=0,0,(2/(2050-AL$80+1))*(1-(SUM($E105:AL105)/$Z$82))*$Z$82*'Fixed Data'!AJ$52)),0)</f>
        <v>0</v>
      </c>
      <c r="AN105" s="21">
        <f>IF($Z$82&lt;0,(IF(2050-AM$80&lt;=0,0,(2/(2050-AM$80+1))*(1-(SUM($E105:AM105)/$Z$82))*$Z$82*'Fixed Data'!AK$52)),0)</f>
        <v>0</v>
      </c>
      <c r="AO105" s="21">
        <f>IF($Z$82&lt;0,(IF(2050-AN$80&lt;=0,0,(2/(2050-AN$80+1))*(1-(SUM($E105:AN105)/$Z$82))*$Z$82*'Fixed Data'!AL$52)),0)</f>
        <v>0</v>
      </c>
      <c r="AP105" s="21">
        <f>IF($Z$82&lt;0,(IF(2050-AO$80&lt;=0,0,(2/(2050-AO$80+1))*(1-(SUM($E105:AO105)/$Z$82))*$Z$82*'Fixed Data'!AM$52)),0)</f>
        <v>0</v>
      </c>
      <c r="AQ105" s="21">
        <f>IF($Z$82&lt;0,(IF(2050-AP$80&lt;=0,0,(2/(2050-AP$80+1))*(1-(SUM($E105:AP105)/$Z$82))*$Z$82*'Fixed Data'!AN$52)),0)</f>
        <v>0</v>
      </c>
      <c r="AR105" s="21">
        <f>IF($Z$82&lt;0,(IF(2050-AQ$80&lt;=0,0,(2/(2050-AQ$80+1))*(1-(SUM($E105:AQ105)/$Z$82))*$Z$82*'Fixed Data'!AO$52)),0)</f>
        <v>0</v>
      </c>
      <c r="AS105" s="21">
        <f>IF($Z$82&lt;0,(IF(2050-AR$80&lt;=0,0,(2/(2050-AR$80+1))*(1-(SUM($E105:AR105)/$Z$82))*$Z$82*'Fixed Data'!AP$52)),0)</f>
        <v>0</v>
      </c>
      <c r="AT105" s="21">
        <f>IF($Z$82&lt;0,(IF(2050-AS$80&lt;=0,0,(2/(2050-AS$80+1))*(1-(SUM($E105:AS105)/$Z$82))*$Z$82*'Fixed Data'!AQ$52)),0)</f>
        <v>0</v>
      </c>
      <c r="AU105" s="21">
        <f>IF($Z$82&lt;0,(IF(2050-AT$80&lt;=0,0,(2/(2050-AT$80+1))*(1-(SUM($E105:AT105)/$Z$82))*$Z$82*'Fixed Data'!AR$52)),0)</f>
        <v>0</v>
      </c>
      <c r="AV105" s="21">
        <f>IF($Z$82&lt;0,(IF(2050-AU$80&lt;=0,0,(2/(2050-AU$80+1))*(1-(SUM($E105:AU105)/$Z$82))*$Z$82*'Fixed Data'!AS$52)),0)</f>
        <v>0</v>
      </c>
      <c r="AW105" s="21">
        <f>IF($Z$82&lt;0,(IF(2050-AV$80&lt;=0,0,(2/(2050-AV$80+1))*(1-(SUM($E105:AV105)/$Z$82))*$Z$82*'Fixed Data'!AT$52)),0)</f>
        <v>0</v>
      </c>
      <c r="AX105" s="21">
        <f>IF($Z$82&lt;0,(IF(2050-AW$80&lt;=0,0,(2/(2050-AW$80+1))*(1-(SUM($E105:AW105)/$Z$82))*$Z$82*'Fixed Data'!AU$52)),0)</f>
        <v>0</v>
      </c>
      <c r="AY105" s="21">
        <f>IF($Z$82&lt;0,(IF(2050-AX$80&lt;=0,0,(2/(2050-AX$80+1))*(1-(SUM($E105:AX105)/$Z$82))*$Z$82*'Fixed Data'!AV$52)),0)</f>
        <v>0</v>
      </c>
      <c r="AZ105" s="21">
        <f>IF($Z$82&lt;0,(IF(2050-AY$80&lt;=0,0,(2/(2050-AY$80+1))*(1-(SUM($E105:AY105)/$Z$82))*$Z$82*'Fixed Data'!AW$52)),0)</f>
        <v>0</v>
      </c>
      <c r="BA105" s="21">
        <f>IF($Z$82&lt;0,(IF(2050-AZ$80&lt;=0,0,(2/(2050-AZ$80+1))*(1-(SUM($E105:AZ105)/$Z$82))*$Z$82*'Fixed Data'!AX$52)),0)</f>
        <v>0</v>
      </c>
      <c r="BB105" s="21">
        <f>IF($Z$82&lt;0,(IF(2050-BA$80&lt;=0,0,(2/(2050-BA$80+1))*(1-(SUM($E105:BA105)/$Z$82))*$Z$82*'Fixed Data'!AY$52)),0)</f>
        <v>0</v>
      </c>
    </row>
    <row r="106" spans="1:54" ht="15" hidden="1" customHeight="1" outlineLevel="3">
      <c r="A106" s="8"/>
      <c r="B106" t="s">
        <v>439</v>
      </c>
      <c r="C106" t="s">
        <v>440</v>
      </c>
      <c r="D106" t="s">
        <v>379</v>
      </c>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21">
        <f>IF($AA$82&lt;0,(IF(2050-AA$80&lt;=0,0,(2/(2050-AA$80+1))*(1-(SUM($E106:AA106)/$AA$82))*$AA$82*'Fixed Data'!Y$52)),0)</f>
        <v>0</v>
      </c>
      <c r="AC106" s="21">
        <f>IF($AA$82&lt;0,(IF(2050-AB$80&lt;=0,0,(2/(2050-AB$80+1))*(1-(SUM($E106:AB106)/$AA$82))*$AA$82*'Fixed Data'!Z$52)),0)</f>
        <v>0</v>
      </c>
      <c r="AD106" s="21">
        <f>IF($AA$82&lt;0,(IF(2050-AC$80&lt;=0,0,(2/(2050-AC$80+1))*(1-(SUM($E106:AC106)/$AA$82))*$AA$82*'Fixed Data'!AA$52)),0)</f>
        <v>0</v>
      </c>
      <c r="AE106" s="21">
        <f>IF($AA$82&lt;0,(IF(2050-AD$80&lt;=0,0,(2/(2050-AD$80+1))*(1-(SUM($E106:AD106)/$AA$82))*$AA$82*'Fixed Data'!AB$52)),0)</f>
        <v>0</v>
      </c>
      <c r="AF106" s="21">
        <f>IF($AA$82&lt;0,(IF(2050-AE$80&lt;=0,0,(2/(2050-AE$80+1))*(1-(SUM($E106:AE106)/$AA$82))*$AA$82*'Fixed Data'!AC$52)),0)</f>
        <v>0</v>
      </c>
      <c r="AG106" s="21">
        <f>IF($AA$82&lt;0,(IF(2050-AF$80&lt;=0,0,(2/(2050-AF$80+1))*(1-(SUM($E106:AF106)/$AA$82))*$AA$82*'Fixed Data'!AD$52)),0)</f>
        <v>0</v>
      </c>
      <c r="AH106" s="21">
        <f>IF($AA$82&lt;0,(IF(2050-AG$80&lt;=0,0,(2/(2050-AG$80+1))*(1-(SUM($E106:AG106)/$AA$82))*$AA$82*'Fixed Data'!AE$52)),0)</f>
        <v>0</v>
      </c>
      <c r="AI106" s="21">
        <f>IF($AA$82&lt;0,(IF(2050-AH$80&lt;=0,0,(2/(2050-AH$80+1))*(1-(SUM($E106:AH106)/$AA$82))*$AA$82*'Fixed Data'!AF$52)),0)</f>
        <v>0</v>
      </c>
      <c r="AJ106" s="21">
        <f>IF($AA$82&lt;0,(IF(2050-AI$80&lt;=0,0,(2/(2050-AI$80+1))*(1-(SUM($E106:AI106)/$AA$82))*$AA$82*'Fixed Data'!AG$52)),0)</f>
        <v>0</v>
      </c>
      <c r="AK106" s="21">
        <f>IF($AA$82&lt;0,(IF(2050-AJ$80&lt;=0,0,(2/(2050-AJ$80+1))*(1-(SUM($E106:AJ106)/$AA$82))*$AA$82*'Fixed Data'!AH$52)),0)</f>
        <v>0</v>
      </c>
      <c r="AL106" s="21">
        <f>IF($AA$82&lt;0,(IF(2050-AK$80&lt;=0,0,(2/(2050-AK$80+1))*(1-(SUM($E106:AK106)/$AA$82))*$AA$82*'Fixed Data'!AI$52)),0)</f>
        <v>0</v>
      </c>
      <c r="AM106" s="21">
        <f>IF($AA$82&lt;0,(IF(2050-AL$80&lt;=0,0,(2/(2050-AL$80+1))*(1-(SUM($E106:AL106)/$AA$82))*$AA$82*'Fixed Data'!AJ$52)),0)</f>
        <v>0</v>
      </c>
      <c r="AN106" s="21">
        <f>IF($AA$82&lt;0,(IF(2050-AM$80&lt;=0,0,(2/(2050-AM$80+1))*(1-(SUM($E106:AM106)/$AA$82))*$AA$82*'Fixed Data'!AK$52)),0)</f>
        <v>0</v>
      </c>
      <c r="AO106" s="21">
        <f>IF($AA$82&lt;0,(IF(2050-AN$80&lt;=0,0,(2/(2050-AN$80+1))*(1-(SUM($E106:AN106)/$AA$82))*$AA$82*'Fixed Data'!AL$52)),0)</f>
        <v>0</v>
      </c>
      <c r="AP106" s="21">
        <f>IF($AA$82&lt;0,(IF(2050-AO$80&lt;=0,0,(2/(2050-AO$80+1))*(1-(SUM($E106:AO106)/$AA$82))*$AA$82*'Fixed Data'!AM$52)),0)</f>
        <v>0</v>
      </c>
      <c r="AQ106" s="21">
        <f>IF($AA$82&lt;0,(IF(2050-AP$80&lt;=0,0,(2/(2050-AP$80+1))*(1-(SUM($E106:AP106)/$AA$82))*$AA$82*'Fixed Data'!AN$52)),0)</f>
        <v>0</v>
      </c>
      <c r="AR106" s="21">
        <f>IF($AA$82&lt;0,(IF(2050-AQ$80&lt;=0,0,(2/(2050-AQ$80+1))*(1-(SUM($E106:AQ106)/$AA$82))*$AA$82*'Fixed Data'!AO$52)),0)</f>
        <v>0</v>
      </c>
      <c r="AS106" s="21">
        <f>IF($AA$82&lt;0,(IF(2050-AR$80&lt;=0,0,(2/(2050-AR$80+1))*(1-(SUM($E106:AR106)/$AA$82))*$AA$82*'Fixed Data'!AP$52)),0)</f>
        <v>0</v>
      </c>
      <c r="AT106" s="21">
        <f>IF($AA$82&lt;0,(IF(2050-AS$80&lt;=0,0,(2/(2050-AS$80+1))*(1-(SUM($E106:AS106)/$AA$82))*$AA$82*'Fixed Data'!AQ$52)),0)</f>
        <v>0</v>
      </c>
      <c r="AU106" s="21">
        <f>IF($AA$82&lt;0,(IF(2050-AT$80&lt;=0,0,(2/(2050-AT$80+1))*(1-(SUM($E106:AT106)/$AA$82))*$AA$82*'Fixed Data'!AR$52)),0)</f>
        <v>0</v>
      </c>
      <c r="AV106" s="21">
        <f>IF($AA$82&lt;0,(IF(2050-AU$80&lt;=0,0,(2/(2050-AU$80+1))*(1-(SUM($E106:AU106)/$AA$82))*$AA$82*'Fixed Data'!AS$52)),0)</f>
        <v>0</v>
      </c>
      <c r="AW106" s="21">
        <f>IF($AA$82&lt;0,(IF(2050-AV$80&lt;=0,0,(2/(2050-AV$80+1))*(1-(SUM($E106:AV106)/$AA$82))*$AA$82*'Fixed Data'!AT$52)),0)</f>
        <v>0</v>
      </c>
      <c r="AX106" s="21">
        <f>IF($AA$82&lt;0,(IF(2050-AW$80&lt;=0,0,(2/(2050-AW$80+1))*(1-(SUM($E106:AW106)/$AA$82))*$AA$82*'Fixed Data'!AU$52)),0)</f>
        <v>0</v>
      </c>
      <c r="AY106" s="21">
        <f>IF($AA$82&lt;0,(IF(2050-AX$80&lt;=0,0,(2/(2050-AX$80+1))*(1-(SUM($E106:AX106)/$AA$82))*$AA$82*'Fixed Data'!AV$52)),0)</f>
        <v>0</v>
      </c>
      <c r="AZ106" s="21">
        <f>IF($AA$82&lt;0,(IF(2050-AY$80&lt;=0,0,(2/(2050-AY$80+1))*(1-(SUM($E106:AY106)/$AA$82))*$AA$82*'Fixed Data'!AW$52)),0)</f>
        <v>0</v>
      </c>
      <c r="BA106" s="21">
        <f>IF($AA$82&lt;0,(IF(2050-AZ$80&lt;=0,0,(2/(2050-AZ$80+1))*(1-(SUM($E106:AZ106)/$AA$82))*$AA$82*'Fixed Data'!AX$52)),0)</f>
        <v>0</v>
      </c>
      <c r="BB106" s="21">
        <f>IF($AA$82&lt;0,(IF(2050-BA$80&lt;=0,0,(2/(2050-BA$80+1))*(1-(SUM($E106:BA106)/$AA$82))*$AA$82*'Fixed Data'!AY$52)),0)</f>
        <v>0</v>
      </c>
    </row>
    <row r="107" spans="1:54" ht="15" hidden="1" customHeight="1" outlineLevel="3">
      <c r="A107" s="8"/>
      <c r="B107" t="s">
        <v>441</v>
      </c>
      <c r="C107" t="s">
        <v>442</v>
      </c>
      <c r="D107" t="s">
        <v>379</v>
      </c>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row>
    <row r="108" spans="1:54" ht="15" hidden="1" customHeight="1" outlineLevel="3">
      <c r="A108" s="8"/>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row>
    <row r="109" spans="1:54" ht="15" hidden="1" customHeight="1" outlineLevel="3">
      <c r="A109" s="8"/>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row>
    <row r="110" spans="1:54" ht="15" hidden="1" customHeight="1" outlineLevel="3">
      <c r="A110" s="8"/>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row>
    <row r="111" spans="1:54" ht="15" hidden="1" customHeight="1" outlineLevel="3">
      <c r="A111" s="8"/>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row>
    <row r="112" spans="1:54" ht="15" hidden="1" customHeight="1" outlineLevel="3">
      <c r="A112" s="8"/>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21"/>
      <c r="AI112" s="21"/>
      <c r="AJ112" s="21"/>
      <c r="AK112" s="21"/>
      <c r="AL112" s="21"/>
      <c r="AM112" s="21"/>
      <c r="AN112" s="21"/>
      <c r="AO112" s="21"/>
      <c r="AP112" s="21"/>
      <c r="AQ112" s="21"/>
      <c r="AR112" s="21"/>
      <c r="AS112" s="21"/>
      <c r="AT112" s="21"/>
      <c r="AU112" s="21"/>
      <c r="AV112" s="21"/>
      <c r="AW112" s="21"/>
      <c r="AX112" s="21"/>
      <c r="AY112" s="21"/>
      <c r="AZ112" s="21"/>
      <c r="BA112" s="21"/>
      <c r="BB112" s="21"/>
    </row>
    <row r="113" spans="1:54" ht="15" hidden="1" customHeight="1" outlineLevel="3">
      <c r="A113" s="8"/>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21"/>
      <c r="AJ113" s="21"/>
      <c r="AK113" s="21"/>
      <c r="AL113" s="21"/>
      <c r="AM113" s="21"/>
      <c r="AN113" s="21"/>
      <c r="AO113" s="21"/>
      <c r="AP113" s="21"/>
      <c r="AQ113" s="21"/>
      <c r="AR113" s="21"/>
      <c r="AS113" s="21"/>
      <c r="AT113" s="21"/>
      <c r="AU113" s="21"/>
      <c r="AV113" s="21"/>
      <c r="AW113" s="21"/>
      <c r="AX113" s="21"/>
      <c r="AY113" s="21"/>
      <c r="AZ113" s="21"/>
      <c r="BA113" s="21"/>
      <c r="BB113" s="21"/>
    </row>
    <row r="114" spans="1:54" ht="15" hidden="1" customHeight="1" outlineLevel="3">
      <c r="A114" s="8"/>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21"/>
      <c r="AK114" s="21"/>
      <c r="AL114" s="21"/>
      <c r="AM114" s="21"/>
      <c r="AN114" s="21"/>
      <c r="AO114" s="21"/>
      <c r="AP114" s="21"/>
      <c r="AQ114" s="21"/>
      <c r="AR114" s="21"/>
      <c r="AS114" s="21"/>
      <c r="AT114" s="21"/>
      <c r="AU114" s="21"/>
      <c r="AV114" s="21"/>
      <c r="AW114" s="21"/>
      <c r="AX114" s="21"/>
      <c r="AY114" s="21"/>
      <c r="AZ114" s="21"/>
      <c r="BA114" s="21"/>
      <c r="BB114" s="21"/>
    </row>
    <row r="115" spans="1:54" ht="15" hidden="1" customHeight="1" outlineLevel="3">
      <c r="A115" s="8"/>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21"/>
      <c r="AL115" s="21"/>
      <c r="AM115" s="21"/>
      <c r="AN115" s="21"/>
      <c r="AO115" s="21"/>
      <c r="AP115" s="21"/>
      <c r="AQ115" s="21"/>
      <c r="AR115" s="21"/>
      <c r="AS115" s="21"/>
      <c r="AT115" s="21"/>
      <c r="AU115" s="21"/>
      <c r="AV115" s="21"/>
      <c r="AW115" s="21"/>
      <c r="AX115" s="21"/>
      <c r="AY115" s="21"/>
      <c r="AZ115" s="21"/>
      <c r="BA115" s="21"/>
      <c r="BB115" s="21"/>
    </row>
    <row r="116" spans="1:54" ht="15" hidden="1" customHeight="1" outlineLevel="3">
      <c r="A116" s="8"/>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21"/>
      <c r="AM116" s="21"/>
      <c r="AN116" s="21"/>
      <c r="AO116" s="21"/>
      <c r="AP116" s="21"/>
      <c r="AQ116" s="21"/>
      <c r="AR116" s="21"/>
      <c r="AS116" s="21"/>
      <c r="AT116" s="21"/>
      <c r="AU116" s="21"/>
      <c r="AV116" s="21"/>
      <c r="AW116" s="21"/>
      <c r="AX116" s="21"/>
      <c r="AY116" s="21"/>
      <c r="AZ116" s="21"/>
      <c r="BA116" s="21"/>
      <c r="BB116" s="21"/>
    </row>
    <row r="117" spans="1:54" ht="15" hidden="1" customHeight="1" outlineLevel="3">
      <c r="A117" s="8"/>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21"/>
      <c r="AN117" s="21"/>
      <c r="AO117" s="21"/>
      <c r="AP117" s="21"/>
      <c r="AQ117" s="21"/>
      <c r="AR117" s="21"/>
      <c r="AS117" s="21"/>
      <c r="AT117" s="21"/>
      <c r="AU117" s="21"/>
      <c r="AV117" s="21"/>
      <c r="AW117" s="21"/>
      <c r="AX117" s="21"/>
      <c r="AY117" s="21"/>
      <c r="AZ117" s="21"/>
      <c r="BA117" s="21"/>
      <c r="BB117" s="21"/>
    </row>
    <row r="118" spans="1:54" ht="15" hidden="1" customHeight="1" outlineLevel="3">
      <c r="A118" s="8"/>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21"/>
      <c r="AO118" s="21"/>
      <c r="AP118" s="21"/>
      <c r="AQ118" s="21"/>
      <c r="AR118" s="21"/>
      <c r="AS118" s="21"/>
      <c r="AT118" s="21"/>
      <c r="AU118" s="21"/>
      <c r="AV118" s="21"/>
      <c r="AW118" s="21"/>
      <c r="AX118" s="21"/>
      <c r="AY118" s="21"/>
      <c r="AZ118" s="21"/>
      <c r="BA118" s="21"/>
      <c r="BB118" s="21"/>
    </row>
    <row r="119" spans="1:54" ht="15" hidden="1" customHeight="1" outlineLevel="3">
      <c r="A119" s="8"/>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21"/>
      <c r="AP119" s="21"/>
      <c r="AQ119" s="21"/>
      <c r="AR119" s="21"/>
      <c r="AS119" s="21"/>
      <c r="AT119" s="21"/>
      <c r="AU119" s="21"/>
      <c r="AV119" s="21"/>
      <c r="AW119" s="21"/>
      <c r="AX119" s="21"/>
      <c r="AY119" s="21"/>
      <c r="AZ119" s="21"/>
      <c r="BA119" s="21"/>
      <c r="BB119" s="21"/>
    </row>
    <row r="120" spans="1:54" ht="15" hidden="1" customHeight="1" outlineLevel="3">
      <c r="A120" s="8"/>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21"/>
      <c r="AQ120" s="21"/>
      <c r="AR120" s="21"/>
      <c r="AS120" s="21"/>
      <c r="AT120" s="21"/>
      <c r="AU120" s="21"/>
      <c r="AV120" s="21"/>
      <c r="AW120" s="21"/>
      <c r="AX120" s="21"/>
      <c r="AY120" s="21"/>
      <c r="AZ120" s="21"/>
      <c r="BA120" s="21"/>
      <c r="BB120" s="21"/>
    </row>
    <row r="121" spans="1:54" ht="15" hidden="1" customHeight="1" outlineLevel="3">
      <c r="A121" s="8"/>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21"/>
      <c r="AR121" s="21"/>
      <c r="AS121" s="21"/>
      <c r="AT121" s="21"/>
      <c r="AU121" s="21"/>
      <c r="AV121" s="21"/>
      <c r="AW121" s="21"/>
      <c r="AX121" s="21"/>
      <c r="AY121" s="21"/>
      <c r="AZ121" s="21"/>
      <c r="BA121" s="21"/>
      <c r="BB121" s="21"/>
    </row>
    <row r="122" spans="1:54" ht="15" hidden="1" customHeight="1" outlineLevel="3">
      <c r="A122" s="8"/>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21"/>
      <c r="AS122" s="21"/>
      <c r="AT122" s="21"/>
      <c r="AU122" s="21"/>
      <c r="AV122" s="21"/>
      <c r="AW122" s="21"/>
      <c r="AX122" s="21"/>
      <c r="AY122" s="21"/>
      <c r="AZ122" s="21"/>
      <c r="BA122" s="21"/>
      <c r="BB122" s="21"/>
    </row>
    <row r="123" spans="1:54" ht="15" hidden="1" customHeight="1" outlineLevel="3">
      <c r="A123" s="8"/>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21"/>
      <c r="AT123" s="21"/>
      <c r="AU123" s="21"/>
      <c r="AV123" s="21"/>
      <c r="AW123" s="21"/>
      <c r="AX123" s="21"/>
      <c r="AY123" s="21"/>
      <c r="AZ123" s="21"/>
      <c r="BA123" s="21"/>
      <c r="BB123" s="21"/>
    </row>
    <row r="124" spans="1:54" ht="15" hidden="1" customHeight="1" outlineLevel="3">
      <c r="A124" s="8"/>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21"/>
      <c r="AU124" s="21"/>
      <c r="AV124" s="21"/>
      <c r="AW124" s="21"/>
      <c r="AX124" s="21"/>
      <c r="AY124" s="21"/>
      <c r="AZ124" s="21"/>
      <c r="BA124" s="21"/>
      <c r="BB124" s="21"/>
    </row>
    <row r="125" spans="1:54" ht="15" hidden="1" customHeight="1" outlineLevel="3">
      <c r="A125" s="8"/>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21"/>
      <c r="AV125" s="21"/>
      <c r="AW125" s="21"/>
      <c r="AX125" s="21"/>
      <c r="AY125" s="21"/>
      <c r="AZ125" s="21"/>
      <c r="BA125" s="21"/>
      <c r="BB125" s="21"/>
    </row>
    <row r="126" spans="1:54" ht="15" hidden="1" customHeight="1" outlineLevel="3">
      <c r="A126" s="8"/>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21"/>
      <c r="AW126" s="21"/>
      <c r="AX126" s="21"/>
      <c r="AY126" s="21"/>
      <c r="AZ126" s="21"/>
      <c r="BA126" s="21"/>
      <c r="BB126" s="21"/>
    </row>
    <row r="127" spans="1:54" ht="15" hidden="1" customHeight="1" outlineLevel="3">
      <c r="A127" s="8"/>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21"/>
      <c r="AX127" s="21"/>
      <c r="AY127" s="21"/>
      <c r="AZ127" s="21"/>
      <c r="BA127" s="21"/>
      <c r="BB127" s="21"/>
    </row>
    <row r="128" spans="1:54" ht="15.5" outlineLevel="2" collapsed="1">
      <c r="A128" s="8"/>
      <c r="B128" t="s">
        <v>443</v>
      </c>
      <c r="C128" t="s">
        <v>444</v>
      </c>
      <c r="D128" t="s">
        <v>379</v>
      </c>
      <c r="E128" s="21">
        <f>SUM(E84:E127)</f>
        <v>0</v>
      </c>
      <c r="F128" s="21">
        <f t="shared" ref="F128:AW128" si="12">SUM(F84:F127)</f>
        <v>0</v>
      </c>
      <c r="G128" s="21">
        <f t="shared" si="12"/>
        <v>0</v>
      </c>
      <c r="H128" s="21">
        <f t="shared" si="12"/>
        <v>0</v>
      </c>
      <c r="I128" s="21">
        <f t="shared" si="12"/>
        <v>0</v>
      </c>
      <c r="J128" s="21">
        <f t="shared" si="12"/>
        <v>0</v>
      </c>
      <c r="K128" s="21">
        <f t="shared" si="12"/>
        <v>0</v>
      </c>
      <c r="L128" s="21">
        <f t="shared" si="12"/>
        <v>0</v>
      </c>
      <c r="M128" s="21">
        <f t="shared" si="12"/>
        <v>0</v>
      </c>
      <c r="N128" s="21">
        <f t="shared" si="12"/>
        <v>0</v>
      </c>
      <c r="O128" s="21">
        <f t="shared" si="12"/>
        <v>0</v>
      </c>
      <c r="P128" s="21">
        <f t="shared" si="12"/>
        <v>0</v>
      </c>
      <c r="Q128" s="21">
        <f t="shared" si="12"/>
        <v>0</v>
      </c>
      <c r="R128" s="21">
        <f t="shared" si="12"/>
        <v>0</v>
      </c>
      <c r="S128" s="21">
        <f t="shared" si="12"/>
        <v>0</v>
      </c>
      <c r="T128" s="21">
        <f t="shared" si="12"/>
        <v>0</v>
      </c>
      <c r="U128" s="21">
        <f t="shared" si="12"/>
        <v>0</v>
      </c>
      <c r="V128" s="21">
        <f t="shared" si="12"/>
        <v>0</v>
      </c>
      <c r="W128" s="21">
        <f t="shared" si="12"/>
        <v>0</v>
      </c>
      <c r="X128" s="21">
        <f t="shared" si="12"/>
        <v>0</v>
      </c>
      <c r="Y128" s="21">
        <f t="shared" si="12"/>
        <v>0</v>
      </c>
      <c r="Z128" s="21">
        <f t="shared" si="12"/>
        <v>0</v>
      </c>
      <c r="AA128" s="21">
        <f t="shared" si="12"/>
        <v>0</v>
      </c>
      <c r="AB128" s="21">
        <f t="shared" si="12"/>
        <v>0</v>
      </c>
      <c r="AC128" s="21">
        <f t="shared" si="12"/>
        <v>0</v>
      </c>
      <c r="AD128" s="21">
        <f t="shared" si="12"/>
        <v>0</v>
      </c>
      <c r="AE128" s="21">
        <f t="shared" si="12"/>
        <v>0</v>
      </c>
      <c r="AF128" s="21">
        <f t="shared" si="12"/>
        <v>0</v>
      </c>
      <c r="AG128" s="21">
        <f t="shared" si="12"/>
        <v>0</v>
      </c>
      <c r="AH128" s="21">
        <f t="shared" si="12"/>
        <v>0</v>
      </c>
      <c r="AI128" s="21">
        <f t="shared" si="12"/>
        <v>0</v>
      </c>
      <c r="AJ128" s="21">
        <f t="shared" si="12"/>
        <v>0</v>
      </c>
      <c r="AK128" s="21">
        <f t="shared" si="12"/>
        <v>0</v>
      </c>
      <c r="AL128" s="21">
        <f t="shared" si="12"/>
        <v>0</v>
      </c>
      <c r="AM128" s="21">
        <f t="shared" si="12"/>
        <v>0</v>
      </c>
      <c r="AN128" s="21">
        <f t="shared" si="12"/>
        <v>0</v>
      </c>
      <c r="AO128" s="21">
        <f t="shared" si="12"/>
        <v>0</v>
      </c>
      <c r="AP128" s="21">
        <f t="shared" si="12"/>
        <v>0</v>
      </c>
      <c r="AQ128" s="21">
        <f t="shared" si="12"/>
        <v>0</v>
      </c>
      <c r="AR128" s="21">
        <f t="shared" si="12"/>
        <v>0</v>
      </c>
      <c r="AS128" s="21">
        <f t="shared" si="12"/>
        <v>0</v>
      </c>
      <c r="AT128" s="21">
        <f t="shared" si="12"/>
        <v>0</v>
      </c>
      <c r="AU128" s="21">
        <f t="shared" si="12"/>
        <v>0</v>
      </c>
      <c r="AV128" s="21">
        <f t="shared" si="12"/>
        <v>0</v>
      </c>
      <c r="AW128" s="21">
        <f t="shared" si="12"/>
        <v>0</v>
      </c>
      <c r="AX128" s="21">
        <f>SUM(AX84:AX127)</f>
        <v>0</v>
      </c>
      <c r="AY128" s="21">
        <f>SUM(AY84:AY127)</f>
        <v>0</v>
      </c>
      <c r="AZ128" s="21">
        <f>SUM(AZ84:AZ127)</f>
        <v>0</v>
      </c>
      <c r="BA128" s="21">
        <f>SUM(BA84:BA127)</f>
        <v>0</v>
      </c>
      <c r="BB128" s="21">
        <f>SUM(BB84:BB127)</f>
        <v>0</v>
      </c>
    </row>
    <row r="129" spans="1:54" ht="15" customHeight="1" outlineLevel="2">
      <c r="A129" s="8"/>
      <c r="B129" t="s">
        <v>445</v>
      </c>
      <c r="C129" t="s">
        <v>446</v>
      </c>
      <c r="D129" t="s">
        <v>379</v>
      </c>
      <c r="E129" s="21">
        <v>0</v>
      </c>
      <c r="F129" s="21">
        <f>E131</f>
        <v>0</v>
      </c>
      <c r="G129" s="21">
        <f t="shared" ref="G129:AW129" si="13">F131</f>
        <v>0</v>
      </c>
      <c r="H129" s="21">
        <f t="shared" si="13"/>
        <v>0</v>
      </c>
      <c r="I129" s="21">
        <f t="shared" si="13"/>
        <v>0</v>
      </c>
      <c r="J129" s="21">
        <f t="shared" si="13"/>
        <v>0</v>
      </c>
      <c r="K129" s="21">
        <f t="shared" si="13"/>
        <v>0</v>
      </c>
      <c r="L129" s="21">
        <f t="shared" si="13"/>
        <v>0</v>
      </c>
      <c r="M129" s="21">
        <f t="shared" si="13"/>
        <v>0</v>
      </c>
      <c r="N129" s="21">
        <f t="shared" si="13"/>
        <v>0</v>
      </c>
      <c r="O129" s="21">
        <f t="shared" si="13"/>
        <v>0</v>
      </c>
      <c r="P129" s="21">
        <f t="shared" si="13"/>
        <v>0</v>
      </c>
      <c r="Q129" s="21">
        <f t="shared" si="13"/>
        <v>0</v>
      </c>
      <c r="R129" s="21">
        <f t="shared" si="13"/>
        <v>0</v>
      </c>
      <c r="S129" s="21">
        <f t="shared" si="13"/>
        <v>0</v>
      </c>
      <c r="T129" s="21">
        <f t="shared" si="13"/>
        <v>0</v>
      </c>
      <c r="U129" s="21">
        <f t="shared" si="13"/>
        <v>0</v>
      </c>
      <c r="V129" s="21">
        <f t="shared" si="13"/>
        <v>0</v>
      </c>
      <c r="W129" s="21">
        <f t="shared" si="13"/>
        <v>0</v>
      </c>
      <c r="X129" s="21">
        <f t="shared" si="13"/>
        <v>0</v>
      </c>
      <c r="Y129" s="21">
        <f t="shared" si="13"/>
        <v>0</v>
      </c>
      <c r="Z129" s="21">
        <f t="shared" si="13"/>
        <v>0</v>
      </c>
      <c r="AA129" s="21">
        <f t="shared" si="13"/>
        <v>0</v>
      </c>
      <c r="AB129" s="21">
        <f t="shared" si="13"/>
        <v>0</v>
      </c>
      <c r="AC129" s="21">
        <f t="shared" si="13"/>
        <v>0</v>
      </c>
      <c r="AD129" s="21">
        <f t="shared" si="13"/>
        <v>0</v>
      </c>
      <c r="AE129" s="21">
        <f t="shared" si="13"/>
        <v>0</v>
      </c>
      <c r="AF129" s="21">
        <f t="shared" si="13"/>
        <v>0</v>
      </c>
      <c r="AG129" s="21">
        <f t="shared" si="13"/>
        <v>0</v>
      </c>
      <c r="AH129" s="21">
        <f t="shared" si="13"/>
        <v>0</v>
      </c>
      <c r="AI129" s="21">
        <f t="shared" si="13"/>
        <v>0</v>
      </c>
      <c r="AJ129" s="21">
        <f t="shared" si="13"/>
        <v>0</v>
      </c>
      <c r="AK129" s="21">
        <f t="shared" si="13"/>
        <v>0</v>
      </c>
      <c r="AL129" s="21">
        <f t="shared" si="13"/>
        <v>0</v>
      </c>
      <c r="AM129" s="21">
        <f t="shared" si="13"/>
        <v>0</v>
      </c>
      <c r="AN129" s="21">
        <f t="shared" si="13"/>
        <v>0</v>
      </c>
      <c r="AO129" s="21">
        <f t="shared" si="13"/>
        <v>0</v>
      </c>
      <c r="AP129" s="21">
        <f t="shared" si="13"/>
        <v>0</v>
      </c>
      <c r="AQ129" s="21">
        <f t="shared" si="13"/>
        <v>0</v>
      </c>
      <c r="AR129" s="21">
        <f t="shared" si="13"/>
        <v>0</v>
      </c>
      <c r="AS129" s="21">
        <f t="shared" si="13"/>
        <v>0</v>
      </c>
      <c r="AT129" s="21">
        <f t="shared" si="13"/>
        <v>0</v>
      </c>
      <c r="AU129" s="21">
        <f t="shared" si="13"/>
        <v>0</v>
      </c>
      <c r="AV129" s="21">
        <f t="shared" si="13"/>
        <v>0</v>
      </c>
      <c r="AW129" s="21">
        <f t="shared" si="13"/>
        <v>0</v>
      </c>
      <c r="AX129" s="21">
        <f>AW131</f>
        <v>0</v>
      </c>
      <c r="AY129" s="21">
        <f>AX131</f>
        <v>0</v>
      </c>
      <c r="AZ129" s="21">
        <f>AY131</f>
        <v>0</v>
      </c>
      <c r="BA129" s="21">
        <f>AZ131</f>
        <v>0</v>
      </c>
      <c r="BB129" s="21">
        <f>BA131</f>
        <v>0</v>
      </c>
    </row>
    <row r="130" spans="1:54" ht="15" customHeight="1" outlineLevel="2">
      <c r="A130" s="8"/>
      <c r="B130" t="s">
        <v>447</v>
      </c>
      <c r="C130" t="s">
        <v>448</v>
      </c>
      <c r="D130" t="s">
        <v>379</v>
      </c>
      <c r="E130" s="21">
        <f>E131*(1/(1+'Fixed Data'!$B$10))</f>
        <v>0</v>
      </c>
      <c r="F130" s="21">
        <f>F131*(1/(1+'Fixed Data'!$B$10))</f>
        <v>0</v>
      </c>
      <c r="G130" s="21">
        <f>G131*(1/(1+'Fixed Data'!$B$10))</f>
        <v>0</v>
      </c>
      <c r="H130" s="21">
        <f>H131*(1/(1+'Fixed Data'!$B$10))</f>
        <v>0</v>
      </c>
      <c r="I130" s="21">
        <f>I131*(1/(1+'Fixed Data'!$B$10))</f>
        <v>0</v>
      </c>
      <c r="J130" s="21">
        <f>J131*(1/(1+'Fixed Data'!$B$10))</f>
        <v>0</v>
      </c>
      <c r="K130" s="21">
        <f>K131*(1/(1+'Fixed Data'!$B$10))</f>
        <v>0</v>
      </c>
      <c r="L130" s="21">
        <f>L131*(1/(1+'Fixed Data'!$B$10))</f>
        <v>0</v>
      </c>
      <c r="M130" s="21">
        <f>M131*(1/(1+'Fixed Data'!$B$10))</f>
        <v>0</v>
      </c>
      <c r="N130" s="21">
        <f>N131*(1/(1+'Fixed Data'!$B$10))</f>
        <v>0</v>
      </c>
      <c r="O130" s="21">
        <f>O131*(1/(1+'Fixed Data'!$B$10))</f>
        <v>0</v>
      </c>
      <c r="P130" s="21">
        <f>P131*(1/(1+'Fixed Data'!$B$10))</f>
        <v>0</v>
      </c>
      <c r="Q130" s="21">
        <f>Q131*(1/(1+'Fixed Data'!$B$10))</f>
        <v>0</v>
      </c>
      <c r="R130" s="21">
        <f>R131*(1/(1+'Fixed Data'!$B$10))</f>
        <v>0</v>
      </c>
      <c r="S130" s="21">
        <f>S131*(1/(1+'Fixed Data'!$B$10))</f>
        <v>0</v>
      </c>
      <c r="T130" s="21">
        <f>T131*(1/(1+'Fixed Data'!$B$10))</f>
        <v>0</v>
      </c>
      <c r="U130" s="21">
        <f>U131*(1/(1+'Fixed Data'!$B$10))</f>
        <v>0</v>
      </c>
      <c r="V130" s="21">
        <f>V131*(1/(1+'Fixed Data'!$B$10))</f>
        <v>0</v>
      </c>
      <c r="W130" s="21">
        <f>W131*(1/(1+'Fixed Data'!$B$10))</f>
        <v>0</v>
      </c>
      <c r="X130" s="21">
        <f>X131*(1/(1+'Fixed Data'!$B$10))</f>
        <v>0</v>
      </c>
      <c r="Y130" s="21">
        <f>Y131*(1/(1+'Fixed Data'!$B$10))</f>
        <v>0</v>
      </c>
      <c r="Z130" s="21">
        <f>Z131*(1/(1+'Fixed Data'!$B$10))</f>
        <v>0</v>
      </c>
      <c r="AA130" s="21">
        <f>AA131*(1/(1+'Fixed Data'!$B$10))</f>
        <v>0</v>
      </c>
      <c r="AB130" s="21">
        <f>AB131*(1/(1+'Fixed Data'!$B$10))</f>
        <v>0</v>
      </c>
      <c r="AC130" s="21">
        <f>AC131*(1/(1+'Fixed Data'!$B$10))</f>
        <v>0</v>
      </c>
      <c r="AD130" s="21">
        <f>AD131*(1/(1+'Fixed Data'!$B$10))</f>
        <v>0</v>
      </c>
      <c r="AE130" s="21">
        <f>AE131*(1/(1+'Fixed Data'!$B$10))</f>
        <v>0</v>
      </c>
      <c r="AF130" s="21">
        <f>AF131*(1/(1+'Fixed Data'!$B$10))</f>
        <v>0</v>
      </c>
      <c r="AG130" s="21">
        <f>AG131*(1/(1+'Fixed Data'!$B$10))</f>
        <v>0</v>
      </c>
      <c r="AH130" s="21">
        <f>AH131*(1/(1+'Fixed Data'!$B$10))</f>
        <v>0</v>
      </c>
      <c r="AI130" s="21">
        <f>AI131*(1/(1+'Fixed Data'!$B$10))</f>
        <v>0</v>
      </c>
      <c r="AJ130" s="21">
        <f>AJ131*(1/(1+'Fixed Data'!$B$10))</f>
        <v>0</v>
      </c>
      <c r="AK130" s="21">
        <f>AK131*(1/(1+'Fixed Data'!$B$10))</f>
        <v>0</v>
      </c>
      <c r="AL130" s="21">
        <f>AL131*(1/(1+'Fixed Data'!$B$10))</f>
        <v>0</v>
      </c>
      <c r="AM130" s="21">
        <f>AM131*(1/(1+'Fixed Data'!$B$10))</f>
        <v>0</v>
      </c>
      <c r="AN130" s="21">
        <f>AN131*(1/(1+'Fixed Data'!$B$10))</f>
        <v>0</v>
      </c>
      <c r="AO130" s="21">
        <f>AO131*(1/(1+'Fixed Data'!$B$10))</f>
        <v>0</v>
      </c>
      <c r="AP130" s="21">
        <f>AP131*(1/(1+'Fixed Data'!$B$10))</f>
        <v>0</v>
      </c>
      <c r="AQ130" s="21">
        <f>AQ131*(1/(1+'Fixed Data'!$B$10))</f>
        <v>0</v>
      </c>
      <c r="AR130" s="21">
        <f>AR131*(1/(1+'Fixed Data'!$B$10))</f>
        <v>0</v>
      </c>
      <c r="AS130" s="21">
        <f>AS131*(1/(1+'Fixed Data'!$B$10))</f>
        <v>0</v>
      </c>
      <c r="AT130" s="21">
        <f>AT131*(1/(1+'Fixed Data'!$B$10))</f>
        <v>0</v>
      </c>
      <c r="AU130" s="21">
        <f>AU131*(1/(1+'Fixed Data'!$B$10))</f>
        <v>0</v>
      </c>
      <c r="AV130" s="21">
        <f>AV131*(1/(1+'Fixed Data'!$B$10))</f>
        <v>0</v>
      </c>
      <c r="AW130" s="21">
        <f>AW131*(1/(1+'Fixed Data'!$B$10))</f>
        <v>0</v>
      </c>
      <c r="AX130" s="21">
        <f>AX131*(1/(1+'Fixed Data'!$B$10))</f>
        <v>0</v>
      </c>
      <c r="AY130" s="21">
        <f>AY131*(1/(1+'Fixed Data'!$B$10))</f>
        <v>0</v>
      </c>
      <c r="AZ130" s="21">
        <f>AZ131*(1/(1+'Fixed Data'!$B$10))</f>
        <v>0</v>
      </c>
      <c r="BA130" s="21">
        <f>BA131*(1/(1+'Fixed Data'!$B$10))</f>
        <v>0</v>
      </c>
      <c r="BB130" s="21">
        <f>BB131*(1/(1+'Fixed Data'!$B$10))</f>
        <v>0</v>
      </c>
    </row>
    <row r="131" spans="1:54" ht="13.9" customHeight="1" outlineLevel="2">
      <c r="A131" s="8"/>
      <c r="B131" t="s">
        <v>449</v>
      </c>
      <c r="C131" t="s">
        <v>450</v>
      </c>
      <c r="D131" t="s">
        <v>379</v>
      </c>
      <c r="E131" s="21">
        <f t="shared" ref="E131:AJ131" si="14">E82-E128+E129</f>
        <v>0</v>
      </c>
      <c r="F131" s="21">
        <f t="shared" si="14"/>
        <v>0</v>
      </c>
      <c r="G131" s="21">
        <f t="shared" si="14"/>
        <v>0</v>
      </c>
      <c r="H131" s="21">
        <f t="shared" si="14"/>
        <v>0</v>
      </c>
      <c r="I131" s="21">
        <f t="shared" si="14"/>
        <v>0</v>
      </c>
      <c r="J131" s="21">
        <f t="shared" si="14"/>
        <v>0</v>
      </c>
      <c r="K131" s="21">
        <f t="shared" si="14"/>
        <v>0</v>
      </c>
      <c r="L131" s="21">
        <f t="shared" si="14"/>
        <v>0</v>
      </c>
      <c r="M131" s="21">
        <f t="shared" si="14"/>
        <v>0</v>
      </c>
      <c r="N131" s="21">
        <f t="shared" si="14"/>
        <v>0</v>
      </c>
      <c r="O131" s="21">
        <f t="shared" si="14"/>
        <v>0</v>
      </c>
      <c r="P131" s="21">
        <f t="shared" si="14"/>
        <v>0</v>
      </c>
      <c r="Q131" s="21">
        <f t="shared" si="14"/>
        <v>0</v>
      </c>
      <c r="R131" s="21">
        <f t="shared" si="14"/>
        <v>0</v>
      </c>
      <c r="S131" s="21">
        <f t="shared" si="14"/>
        <v>0</v>
      </c>
      <c r="T131" s="21">
        <f t="shared" si="14"/>
        <v>0</v>
      </c>
      <c r="U131" s="21">
        <f t="shared" si="14"/>
        <v>0</v>
      </c>
      <c r="V131" s="21">
        <f t="shared" si="14"/>
        <v>0</v>
      </c>
      <c r="W131" s="21">
        <f t="shared" si="14"/>
        <v>0</v>
      </c>
      <c r="X131" s="21">
        <f t="shared" si="14"/>
        <v>0</v>
      </c>
      <c r="Y131" s="21">
        <f t="shared" si="14"/>
        <v>0</v>
      </c>
      <c r="Z131" s="21">
        <f t="shared" si="14"/>
        <v>0</v>
      </c>
      <c r="AA131" s="21">
        <f t="shared" si="14"/>
        <v>0</v>
      </c>
      <c r="AB131" s="21">
        <f t="shared" si="14"/>
        <v>0</v>
      </c>
      <c r="AC131" s="21">
        <f t="shared" si="14"/>
        <v>0</v>
      </c>
      <c r="AD131" s="21">
        <f t="shared" si="14"/>
        <v>0</v>
      </c>
      <c r="AE131" s="21">
        <f t="shared" si="14"/>
        <v>0</v>
      </c>
      <c r="AF131" s="21">
        <f t="shared" si="14"/>
        <v>0</v>
      </c>
      <c r="AG131" s="21">
        <f t="shared" si="14"/>
        <v>0</v>
      </c>
      <c r="AH131" s="21">
        <f t="shared" si="14"/>
        <v>0</v>
      </c>
      <c r="AI131" s="21">
        <f t="shared" si="14"/>
        <v>0</v>
      </c>
      <c r="AJ131" s="21">
        <f t="shared" si="14"/>
        <v>0</v>
      </c>
      <c r="AK131" s="21">
        <f t="shared" ref="AK131:BB131" si="15">AK82-AK128+AK129</f>
        <v>0</v>
      </c>
      <c r="AL131" s="21">
        <f t="shared" si="15"/>
        <v>0</v>
      </c>
      <c r="AM131" s="21">
        <f t="shared" si="15"/>
        <v>0</v>
      </c>
      <c r="AN131" s="21">
        <f t="shared" si="15"/>
        <v>0</v>
      </c>
      <c r="AO131" s="21">
        <f t="shared" si="15"/>
        <v>0</v>
      </c>
      <c r="AP131" s="21">
        <f t="shared" si="15"/>
        <v>0</v>
      </c>
      <c r="AQ131" s="21">
        <f t="shared" si="15"/>
        <v>0</v>
      </c>
      <c r="AR131" s="21">
        <f t="shared" si="15"/>
        <v>0</v>
      </c>
      <c r="AS131" s="21">
        <f t="shared" si="15"/>
        <v>0</v>
      </c>
      <c r="AT131" s="21">
        <f t="shared" si="15"/>
        <v>0</v>
      </c>
      <c r="AU131" s="21">
        <f t="shared" si="15"/>
        <v>0</v>
      </c>
      <c r="AV131" s="21">
        <f t="shared" si="15"/>
        <v>0</v>
      </c>
      <c r="AW131" s="21">
        <f t="shared" si="15"/>
        <v>0</v>
      </c>
      <c r="AX131" s="21">
        <f t="shared" si="15"/>
        <v>0</v>
      </c>
      <c r="AY131" s="21">
        <f t="shared" si="15"/>
        <v>0</v>
      </c>
      <c r="AZ131" s="21">
        <f t="shared" si="15"/>
        <v>0</v>
      </c>
      <c r="BA131" s="21">
        <f t="shared" si="15"/>
        <v>0</v>
      </c>
      <c r="BB131" s="21">
        <f t="shared" si="15"/>
        <v>0</v>
      </c>
    </row>
    <row r="132" spans="1:54" ht="14.5" outlineLevel="2">
      <c r="A132" s="8"/>
      <c r="B132" t="s">
        <v>451</v>
      </c>
      <c r="C132" t="s">
        <v>452</v>
      </c>
      <c r="D132" t="s">
        <v>379</v>
      </c>
      <c r="E132" s="21">
        <f>AVERAGE(E129:E130)*'Fixed Data'!$B$10</f>
        <v>0</v>
      </c>
      <c r="F132" s="21">
        <f>AVERAGE(F129:F130)*'Fixed Data'!$B$10</f>
        <v>0</v>
      </c>
      <c r="G132" s="21">
        <f>AVERAGE(G129:G130)*'Fixed Data'!$B$10</f>
        <v>0</v>
      </c>
      <c r="H132" s="21">
        <f>AVERAGE(H129:H130)*'Fixed Data'!$B$10</f>
        <v>0</v>
      </c>
      <c r="I132" s="21">
        <f>AVERAGE(I129:I130)*'Fixed Data'!$B$10</f>
        <v>0</v>
      </c>
      <c r="J132" s="21">
        <f>AVERAGE(J129:J130)*'Fixed Data'!$B$10</f>
        <v>0</v>
      </c>
      <c r="K132" s="21">
        <f>AVERAGE(K129:K130)*'Fixed Data'!$B$10</f>
        <v>0</v>
      </c>
      <c r="L132" s="21">
        <f>AVERAGE(L129:L130)*'Fixed Data'!$B$10</f>
        <v>0</v>
      </c>
      <c r="M132" s="21">
        <f>AVERAGE(M129:M130)*'Fixed Data'!$B$10</f>
        <v>0</v>
      </c>
      <c r="N132" s="21">
        <f>AVERAGE(N129:N130)*'Fixed Data'!$B$10</f>
        <v>0</v>
      </c>
      <c r="O132" s="21">
        <f>AVERAGE(O129:O130)*'Fixed Data'!$B$10</f>
        <v>0</v>
      </c>
      <c r="P132" s="21">
        <f>AVERAGE(P129:P130)*'Fixed Data'!$B$10</f>
        <v>0</v>
      </c>
      <c r="Q132" s="21">
        <f>AVERAGE(Q129:Q130)*'Fixed Data'!$B$10</f>
        <v>0</v>
      </c>
      <c r="R132" s="21">
        <f>AVERAGE(R129:R130)*'Fixed Data'!$B$10</f>
        <v>0</v>
      </c>
      <c r="S132" s="21">
        <f>AVERAGE(S129:S130)*'Fixed Data'!$B$10</f>
        <v>0</v>
      </c>
      <c r="T132" s="21">
        <f>AVERAGE(T129:T130)*'Fixed Data'!$B$10</f>
        <v>0</v>
      </c>
      <c r="U132" s="21">
        <f>AVERAGE(U129:U130)*'Fixed Data'!$B$10</f>
        <v>0</v>
      </c>
      <c r="V132" s="21">
        <f>AVERAGE(V129:V130)*'Fixed Data'!$B$10</f>
        <v>0</v>
      </c>
      <c r="W132" s="21">
        <f>AVERAGE(W129:W130)*'Fixed Data'!$B$10</f>
        <v>0</v>
      </c>
      <c r="X132" s="21">
        <f>AVERAGE(X129:X130)*'Fixed Data'!$B$10</f>
        <v>0</v>
      </c>
      <c r="Y132" s="21">
        <f>AVERAGE(Y129:Y130)*'Fixed Data'!$B$10</f>
        <v>0</v>
      </c>
      <c r="Z132" s="21">
        <f>AVERAGE(Z129:Z130)*'Fixed Data'!$B$10</f>
        <v>0</v>
      </c>
      <c r="AA132" s="21">
        <f>AVERAGE(AA129:AA130)*'Fixed Data'!$B$10</f>
        <v>0</v>
      </c>
      <c r="AB132" s="21">
        <f>AVERAGE(AB129:AB130)*'Fixed Data'!$B$10</f>
        <v>0</v>
      </c>
      <c r="AC132" s="21">
        <f>AVERAGE(AC129:AC130)*'Fixed Data'!$B$10</f>
        <v>0</v>
      </c>
      <c r="AD132" s="21">
        <f>AVERAGE(AD129:AD130)*'Fixed Data'!$B$10</f>
        <v>0</v>
      </c>
      <c r="AE132" s="21">
        <f>AVERAGE(AE129:AE130)*'Fixed Data'!$B$10</f>
        <v>0</v>
      </c>
      <c r="AF132" s="21">
        <f>AVERAGE(AF129:AF130)*'Fixed Data'!$B$10</f>
        <v>0</v>
      </c>
      <c r="AG132" s="21">
        <f>AVERAGE(AG129:AG130)*'Fixed Data'!$B$10</f>
        <v>0</v>
      </c>
      <c r="AH132" s="21">
        <f>AVERAGE(AH129:AH130)*'Fixed Data'!$B$10</f>
        <v>0</v>
      </c>
      <c r="AI132" s="21">
        <f>AVERAGE(AI129:AI130)*'Fixed Data'!$B$10</f>
        <v>0</v>
      </c>
      <c r="AJ132" s="21">
        <f>AVERAGE(AJ129:AJ130)*'Fixed Data'!$B$10</f>
        <v>0</v>
      </c>
      <c r="AK132" s="21">
        <f>AVERAGE(AK129:AK130)*'Fixed Data'!$B$10</f>
        <v>0</v>
      </c>
      <c r="AL132" s="21">
        <f>AVERAGE(AL129:AL130)*'Fixed Data'!$B$10</f>
        <v>0</v>
      </c>
      <c r="AM132" s="21">
        <f>AVERAGE(AM129:AM130)*'Fixed Data'!$B$10</f>
        <v>0</v>
      </c>
      <c r="AN132" s="21">
        <f>AVERAGE(AN129:AN130)*'Fixed Data'!$B$10</f>
        <v>0</v>
      </c>
      <c r="AO132" s="21">
        <f>AVERAGE(AO129:AO130)*'Fixed Data'!$B$10</f>
        <v>0</v>
      </c>
      <c r="AP132" s="21">
        <f>AVERAGE(AP129:AP130)*'Fixed Data'!$B$10</f>
        <v>0</v>
      </c>
      <c r="AQ132" s="21">
        <f>AVERAGE(AQ129:AQ130)*'Fixed Data'!$B$10</f>
        <v>0</v>
      </c>
      <c r="AR132" s="21">
        <f>AVERAGE(AR129:AR130)*'Fixed Data'!$B$10</f>
        <v>0</v>
      </c>
      <c r="AS132" s="21">
        <f>AVERAGE(AS129:AS130)*'Fixed Data'!$B$10</f>
        <v>0</v>
      </c>
      <c r="AT132" s="21">
        <f>AVERAGE(AT129:AT130)*'Fixed Data'!$B$10</f>
        <v>0</v>
      </c>
      <c r="AU132" s="21">
        <f>AVERAGE(AU129:AU130)*'Fixed Data'!$B$10</f>
        <v>0</v>
      </c>
      <c r="AV132" s="21">
        <f>AVERAGE(AV129:AV130)*'Fixed Data'!$B$10</f>
        <v>0</v>
      </c>
      <c r="AW132" s="21">
        <f>AVERAGE(AW129:AW130)*'Fixed Data'!$B$10</f>
        <v>0</v>
      </c>
      <c r="AX132" s="21">
        <f>AVERAGE(AX129:AX130)*'Fixed Data'!$B$10</f>
        <v>0</v>
      </c>
      <c r="AY132" s="21">
        <f>AVERAGE(AY129:AY130)*'Fixed Data'!$B$10</f>
        <v>0</v>
      </c>
      <c r="AZ132" s="21">
        <f>AVERAGE(AZ129:AZ130)*'Fixed Data'!$B$10</f>
        <v>0</v>
      </c>
      <c r="BA132" s="21">
        <f>AVERAGE(BA129:BA130)*'Fixed Data'!$B$10</f>
        <v>0</v>
      </c>
      <c r="BB132" s="21">
        <f>AVERAGE(BB129:BB130)*'Fixed Data'!$B$10</f>
        <v>0</v>
      </c>
    </row>
    <row r="133" spans="1:54" ht="14" outlineLevel="2" thickBot="1">
      <c r="A133" s="9"/>
      <c r="B133" s="3" t="s">
        <v>453</v>
      </c>
      <c r="C133" s="7" t="s">
        <v>454</v>
      </c>
      <c r="D133" s="7" t="s">
        <v>379</v>
      </c>
      <c r="E133" s="21">
        <f>E128+E132</f>
        <v>0</v>
      </c>
      <c r="F133" s="21">
        <f t="shared" ref="F133:BB133" si="16">F128+F132</f>
        <v>0</v>
      </c>
      <c r="G133" s="21">
        <f t="shared" si="16"/>
        <v>0</v>
      </c>
      <c r="H133" s="21">
        <f t="shared" si="16"/>
        <v>0</v>
      </c>
      <c r="I133" s="21">
        <f t="shared" si="16"/>
        <v>0</v>
      </c>
      <c r="J133" s="21">
        <f t="shared" si="16"/>
        <v>0</v>
      </c>
      <c r="K133" s="21">
        <f t="shared" si="16"/>
        <v>0</v>
      </c>
      <c r="L133" s="21">
        <f t="shared" si="16"/>
        <v>0</v>
      </c>
      <c r="M133" s="21">
        <f t="shared" si="16"/>
        <v>0</v>
      </c>
      <c r="N133" s="21">
        <f t="shared" si="16"/>
        <v>0</v>
      </c>
      <c r="O133" s="21">
        <f t="shared" si="16"/>
        <v>0</v>
      </c>
      <c r="P133" s="21">
        <f t="shared" si="16"/>
        <v>0</v>
      </c>
      <c r="Q133" s="21">
        <f t="shared" si="16"/>
        <v>0</v>
      </c>
      <c r="R133" s="21">
        <f t="shared" si="16"/>
        <v>0</v>
      </c>
      <c r="S133" s="21">
        <f t="shared" si="16"/>
        <v>0</v>
      </c>
      <c r="T133" s="21">
        <f t="shared" si="16"/>
        <v>0</v>
      </c>
      <c r="U133" s="21">
        <f t="shared" si="16"/>
        <v>0</v>
      </c>
      <c r="V133" s="21">
        <f t="shared" si="16"/>
        <v>0</v>
      </c>
      <c r="W133" s="21">
        <f t="shared" si="16"/>
        <v>0</v>
      </c>
      <c r="X133" s="21">
        <f t="shared" si="16"/>
        <v>0</v>
      </c>
      <c r="Y133" s="21">
        <f t="shared" si="16"/>
        <v>0</v>
      </c>
      <c r="Z133" s="21">
        <f t="shared" si="16"/>
        <v>0</v>
      </c>
      <c r="AA133" s="21">
        <f t="shared" si="16"/>
        <v>0</v>
      </c>
      <c r="AB133" s="21">
        <f t="shared" si="16"/>
        <v>0</v>
      </c>
      <c r="AC133" s="21">
        <f t="shared" si="16"/>
        <v>0</v>
      </c>
      <c r="AD133" s="21">
        <f t="shared" si="16"/>
        <v>0</v>
      </c>
      <c r="AE133" s="21">
        <f t="shared" si="16"/>
        <v>0</v>
      </c>
      <c r="AF133" s="21">
        <f t="shared" si="16"/>
        <v>0</v>
      </c>
      <c r="AG133" s="21">
        <f t="shared" si="16"/>
        <v>0</v>
      </c>
      <c r="AH133" s="21">
        <f t="shared" si="16"/>
        <v>0</v>
      </c>
      <c r="AI133" s="21">
        <f t="shared" si="16"/>
        <v>0</v>
      </c>
      <c r="AJ133" s="21">
        <f t="shared" si="16"/>
        <v>0</v>
      </c>
      <c r="AK133" s="21">
        <f t="shared" si="16"/>
        <v>0</v>
      </c>
      <c r="AL133" s="21">
        <f t="shared" si="16"/>
        <v>0</v>
      </c>
      <c r="AM133" s="21">
        <f t="shared" si="16"/>
        <v>0</v>
      </c>
      <c r="AN133" s="21">
        <f t="shared" si="16"/>
        <v>0</v>
      </c>
      <c r="AO133" s="21">
        <f t="shared" si="16"/>
        <v>0</v>
      </c>
      <c r="AP133" s="21">
        <f t="shared" si="16"/>
        <v>0</v>
      </c>
      <c r="AQ133" s="21">
        <f t="shared" si="16"/>
        <v>0</v>
      </c>
      <c r="AR133" s="21">
        <f t="shared" si="16"/>
        <v>0</v>
      </c>
      <c r="AS133" s="21">
        <f t="shared" si="16"/>
        <v>0</v>
      </c>
      <c r="AT133" s="21">
        <f t="shared" si="16"/>
        <v>0</v>
      </c>
      <c r="AU133" s="21">
        <f t="shared" si="16"/>
        <v>0</v>
      </c>
      <c r="AV133" s="21">
        <f t="shared" si="16"/>
        <v>0</v>
      </c>
      <c r="AW133" s="21">
        <f t="shared" si="16"/>
        <v>0</v>
      </c>
      <c r="AX133" s="21">
        <f t="shared" si="16"/>
        <v>0</v>
      </c>
      <c r="AY133" s="21">
        <f t="shared" si="16"/>
        <v>0</v>
      </c>
      <c r="AZ133" s="21">
        <f t="shared" si="16"/>
        <v>0</v>
      </c>
      <c r="BA133" s="21">
        <f t="shared" si="16"/>
        <v>0</v>
      </c>
      <c r="BB133" s="21">
        <f t="shared" si="16"/>
        <v>0</v>
      </c>
    </row>
    <row r="134" spans="1:54" ht="14" outlineLevel="2" thickBot="1">
      <c r="A134" s="139"/>
      <c r="B134" s="142" t="s">
        <v>455</v>
      </c>
      <c r="C134" s="143"/>
      <c r="D134" s="243"/>
      <c r="E134" s="245">
        <f t="shared" ref="E134:AJ134" si="17">E83+E77+E71</f>
        <v>-2.0618493184465522E-4</v>
      </c>
      <c r="F134" s="245">
        <f t="shared" si="17"/>
        <v>-2.1564945275978124E-4</v>
      </c>
      <c r="G134" s="245">
        <f t="shared" si="17"/>
        <v>-2.2561087201463038E-4</v>
      </c>
      <c r="H134" s="245">
        <f t="shared" si="17"/>
        <v>-2.3609527734911397E-4</v>
      </c>
      <c r="I134" s="245">
        <f t="shared" si="17"/>
        <v>-2.4713012613978587E-4</v>
      </c>
      <c r="J134" s="245">
        <f t="shared" si="17"/>
        <v>-2.5874431730735681E-4</v>
      </c>
      <c r="K134" s="245">
        <f t="shared" si="17"/>
        <v>-2.7098963032192271E-4</v>
      </c>
      <c r="L134" s="245">
        <f t="shared" si="17"/>
        <v>-2.8387783649092197E-4</v>
      </c>
      <c r="M134" s="245">
        <f t="shared" si="17"/>
        <v>-2.9744268845159052E-4</v>
      </c>
      <c r="N134" s="245">
        <f t="shared" si="17"/>
        <v>-3.1171971089381746E-4</v>
      </c>
      <c r="O134" s="245">
        <f t="shared" si="17"/>
        <v>-3.267462935949681E-4</v>
      </c>
      <c r="P134" s="245">
        <f t="shared" si="17"/>
        <v>-3.4256178933914262E-4</v>
      </c>
      <c r="Q134" s="245">
        <f t="shared" si="17"/>
        <v>-3.5920761697730839E-4</v>
      </c>
      <c r="R134" s="245">
        <f t="shared" si="17"/>
        <v>-3.7672736989821111E-4</v>
      </c>
      <c r="S134" s="245">
        <f t="shared" si="17"/>
        <v>-3.9516693019413311E-4</v>
      </c>
      <c r="T134" s="245">
        <f t="shared" si="17"/>
        <v>-4.1457458882048647E-4</v>
      </c>
      <c r="U134" s="245">
        <f t="shared" si="17"/>
        <v>-4.3500117206392563E-4</v>
      </c>
      <c r="V134" s="245">
        <f t="shared" si="17"/>
        <v>-4.5650017465018205E-4</v>
      </c>
      <c r="W134" s="245">
        <f t="shared" si="17"/>
        <v>-4.7912789984021458E-4</v>
      </c>
      <c r="X134" s="245">
        <f t="shared" si="17"/>
        <v>-5.0294360688157033E-4</v>
      </c>
      <c r="Y134" s="245">
        <f t="shared" si="17"/>
        <v>-5.2800966620111323E-4</v>
      </c>
      <c r="Z134" s="245">
        <f t="shared" si="17"/>
        <v>-5.5439172274555286E-4</v>
      </c>
      <c r="AA134" s="245">
        <f t="shared" si="17"/>
        <v>-5.8215886789753741E-4</v>
      </c>
      <c r="AB134" s="245">
        <f t="shared" si="17"/>
        <v>-6.1138382041754408E-4</v>
      </c>
      <c r="AC134" s="245">
        <f t="shared" si="17"/>
        <v>-6.9753303681003719E-4</v>
      </c>
      <c r="AD134" s="245">
        <f t="shared" si="17"/>
        <v>-7.328152671884434E-4</v>
      </c>
      <c r="AE134" s="245">
        <f t="shared" si="17"/>
        <v>-7.699498556369488E-4</v>
      </c>
      <c r="AF134" s="245">
        <f t="shared" si="17"/>
        <v>-8.0903405310548098E-4</v>
      </c>
      <c r="AG134" s="245">
        <f t="shared" si="17"/>
        <v>-8.5017021633178183E-4</v>
      </c>
      <c r="AH134" s="245">
        <f t="shared" si="17"/>
        <v>-8.9346607590119688E-4</v>
      </c>
      <c r="AI134" s="245">
        <f t="shared" si="17"/>
        <v>-9.3903501837991636E-4</v>
      </c>
      <c r="AJ134" s="245">
        <f t="shared" si="17"/>
        <v>-9.8699638326053656E-4</v>
      </c>
      <c r="AK134" s="245">
        <f t="shared" ref="AK134:BB134" si="18">AK83+AK77+AK71</f>
        <v>-1.0374757754976129E-3</v>
      </c>
      <c r="AL134" s="245">
        <f t="shared" si="18"/>
        <v>-1.0906053944516852E-3</v>
      </c>
      <c r="AM134" s="245">
        <f t="shared" si="18"/>
        <v>-1.1465243801032526E-3</v>
      </c>
      <c r="AN134" s="245">
        <f t="shared" si="18"/>
        <v>-1.2053791774433813E-3</v>
      </c>
      <c r="AO134" s="245">
        <f t="shared" si="18"/>
        <v>-1.2673239199952437E-3</v>
      </c>
      <c r="AP134" s="245">
        <f t="shared" si="18"/>
        <v>-1.3325208334709824E-3</v>
      </c>
      <c r="AQ134" s="245">
        <f t="shared" si="18"/>
        <v>-1.40114066062103E-3</v>
      </c>
      <c r="AR134" s="245">
        <f t="shared" si="18"/>
        <v>-1.4733631083885096E-3</v>
      </c>
      <c r="AS134" s="245">
        <f t="shared" si="18"/>
        <v>-1.5493773185397599E-3</v>
      </c>
      <c r="AT134" s="245">
        <f t="shared" si="18"/>
        <v>-1.6293823630035159E-3</v>
      </c>
      <c r="AU134" s="245">
        <f t="shared" si="18"/>
        <v>-1.7135877652159658E-3</v>
      </c>
      <c r="AV134" s="245">
        <f t="shared" si="18"/>
        <v>-1.802214048837025E-3</v>
      </c>
      <c r="AW134" s="245">
        <f t="shared" si="18"/>
        <v>-1.895493315274864E-3</v>
      </c>
      <c r="AX134" s="245">
        <f t="shared" si="18"/>
        <v>-1.9936698515311325E-3</v>
      </c>
      <c r="AY134" s="245">
        <f t="shared" si="18"/>
        <v>-2.0970007699587724E-3</v>
      </c>
      <c r="AZ134" s="245">
        <f t="shared" si="18"/>
        <v>-2.2057566816078562E-3</v>
      </c>
      <c r="BA134" s="245">
        <f t="shared" si="18"/>
        <v>-2.3202224049228559E-3</v>
      </c>
      <c r="BB134" s="245">
        <f t="shared" si="18"/>
        <v>-2.4406282221399967E-3</v>
      </c>
    </row>
    <row r="135" spans="1:54" ht="14" outlineLevel="2" thickBot="1">
      <c r="A135" s="138"/>
      <c r="B135" s="140" t="s">
        <v>456</v>
      </c>
      <c r="C135" s="141"/>
      <c r="D135" s="244"/>
      <c r="E135" s="245">
        <f>E133+E134</f>
        <v>-2.0618493184465522E-4</v>
      </c>
      <c r="F135" s="245">
        <f t="shared" ref="F135:AW135" si="19">F133+F134</f>
        <v>-2.1564945275978124E-4</v>
      </c>
      <c r="G135" s="245">
        <f t="shared" si="19"/>
        <v>-2.2561087201463038E-4</v>
      </c>
      <c r="H135" s="245">
        <f t="shared" si="19"/>
        <v>-2.3609527734911397E-4</v>
      </c>
      <c r="I135" s="245">
        <f t="shared" si="19"/>
        <v>-2.4713012613978587E-4</v>
      </c>
      <c r="J135" s="245">
        <f t="shared" si="19"/>
        <v>-2.5874431730735681E-4</v>
      </c>
      <c r="K135" s="245">
        <f t="shared" si="19"/>
        <v>-2.7098963032192271E-4</v>
      </c>
      <c r="L135" s="245">
        <f t="shared" si="19"/>
        <v>-2.8387783649092197E-4</v>
      </c>
      <c r="M135" s="245">
        <f t="shared" si="19"/>
        <v>-2.9744268845159052E-4</v>
      </c>
      <c r="N135" s="245">
        <f t="shared" si="19"/>
        <v>-3.1171971089381746E-4</v>
      </c>
      <c r="O135" s="245">
        <f t="shared" si="19"/>
        <v>-3.267462935949681E-4</v>
      </c>
      <c r="P135" s="245">
        <f t="shared" si="19"/>
        <v>-3.4256178933914262E-4</v>
      </c>
      <c r="Q135" s="245">
        <f t="shared" si="19"/>
        <v>-3.5920761697730839E-4</v>
      </c>
      <c r="R135" s="245">
        <f t="shared" si="19"/>
        <v>-3.7672736989821111E-4</v>
      </c>
      <c r="S135" s="245">
        <f t="shared" si="19"/>
        <v>-3.9516693019413311E-4</v>
      </c>
      <c r="T135" s="245">
        <f t="shared" si="19"/>
        <v>-4.1457458882048647E-4</v>
      </c>
      <c r="U135" s="245">
        <f t="shared" si="19"/>
        <v>-4.3500117206392563E-4</v>
      </c>
      <c r="V135" s="245">
        <f t="shared" si="19"/>
        <v>-4.5650017465018205E-4</v>
      </c>
      <c r="W135" s="245">
        <f t="shared" si="19"/>
        <v>-4.7912789984021458E-4</v>
      </c>
      <c r="X135" s="245">
        <f t="shared" si="19"/>
        <v>-5.0294360688157033E-4</v>
      </c>
      <c r="Y135" s="245">
        <f t="shared" si="19"/>
        <v>-5.2800966620111323E-4</v>
      </c>
      <c r="Z135" s="245">
        <f t="shared" si="19"/>
        <v>-5.5439172274555286E-4</v>
      </c>
      <c r="AA135" s="245">
        <f t="shared" si="19"/>
        <v>-5.8215886789753741E-4</v>
      </c>
      <c r="AB135" s="245">
        <f t="shared" si="19"/>
        <v>-6.1138382041754408E-4</v>
      </c>
      <c r="AC135" s="245">
        <f t="shared" si="19"/>
        <v>-6.9753303681003719E-4</v>
      </c>
      <c r="AD135" s="245">
        <f t="shared" si="19"/>
        <v>-7.328152671884434E-4</v>
      </c>
      <c r="AE135" s="245">
        <f t="shared" si="19"/>
        <v>-7.699498556369488E-4</v>
      </c>
      <c r="AF135" s="245">
        <f t="shared" si="19"/>
        <v>-8.0903405310548098E-4</v>
      </c>
      <c r="AG135" s="245">
        <f t="shared" si="19"/>
        <v>-8.5017021633178183E-4</v>
      </c>
      <c r="AH135" s="245">
        <f t="shared" si="19"/>
        <v>-8.9346607590119688E-4</v>
      </c>
      <c r="AI135" s="245">
        <f t="shared" si="19"/>
        <v>-9.3903501837991636E-4</v>
      </c>
      <c r="AJ135" s="245">
        <f t="shared" si="19"/>
        <v>-9.8699638326053656E-4</v>
      </c>
      <c r="AK135" s="245">
        <f t="shared" si="19"/>
        <v>-1.0374757754976129E-3</v>
      </c>
      <c r="AL135" s="245">
        <f t="shared" si="19"/>
        <v>-1.0906053944516852E-3</v>
      </c>
      <c r="AM135" s="245">
        <f t="shared" si="19"/>
        <v>-1.1465243801032526E-3</v>
      </c>
      <c r="AN135" s="245">
        <f t="shared" si="19"/>
        <v>-1.2053791774433813E-3</v>
      </c>
      <c r="AO135" s="245">
        <f t="shared" si="19"/>
        <v>-1.2673239199952437E-3</v>
      </c>
      <c r="AP135" s="245">
        <f t="shared" si="19"/>
        <v>-1.3325208334709824E-3</v>
      </c>
      <c r="AQ135" s="245">
        <f t="shared" si="19"/>
        <v>-1.40114066062103E-3</v>
      </c>
      <c r="AR135" s="245">
        <f t="shared" si="19"/>
        <v>-1.4733631083885096E-3</v>
      </c>
      <c r="AS135" s="245">
        <f t="shared" si="19"/>
        <v>-1.5493773185397599E-3</v>
      </c>
      <c r="AT135" s="245">
        <f t="shared" si="19"/>
        <v>-1.6293823630035159E-3</v>
      </c>
      <c r="AU135" s="245">
        <f t="shared" si="19"/>
        <v>-1.7135877652159658E-3</v>
      </c>
      <c r="AV135" s="245">
        <f t="shared" si="19"/>
        <v>-1.802214048837025E-3</v>
      </c>
      <c r="AW135" s="245">
        <f t="shared" si="19"/>
        <v>-1.895493315274864E-3</v>
      </c>
      <c r="AX135" s="245">
        <f>AX133+AX134</f>
        <v>-1.9936698515311325E-3</v>
      </c>
      <c r="AY135" s="245">
        <f>AY133+AY134</f>
        <v>-2.0970007699587724E-3</v>
      </c>
      <c r="AZ135" s="245">
        <f>AZ133+AZ134</f>
        <v>-2.2057566816078562E-3</v>
      </c>
      <c r="BA135" s="245">
        <f>BA133+BA134</f>
        <v>-2.3202224049228559E-3</v>
      </c>
      <c r="BB135" s="245">
        <f>BB133+BB134</f>
        <v>-2.4406282221399967E-3</v>
      </c>
    </row>
    <row r="136" spans="1:54" outlineLevel="1">
      <c r="A136" s="133"/>
      <c r="B136" s="134"/>
      <c r="C136" s="135"/>
      <c r="D136" s="135"/>
      <c r="E136" s="136"/>
      <c r="F136" s="137"/>
      <c r="G136" s="137"/>
      <c r="H136" s="137"/>
      <c r="I136" s="137"/>
      <c r="J136" s="137"/>
      <c r="K136" s="137"/>
      <c r="L136" s="137"/>
      <c r="M136" s="137"/>
      <c r="N136" s="137"/>
      <c r="O136" s="137"/>
      <c r="P136" s="137"/>
      <c r="Q136" s="137"/>
      <c r="R136" s="137"/>
      <c r="S136" s="137"/>
      <c r="T136" s="137"/>
      <c r="U136" s="137"/>
      <c r="V136" s="137"/>
      <c r="W136" s="137"/>
      <c r="X136" s="137"/>
      <c r="Y136" s="137"/>
      <c r="Z136" s="137"/>
      <c r="AA136" s="137"/>
      <c r="AB136" s="137"/>
      <c r="AC136" s="137"/>
      <c r="AD136" s="137"/>
      <c r="AE136" s="137"/>
      <c r="AF136" s="137"/>
      <c r="AG136" s="137"/>
      <c r="AH136" s="137"/>
      <c r="AI136" s="137"/>
      <c r="AJ136" s="137"/>
      <c r="AK136" s="137"/>
      <c r="AL136" s="137"/>
      <c r="AM136" s="137"/>
      <c r="AN136" s="137"/>
      <c r="AO136" s="137"/>
      <c r="AP136" s="137"/>
      <c r="AQ136" s="137"/>
      <c r="AR136" s="137"/>
      <c r="AS136" s="137"/>
      <c r="AT136" s="137"/>
      <c r="AU136" s="137"/>
      <c r="AV136" s="137"/>
      <c r="AW136" s="137"/>
      <c r="AX136" s="137"/>
      <c r="AY136" s="137"/>
      <c r="AZ136" s="137"/>
      <c r="BA136" s="137"/>
      <c r="BB136" s="137"/>
    </row>
    <row r="137" spans="1:54" outlineLevel="1">
      <c r="A137" s="133"/>
      <c r="B137" s="134"/>
      <c r="C137" s="135"/>
      <c r="D137" s="135"/>
      <c r="E137" s="136"/>
      <c r="F137" s="137"/>
      <c r="G137" s="137"/>
      <c r="H137" s="137"/>
      <c r="I137" s="137"/>
      <c r="J137" s="137"/>
      <c r="K137" s="137"/>
      <c r="L137" s="137"/>
      <c r="M137" s="137"/>
      <c r="N137" s="137"/>
      <c r="O137" s="137"/>
      <c r="P137" s="137"/>
      <c r="Q137" s="137"/>
      <c r="R137" s="137"/>
      <c r="S137" s="137"/>
      <c r="T137" s="137"/>
      <c r="U137" s="137"/>
      <c r="V137" s="137"/>
      <c r="W137" s="137"/>
      <c r="X137" s="137"/>
      <c r="Y137" s="137"/>
      <c r="Z137" s="137"/>
      <c r="AA137" s="137"/>
      <c r="AB137" s="137"/>
      <c r="AC137" s="137"/>
      <c r="AD137" s="137"/>
      <c r="AE137" s="137"/>
      <c r="AF137" s="137"/>
      <c r="AG137" s="137"/>
      <c r="AH137" s="137"/>
      <c r="AI137" s="137"/>
      <c r="AJ137" s="137"/>
      <c r="AK137" s="137"/>
      <c r="AL137" s="137"/>
      <c r="AM137" s="137"/>
      <c r="AN137" s="137"/>
      <c r="AO137" s="137"/>
      <c r="AP137" s="137"/>
      <c r="AQ137" s="137"/>
      <c r="AR137" s="137"/>
      <c r="AS137" s="137"/>
      <c r="AT137" s="137"/>
      <c r="AU137" s="137"/>
      <c r="AV137" s="137"/>
      <c r="AW137" s="137"/>
      <c r="AX137" s="137"/>
      <c r="AY137" s="137"/>
      <c r="AZ137" s="137"/>
      <c r="BA137" s="137"/>
      <c r="BB137" s="137"/>
    </row>
    <row r="138" spans="1:54">
      <c r="A138" s="133"/>
      <c r="B138" s="134"/>
      <c r="C138" s="135"/>
      <c r="D138" s="135"/>
      <c r="E138" s="136"/>
      <c r="F138" s="137"/>
      <c r="G138" s="137"/>
      <c r="H138" s="137"/>
      <c r="I138" s="137"/>
      <c r="J138" s="137"/>
      <c r="K138" s="137"/>
      <c r="L138" s="137"/>
      <c r="M138" s="137"/>
      <c r="N138" s="137"/>
      <c r="O138" s="137"/>
      <c r="P138" s="137"/>
      <c r="Q138" s="137"/>
      <c r="R138" s="137"/>
      <c r="S138" s="137"/>
      <c r="T138" s="137"/>
      <c r="U138" s="137"/>
      <c r="V138" s="137"/>
      <c r="W138" s="137"/>
      <c r="X138" s="137"/>
      <c r="Y138" s="137"/>
      <c r="Z138" s="137"/>
      <c r="AA138" s="137"/>
      <c r="AB138" s="137"/>
      <c r="AC138" s="137"/>
      <c r="AD138" s="137"/>
      <c r="AE138" s="137"/>
      <c r="AF138" s="137"/>
      <c r="AG138" s="137"/>
      <c r="AH138" s="137"/>
      <c r="AI138" s="137"/>
      <c r="AJ138" s="137"/>
      <c r="AK138" s="137"/>
      <c r="AL138" s="137"/>
      <c r="AM138" s="137"/>
      <c r="AN138" s="137"/>
      <c r="AO138" s="137"/>
      <c r="AP138" s="137"/>
      <c r="AQ138" s="137"/>
      <c r="AR138" s="137"/>
      <c r="AS138" s="137"/>
      <c r="AT138" s="137"/>
      <c r="AU138" s="137"/>
      <c r="AV138" s="137"/>
      <c r="AW138" s="137"/>
      <c r="AX138" s="137"/>
      <c r="AY138" s="137"/>
      <c r="AZ138" s="137"/>
      <c r="BA138" s="137"/>
      <c r="BB138" s="137"/>
    </row>
    <row r="139" spans="1:54" ht="15">
      <c r="A139" s="240" t="s">
        <v>457</v>
      </c>
      <c r="B139" s="134"/>
      <c r="C139" s="135"/>
      <c r="D139" s="135"/>
      <c r="E139" s="136"/>
      <c r="F139" s="137"/>
      <c r="G139" s="137"/>
      <c r="H139" s="137"/>
      <c r="I139" s="137"/>
      <c r="J139" s="248"/>
      <c r="K139" s="137"/>
      <c r="L139" s="137"/>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c r="AH139" s="137"/>
      <c r="AI139" s="137"/>
      <c r="AJ139" s="137"/>
      <c r="AK139" s="137"/>
      <c r="AL139" s="137"/>
      <c r="AM139" s="137"/>
      <c r="AN139" s="137"/>
      <c r="AO139" s="137"/>
      <c r="AP139" s="137"/>
      <c r="AQ139" s="137"/>
      <c r="AR139" s="137"/>
      <c r="AS139" s="137"/>
      <c r="AT139" s="137"/>
      <c r="AU139" s="137"/>
      <c r="AV139" s="137"/>
      <c r="AW139" s="137"/>
      <c r="AX139" s="137"/>
      <c r="AY139" s="137"/>
      <c r="AZ139" s="137"/>
      <c r="BA139" s="137"/>
      <c r="BB139" s="137"/>
    </row>
    <row r="140" spans="1:54" outlineLevel="1">
      <c r="A140" s="239"/>
      <c r="B140" s="134"/>
      <c r="C140" s="135"/>
      <c r="D140" s="135"/>
      <c r="E140" s="136"/>
      <c r="F140" s="137"/>
      <c r="G140" s="137"/>
      <c r="H140" s="137"/>
      <c r="I140" s="137"/>
      <c r="J140" s="137"/>
      <c r="K140" s="137"/>
      <c r="L140" s="137"/>
      <c r="M140" s="137"/>
      <c r="N140" s="137"/>
      <c r="O140" s="137"/>
      <c r="P140" s="137"/>
      <c r="Q140" s="137"/>
      <c r="R140" s="137"/>
      <c r="S140" s="137"/>
      <c r="T140" s="137"/>
      <c r="U140" s="137"/>
      <c r="V140" s="137"/>
      <c r="W140" s="137"/>
      <c r="X140" s="137"/>
      <c r="Y140" s="137"/>
      <c r="Z140" s="137"/>
      <c r="AA140" s="137"/>
      <c r="AB140" s="137"/>
      <c r="AC140" s="137"/>
      <c r="AD140" s="137"/>
      <c r="AE140" s="137"/>
      <c r="AF140" s="137"/>
      <c r="AG140" s="137"/>
      <c r="AH140" s="137"/>
      <c r="AI140" s="137"/>
      <c r="AJ140" s="137"/>
      <c r="AK140" s="137"/>
      <c r="AL140" s="137"/>
      <c r="AM140" s="137"/>
      <c r="AN140" s="137"/>
      <c r="AO140" s="137"/>
      <c r="AP140" s="137"/>
      <c r="AQ140" s="137"/>
      <c r="AR140" s="137"/>
      <c r="AS140" s="137"/>
      <c r="AT140" s="137"/>
      <c r="AU140" s="137"/>
      <c r="AV140" s="137"/>
      <c r="AW140" s="137"/>
      <c r="AX140" s="137"/>
      <c r="AY140" s="137"/>
      <c r="AZ140" s="137"/>
      <c r="BA140" s="137"/>
      <c r="BB140" s="137"/>
    </row>
    <row r="141" spans="1:54" outlineLevel="1">
      <c r="A141" s="239" t="s">
        <v>458</v>
      </c>
      <c r="B141" s="134"/>
      <c r="C141" s="135"/>
      <c r="D141" s="135"/>
      <c r="E141" s="136"/>
      <c r="F141" s="137"/>
      <c r="G141" s="137"/>
      <c r="H141" s="137"/>
      <c r="I141" s="137"/>
      <c r="J141" s="137"/>
      <c r="K141" s="137"/>
      <c r="L141" s="137"/>
      <c r="M141" s="137"/>
      <c r="N141" s="137"/>
      <c r="O141" s="137"/>
      <c r="P141" s="137"/>
      <c r="Q141" s="137"/>
      <c r="R141" s="137"/>
      <c r="S141" s="137"/>
      <c r="T141" s="137"/>
      <c r="U141" s="137"/>
      <c r="V141" s="137"/>
      <c r="W141" s="137"/>
      <c r="X141" s="137"/>
      <c r="Y141" s="137"/>
      <c r="Z141" s="137"/>
      <c r="AA141" s="137"/>
      <c r="AB141" s="137"/>
      <c r="AC141" s="137"/>
      <c r="AD141" s="137"/>
      <c r="AE141" s="137"/>
      <c r="AF141" s="137"/>
      <c r="AG141" s="137"/>
      <c r="AH141" s="137"/>
      <c r="AI141" s="137"/>
      <c r="AJ141" s="137"/>
      <c r="AK141" s="137"/>
      <c r="AL141" s="137"/>
      <c r="AM141" s="137"/>
      <c r="AN141" s="137"/>
      <c r="AO141" s="137"/>
      <c r="AP141" s="137"/>
      <c r="AQ141" s="137"/>
      <c r="AR141" s="137"/>
      <c r="AS141" s="137"/>
      <c r="AT141" s="137"/>
      <c r="AU141" s="137"/>
      <c r="AV141" s="137"/>
      <c r="AW141" s="137"/>
      <c r="AX141" s="137"/>
      <c r="AY141" s="137"/>
      <c r="AZ141" s="137"/>
      <c r="BA141" s="137"/>
      <c r="BB141" s="137"/>
    </row>
    <row r="142" spans="1:54" outlineLevel="2">
      <c r="A142" s="133"/>
      <c r="B142" s="134" t="s">
        <v>459</v>
      </c>
      <c r="C142" s="134" t="s">
        <v>158</v>
      </c>
      <c r="D142" s="135"/>
      <c r="E142" s="130">
        <v>2027</v>
      </c>
      <c r="F142" s="130">
        <v>2028</v>
      </c>
      <c r="G142" s="130">
        <v>2029</v>
      </c>
      <c r="H142" s="130">
        <v>2030</v>
      </c>
      <c r="I142" s="130">
        <v>2031</v>
      </c>
      <c r="J142" s="130">
        <v>2032</v>
      </c>
      <c r="K142" s="130">
        <v>2033</v>
      </c>
      <c r="L142" s="130">
        <v>2034</v>
      </c>
      <c r="M142" s="130">
        <v>2035</v>
      </c>
      <c r="N142" s="130">
        <v>2036</v>
      </c>
      <c r="O142" s="130">
        <v>2037</v>
      </c>
      <c r="P142" s="130">
        <v>2038</v>
      </c>
      <c r="Q142" s="130">
        <v>2039</v>
      </c>
      <c r="R142" s="130">
        <v>2040</v>
      </c>
      <c r="S142" s="130">
        <v>2041</v>
      </c>
      <c r="T142" s="130">
        <v>2042</v>
      </c>
      <c r="U142" s="130">
        <v>2043</v>
      </c>
      <c r="V142" s="130">
        <v>2044</v>
      </c>
      <c r="W142" s="130">
        <v>2045</v>
      </c>
      <c r="X142" s="130">
        <v>2046</v>
      </c>
      <c r="Y142" s="130">
        <v>2047</v>
      </c>
      <c r="Z142" s="130">
        <v>2048</v>
      </c>
      <c r="AA142" s="130">
        <v>2049</v>
      </c>
      <c r="AB142" s="130">
        <v>2050</v>
      </c>
      <c r="AC142" s="130">
        <v>2051</v>
      </c>
      <c r="AD142" s="130">
        <v>2052</v>
      </c>
      <c r="AE142" s="130">
        <v>2053</v>
      </c>
      <c r="AF142" s="130">
        <v>2054</v>
      </c>
      <c r="AG142" s="130">
        <v>2055</v>
      </c>
      <c r="AH142" s="130">
        <v>2056</v>
      </c>
      <c r="AI142" s="130">
        <v>2057</v>
      </c>
      <c r="AJ142" s="130">
        <v>2058</v>
      </c>
      <c r="AK142" s="130">
        <v>2059</v>
      </c>
      <c r="AL142" s="130">
        <v>2060</v>
      </c>
      <c r="AM142" s="130">
        <v>2061</v>
      </c>
      <c r="AN142" s="130">
        <v>2062</v>
      </c>
      <c r="AO142" s="130">
        <v>2063</v>
      </c>
      <c r="AP142" s="130">
        <v>2064</v>
      </c>
      <c r="AQ142" s="130">
        <v>2065</v>
      </c>
      <c r="AR142" s="130">
        <v>2066</v>
      </c>
      <c r="AS142" s="130">
        <v>2067</v>
      </c>
      <c r="AT142" s="130">
        <v>2068</v>
      </c>
      <c r="AU142" s="130">
        <v>2069</v>
      </c>
      <c r="AV142" s="130">
        <v>2070</v>
      </c>
      <c r="AW142" s="130">
        <v>2071</v>
      </c>
      <c r="AX142" s="130">
        <v>2072</v>
      </c>
      <c r="AY142" s="130">
        <v>2073</v>
      </c>
      <c r="AZ142" s="130">
        <v>2074</v>
      </c>
      <c r="BA142" s="130">
        <v>2075</v>
      </c>
      <c r="BB142" s="130">
        <v>2076</v>
      </c>
    </row>
    <row r="143" spans="1:54" ht="12.75" customHeight="1" outlineLevel="2">
      <c r="A143" s="423" t="s">
        <v>460</v>
      </c>
      <c r="B143" s="135" t="s">
        <v>282</v>
      </c>
      <c r="C143" s="135" t="s">
        <v>385</v>
      </c>
      <c r="D143" s="135" t="s">
        <v>379</v>
      </c>
      <c r="E143" s="21">
        <f>-(E$158*'Fixed Data'!$B$25*'Fixed Data'!E$47*'Fixed Data'!$B$24*'Fixed Data'!$B$23+E$158*'Fixed Data'!$B$26)*'Fixed Data'!L42/10^6</f>
        <v>-1.2293976841244911E-3</v>
      </c>
      <c r="F143" s="21">
        <f>-(F$158*'Fixed Data'!$B$25*'Fixed Data'!F$47*'Fixed Data'!$B$24*'Fixed Data'!$B$23+F$158*'Fixed Data'!$B$26)*'Fixed Data'!M42/10^6</f>
        <v>-1.3087103611967806E-3</v>
      </c>
      <c r="G143" s="21">
        <f>-(G$158*'Fixed Data'!$B$25*'Fixed Data'!G$47*'Fixed Data'!$B$24*'Fixed Data'!$B$23+G$158*'Fixed Data'!$B$26)*'Fixed Data'!N42/10^6</f>
        <v>-1.3883122932773872E-3</v>
      </c>
      <c r="H143" s="21">
        <f>-(H$158*'Fixed Data'!$B$25*'Fixed Data'!H$47*'Fixed Data'!$B$24*'Fixed Data'!$B$23+H$158*'Fixed Data'!$B$26)*'Fixed Data'!O42/10^6</f>
        <v>-1.4728678335350581E-3</v>
      </c>
      <c r="I143" s="21">
        <f>-(I$158*'Fixed Data'!$B$25*'Fixed Data'!I$47*'Fixed Data'!$B$24*'Fixed Data'!$B$23+I$158*'Fixed Data'!$B$26)*'Fixed Data'!P42/10^6</f>
        <v>-1.5679276773216269E-3</v>
      </c>
      <c r="J143" s="21">
        <f>-(J$158*'Fixed Data'!$B$25*'Fixed Data'!J$47*'Fixed Data'!$B$24*'Fixed Data'!$B$23+J$158*'Fixed Data'!$B$26)*'Fixed Data'!Q42/10^6</f>
        <v>-1.6690661569727916E-3</v>
      </c>
      <c r="K143" s="21">
        <f>-(K$158*'Fixed Data'!$B$25*'Fixed Data'!K$47*'Fixed Data'!$B$24*'Fixed Data'!$B$23+K$158*'Fixed Data'!$B$26)*'Fixed Data'!R42/10^6</f>
        <v>-1.7710569895042127E-3</v>
      </c>
      <c r="L143" s="21">
        <f>-(L$158*'Fixed Data'!$B$25*'Fixed Data'!L$47*'Fixed Data'!$B$24*'Fixed Data'!$B$23+L$158*'Fixed Data'!$B$26)*'Fixed Data'!S42/10^6</f>
        <v>-1.8854063762718093E-3</v>
      </c>
      <c r="M143" s="21">
        <f>-(M$158*'Fixed Data'!$B$25*'Fixed Data'!M$47*'Fixed Data'!$B$24*'Fixed Data'!$B$23+M$158*'Fixed Data'!$B$26)*'Fixed Data'!T42/10^6</f>
        <v>-2.0070563462510384E-3</v>
      </c>
      <c r="N143" s="21">
        <f>-(N$158*'Fixed Data'!$B$25*'Fixed Data'!N$47*'Fixed Data'!$B$24*'Fixed Data'!$B$23+N$158*'Fixed Data'!$B$26)*'Fixed Data'!U42/10^6</f>
        <v>-2.1298513019658719E-3</v>
      </c>
      <c r="O143" s="21">
        <f>-(O$158*'Fixed Data'!$B$25*'Fixed Data'!O$47*'Fixed Data'!$B$24*'Fixed Data'!$B$23+O$158*'Fixed Data'!$B$26)*'Fixed Data'!V42/10^6</f>
        <v>-2.2671881858215303E-3</v>
      </c>
      <c r="P143" s="21">
        <f>-(P$158*'Fixed Data'!$B$25*'Fixed Data'!P$47*'Fixed Data'!$B$24*'Fixed Data'!$B$23+P$158*'Fixed Data'!$B$26)*'Fixed Data'!W42/10^6</f>
        <v>-2.4132713075630048E-3</v>
      </c>
      <c r="Q143" s="21">
        <f>-(Q$158*'Fixed Data'!$B$25*'Fixed Data'!Q$47*'Fixed Data'!$B$24*'Fixed Data'!$B$23+Q$158*'Fixed Data'!$B$26)*'Fixed Data'!X42/10^6</f>
        <v>-2.568647949758026E-3</v>
      </c>
      <c r="R143" s="21">
        <f>-(R$158*'Fixed Data'!$B$25*'Fixed Data'!R$47*'Fixed Data'!$B$24*'Fixed Data'!$B$23+R$158*'Fixed Data'!$B$26)*'Fixed Data'!Y42/10^6</f>
        <v>-2.7418926090334085E-3</v>
      </c>
      <c r="S143" s="21">
        <f>-(S$158*'Fixed Data'!$B$25*'Fixed Data'!S$47*'Fixed Data'!$B$24*'Fixed Data'!$B$23+S$158*'Fixed Data'!$B$26)*'Fixed Data'!Z42/10^6</f>
        <v>-2.9180248390669348E-3</v>
      </c>
      <c r="T143" s="21">
        <f>-(T$158*'Fixed Data'!$B$25*'Fixed Data'!T$47*'Fixed Data'!$B$24*'Fixed Data'!$B$23+T$158*'Fixed Data'!$B$26)*'Fixed Data'!AA42/10^6</f>
        <v>-3.105321221952723E-3</v>
      </c>
      <c r="U143" s="21">
        <f>-(U$158*'Fixed Data'!$B$25*'Fixed Data'!U$47*'Fixed Data'!$B$24*'Fixed Data'!$B$23+U$158*'Fixed Data'!$B$26)*'Fixed Data'!AB42/10^6</f>
        <v>-3.3044759925423498E-3</v>
      </c>
      <c r="V143" s="21">
        <f>-(V$158*'Fixed Data'!$B$25*'Fixed Data'!V$47*'Fixed Data'!$B$24*'Fixed Data'!$B$23+V$158*'Fixed Data'!$B$26)*'Fixed Data'!AC42/10^6</f>
        <v>-3.5259120810528636E-3</v>
      </c>
      <c r="W143" s="21">
        <f>-(W$158*'Fixed Data'!$B$25*'Fixed Data'!W$47*'Fixed Data'!$B$24*'Fixed Data'!$B$23+W$158*'Fixed Data'!$B$26)*'Fixed Data'!AD42/10^6</f>
        <v>-3.7515174783624332E-3</v>
      </c>
      <c r="X143" s="21">
        <f>-(X$158*'Fixed Data'!$B$25*'Fixed Data'!X$47*'Fixed Data'!$B$24*'Fixed Data'!$B$23+X$158*'Fixed Data'!$B$26)*'Fixed Data'!AE42/10^6</f>
        <v>-4.0020241681671641E-3</v>
      </c>
      <c r="Y143" s="21">
        <f>-(Y$158*'Fixed Data'!$B$25*'Fixed Data'!Y$47*'Fixed Data'!$B$24*'Fixed Data'!$B$23+Y$158*'Fixed Data'!$B$26)*'Fixed Data'!AF42/10^6</f>
        <v>-4.2574996118848159E-3</v>
      </c>
      <c r="Z143" s="21">
        <f>-(Z$158*'Fixed Data'!$B$25*'Fixed Data'!Z$47*'Fixed Data'!$B$24*'Fixed Data'!$B$23+Z$158*'Fixed Data'!$B$26)*'Fixed Data'!AG42/10^6</f>
        <v>-4.5408085279437255E-3</v>
      </c>
      <c r="AA143" s="21">
        <f>-(AA$158*'Fixed Data'!$B$25*'Fixed Data'!AA$47*'Fixed Data'!$B$24*'Fixed Data'!$B$23+AA$158*'Fixed Data'!$B$26)*'Fixed Data'!AH42/10^6</f>
        <v>-4.8423561886306735E-3</v>
      </c>
      <c r="AB143" s="21">
        <f>-(AB$158*'Fixed Data'!$B$25*'Fixed Data'!AB$47*'Fixed Data'!$B$24*'Fixed Data'!$B$23+AB$158*'Fixed Data'!$B$26)*'Fixed Data'!AI42/10^6</f>
        <v>-5.1632857503171939E-3</v>
      </c>
      <c r="AC143" s="21">
        <f>-(AC$158*'Fixed Data'!$B$25*'Fixed Data'!AC$47*'Fixed Data'!$B$24*'Fixed Data'!$B$23+AC$158*'Fixed Data'!$B$26)*'Fixed Data'!AJ42/10^6</f>
        <v>-5.976260411495119E-3</v>
      </c>
      <c r="AD143" s="21">
        <f>-(AD$158*'Fixed Data'!$B$25*'Fixed Data'!AD$47*'Fixed Data'!$B$24*'Fixed Data'!$B$23+AD$158*'Fixed Data'!$B$26)*'Fixed Data'!AK42/10^6</f>
        <v>-6.3691177224189923E-3</v>
      </c>
      <c r="AE143" s="21">
        <f>-(AE$158*'Fixed Data'!$B$25*'Fixed Data'!AE$47*'Fixed Data'!$B$24*'Fixed Data'!$B$23+AE$158*'Fixed Data'!$B$26)*'Fixed Data'!AL42/10^6</f>
        <v>-6.7886287457717279E-3</v>
      </c>
      <c r="AF143" s="21">
        <f>-(AF$158*'Fixed Data'!$B$25*'Fixed Data'!AF$47*'Fixed Data'!$B$24*'Fixed Data'!$B$23+AF$158*'Fixed Data'!$B$26)*'Fixed Data'!AM42/10^6</f>
        <v>-7.2343482052177601E-3</v>
      </c>
      <c r="AG143" s="21">
        <f>-(AG$158*'Fixed Data'!$B$25*'Fixed Data'!AG$47*'Fixed Data'!$B$24*'Fixed Data'!$B$23+AG$158*'Fixed Data'!$B$26)*'Fixed Data'!AN42/10^6</f>
        <v>-7.7080668635115378E-3</v>
      </c>
      <c r="AH143" s="21">
        <f>-(AH$158*'Fixed Data'!$B$25*'Fixed Data'!AH$47*'Fixed Data'!$B$24*'Fixed Data'!$B$23+AH$158*'Fixed Data'!$B$26)*'Fixed Data'!AO42/10^6</f>
        <v>-8.2117734722410365E-3</v>
      </c>
      <c r="AI143" s="21">
        <f>-(AI$158*'Fixed Data'!$B$25*'Fixed Data'!AI$47*'Fixed Data'!$B$24*'Fixed Data'!$B$23+AI$158*'Fixed Data'!$B$26)*'Fixed Data'!AP42/10^6</f>
        <v>-8.7477483979925569E-3</v>
      </c>
      <c r="AJ143" s="21">
        <f>-(AJ$158*'Fixed Data'!$B$25*'Fixed Data'!AJ$47*'Fixed Data'!$B$24*'Fixed Data'!$B$23+AJ$158*'Fixed Data'!$B$26)*'Fixed Data'!AQ42/10^6</f>
        <v>-9.3177255259313859E-3</v>
      </c>
      <c r="AK143" s="21">
        <f>-(AK$158*'Fixed Data'!$B$25*'Fixed Data'!AK$47*'Fixed Data'!$B$24*'Fixed Data'!$B$23+AK$158*'Fixed Data'!$B$26)*'Fixed Data'!AR42/10^6</f>
        <v>-9.9236083406755212E-3</v>
      </c>
      <c r="AL143" s="21">
        <f>-(AL$158*'Fixed Data'!$B$25*'Fixed Data'!AL$47*'Fixed Data'!$B$24*'Fixed Data'!$B$23+AL$158*'Fixed Data'!$B$26)*'Fixed Data'!AS42/10^6</f>
        <v>-1.056774244639584E-2</v>
      </c>
      <c r="AM143" s="21">
        <f>-(AM$158*'Fixed Data'!$B$25*'Fixed Data'!AM$47*'Fixed Data'!$B$24*'Fixed Data'!$B$23+AM$158*'Fixed Data'!$B$26)*'Fixed Data'!AT42/10^6</f>
        <v>-1.1252540383048642E-2</v>
      </c>
      <c r="AN143" s="21">
        <f>-(AN$158*'Fixed Data'!$B$25*'Fixed Data'!AN$47*'Fixed Data'!$B$24*'Fixed Data'!$B$23+AN$158*'Fixed Data'!$B$26)*'Fixed Data'!AU42/10^6</f>
        <v>-1.198049135660695E-2</v>
      </c>
      <c r="AO143" s="21">
        <f>-(AO$158*'Fixed Data'!$B$25*'Fixed Data'!AO$47*'Fixed Data'!$B$24*'Fixed Data'!$B$23+AO$158*'Fixed Data'!$B$26)*'Fixed Data'!AV42/10^6</f>
        <v>-1.2754195594106753E-2</v>
      </c>
      <c r="AP143" s="21">
        <f>-(AP$158*'Fixed Data'!$B$25*'Fixed Data'!AP$47*'Fixed Data'!$B$24*'Fixed Data'!$B$23+AP$158*'Fixed Data'!$B$26)*'Fixed Data'!AW42/10^6</f>
        <v>-1.3576467419645754E-2</v>
      </c>
      <c r="AQ143" s="21">
        <f>-(AQ$158*'Fixed Data'!$B$25*'Fixed Data'!AQ$47*'Fixed Data'!$B$24*'Fixed Data'!$B$23+AQ$158*'Fixed Data'!$B$26)*'Fixed Data'!AX42/10^6</f>
        <v>-1.4450307820086069E-2</v>
      </c>
      <c r="AR143" s="21">
        <f>-(AR$158*'Fixed Data'!$B$25*'Fixed Data'!AR$47*'Fixed Data'!$B$24*'Fixed Data'!$B$23+AR$158*'Fixed Data'!$B$26)*'Fixed Data'!AY42/10^6</f>
        <v>-1.5378870720971455E-2</v>
      </c>
      <c r="AS143" s="21">
        <f>-(AS$158*'Fixed Data'!$B$25*'Fixed Data'!AS$47*'Fixed Data'!$B$24*'Fixed Data'!$B$23+AS$158*'Fixed Data'!$B$26)*'Fixed Data'!AZ42/10^6</f>
        <v>-1.6365493358773835E-2</v>
      </c>
      <c r="AT143" s="21">
        <f>-(AT$158*'Fixed Data'!$B$25*'Fixed Data'!AT$47*'Fixed Data'!$B$24*'Fixed Data'!$B$23+AT$158*'Fixed Data'!$B$26)*'Fixed Data'!BA42/10^6</f>
        <v>-1.7413719436484808E-2</v>
      </c>
      <c r="AU143" s="21">
        <f>-(AU$158*'Fixed Data'!$B$25*'Fixed Data'!AU$47*'Fixed Data'!$B$24*'Fixed Data'!$B$23+AU$158*'Fixed Data'!$B$26)*'Fixed Data'!BB42/10^6</f>
        <v>-1.8527311692688769E-2</v>
      </c>
      <c r="AV143" s="21">
        <f>-(AV$158*'Fixed Data'!$B$25*'Fixed Data'!AV$47*'Fixed Data'!$B$24*'Fixed Data'!$B$23+AV$158*'Fixed Data'!$B$26)*'Fixed Data'!BC42/10^6</f>
        <v>-1.9710254503332476E-2</v>
      </c>
      <c r="AW143" s="21">
        <f>-(AW$158*'Fixed Data'!$B$25*'Fixed Data'!AW$47*'Fixed Data'!$B$24*'Fixed Data'!$B$23+AW$158*'Fixed Data'!$B$26)*'Fixed Data'!BD42/10^6</f>
        <v>-2.0966766914526667E-2</v>
      </c>
      <c r="AX143" s="21">
        <f>-(AX$158*'Fixed Data'!$B$25*'Fixed Data'!AX$47*'Fixed Data'!$B$24*'Fixed Data'!$B$23+AX$158*'Fixed Data'!$B$26)*'Fixed Data'!BE42/10^6</f>
        <v>-2.2301321330477426E-2</v>
      </c>
      <c r="AY143" s="21">
        <f>-(AY$158*'Fixed Data'!$B$25*'Fixed Data'!AY$47*'Fixed Data'!$B$24*'Fixed Data'!$B$23+AY$158*'Fixed Data'!$B$26)*'Fixed Data'!BF42/10^6</f>
        <v>-2.3718658438795254E-2</v>
      </c>
      <c r="AZ143" s="21">
        <f>-(AZ$158*'Fixed Data'!$B$25*'Fixed Data'!AZ$47*'Fixed Data'!$B$24*'Fixed Data'!$B$23+AZ$158*'Fixed Data'!$B$26)*'Fixed Data'!BG42/10^6</f>
        <v>-2.5223801401600989E-2</v>
      </c>
      <c r="BA143" s="21">
        <f>-(BA$158*'Fixed Data'!$B$25*'Fixed Data'!BA$47*'Fixed Data'!$B$24*'Fixed Data'!$B$23+BA$158*'Fixed Data'!$B$26)*'Fixed Data'!BH42/10^6</f>
        <v>-2.6822071775431371E-2</v>
      </c>
      <c r="BB143" s="21">
        <f>-(BB$158*'Fixed Data'!$B$25*'Fixed Data'!BB$47*'Fixed Data'!$B$24*'Fixed Data'!$B$23+BB$158*'Fixed Data'!$B$26)*'Fixed Data'!BI42/10^6</f>
        <v>-2.8518295922630894E-2</v>
      </c>
    </row>
    <row r="144" spans="1:54" outlineLevel="2">
      <c r="A144" s="424"/>
      <c r="B144" s="135" t="s">
        <v>282</v>
      </c>
      <c r="C144" s="135"/>
      <c r="D144" s="135" t="s">
        <v>379</v>
      </c>
      <c r="E144" s="279"/>
      <c r="F144" s="279"/>
      <c r="G144" s="279"/>
      <c r="H144" s="279"/>
      <c r="I144" s="279"/>
      <c r="J144" s="279"/>
      <c r="K144" s="279"/>
      <c r="L144" s="279"/>
      <c r="M144" s="279"/>
      <c r="N144" s="279"/>
      <c r="O144" s="279"/>
      <c r="P144" s="279"/>
      <c r="Q144" s="279"/>
      <c r="R144" s="279"/>
      <c r="S144" s="279"/>
      <c r="T144" s="279"/>
      <c r="U144" s="279"/>
      <c r="V144" s="279"/>
      <c r="W144" s="279"/>
      <c r="X144" s="279"/>
      <c r="Y144" s="279"/>
      <c r="Z144" s="279"/>
      <c r="AA144" s="279"/>
      <c r="AB144" s="279"/>
      <c r="AC144" s="279"/>
      <c r="AD144" s="279"/>
      <c r="AE144" s="279"/>
      <c r="AF144" s="279"/>
      <c r="AG144" s="279"/>
      <c r="AH144" s="279"/>
      <c r="AI144" s="279"/>
      <c r="AJ144" s="279"/>
      <c r="AK144" s="279"/>
      <c r="AL144" s="279"/>
      <c r="AM144" s="279"/>
      <c r="AN144" s="279"/>
      <c r="AO144" s="279"/>
      <c r="AP144" s="279"/>
      <c r="AQ144" s="279"/>
      <c r="AR144" s="279"/>
      <c r="AS144" s="279"/>
      <c r="AT144" s="279"/>
      <c r="AU144" s="279"/>
      <c r="AV144" s="279"/>
      <c r="AW144" s="279"/>
      <c r="AX144" s="279"/>
      <c r="AY144" s="279"/>
      <c r="AZ144" s="279"/>
      <c r="BA144" s="279"/>
      <c r="BB144" s="279"/>
    </row>
    <row r="145" spans="1:54" outlineLevel="2">
      <c r="A145" s="424"/>
      <c r="B145" s="135" t="s">
        <v>282</v>
      </c>
      <c r="C145" s="135"/>
      <c r="D145" s="135" t="s">
        <v>379</v>
      </c>
      <c r="E145" s="279"/>
      <c r="F145" s="279"/>
      <c r="G145" s="279"/>
      <c r="H145" s="279"/>
      <c r="I145" s="279"/>
      <c r="J145" s="279"/>
      <c r="K145" s="279"/>
      <c r="L145" s="279"/>
      <c r="M145" s="279"/>
      <c r="N145" s="279"/>
      <c r="O145" s="279"/>
      <c r="P145" s="279"/>
      <c r="Q145" s="279"/>
      <c r="R145" s="279"/>
      <c r="S145" s="279"/>
      <c r="T145" s="279"/>
      <c r="U145" s="279"/>
      <c r="V145" s="279"/>
      <c r="W145" s="279"/>
      <c r="X145" s="279"/>
      <c r="Y145" s="279"/>
      <c r="Z145" s="279"/>
      <c r="AA145" s="279"/>
      <c r="AB145" s="279"/>
      <c r="AC145" s="279"/>
      <c r="AD145" s="279"/>
      <c r="AE145" s="279"/>
      <c r="AF145" s="279"/>
      <c r="AG145" s="279"/>
      <c r="AH145" s="279"/>
      <c r="AI145" s="279"/>
      <c r="AJ145" s="279"/>
      <c r="AK145" s="279"/>
      <c r="AL145" s="279"/>
      <c r="AM145" s="279"/>
      <c r="AN145" s="279"/>
      <c r="AO145" s="279"/>
      <c r="AP145" s="279"/>
      <c r="AQ145" s="279"/>
      <c r="AR145" s="279"/>
      <c r="AS145" s="279"/>
      <c r="AT145" s="279"/>
      <c r="AU145" s="279"/>
      <c r="AV145" s="279"/>
      <c r="AW145" s="279"/>
      <c r="AX145" s="279"/>
      <c r="AY145" s="279"/>
      <c r="AZ145" s="279"/>
      <c r="BA145" s="279"/>
      <c r="BB145" s="279"/>
    </row>
    <row r="146" spans="1:54" outlineLevel="2">
      <c r="A146" s="424"/>
      <c r="B146" s="135" t="s">
        <v>285</v>
      </c>
      <c r="C146" s="135" t="s">
        <v>461</v>
      </c>
      <c r="D146" s="135" t="s">
        <v>379</v>
      </c>
      <c r="E146" s="21">
        <f>-E$161*'Fixed Data'!$B$20*'Fixed Data'!$B$22</f>
        <v>-0.42421391604525371</v>
      </c>
      <c r="F146" s="21">
        <f>-F$161*'Fixed Data'!$B$20*'Fixed Data'!$B$22</f>
        <v>-0.44570537824816892</v>
      </c>
      <c r="G146" s="21">
        <f>-G$161*'Fixed Data'!$B$20*'Fixed Data'!$B$22</f>
        <v>-0.46832517044050165</v>
      </c>
      <c r="H146" s="21">
        <f>-H$161*'Fixed Data'!$B$20*'Fixed Data'!$B$22</f>
        <v>-0.49213253142947833</v>
      </c>
      <c r="I146" s="21">
        <f>-I$161*'Fixed Data'!$B$20*'Fixed Data'!$B$22</f>
        <v>-0.51718981013760557</v>
      </c>
      <c r="J146" s="21">
        <f>-J$161*'Fixed Data'!$B$20*'Fixed Data'!$B$22</f>
        <v>-0.54356265145801885</v>
      </c>
      <c r="K146" s="21">
        <f>-K$161*'Fixed Data'!$B$20*'Fixed Data'!$B$22</f>
        <v>-0.55378718840624486</v>
      </c>
      <c r="L146" s="21">
        <f>-L$161*'Fixed Data'!$B$20*'Fixed Data'!$B$22</f>
        <v>-0.55706930836912794</v>
      </c>
      <c r="M146" s="21">
        <f>-M$161*'Fixed Data'!$B$20*'Fixed Data'!$B$22</f>
        <v>-0.56052374789964077</v>
      </c>
      <c r="N146" s="21">
        <f>-N$161*'Fixed Data'!$B$20*'Fixed Data'!$B$22</f>
        <v>-0.56415955421061503</v>
      </c>
      <c r="O146" s="21">
        <f>-O$161*'Fixed Data'!$B$20*'Fixed Data'!$B$22</f>
        <v>-0.56798624951649357</v>
      </c>
      <c r="P146" s="21">
        <f>-P$161*'Fixed Data'!$B$20*'Fixed Data'!$B$22</f>
        <v>-0.57201385597212306</v>
      </c>
      <c r="Q146" s="21">
        <f>-Q$161*'Fixed Data'!$B$20*'Fixed Data'!$B$22</f>
        <v>-0.57598913314759781</v>
      </c>
      <c r="R146" s="21">
        <f>-R$161*'Fixed Data'!$B$20*'Fixed Data'!$B$22</f>
        <v>-0.57877866692391144</v>
      </c>
      <c r="S146" s="21">
        <f>-S$161*'Fixed Data'!$B$20*'Fixed Data'!$B$22</f>
        <v>-0.58171466053355525</v>
      </c>
      <c r="T146" s="21">
        <f>-T$161*'Fixed Data'!$B$20*'Fixed Data'!$B$22</f>
        <v>-0.58480480360843212</v>
      </c>
      <c r="U146" s="21">
        <f>-U$161*'Fixed Data'!$B$20*'Fixed Data'!$B$22</f>
        <v>-0.58789491638252112</v>
      </c>
      <c r="V146" s="21">
        <f>-V$161*'Fixed Data'!$B$20*'Fixed Data'!$B$22</f>
        <v>-0.59028945292391588</v>
      </c>
      <c r="W146" s="21">
        <f>-W$161*'Fixed Data'!$B$20*'Fixed Data'!$B$22</f>
        <v>-0.5928097128725075</v>
      </c>
      <c r="X146" s="21">
        <f>-X$161*'Fixed Data'!$B$20*'Fixed Data'!$B$22</f>
        <v>-0.59546229724701039</v>
      </c>
      <c r="Y146" s="21">
        <f>-Y$161*'Fixed Data'!$B$20*'Fixed Data'!$B$22</f>
        <v>-0.59825415364808388</v>
      </c>
      <c r="Z146" s="21">
        <f>-Z$161*'Fixed Data'!$B$20*'Fixed Data'!$B$22</f>
        <v>-0.60119259445538598</v>
      </c>
      <c r="AA146" s="21">
        <f>-AA$161*'Fixed Data'!$B$20*'Fixed Data'!$B$22</f>
        <v>-0.60428531598004986</v>
      </c>
      <c r="AB146" s="21">
        <f>-AB$161*'Fixed Data'!$B$20*'Fixed Data'!$B$22</f>
        <v>-0.60754041862274955</v>
      </c>
      <c r="AC146" s="21">
        <f>-AC$161*'Fixed Data'!$B$20*'Fixed Data'!$B$22</f>
        <v>-5.4978159829176754</v>
      </c>
      <c r="AD146" s="21">
        <f>-AD$161*'Fixed Data'!$B$20*'Fixed Data'!$B$22</f>
        <v>-5.5017521266283786</v>
      </c>
      <c r="AE146" s="21">
        <f>-AE$161*'Fixed Data'!$B$20*'Fixed Data'!$B$22</f>
        <v>-5.5058950346811937</v>
      </c>
      <c r="AF146" s="21">
        <f>-AF$161*'Fixed Data'!$B$20*'Fixed Data'!$B$22</f>
        <v>-5.5102555683705203</v>
      </c>
      <c r="AG146" s="21">
        <f>-AG$161*'Fixed Data'!$B$20*'Fixed Data'!$B$22</f>
        <v>-5.5148451595342713</v>
      </c>
      <c r="AH146" s="21">
        <f>-AH$161*'Fixed Data'!$B$20*'Fixed Data'!$B$22</f>
        <v>-5.5196758405246085</v>
      </c>
      <c r="AI146" s="21">
        <f>-AI$161*'Fixed Data'!$B$20*'Fixed Data'!$B$22</f>
        <v>-5.524760275753021</v>
      </c>
      <c r="AJ146" s="21">
        <f>-AJ$161*'Fixed Data'!$B$20*'Fixed Data'!$B$22</f>
        <v>-5.530111794892516</v>
      </c>
      <c r="AK146" s="21">
        <f>-AK$161*'Fixed Data'!$B$20*'Fixed Data'!$B$22</f>
        <v>-5.535744427823877</v>
      </c>
      <c r="AL146" s="21">
        <f>-AL$161*'Fixed Data'!$B$20*'Fixed Data'!$B$22</f>
        <v>-5.5416729414177093</v>
      </c>
      <c r="AM146" s="21">
        <f>-AM$161*'Fixed Data'!$B$20*'Fixed Data'!$B$22</f>
        <v>-5.5479128782486171</v>
      </c>
      <c r="AN146" s="21">
        <f>-AN$161*'Fixed Data'!$B$20*'Fixed Data'!$B$22</f>
        <v>-5.5544805973431046</v>
      </c>
      <c r="AO146" s="21">
        <f>-AO$161*'Fixed Data'!$B$20*'Fixed Data'!$B$22</f>
        <v>-5.5613933170678909</v>
      </c>
      <c r="AP146" s="21">
        <f>-AP$161*'Fixed Data'!$B$20*'Fixed Data'!$B$22</f>
        <v>-5.5686691602712548</v>
      </c>
      <c r="AQ146" s="21">
        <f>-AQ$161*'Fixed Data'!$B$20*'Fixed Data'!$B$22</f>
        <v>-5.5763272017956051</v>
      </c>
      <c r="AR146" s="21">
        <f>-AR$161*'Fixed Data'!$B$20*'Fixed Data'!$B$22</f>
        <v>-5.5843875184859311</v>
      </c>
      <c r="AS146" s="21">
        <f>-AS$161*'Fixed Data'!$B$20*'Fixed Data'!$B$22</f>
        <v>-5.5928712418252182</v>
      </c>
      <c r="AT146" s="21">
        <f>-AT$161*'Fixed Data'!$B$20*'Fixed Data'!$B$22</f>
        <v>-5.60180061333479</v>
      </c>
      <c r="AU146" s="21">
        <f>-AU$161*'Fixed Data'!$B$20*'Fixed Data'!$B$22</f>
        <v>-5.6111990428848921</v>
      </c>
      <c r="AV146" s="21">
        <f>-AV$161*'Fixed Data'!$B$20*'Fixed Data'!$B$22</f>
        <v>-5.6210911700683344</v>
      </c>
      <c r="AW146" s="21">
        <f>-AW$161*'Fixed Data'!$B$20*'Fixed Data'!$B$22</f>
        <v>-5.6315029287981027</v>
      </c>
      <c r="AX146" s="21">
        <f>-AX$161*'Fixed Data'!$B$20*'Fixed Data'!$B$22</f>
        <v>-5.642461615298318</v>
      </c>
      <c r="AY146" s="21">
        <f>-AY$161*'Fixed Data'!$B$20*'Fixed Data'!$B$22</f>
        <v>-5.6539959596667879</v>
      </c>
      <c r="AZ146" s="21">
        <f>-AZ$161*'Fixed Data'!$B$20*'Fixed Data'!$B$22</f>
        <v>-5.6661362011968173</v>
      </c>
      <c r="BA146" s="21">
        <f>-BA$161*'Fixed Data'!$B$20*'Fixed Data'!$B$22</f>
        <v>-5.6789141676555612</v>
      </c>
      <c r="BB146" s="21">
        <f>-BB$161*'Fixed Data'!$B$20*'Fixed Data'!$B$22</f>
        <v>-5.6917209502989188</v>
      </c>
    </row>
    <row r="147" spans="1:54" outlineLevel="2">
      <c r="A147" s="424"/>
      <c r="B147" s="135" t="s">
        <v>285</v>
      </c>
      <c r="C147" s="135" t="s">
        <v>462</v>
      </c>
      <c r="D147" s="135" t="s">
        <v>379</v>
      </c>
      <c r="E147" s="21">
        <f>-E$162*'Fixed Data'!$B$21*'Fixed Data'!$B$22</f>
        <v>-6.3405798272614432E-3</v>
      </c>
      <c r="F147" s="21">
        <f>-F$162*'Fixed Data'!$B$21*'Fixed Data'!$B$22</f>
        <v>-6.6618053376655412E-3</v>
      </c>
      <c r="G147" s="21">
        <f>-G$162*'Fixed Data'!$B$21*'Fixed Data'!$B$22</f>
        <v>-6.9998956092167733E-3</v>
      </c>
      <c r="H147" s="21">
        <f>-H$162*'Fixed Data'!$B$21*'Fixed Data'!$B$22</f>
        <v>-7.3557360640379979E-3</v>
      </c>
      <c r="I147" s="21">
        <f>-I$162*'Fixed Data'!$B$21*'Fixed Data'!$B$22</f>
        <v>-7.7302586100778869E-3</v>
      </c>
      <c r="J147" s="21">
        <f>-J$162*'Fixed Data'!$B$21*'Fixed Data'!$B$22</f>
        <v>-8.1244444190270194E-3</v>
      </c>
      <c r="K147" s="21">
        <f>-K$162*'Fixed Data'!$B$21*'Fixed Data'!$B$22</f>
        <v>-8.277267064076917E-3</v>
      </c>
      <c r="L147" s="21">
        <f>-L$162*'Fixed Data'!$B$21*'Fixed Data'!$B$22</f>
        <v>-8.3263237848495795E-3</v>
      </c>
      <c r="M147" s="21">
        <f>-M$162*'Fixed Data'!$B$21*'Fixed Data'!$B$22</f>
        <v>-8.3779561070653555E-3</v>
      </c>
      <c r="N147" s="21">
        <f>-N$162*'Fixed Data'!$B$21*'Fixed Data'!$B$22</f>
        <v>-8.4322992563097415E-3</v>
      </c>
      <c r="O147" s="21">
        <f>-O$162*'Fixed Data'!$B$21*'Fixed Data'!$B$22</f>
        <v>-8.4894955578543162E-3</v>
      </c>
      <c r="P147" s="21">
        <f>-P$162*'Fixed Data'!$B$21*'Fixed Data'!$B$22</f>
        <v>-8.549694809408313E-3</v>
      </c>
      <c r="Q147" s="21">
        <f>-Q$162*'Fixed Data'!$B$21*'Fixed Data'!$B$22</f>
        <v>-8.609111913169468E-3</v>
      </c>
      <c r="R147" s="21">
        <f>-R$162*'Fixed Data'!$B$21*'Fixed Data'!$B$22</f>
        <v>-8.6508061172503904E-3</v>
      </c>
      <c r="S147" s="21">
        <f>-S$162*'Fixed Data'!$B$21*'Fixed Data'!$B$22</f>
        <v>-8.6946894062000409E-3</v>
      </c>
      <c r="T147" s="21">
        <f>-T$162*'Fixed Data'!$B$21*'Fixed Data'!$B$22</f>
        <v>-8.7408767143076459E-3</v>
      </c>
      <c r="U147" s="21">
        <f>-U$162*'Fixed Data'!$B$21*'Fixed Data'!$B$22</f>
        <v>-8.7870635695197798E-3</v>
      </c>
      <c r="V147" s="21">
        <f>-V$162*'Fixed Data'!$B$21*'Fixed Data'!$B$22</f>
        <v>-8.8228538854800524E-3</v>
      </c>
      <c r="W147" s="21">
        <f>-W$162*'Fixed Data'!$B$21*'Fixed Data'!$B$22</f>
        <v>-8.8605233460636902E-3</v>
      </c>
      <c r="X147" s="21">
        <f>-X$162*'Fixed Data'!$B$21*'Fixed Data'!$B$22</f>
        <v>-8.9001706144321499E-3</v>
      </c>
      <c r="Y147" s="21">
        <f>-Y$162*'Fixed Data'!$B$21*'Fixed Data'!$B$22</f>
        <v>-8.9418995339883168E-3</v>
      </c>
      <c r="Z147" s="21">
        <f>-Z$162*'Fixed Data'!$B$21*'Fixed Data'!$B$22</f>
        <v>-8.9858194003615659E-3</v>
      </c>
      <c r="AA147" s="21">
        <f>-AA$162*'Fixed Data'!$B$21*'Fixed Data'!$B$22</f>
        <v>-9.0320452476732958E-3</v>
      </c>
      <c r="AB147" s="21">
        <f>-AB$162*'Fixed Data'!$B$21*'Fixed Data'!$B$22</f>
        <v>-9.080698149832608E-3</v>
      </c>
      <c r="AC147" s="21">
        <f>-AC$162*'Fixed Data'!$B$21*'Fixed Data'!$B$22</f>
        <v>-8.217396883218861E-2</v>
      </c>
      <c r="AD147" s="21">
        <f>-AD$162*'Fixed Data'!$B$21*'Fixed Data'!$B$22</f>
        <v>-8.2232801021481158E-2</v>
      </c>
      <c r="AE147" s="21">
        <f>-AE$162*'Fixed Data'!$B$21*'Fixed Data'!$B$22</f>
        <v>-8.2294723646440651E-2</v>
      </c>
      <c r="AF147" s="21">
        <f>-AF$162*'Fixed Data'!$B$21*'Fixed Data'!$B$22</f>
        <v>-8.2359899047107374E-2</v>
      </c>
      <c r="AG147" s="21">
        <f>-AG$162*'Fixed Data'!$B$21*'Fixed Data'!$B$22</f>
        <v>-8.2428498091239519E-2</v>
      </c>
      <c r="AH147" s="21">
        <f>-AH$162*'Fixed Data'!$B$21*'Fixed Data'!$B$22</f>
        <v>-8.250070062227581E-2</v>
      </c>
      <c r="AI147" s="21">
        <f>-AI$162*'Fixed Data'!$B$21*'Fixed Data'!$B$22</f>
        <v>-8.2576695930828684E-2</v>
      </c>
      <c r="AJ147" s="21">
        <f>-AJ$162*'Fixed Data'!$B$21*'Fixed Data'!$B$22</f>
        <v>-8.2656683250946356E-2</v>
      </c>
      <c r="AK147" s="21">
        <f>-AK$162*'Fixed Data'!$B$21*'Fixed Data'!$B$22</f>
        <v>-8.2740872282442299E-2</v>
      </c>
      <c r="AL147" s="21">
        <f>-AL$162*'Fixed Data'!$B$21*'Fixed Data'!$B$22</f>
        <v>-8.2829483740663928E-2</v>
      </c>
      <c r="AM147" s="21">
        <f>-AM$162*'Fixed Data'!$B$21*'Fixed Data'!$B$22</f>
        <v>-8.2922749935140289E-2</v>
      </c>
      <c r="AN147" s="21">
        <f>-AN$162*'Fixed Data'!$B$21*'Fixed Data'!$B$22</f>
        <v>-8.3020915378626547E-2</v>
      </c>
      <c r="AO147" s="21">
        <f>-AO$162*'Fixed Data'!$B$21*'Fixed Data'!$B$22</f>
        <v>-8.3124237428141318E-2</v>
      </c>
      <c r="AP147" s="21">
        <f>-AP$162*'Fixed Data'!$B$21*'Fixed Data'!$B$22</f>
        <v>-8.323298695967879E-2</v>
      </c>
      <c r="AQ147" s="21">
        <f>-AQ$162*'Fixed Data'!$B$21*'Fixed Data'!$B$22</f>
        <v>-8.3347449078362404E-2</v>
      </c>
      <c r="AR147" s="21">
        <f>-AR$162*'Fixed Data'!$B$21*'Fixed Data'!$B$22</f>
        <v>-8.3467923865904667E-2</v>
      </c>
      <c r="AS147" s="21">
        <f>-AS$162*'Fixed Data'!$B$21*'Fixed Data'!$B$22</f>
        <v>-8.3594727167330074E-2</v>
      </c>
      <c r="AT147" s="21">
        <f>-AT$162*'Fixed Data'!$B$21*'Fixed Data'!$B$22</f>
        <v>-8.372819141902535E-2</v>
      </c>
      <c r="AU147" s="21">
        <f>-AU$162*'Fixed Data'!$B$21*'Fixed Data'!$B$22</f>
        <v>-8.3868666520287696E-2</v>
      </c>
      <c r="AV147" s="21">
        <f>-AV$162*'Fixed Data'!$B$21*'Fixed Data'!$B$22</f>
        <v>-8.4016520750655133E-2</v>
      </c>
      <c r="AW147" s="21">
        <f>-AW$162*'Fixed Data'!$B$21*'Fixed Data'!$B$22</f>
        <v>-8.4172141735425532E-2</v>
      </c>
      <c r="AX147" s="21">
        <f>-AX$162*'Fixed Data'!$B$21*'Fixed Data'!$B$22</f>
        <v>-8.4335937461893662E-2</v>
      </c>
      <c r="AY147" s="21">
        <f>-AY$162*'Fixed Data'!$B$21*'Fixed Data'!$B$22</f>
        <v>-8.4508337348972506E-2</v>
      </c>
      <c r="AZ147" s="21">
        <f>-AZ$162*'Fixed Data'!$B$21*'Fixed Data'!$B$22</f>
        <v>-8.4689793373001504E-2</v>
      </c>
      <c r="BA147" s="21">
        <f>-BA$162*'Fixed Data'!$B$21*'Fixed Data'!$B$22</f>
        <v>-8.4880781252694507E-2</v>
      </c>
      <c r="BB147" s="21">
        <f>-BB$162*'Fixed Data'!$B$21*'Fixed Data'!$B$22</f>
        <v>-8.5072199838010204E-2</v>
      </c>
    </row>
    <row r="148" spans="1:54" outlineLevel="2">
      <c r="A148" s="424"/>
      <c r="B148" s="135" t="s">
        <v>285</v>
      </c>
      <c r="C148" s="135"/>
      <c r="D148" s="135" t="s">
        <v>379</v>
      </c>
      <c r="E148" s="279"/>
      <c r="F148" s="279"/>
      <c r="G148" s="279"/>
      <c r="H148" s="279"/>
      <c r="I148" s="279"/>
      <c r="J148" s="279"/>
      <c r="K148" s="279"/>
      <c r="L148" s="279"/>
      <c r="M148" s="279"/>
      <c r="N148" s="279"/>
      <c r="O148" s="279"/>
      <c r="P148" s="279"/>
      <c r="Q148" s="279"/>
      <c r="R148" s="279"/>
      <c r="S148" s="279"/>
      <c r="T148" s="279"/>
      <c r="U148" s="279"/>
      <c r="V148" s="279"/>
      <c r="W148" s="279"/>
      <c r="X148" s="279"/>
      <c r="Y148" s="279"/>
      <c r="Z148" s="279"/>
      <c r="AA148" s="279"/>
      <c r="AB148" s="279"/>
      <c r="AC148" s="279"/>
      <c r="AD148" s="279"/>
      <c r="AE148" s="279"/>
      <c r="AF148" s="279"/>
      <c r="AG148" s="279"/>
      <c r="AH148" s="279"/>
      <c r="AI148" s="279"/>
      <c r="AJ148" s="279"/>
      <c r="AK148" s="279"/>
      <c r="AL148" s="279"/>
      <c r="AM148" s="279"/>
      <c r="AN148" s="279"/>
      <c r="AO148" s="279"/>
      <c r="AP148" s="279"/>
      <c r="AQ148" s="279"/>
      <c r="AR148" s="279"/>
      <c r="AS148" s="279"/>
      <c r="AT148" s="279"/>
      <c r="AU148" s="279"/>
      <c r="AV148" s="279"/>
      <c r="AW148" s="279"/>
      <c r="AX148" s="279"/>
      <c r="AY148" s="279"/>
      <c r="AZ148" s="279"/>
      <c r="BA148" s="279"/>
      <c r="BB148" s="279"/>
    </row>
    <row r="149" spans="1:54" outlineLevel="2">
      <c r="A149" s="424"/>
      <c r="B149" s="135" t="s">
        <v>285</v>
      </c>
      <c r="C149" s="135"/>
      <c r="D149" s="135" t="s">
        <v>379</v>
      </c>
      <c r="E149" s="279"/>
      <c r="F149" s="279"/>
      <c r="G149" s="279"/>
      <c r="H149" s="279"/>
      <c r="I149" s="279"/>
      <c r="J149" s="279"/>
      <c r="K149" s="279"/>
      <c r="L149" s="279"/>
      <c r="M149" s="279"/>
      <c r="N149" s="279"/>
      <c r="O149" s="279"/>
      <c r="P149" s="279"/>
      <c r="Q149" s="279"/>
      <c r="R149" s="279"/>
      <c r="S149" s="279"/>
      <c r="T149" s="279"/>
      <c r="U149" s="279"/>
      <c r="V149" s="279"/>
      <c r="W149" s="279"/>
      <c r="X149" s="279"/>
      <c r="Y149" s="279"/>
      <c r="Z149" s="279"/>
      <c r="AA149" s="279"/>
      <c r="AB149" s="279"/>
      <c r="AC149" s="279"/>
      <c r="AD149" s="279"/>
      <c r="AE149" s="279"/>
      <c r="AF149" s="279"/>
      <c r="AG149" s="279"/>
      <c r="AH149" s="279"/>
      <c r="AI149" s="279"/>
      <c r="AJ149" s="279"/>
      <c r="AK149" s="279"/>
      <c r="AL149" s="279"/>
      <c r="AM149" s="279"/>
      <c r="AN149" s="279"/>
      <c r="AO149" s="279"/>
      <c r="AP149" s="279"/>
      <c r="AQ149" s="279"/>
      <c r="AR149" s="279"/>
      <c r="AS149" s="279"/>
      <c r="AT149" s="279"/>
      <c r="AU149" s="279"/>
      <c r="AV149" s="279"/>
      <c r="AW149" s="279"/>
      <c r="AX149" s="279"/>
      <c r="AY149" s="279"/>
      <c r="AZ149" s="279"/>
      <c r="BA149" s="279"/>
      <c r="BB149" s="279"/>
    </row>
    <row r="150" spans="1:54" outlineLevel="2">
      <c r="A150" s="424"/>
      <c r="B150" s="135" t="s">
        <v>288</v>
      </c>
      <c r="C150" s="135" t="s">
        <v>463</v>
      </c>
      <c r="D150" s="135" t="s">
        <v>379</v>
      </c>
      <c r="E150" s="279">
        <v>-1.7026156150024709</v>
      </c>
      <c r="F150" s="279">
        <v>-1.7893290848771088</v>
      </c>
      <c r="G150" s="279">
        <v>-1.8805952479879344</v>
      </c>
      <c r="H150" s="279">
        <v>-1.9766531331652215</v>
      </c>
      <c r="I150" s="279">
        <v>-2.0777513566373997</v>
      </c>
      <c r="J150" s="279">
        <v>-2.1841293404607591</v>
      </c>
      <c r="K150" s="279">
        <v>-2.2971057233547603</v>
      </c>
      <c r="L150" s="279">
        <v>-2.4158755070198046</v>
      </c>
      <c r="M150" s="279">
        <v>-2.5408810276027043</v>
      </c>
      <c r="N150" s="279">
        <v>-2.6724496783208629</v>
      </c>
      <c r="O150" s="279">
        <v>-2.8109260414326522</v>
      </c>
      <c r="P150" s="279">
        <v>-2.9566727907093284</v>
      </c>
      <c r="Q150" s="279">
        <v>-3.1100567875780465</v>
      </c>
      <c r="R150" s="279">
        <v>-3.271415341574968</v>
      </c>
      <c r="S150" s="279">
        <v>-3.4412456594372092</v>
      </c>
      <c r="T150" s="279">
        <v>-3.619992531934149</v>
      </c>
      <c r="U150" s="279">
        <v>-3.8081189155606658</v>
      </c>
      <c r="V150" s="279">
        <v>-4.006095027446043</v>
      </c>
      <c r="W150" s="279">
        <v>-4.2144654251961375</v>
      </c>
      <c r="X150" s="279">
        <v>-4.4337613222917396</v>
      </c>
      <c r="Y150" s="279">
        <v>-4.6645335999990785</v>
      </c>
      <c r="Z150" s="279">
        <v>-4.9074220521259218</v>
      </c>
      <c r="AA150" s="279">
        <v>-5.1630628110076628</v>
      </c>
      <c r="AB150" s="279">
        <v>-5.4321254076750662</v>
      </c>
      <c r="AC150" s="279">
        <v>-56.107113105348731</v>
      </c>
      <c r="AD150" s="279">
        <v>-59.050865955777596</v>
      </c>
      <c r="AE150" s="279">
        <v>-62.149173286417863</v>
      </c>
      <c r="AF150" s="279">
        <v>-65.410149600145346</v>
      </c>
      <c r="AG150" s="279">
        <v>-68.842335431917434</v>
      </c>
      <c r="AH150" s="279">
        <v>-72.454719716546833</v>
      </c>
      <c r="AI150" s="279">
        <v>-76.256763330840542</v>
      </c>
      <c r="AJ150" s="279">
        <v>-80.25842387176165</v>
      </c>
      <c r="AK150" s="279">
        <v>-84.470181735507538</v>
      </c>
      <c r="AL150" s="279">
        <v>-88.903067565807802</v>
      </c>
      <c r="AM150" s="279">
        <v>-93.568691143327015</v>
      </c>
      <c r="AN150" s="279">
        <v>-98.479244226542434</v>
      </c>
      <c r="AO150" s="279">
        <v>-103.64760876139223</v>
      </c>
      <c r="AP150" s="279">
        <v>-109.0873255467242</v>
      </c>
      <c r="AQ150" s="279">
        <v>-114.81264126628709</v>
      </c>
      <c r="AR150" s="279">
        <v>-120.83855059109885</v>
      </c>
      <c r="AS150" s="279">
        <v>-127.18083545069391</v>
      </c>
      <c r="AT150" s="279">
        <v>-133.85610636621234</v>
      </c>
      <c r="AU150" s="279">
        <v>-140.88184595358103</v>
      </c>
      <c r="AV150" s="279">
        <v>-148.27645471072569</v>
      </c>
      <c r="AW150" s="279">
        <v>-156.05929920872691</v>
      </c>
      <c r="AX150" s="279">
        <v>-164.25076281313784</v>
      </c>
      <c r="AY150" s="279">
        <v>-172.87229906830046</v>
      </c>
      <c r="AZ150" s="279">
        <v>-181.94648788447557</v>
      </c>
      <c r="BA150" s="279">
        <v>-191.46408138331321</v>
      </c>
      <c r="BB150" s="279">
        <v>-201.47953877093684</v>
      </c>
    </row>
    <row r="151" spans="1:54" outlineLevel="2">
      <c r="A151" s="424"/>
      <c r="B151" s="135" t="s">
        <v>288</v>
      </c>
      <c r="C151" s="135" t="s">
        <v>464</v>
      </c>
      <c r="D151" s="135" t="s">
        <v>379</v>
      </c>
      <c r="E151" s="279">
        <v>-2.8916364058888084</v>
      </c>
      <c r="F151" s="279">
        <v>-3.041612221100098</v>
      </c>
      <c r="G151" s="279">
        <v>-3.1994620631588306</v>
      </c>
      <c r="H151" s="279">
        <v>-3.3655993340812134</v>
      </c>
      <c r="I151" s="279">
        <v>-3.5404591403106558</v>
      </c>
      <c r="J151" s="279">
        <v>-3.7245003561268044</v>
      </c>
      <c r="K151" s="279">
        <v>-3.86526413032766</v>
      </c>
      <c r="L151" s="279">
        <v>-3.9906184537128944</v>
      </c>
      <c r="M151" s="279">
        <v>-4.1225541918003241</v>
      </c>
      <c r="N151" s="279">
        <v>-4.2614168853315029</v>
      </c>
      <c r="O151" s="279">
        <v>-4.4075702168043094</v>
      </c>
      <c r="P151" s="279">
        <v>-4.5613969629608286</v>
      </c>
      <c r="Q151" s="279">
        <v>-4.7219506082044775</v>
      </c>
      <c r="R151" s="279">
        <v>-4.8838005020204598</v>
      </c>
      <c r="S151" s="279">
        <v>-5.054147930832098</v>
      </c>
      <c r="T151" s="279">
        <v>-5.2334390371144348</v>
      </c>
      <c r="U151" s="279">
        <v>-5.4220426552013254</v>
      </c>
      <c r="V151" s="279">
        <v>-5.6200159536053489</v>
      </c>
      <c r="W151" s="279">
        <v>-5.8283833597184591</v>
      </c>
      <c r="X151" s="279">
        <v>-6.0476905910327954</v>
      </c>
      <c r="Y151" s="279">
        <v>-6.2785120166223622</v>
      </c>
      <c r="Z151" s="279">
        <v>-6.5214521614255112</v>
      </c>
      <c r="AA151" s="279">
        <v>-6.777147289506229</v>
      </c>
      <c r="AB151" s="279">
        <v>-7.0462670704406962</v>
      </c>
      <c r="AC151" s="279">
        <v>-72.596413679815626</v>
      </c>
      <c r="AD151" s="279">
        <v>-75.540934045624084</v>
      </c>
      <c r="AE151" s="279">
        <v>-78.640049357342974</v>
      </c>
      <c r="AF151" s="279">
        <v>-81.90187625133477</v>
      </c>
      <c r="AG151" s="279">
        <v>-85.334957508528731</v>
      </c>
      <c r="AH151" s="279">
        <v>-88.948284428125433</v>
      </c>
      <c r="AI151" s="279">
        <v>-92.751320375979063</v>
      </c>
      <c r="AJ151" s="279">
        <v>-96.754025569331489</v>
      </c>
      <c r="AK151" s="279">
        <v>-100.96688316281032</v>
      </c>
      <c r="AL151" s="279">
        <v>-105.40092670400986</v>
      </c>
      <c r="AM151" s="279">
        <v>-110.06776903056235</v>
      </c>
      <c r="AN151" s="279">
        <v>-114.97963268438156</v>
      </c>
      <c r="AO151" s="279">
        <v>-120.14938192273375</v>
      </c>
      <c r="AP151" s="279">
        <v>-125.59055640997387</v>
      </c>
      <c r="AQ151" s="279">
        <v>-131.3174066781865</v>
      </c>
      <c r="AR151" s="279">
        <v>-137.34493144960396</v>
      </c>
      <c r="AS151" s="279">
        <v>-143.68891691854861</v>
      </c>
      <c r="AT151" s="279">
        <v>-150.36597809578171</v>
      </c>
      <c r="AU151" s="279">
        <v>-157.39360232353761</v>
      </c>
      <c r="AV151" s="279">
        <v>-164.79019507521295</v>
      </c>
      <c r="AW151" s="279">
        <v>-172.57512815965941</v>
      </c>
      <c r="AX151" s="279">
        <v>-180.76879045632867</v>
      </c>
      <c r="AY151" s="279">
        <v>-189.39264131414598</v>
      </c>
      <c r="AZ151" s="279">
        <v>-198.4692667539652</v>
      </c>
      <c r="BA151" s="279">
        <v>-207.9894276658801</v>
      </c>
      <c r="BB151" s="279">
        <v>-217.96625103879515</v>
      </c>
    </row>
    <row r="152" spans="1:54" outlineLevel="2">
      <c r="A152" s="424"/>
      <c r="B152" s="135" t="s">
        <v>288</v>
      </c>
      <c r="C152" s="135" t="s">
        <v>465</v>
      </c>
      <c r="D152" s="135" t="s">
        <v>379</v>
      </c>
      <c r="E152" s="279">
        <v>-1.2851228602555385</v>
      </c>
      <c r="F152" s="279">
        <v>-1.3451268430131935</v>
      </c>
      <c r="G152" s="279">
        <v>-1.4082812983919655</v>
      </c>
      <c r="H152" s="279">
        <v>-1.4747516400993916</v>
      </c>
      <c r="I152" s="279">
        <v>-1.5447119667952951</v>
      </c>
      <c r="J152" s="279">
        <v>-1.6183518304858535</v>
      </c>
      <c r="K152" s="279">
        <v>-1.6475983938902052</v>
      </c>
      <c r="L152" s="279">
        <v>-1.6577893090252527</v>
      </c>
      <c r="M152" s="279">
        <v>-1.6685155283410051</v>
      </c>
      <c r="N152" s="279">
        <v>-1.6798051701495686</v>
      </c>
      <c r="O152" s="279">
        <v>-1.6916878297580533</v>
      </c>
      <c r="P152" s="279">
        <v>-1.7041946570521866</v>
      </c>
      <c r="Q152" s="279">
        <v>-1.7166321893450489</v>
      </c>
      <c r="R152" s="279">
        <v>-1.7258839153851462</v>
      </c>
      <c r="S152" s="279">
        <v>-1.7356217345030327</v>
      </c>
      <c r="T152" s="279">
        <v>-1.7458711865149583</v>
      </c>
      <c r="U152" s="279">
        <v>-1.7562123916330239</v>
      </c>
      <c r="V152" s="279">
        <v>-1.7647352528839975</v>
      </c>
      <c r="W152" s="279">
        <v>-1.7737060247799514</v>
      </c>
      <c r="X152" s="279">
        <v>-1.7831482469410898</v>
      </c>
      <c r="Y152" s="279">
        <v>-1.7930866961013454</v>
      </c>
      <c r="Z152" s="279">
        <v>-1.8035474511246403</v>
      </c>
      <c r="AA152" s="279">
        <v>-1.8145579614380678</v>
      </c>
      <c r="AB152" s="279">
        <v>-1.8261471190615808</v>
      </c>
      <c r="AC152" s="279">
        <v>-15.292552010296671</v>
      </c>
      <c r="AD152" s="279">
        <v>-15.306300529474051</v>
      </c>
      <c r="AE152" s="279">
        <v>-15.320771819867907</v>
      </c>
      <c r="AF152" s="279">
        <v>-15.336003878395118</v>
      </c>
      <c r="AG152" s="279">
        <v>-15.352036699526273</v>
      </c>
      <c r="AH152" s="279">
        <v>-15.368912380300586</v>
      </c>
      <c r="AI152" s="279">
        <v>-15.386675230861748</v>
      </c>
      <c r="AJ152" s="279">
        <v>-15.405371890804828</v>
      </c>
      <c r="AK152" s="279">
        <v>-15.425051451639806</v>
      </c>
      <c r="AL152" s="279">
        <v>-15.445765585693261</v>
      </c>
      <c r="AM152" s="279">
        <v>-15.467568681786702</v>
      </c>
      <c r="AN152" s="279">
        <v>-15.490517988047783</v>
      </c>
      <c r="AO152" s="279">
        <v>-15.514673762229499</v>
      </c>
      <c r="AP152" s="279">
        <v>-15.540099429931875</v>
      </c>
      <c r="AQ152" s="279">
        <v>-15.566861751141813</v>
      </c>
      <c r="AR152" s="279">
        <v>-15.595030995528283</v>
      </c>
      <c r="AS152" s="279">
        <v>-15.624681126953147</v>
      </c>
      <c r="AT152" s="279">
        <v>-15.655889997682202</v>
      </c>
      <c r="AU152" s="279">
        <v>-15.688739552806279</v>
      </c>
      <c r="AV152" s="279">
        <v>-15.723316045409238</v>
      </c>
      <c r="AW152" s="279">
        <v>-15.759710263047946</v>
      </c>
      <c r="AX152" s="279">
        <v>-15.798017766138635</v>
      </c>
      <c r="AY152" s="279">
        <v>-15.838339138876</v>
      </c>
      <c r="AZ152" s="279">
        <v>-15.880780253343572</v>
      </c>
      <c r="BA152" s="279">
        <v>-15.925452547509055</v>
      </c>
      <c r="BB152" s="279">
        <v>-15.970250503879681</v>
      </c>
    </row>
    <row r="153" spans="1:54" outlineLevel="2">
      <c r="A153" s="424"/>
      <c r="B153" s="135" t="s">
        <v>466</v>
      </c>
      <c r="C153" s="135"/>
      <c r="D153" s="135" t="s">
        <v>379</v>
      </c>
      <c r="E153" s="279"/>
      <c r="F153" s="279"/>
      <c r="G153" s="279"/>
      <c r="H153" s="279"/>
      <c r="I153" s="279"/>
      <c r="J153" s="279"/>
      <c r="K153" s="279"/>
      <c r="L153" s="279"/>
      <c r="M153" s="279"/>
      <c r="N153" s="279"/>
      <c r="O153" s="279"/>
      <c r="P153" s="279"/>
      <c r="Q153" s="279"/>
      <c r="R153" s="279"/>
      <c r="S153" s="279"/>
      <c r="T153" s="279"/>
      <c r="U153" s="279"/>
      <c r="V153" s="279"/>
      <c r="W153" s="279"/>
      <c r="X153" s="279"/>
      <c r="Y153" s="279"/>
      <c r="Z153" s="279"/>
      <c r="AA153" s="279"/>
      <c r="AB153" s="279"/>
      <c r="AC153" s="279"/>
      <c r="AD153" s="279"/>
      <c r="AE153" s="279"/>
      <c r="AF153" s="279"/>
      <c r="AG153" s="279"/>
      <c r="AH153" s="279"/>
      <c r="AI153" s="279"/>
      <c r="AJ153" s="279"/>
      <c r="AK153" s="279"/>
      <c r="AL153" s="279"/>
      <c r="AM153" s="279"/>
      <c r="AN153" s="279"/>
      <c r="AO153" s="279"/>
      <c r="AP153" s="279"/>
      <c r="AQ153" s="279"/>
      <c r="AR153" s="279"/>
      <c r="AS153" s="279"/>
      <c r="AT153" s="279"/>
      <c r="AU153" s="279"/>
      <c r="AV153" s="279"/>
      <c r="AW153" s="279"/>
      <c r="AX153" s="279"/>
      <c r="AY153" s="279"/>
      <c r="AZ153" s="279"/>
      <c r="BA153" s="279"/>
      <c r="BB153" s="279"/>
    </row>
    <row r="154" spans="1:54" outlineLevel="2">
      <c r="A154" s="425"/>
      <c r="B154" s="135" t="s">
        <v>466</v>
      </c>
      <c r="C154" s="135"/>
      <c r="D154" s="135" t="s">
        <v>379</v>
      </c>
      <c r="E154" s="279"/>
      <c r="F154" s="279"/>
      <c r="G154" s="279"/>
      <c r="H154" s="279"/>
      <c r="I154" s="279"/>
      <c r="J154" s="279"/>
      <c r="K154" s="279"/>
      <c r="L154" s="279"/>
      <c r="M154" s="279"/>
      <c r="N154" s="279"/>
      <c r="O154" s="279"/>
      <c r="P154" s="279"/>
      <c r="Q154" s="279"/>
      <c r="R154" s="279"/>
      <c r="S154" s="279"/>
      <c r="T154" s="279"/>
      <c r="U154" s="279"/>
      <c r="V154" s="279"/>
      <c r="W154" s="279"/>
      <c r="X154" s="279"/>
      <c r="Y154" s="279"/>
      <c r="Z154" s="279"/>
      <c r="AA154" s="279"/>
      <c r="AB154" s="279"/>
      <c r="AC154" s="279"/>
      <c r="AD154" s="279"/>
      <c r="AE154" s="279"/>
      <c r="AF154" s="279"/>
      <c r="AG154" s="279"/>
      <c r="AH154" s="279"/>
      <c r="AI154" s="279"/>
      <c r="AJ154" s="279"/>
      <c r="AK154" s="279"/>
      <c r="AL154" s="279"/>
      <c r="AM154" s="279"/>
      <c r="AN154" s="279"/>
      <c r="AO154" s="279"/>
      <c r="AP154" s="279"/>
      <c r="AQ154" s="279"/>
      <c r="AR154" s="279"/>
      <c r="AS154" s="279"/>
      <c r="AT154" s="279"/>
      <c r="AU154" s="279"/>
      <c r="AV154" s="279"/>
      <c r="AW154" s="279"/>
      <c r="AX154" s="279"/>
      <c r="AY154" s="279"/>
      <c r="AZ154" s="279"/>
      <c r="BA154" s="279"/>
      <c r="BB154" s="279"/>
    </row>
    <row r="155" spans="1:54" outlineLevel="1">
      <c r="A155" s="133"/>
      <c r="B155" s="134"/>
      <c r="C155" s="135"/>
      <c r="D155" s="135"/>
      <c r="E155" s="136"/>
      <c r="F155" s="136"/>
      <c r="G155" s="136"/>
      <c r="H155" s="136"/>
      <c r="I155" s="136"/>
      <c r="J155" s="136"/>
      <c r="K155" s="136"/>
      <c r="L155" s="136"/>
      <c r="M155" s="136"/>
      <c r="N155" s="136"/>
      <c r="O155" s="136"/>
      <c r="P155" s="136"/>
      <c r="Q155" s="136"/>
      <c r="R155" s="136"/>
      <c r="S155" s="136"/>
      <c r="T155" s="136"/>
      <c r="U155" s="136"/>
      <c r="V155" s="136"/>
      <c r="W155" s="136"/>
      <c r="X155" s="136"/>
      <c r="Y155" s="136"/>
      <c r="Z155" s="136"/>
      <c r="AA155" s="136"/>
      <c r="AB155" s="136"/>
      <c r="AC155" s="136"/>
      <c r="AD155" s="136"/>
      <c r="AE155" s="136"/>
      <c r="AF155" s="136"/>
      <c r="AG155" s="136"/>
      <c r="AH155" s="136"/>
      <c r="AI155" s="136"/>
      <c r="AJ155" s="136"/>
      <c r="AK155" s="136"/>
      <c r="AL155" s="136"/>
      <c r="AM155" s="136"/>
      <c r="AN155" s="136"/>
      <c r="AO155" s="136"/>
      <c r="AP155" s="136"/>
      <c r="AQ155" s="136"/>
      <c r="AR155" s="136"/>
      <c r="AS155" s="136"/>
      <c r="AT155" s="136"/>
      <c r="AU155" s="136"/>
      <c r="AV155" s="136"/>
      <c r="AW155" s="136"/>
      <c r="AX155" s="136"/>
      <c r="AY155" s="136"/>
      <c r="AZ155" s="136"/>
      <c r="BA155" s="136"/>
      <c r="BB155" s="136"/>
    </row>
    <row r="156" spans="1:54" outlineLevel="1">
      <c r="A156" s="134" t="s">
        <v>370</v>
      </c>
      <c r="B156" s="134"/>
      <c r="C156" s="135"/>
      <c r="D156" s="135"/>
      <c r="E156" s="136"/>
      <c r="F156" s="136"/>
      <c r="G156" s="136"/>
      <c r="H156" s="136"/>
      <c r="I156" s="136"/>
      <c r="J156" s="136"/>
      <c r="K156" s="136"/>
      <c r="L156" s="136"/>
      <c r="M156" s="136"/>
      <c r="N156" s="136"/>
      <c r="O156" s="136"/>
      <c r="P156" s="136"/>
      <c r="Q156" s="136"/>
      <c r="R156" s="136"/>
      <c r="S156" s="136"/>
      <c r="T156" s="136"/>
      <c r="U156" s="136"/>
      <c r="V156" s="136"/>
      <c r="W156" s="136"/>
      <c r="X156" s="136"/>
      <c r="Y156" s="136"/>
      <c r="Z156" s="136"/>
      <c r="AA156" s="136"/>
      <c r="AB156" s="136"/>
      <c r="AC156" s="136"/>
      <c r="AD156" s="136"/>
      <c r="AE156" s="136"/>
      <c r="AF156" s="136"/>
      <c r="AG156" s="136"/>
      <c r="AH156" s="136"/>
      <c r="AI156" s="136"/>
      <c r="AJ156" s="136"/>
      <c r="AK156" s="136"/>
      <c r="AL156" s="136"/>
      <c r="AM156" s="136"/>
      <c r="AN156" s="136"/>
      <c r="AO156" s="136"/>
      <c r="AP156" s="136"/>
      <c r="AQ156" s="136"/>
      <c r="AR156" s="136"/>
      <c r="AS156" s="136"/>
      <c r="AT156" s="136"/>
      <c r="AU156" s="136"/>
      <c r="AV156" s="136"/>
      <c r="AW156" s="136"/>
      <c r="AX156" s="136"/>
      <c r="AY156" s="136"/>
      <c r="AZ156" s="136"/>
      <c r="BA156" s="136"/>
      <c r="BB156" s="136"/>
    </row>
    <row r="157" spans="1:54" outlineLevel="2">
      <c r="A157" s="133"/>
      <c r="B157" s="134" t="s">
        <v>459</v>
      </c>
      <c r="C157" s="134" t="s">
        <v>158</v>
      </c>
      <c r="D157" s="135"/>
      <c r="E157" s="130">
        <v>2027</v>
      </c>
      <c r="F157" s="130">
        <v>2028</v>
      </c>
      <c r="G157" s="130">
        <v>2029</v>
      </c>
      <c r="H157" s="130">
        <v>2030</v>
      </c>
      <c r="I157" s="130">
        <v>2031</v>
      </c>
      <c r="J157" s="130">
        <v>2032</v>
      </c>
      <c r="K157" s="130">
        <v>2033</v>
      </c>
      <c r="L157" s="130">
        <v>2034</v>
      </c>
      <c r="M157" s="130">
        <v>2035</v>
      </c>
      <c r="N157" s="130">
        <v>2036</v>
      </c>
      <c r="O157" s="130">
        <v>2037</v>
      </c>
      <c r="P157" s="130">
        <v>2038</v>
      </c>
      <c r="Q157" s="130">
        <v>2039</v>
      </c>
      <c r="R157" s="130">
        <v>2040</v>
      </c>
      <c r="S157" s="130">
        <v>2041</v>
      </c>
      <c r="T157" s="130">
        <v>2042</v>
      </c>
      <c r="U157" s="130">
        <v>2043</v>
      </c>
      <c r="V157" s="130">
        <v>2044</v>
      </c>
      <c r="W157" s="130">
        <v>2045</v>
      </c>
      <c r="X157" s="130">
        <v>2046</v>
      </c>
      <c r="Y157" s="130">
        <v>2047</v>
      </c>
      <c r="Z157" s="130">
        <v>2048</v>
      </c>
      <c r="AA157" s="130">
        <v>2049</v>
      </c>
      <c r="AB157" s="130">
        <v>2050</v>
      </c>
      <c r="AC157" s="130">
        <v>2051</v>
      </c>
      <c r="AD157" s="130">
        <v>2052</v>
      </c>
      <c r="AE157" s="130">
        <v>2053</v>
      </c>
      <c r="AF157" s="130">
        <v>2054</v>
      </c>
      <c r="AG157" s="130">
        <v>2055</v>
      </c>
      <c r="AH157" s="130">
        <v>2056</v>
      </c>
      <c r="AI157" s="130">
        <v>2057</v>
      </c>
      <c r="AJ157" s="130">
        <v>2058</v>
      </c>
      <c r="AK157" s="130">
        <v>2059</v>
      </c>
      <c r="AL157" s="130">
        <v>2060</v>
      </c>
      <c r="AM157" s="130">
        <v>2061</v>
      </c>
      <c r="AN157" s="130">
        <v>2062</v>
      </c>
      <c r="AO157" s="130">
        <v>2063</v>
      </c>
      <c r="AP157" s="130">
        <v>2064</v>
      </c>
      <c r="AQ157" s="130">
        <v>2065</v>
      </c>
      <c r="AR157" s="130">
        <v>2066</v>
      </c>
      <c r="AS157" s="130">
        <v>2067</v>
      </c>
      <c r="AT157" s="130">
        <v>2068</v>
      </c>
      <c r="AU157" s="130">
        <v>2069</v>
      </c>
      <c r="AV157" s="130">
        <v>2070</v>
      </c>
      <c r="AW157" s="130">
        <v>2071</v>
      </c>
      <c r="AX157" s="130">
        <v>2072</v>
      </c>
      <c r="AY157" s="130">
        <v>2073</v>
      </c>
      <c r="AZ157" s="130">
        <v>2074</v>
      </c>
      <c r="BA157" s="130">
        <v>2075</v>
      </c>
      <c r="BB157" s="130">
        <v>2076</v>
      </c>
    </row>
    <row r="158" spans="1:54" ht="12.75" customHeight="1" outlineLevel="2">
      <c r="A158" s="423" t="s">
        <v>467</v>
      </c>
      <c r="B158" s="135" t="s">
        <v>282</v>
      </c>
      <c r="C158" s="135" t="s">
        <v>385</v>
      </c>
      <c r="D158" s="135" t="s">
        <v>468</v>
      </c>
      <c r="E158" s="322">
        <v>3.0188940561745713E-3</v>
      </c>
      <c r="F158" s="322">
        <v>3.1574705548526659E-3</v>
      </c>
      <c r="G158" s="322">
        <v>3.303322480648021E-3</v>
      </c>
      <c r="H158" s="322">
        <v>3.4568318019336541E-3</v>
      </c>
      <c r="I158" s="322">
        <v>3.6184005408657666E-3</v>
      </c>
      <c r="J158" s="322">
        <v>3.7884518262306529E-3</v>
      </c>
      <c r="K158" s="322">
        <v>3.9677437965261455E-3</v>
      </c>
      <c r="L158" s="322">
        <v>4.1564488034839713E-3</v>
      </c>
      <c r="M158" s="322">
        <v>4.3550610424607922E-3</v>
      </c>
      <c r="N158" s="322">
        <v>4.5641006546434278E-3</v>
      </c>
      <c r="O158" s="322">
        <v>4.7841150892350762E-3</v>
      </c>
      <c r="P158" s="322">
        <v>5.0156805371578909E-3</v>
      </c>
      <c r="Q158" s="322">
        <v>5.2594034400265935E-3</v>
      </c>
      <c r="R158" s="322">
        <v>5.5159220783449802E-3</v>
      </c>
      <c r="S158" s="322">
        <v>5.7859082430845666E-3</v>
      </c>
      <c r="T158" s="322">
        <v>6.0700689950230558E-3</v>
      </c>
      <c r="U158" s="322">
        <v>6.3691485164501307E-3</v>
      </c>
      <c r="V158" s="322">
        <v>6.6839300600899489E-3</v>
      </c>
      <c r="W158" s="322">
        <v>7.0152380003443218E-3</v>
      </c>
      <c r="X158" s="322">
        <v>7.3639399922285432E-3</v>
      </c>
      <c r="Y158" s="322">
        <v>7.7309492436538618E-3</v>
      </c>
      <c r="Z158" s="322">
        <v>8.1172269070074396E-3</v>
      </c>
      <c r="AA158" s="322">
        <v>8.5237845962929954E-3</v>
      </c>
      <c r="AB158" s="322">
        <v>8.9516870364242888E-3</v>
      </c>
      <c r="AC158" s="322">
        <v>1.0213056405100276E-2</v>
      </c>
      <c r="AD158" s="322">
        <v>1.0729647577040048E-2</v>
      </c>
      <c r="AE158" s="322">
        <v>1.1273360385452957E-2</v>
      </c>
      <c r="AF158" s="322">
        <v>1.1845618747751724E-2</v>
      </c>
      <c r="AG158" s="322">
        <v>1.2447921338666909E-2</v>
      </c>
      <c r="AH158" s="322">
        <v>1.3081845515092918E-2</v>
      </c>
      <c r="AI158" s="322">
        <v>1.3749051446992995E-2</v>
      </c>
      <c r="AJ158" s="322">
        <v>1.4451286465181488E-2</v>
      </c>
      <c r="AK158" s="322">
        <v>1.5190389637369794E-2</v>
      </c>
      <c r="AL158" s="322">
        <v>1.5968296584459953E-2</v>
      </c>
      <c r="AM158" s="322">
        <v>1.6787044549699315E-2</v>
      </c>
      <c r="AN158" s="322">
        <v>1.7648777733971673E-2</v>
      </c>
      <c r="AO158" s="322">
        <v>1.8555752911197404E-2</v>
      </c>
      <c r="AP158" s="322">
        <v>1.9510345338548625E-2</v>
      </c>
      <c r="AQ158" s="322">
        <v>2.0515054976957513E-2</v>
      </c>
      <c r="AR158" s="322">
        <v>2.1572513038208535E-2</v>
      </c>
      <c r="AS158" s="322">
        <v>2.2685488875760568E-2</v>
      </c>
      <c r="AT158" s="322">
        <v>2.385689723734534E-2</v>
      </c>
      <c r="AU158" s="322">
        <v>2.5089805898335562E-2</v>
      </c>
      <c r="AV158" s="322">
        <v>2.6387443695873737E-2</v>
      </c>
      <c r="AW158" s="322">
        <v>2.7753208984802227E-2</v>
      </c>
      <c r="AX158" s="322">
        <v>2.9190678537539285E-2</v>
      </c>
      <c r="AY158" s="322">
        <v>3.0703616911209031E-2</v>
      </c>
      <c r="AZ158" s="322">
        <v>3.2295986306556661E-2</v>
      </c>
      <c r="BA158" s="322">
        <v>3.3971956944467918E-2</v>
      </c>
      <c r="BB158" s="322">
        <v>3.5734900544049347E-2</v>
      </c>
    </row>
    <row r="159" spans="1:54" outlineLevel="2">
      <c r="A159" s="424"/>
      <c r="B159" s="135" t="s">
        <v>282</v>
      </c>
      <c r="C159" s="135"/>
      <c r="D159" s="135"/>
      <c r="E159" s="238"/>
      <c r="F159" s="238"/>
      <c r="G159" s="238"/>
      <c r="H159" s="238"/>
      <c r="I159" s="238"/>
      <c r="J159" s="238"/>
      <c r="K159" s="238"/>
      <c r="L159" s="238"/>
      <c r="M159" s="238"/>
      <c r="N159" s="238"/>
      <c r="O159" s="238"/>
      <c r="P159" s="238"/>
      <c r="Q159" s="238"/>
      <c r="R159" s="238"/>
      <c r="S159" s="238"/>
      <c r="T159" s="238"/>
      <c r="U159" s="238"/>
      <c r="V159" s="238"/>
      <c r="W159" s="238"/>
      <c r="X159" s="238"/>
      <c r="Y159" s="238"/>
      <c r="Z159" s="238"/>
      <c r="AA159" s="238"/>
      <c r="AB159" s="238"/>
      <c r="AC159" s="238"/>
      <c r="AD159" s="238"/>
      <c r="AE159" s="238"/>
      <c r="AF159" s="238"/>
      <c r="AG159" s="238"/>
      <c r="AH159" s="238"/>
      <c r="AI159" s="238"/>
      <c r="AJ159" s="238"/>
      <c r="AK159" s="238"/>
      <c r="AL159" s="238"/>
      <c r="AM159" s="238"/>
      <c r="AN159" s="238"/>
      <c r="AO159" s="238"/>
      <c r="AP159" s="238"/>
      <c r="AQ159" s="238"/>
      <c r="AR159" s="238"/>
      <c r="AS159" s="238"/>
      <c r="AT159" s="238"/>
      <c r="AU159" s="238"/>
      <c r="AV159" s="238"/>
      <c r="AW159" s="238"/>
      <c r="AX159" s="238"/>
      <c r="AY159" s="238"/>
      <c r="AZ159" s="238"/>
      <c r="BA159" s="238"/>
      <c r="BB159" s="238"/>
    </row>
    <row r="160" spans="1:54" outlineLevel="2">
      <c r="A160" s="424"/>
      <c r="B160" s="135" t="s">
        <v>282</v>
      </c>
      <c r="C160" s="135"/>
      <c r="D160" s="135"/>
      <c r="E160" s="238"/>
      <c r="F160" s="238"/>
      <c r="G160" s="238"/>
      <c r="H160" s="238"/>
      <c r="I160" s="238"/>
      <c r="J160" s="238"/>
      <c r="K160" s="238"/>
      <c r="L160" s="238"/>
      <c r="M160" s="238"/>
      <c r="N160" s="238"/>
      <c r="O160" s="238"/>
      <c r="P160" s="238"/>
      <c r="Q160" s="238"/>
      <c r="R160" s="238"/>
      <c r="S160" s="238"/>
      <c r="T160" s="238"/>
      <c r="U160" s="238"/>
      <c r="V160" s="238"/>
      <c r="W160" s="238"/>
      <c r="X160" s="238"/>
      <c r="Y160" s="238"/>
      <c r="Z160" s="238"/>
      <c r="AA160" s="238"/>
      <c r="AB160" s="238"/>
      <c r="AC160" s="238"/>
      <c r="AD160" s="238"/>
      <c r="AE160" s="238"/>
      <c r="AF160" s="238"/>
      <c r="AG160" s="238"/>
      <c r="AH160" s="238"/>
      <c r="AI160" s="238"/>
      <c r="AJ160" s="238"/>
      <c r="AK160" s="238"/>
      <c r="AL160" s="238"/>
      <c r="AM160" s="238"/>
      <c r="AN160" s="238"/>
      <c r="AO160" s="238"/>
      <c r="AP160" s="238"/>
      <c r="AQ160" s="238"/>
      <c r="AR160" s="238"/>
      <c r="AS160" s="238"/>
      <c r="AT160" s="238"/>
      <c r="AU160" s="238"/>
      <c r="AV160" s="238"/>
      <c r="AW160" s="238"/>
      <c r="AX160" s="238"/>
      <c r="AY160" s="238"/>
      <c r="AZ160" s="238"/>
      <c r="BA160" s="238"/>
      <c r="BB160" s="238"/>
    </row>
    <row r="161" spans="1:54" outlineLevel="2">
      <c r="A161" s="424"/>
      <c r="B161" s="135" t="s">
        <v>285</v>
      </c>
      <c r="C161" s="135" t="s">
        <v>461</v>
      </c>
      <c r="D161" s="135" t="s">
        <v>469</v>
      </c>
      <c r="E161" s="321">
        <v>1.8936847692531535E-2</v>
      </c>
      <c r="F161" s="321">
        <v>1.9896223448566348E-2</v>
      </c>
      <c r="G161" s="321">
        <v>2.0905967691697742E-2</v>
      </c>
      <c r="H161" s="321">
        <v>2.196872483368946E-2</v>
      </c>
      <c r="I161" s="321">
        <v>2.3087278121400323E-2</v>
      </c>
      <c r="J161" s="321">
        <v>2.4264557933340043E-2</v>
      </c>
      <c r="K161" s="321">
        <v>2.4720979779941043E-2</v>
      </c>
      <c r="L161" s="321">
        <v>2.4867493139109353E-2</v>
      </c>
      <c r="M161" s="321">
        <v>2.5021698818786787E-2</v>
      </c>
      <c r="N161" s="321">
        <v>2.5184000685242101E-2</v>
      </c>
      <c r="O161" s="321">
        <v>2.5354823808747127E-2</v>
      </c>
      <c r="P161" s="321">
        <v>2.5534615576840787E-2</v>
      </c>
      <c r="Q161" s="321">
        <v>2.5712071373457161E-2</v>
      </c>
      <c r="R161" s="321">
        <v>2.5836595756692123E-2</v>
      </c>
      <c r="S161" s="321">
        <v>2.5967658085647265E-2</v>
      </c>
      <c r="T161" s="321">
        <v>2.6105601624375568E-2</v>
      </c>
      <c r="U161" s="321">
        <v>2.6243543810481097E-2</v>
      </c>
      <c r="V161" s="321">
        <v>2.635043557443199E-2</v>
      </c>
      <c r="W161" s="321">
        <v>2.646293961304768E-2</v>
      </c>
      <c r="X161" s="321">
        <v>2.6581350594846283E-2</v>
      </c>
      <c r="Y161" s="321">
        <v>2.6705978659713699E-2</v>
      </c>
      <c r="Z161" s="321">
        <v>2.6837150231217407E-2</v>
      </c>
      <c r="AA161" s="321">
        <v>2.6975208871570278E-2</v>
      </c>
      <c r="AB161" s="321">
        <v>2.7120516181483669E-2</v>
      </c>
      <c r="AC161" s="321">
        <v>0.24542170818123596</v>
      </c>
      <c r="AD161" s="321">
        <v>0.24559741706566007</v>
      </c>
      <c r="AE161" s="321">
        <v>0.24578235588033104</v>
      </c>
      <c r="AF161" s="321">
        <v>0.24597700947185561</v>
      </c>
      <c r="AG161" s="321">
        <v>0.24618188815582054</v>
      </c>
      <c r="AH161" s="321">
        <v>0.24639752905468121</v>
      </c>
      <c r="AI161" s="321">
        <v>0.24662449750593005</v>
      </c>
      <c r="AJ161" s="321">
        <v>0.24686338854423692</v>
      </c>
      <c r="AK161" s="321">
        <v>0.24711482846144542</v>
      </c>
      <c r="AL161" s="321">
        <v>0.2473794764485179</v>
      </c>
      <c r="AM161" s="321">
        <v>0.24765802632373071</v>
      </c>
      <c r="AN161" s="321">
        <v>0.24795120835165443</v>
      </c>
      <c r="AO161" s="321">
        <v>0.2482597911576826</v>
      </c>
      <c r="AP161" s="321">
        <v>0.24858458374313414</v>
      </c>
      <c r="AQ161" s="321">
        <v>0.24892643760620786</v>
      </c>
      <c r="AR161" s="321">
        <v>0.24928624897435259</v>
      </c>
      <c r="AS161" s="321">
        <v>0.24966496115390424</v>
      </c>
      <c r="AT161" s="321">
        <v>0.2500635670031493</v>
      </c>
      <c r="AU161" s="321">
        <v>0.25048311153530062</v>
      </c>
      <c r="AV161" s="321">
        <v>0.25092469465820788</v>
      </c>
      <c r="AW161" s="321">
        <v>0.25138947405798595</v>
      </c>
      <c r="AX161" s="321">
        <v>0.25187866823412097</v>
      </c>
      <c r="AY161" s="321">
        <v>0.25239355969401273</v>
      </c>
      <c r="AZ161" s="321">
        <v>0.25293549831532891</v>
      </c>
      <c r="BA161" s="321">
        <v>0.2535059048849797</v>
      </c>
      <c r="BB161" s="321">
        <v>0.25407759780493272</v>
      </c>
    </row>
    <row r="162" spans="1:54" outlineLevel="2">
      <c r="A162" s="424"/>
      <c r="B162" s="135" t="s">
        <v>285</v>
      </c>
      <c r="C162" s="135" t="s">
        <v>462</v>
      </c>
      <c r="D162" s="135" t="s">
        <v>470</v>
      </c>
      <c r="E162" s="321">
        <v>4.2081883761181174E-2</v>
      </c>
      <c r="F162" s="321">
        <v>4.4213829885703E-2</v>
      </c>
      <c r="G162" s="321">
        <v>4.6457705981550551E-2</v>
      </c>
      <c r="H162" s="321">
        <v>4.8819388519309913E-2</v>
      </c>
      <c r="I162" s="321">
        <v>5.1305062492000737E-2</v>
      </c>
      <c r="J162" s="321">
        <v>5.3921239851866747E-2</v>
      </c>
      <c r="K162" s="321">
        <v>5.4935510622091198E-2</v>
      </c>
      <c r="L162" s="321">
        <v>5.5261095864687457E-2</v>
      </c>
      <c r="M162" s="321">
        <v>5.5603775152859532E-2</v>
      </c>
      <c r="N162" s="321">
        <v>5.5964445967204679E-2</v>
      </c>
      <c r="O162" s="321">
        <v>5.6344052908326933E-2</v>
      </c>
      <c r="P162" s="321">
        <v>5.6743590170757335E-2</v>
      </c>
      <c r="Q162" s="321">
        <v>5.7137936385460358E-2</v>
      </c>
      <c r="R162" s="321">
        <v>5.741465723709361E-2</v>
      </c>
      <c r="S162" s="321">
        <v>5.7705906856993928E-2</v>
      </c>
      <c r="T162" s="321">
        <v>5.8012448054167935E-2</v>
      </c>
      <c r="U162" s="321">
        <v>5.8318986245513599E-2</v>
      </c>
      <c r="V162" s="321">
        <v>5.8556523498737752E-2</v>
      </c>
      <c r="W162" s="321">
        <v>5.880653247343931E-2</v>
      </c>
      <c r="X162" s="321">
        <v>5.9069667988547313E-2</v>
      </c>
      <c r="Y162" s="321">
        <v>5.9346619243808262E-2</v>
      </c>
      <c r="Z162" s="321">
        <v>5.9638111624927603E-2</v>
      </c>
      <c r="AA162" s="321">
        <v>5.99449086034895E-2</v>
      </c>
      <c r="AB162" s="321">
        <v>6.0267813736630392E-2</v>
      </c>
      <c r="AC162" s="321">
        <v>0.54538157373607954</v>
      </c>
      <c r="AD162" s="321">
        <v>0.54577203792368911</v>
      </c>
      <c r="AE162" s="321">
        <v>0.54618301306740202</v>
      </c>
      <c r="AF162" s="321">
        <v>0.54661557660412363</v>
      </c>
      <c r="AG162" s="321">
        <v>0.54707086256849002</v>
      </c>
      <c r="AH162" s="321">
        <v>0.54755006456595856</v>
      </c>
      <c r="AI162" s="321">
        <v>0.54805443890206695</v>
      </c>
      <c r="AJ162" s="321">
        <v>0.54858530787608228</v>
      </c>
      <c r="AK162" s="321">
        <v>0.54914406324765663</v>
      </c>
      <c r="AL162" s="321">
        <v>0.54973216988559515</v>
      </c>
      <c r="AM162" s="321">
        <v>0.55035116960829034</v>
      </c>
      <c r="AN162" s="321">
        <v>0.55100268522589879</v>
      </c>
      <c r="AO162" s="321">
        <v>0.55168842479485014</v>
      </c>
      <c r="AP162" s="321">
        <v>0.55241018609585391</v>
      </c>
      <c r="AQ162" s="321">
        <v>0.55316986134712864</v>
      </c>
      <c r="AR162" s="321">
        <v>0.55396944216522803</v>
      </c>
      <c r="AS162" s="321">
        <v>0.55481102478645383</v>
      </c>
      <c r="AT162" s="321">
        <v>0.55569681556255379</v>
      </c>
      <c r="AU162" s="321">
        <v>0.55662913674511283</v>
      </c>
      <c r="AV162" s="321">
        <v>0.55761043257379561</v>
      </c>
      <c r="AW162" s="321">
        <v>0.55864327568441319</v>
      </c>
      <c r="AX162" s="321">
        <v>0.55973037385360191</v>
      </c>
      <c r="AY162" s="321">
        <v>0.56087457709780675</v>
      </c>
      <c r="AZ162" s="321">
        <v>0.56207888514517546</v>
      </c>
      <c r="BA162" s="321">
        <v>0.5633464552999552</v>
      </c>
      <c r="BB162" s="321">
        <v>0.56461688401096211</v>
      </c>
    </row>
    <row r="163" spans="1:54" outlineLevel="2">
      <c r="A163" s="424"/>
      <c r="B163" s="135" t="s">
        <v>285</v>
      </c>
      <c r="C163" s="135"/>
      <c r="D163" s="135"/>
      <c r="E163" s="238"/>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row>
    <row r="164" spans="1:54" outlineLevel="2">
      <c r="A164" s="424"/>
      <c r="B164" s="135" t="s">
        <v>285</v>
      </c>
      <c r="C164" s="135"/>
      <c r="D164" s="135"/>
      <c r="E164" s="238"/>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row>
    <row r="165" spans="1:54" outlineLevel="2">
      <c r="A165" s="424"/>
      <c r="B165" s="135" t="s">
        <v>466</v>
      </c>
      <c r="C165" s="135"/>
      <c r="D165" s="135"/>
      <c r="E165" s="238"/>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row>
    <row r="166" spans="1:54" outlineLevel="2">
      <c r="A166" s="424"/>
      <c r="B166" s="135" t="s">
        <v>466</v>
      </c>
      <c r="C166" s="135"/>
      <c r="D166" s="135"/>
      <c r="E166" s="238"/>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row>
    <row r="167" spans="1:54" outlineLevel="2">
      <c r="A167" s="424"/>
      <c r="B167" s="135" t="s">
        <v>466</v>
      </c>
      <c r="C167" s="135"/>
      <c r="D167" s="135"/>
      <c r="E167" s="238"/>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row>
    <row r="168" spans="1:54" outlineLevel="2">
      <c r="A168" s="424"/>
      <c r="B168" s="135" t="s">
        <v>466</v>
      </c>
      <c r="C168" s="135"/>
      <c r="D168" s="135"/>
      <c r="E168" s="238"/>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row>
    <row r="169" spans="1:54" outlineLevel="2">
      <c r="A169" s="425"/>
      <c r="B169" s="135" t="s">
        <v>466</v>
      </c>
      <c r="C169" s="135"/>
      <c r="D169" s="135"/>
      <c r="E169" s="238"/>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row>
    <row r="170" spans="1:54" outlineLevel="1">
      <c r="B170" s="19"/>
      <c r="C170" s="19"/>
      <c r="D170" s="19"/>
      <c r="E170" s="15"/>
    </row>
    <row r="171" spans="1:54" outlineLevel="1">
      <c r="A171" s="4" t="s">
        <v>471</v>
      </c>
      <c r="B171" s="19"/>
      <c r="C171" s="19"/>
      <c r="D171" s="19"/>
      <c r="E171" s="130">
        <v>2027</v>
      </c>
      <c r="F171" s="130">
        <v>2028</v>
      </c>
      <c r="G171" s="130">
        <v>2029</v>
      </c>
      <c r="H171" s="130">
        <v>2030</v>
      </c>
      <c r="I171" s="130">
        <v>2031</v>
      </c>
      <c r="J171" s="130">
        <v>2032</v>
      </c>
      <c r="K171" s="130">
        <v>2033</v>
      </c>
      <c r="L171" s="130">
        <v>2034</v>
      </c>
      <c r="M171" s="130">
        <v>2035</v>
      </c>
      <c r="N171" s="130">
        <v>2036</v>
      </c>
      <c r="O171" s="130">
        <v>2037</v>
      </c>
      <c r="P171" s="130">
        <v>2038</v>
      </c>
      <c r="Q171" s="130">
        <v>2039</v>
      </c>
      <c r="R171" s="130">
        <v>2040</v>
      </c>
      <c r="S171" s="130">
        <v>2041</v>
      </c>
      <c r="T171" s="130">
        <v>2042</v>
      </c>
      <c r="U171" s="130">
        <v>2043</v>
      </c>
      <c r="V171" s="130">
        <v>2044</v>
      </c>
      <c r="W171" s="130">
        <v>2045</v>
      </c>
      <c r="X171" s="130">
        <v>2046</v>
      </c>
      <c r="Y171" s="130">
        <v>2047</v>
      </c>
      <c r="Z171" s="130">
        <v>2048</v>
      </c>
      <c r="AA171" s="130">
        <v>2049</v>
      </c>
      <c r="AB171" s="130">
        <v>2050</v>
      </c>
      <c r="AC171" s="130">
        <v>2051</v>
      </c>
      <c r="AD171" s="130">
        <v>2052</v>
      </c>
      <c r="AE171" s="130">
        <v>2053</v>
      </c>
      <c r="AF171" s="130">
        <v>2054</v>
      </c>
      <c r="AG171" s="130">
        <v>2055</v>
      </c>
      <c r="AH171" s="130">
        <v>2056</v>
      </c>
      <c r="AI171" s="130">
        <v>2057</v>
      </c>
      <c r="AJ171" s="130">
        <v>2058</v>
      </c>
      <c r="AK171" s="130">
        <v>2059</v>
      </c>
      <c r="AL171" s="130">
        <v>2060</v>
      </c>
      <c r="AM171" s="130">
        <v>2061</v>
      </c>
      <c r="AN171" s="130">
        <v>2062</v>
      </c>
      <c r="AO171" s="130">
        <v>2063</v>
      </c>
      <c r="AP171" s="130">
        <v>2064</v>
      </c>
      <c r="AQ171" s="130">
        <v>2065</v>
      </c>
      <c r="AR171" s="130">
        <v>2066</v>
      </c>
      <c r="AS171" s="130">
        <v>2067</v>
      </c>
      <c r="AT171" s="130">
        <v>2068</v>
      </c>
      <c r="AU171" s="130">
        <v>2069</v>
      </c>
      <c r="AV171" s="130">
        <v>2070</v>
      </c>
      <c r="AW171" s="130">
        <v>2071</v>
      </c>
      <c r="AX171" s="130">
        <v>2072</v>
      </c>
      <c r="AY171" s="130">
        <v>2073</v>
      </c>
      <c r="AZ171" s="130">
        <v>2074</v>
      </c>
      <c r="BA171" s="130">
        <v>2075</v>
      </c>
      <c r="BB171" s="130">
        <v>2076</v>
      </c>
    </row>
    <row r="172" spans="1:54" ht="12.75" customHeight="1" outlineLevel="2">
      <c r="A172" s="423" t="s">
        <v>472</v>
      </c>
      <c r="B172" s="135" t="s">
        <v>282</v>
      </c>
      <c r="C172" s="135" t="s">
        <v>385</v>
      </c>
      <c r="D172" s="135" t="s">
        <v>379</v>
      </c>
      <c r="E172" s="262">
        <f>-(E$158*'Fixed Data'!$B$25*'Fixed Data'!E$47*'Fixed Data'!$B$24*'Fixed Data'!$B$23+E$158*'Fixed Data'!$B$26)*'Fixed Data'!L44/10^6</f>
        <v>-6.1567168632509683E-4</v>
      </c>
      <c r="F172" s="262">
        <f>-(F$158*'Fixed Data'!$B$25*'Fixed Data'!F$47*'Fixed Data'!$B$24*'Fixed Data'!$B$23+F$158*'Fixed Data'!$B$26)*'Fixed Data'!M44/10^6</f>
        <v>-6.5373899034050725E-4</v>
      </c>
      <c r="G172" s="262">
        <f>-(G$158*'Fixed Data'!$B$25*'Fixed Data'!G$47*'Fixed Data'!$B$24*'Fixed Data'!$B$23+G$158*'Fixed Data'!$B$26)*'Fixed Data'!N44/10^6</f>
        <v>-6.9435220840930562E-4</v>
      </c>
      <c r="H172" s="262">
        <f>-(H$158*'Fixed Data'!$B$25*'Fixed Data'!H$47*'Fixed Data'!$B$24*'Fixed Data'!$B$23+H$158*'Fixed Data'!$B$26)*'Fixed Data'!O44/10^6</f>
        <v>-7.3768485347707759E-4</v>
      </c>
      <c r="I172" s="262">
        <f>-(I$158*'Fixed Data'!$B$25*'Fixed Data'!I$47*'Fixed Data'!$B$24*'Fixed Data'!$B$23+I$158*'Fixed Data'!$B$26)*'Fixed Data'!P44/10^6</f>
        <v>-7.8392231427250032E-4</v>
      </c>
      <c r="J172" s="262">
        <f>-(J$158*'Fixed Data'!$B$25*'Fixed Data'!J$47*'Fixed Data'!$B$24*'Fixed Data'!$B$23+J$158*'Fixed Data'!$B$26)*'Fixed Data'!Q44/10^6</f>
        <v>-8.3326266987908567E-4</v>
      </c>
      <c r="K172" s="262">
        <f>-(K$158*'Fixed Data'!$B$25*'Fixed Data'!K$47*'Fixed Data'!$B$24*'Fixed Data'!$B$23+K$158*'Fixed Data'!$B$26)*'Fixed Data'!R44/10^6</f>
        <v>-8.8598740379399366E-4</v>
      </c>
      <c r="L172" s="262">
        <f>-(L$158*'Fixed Data'!$B$25*'Fixed Data'!L$47*'Fixed Data'!$B$24*'Fixed Data'!$B$23+L$158*'Fixed Data'!$B$26)*'Fixed Data'!S44/10^6</f>
        <v>-9.4225864605672132E-4</v>
      </c>
      <c r="M172" s="262">
        <f>-(M$158*'Fixed Data'!$B$25*'Fixed Data'!M$47*'Fixed Data'!$B$24*'Fixed Data'!$B$23+M$158*'Fixed Data'!$B$26)*'Fixed Data'!T44/10^6</f>
        <v>-1.0023184205439663E-3</v>
      </c>
      <c r="N172" s="262">
        <f>-(N$158*'Fixed Data'!$B$25*'Fixed Data'!N$47*'Fixed Data'!$B$24*'Fixed Data'!$B$23+N$158*'Fixed Data'!$B$26)*'Fixed Data'!U44/10^6</f>
        <v>-1.0664253209556537E-3</v>
      </c>
      <c r="O172" s="262">
        <f>-(O$158*'Fixed Data'!$B$25*'Fixed Data'!O$47*'Fixed Data'!$B$24*'Fixed Data'!$B$23+O$158*'Fixed Data'!$B$26)*'Fixed Data'!V44/10^6</f>
        <v>-1.13485564655022E-3</v>
      </c>
      <c r="P172" s="262">
        <f>-(P$158*'Fixed Data'!$B$25*'Fixed Data'!P$47*'Fixed Data'!$B$24*'Fixed Data'!$B$23+P$158*'Fixed Data'!$B$26)*'Fixed Data'!W44/10^6</f>
        <v>-1.2079046158012465E-3</v>
      </c>
      <c r="Q172" s="262">
        <f>-(Q$158*'Fixed Data'!$B$25*'Fixed Data'!Q$47*'Fixed Data'!$B$24*'Fixed Data'!$B$23+Q$158*'Fixed Data'!$B$26)*'Fixed Data'!X44/10^6</f>
        <v>-1.2858876618036252E-3</v>
      </c>
      <c r="R172" s="262">
        <f>-(R$158*'Fixed Data'!$B$25*'Fixed Data'!R$47*'Fixed Data'!$B$24*'Fixed Data'!$B$23+R$158*'Fixed Data'!$B$26)*'Fixed Data'!Y44/10^6</f>
        <v>-1.3691418170275634E-3</v>
      </c>
      <c r="S172" s="262">
        <f>-(S$158*'Fixed Data'!$B$25*'Fixed Data'!S$47*'Fixed Data'!$B$24*'Fixed Data'!$B$23+S$158*'Fixed Data'!$B$26)*'Fixed Data'!Z44/10^6</f>
        <v>-1.4576991381377716E-3</v>
      </c>
      <c r="T172" s="262">
        <f>-(T$158*'Fixed Data'!$B$25*'Fixed Data'!T$47*'Fixed Data'!$B$24*'Fixed Data'!$B$23+T$158*'Fixed Data'!$B$26)*'Fixed Data'!AA44/10^6</f>
        <v>-1.5522298281488531E-3</v>
      </c>
      <c r="U172" s="262">
        <f>-(U$158*'Fixed Data'!$B$25*'Fixed Data'!U$47*'Fixed Data'!$B$24*'Fixed Data'!$B$23+U$158*'Fixed Data'!$B$26)*'Fixed Data'!AB44/10^6</f>
        <v>-1.6531406886546149E-3</v>
      </c>
      <c r="V172" s="262">
        <f>-(V$158*'Fixed Data'!$B$25*'Fixed Data'!V$47*'Fixed Data'!$B$24*'Fixed Data'!$B$23+V$158*'Fixed Data'!$B$26)*'Fixed Data'!AC44/10^6</f>
        <v>-1.7608662866807931E-3</v>
      </c>
      <c r="W172" s="262">
        <f>-(W$158*'Fixed Data'!$B$25*'Fixed Data'!W$47*'Fixed Data'!$B$24*'Fixed Data'!$B$23+W$158*'Fixed Data'!$B$26)*'Fixed Data'!AD44/10^6</f>
        <v>-1.8758708444868498E-3</v>
      </c>
      <c r="X172" s="262">
        <f>-(X$158*'Fixed Data'!$B$25*'Fixed Data'!X$47*'Fixed Data'!$B$24*'Fixed Data'!$B$23+X$158*'Fixed Data'!$B$26)*'Fixed Data'!AE44/10^6</f>
        <v>-1.9986502719118314E-3</v>
      </c>
      <c r="Y172" s="262">
        <f>-(Y$158*'Fixed Data'!$B$25*'Fixed Data'!Y$47*'Fixed Data'!$B$24*'Fixed Data'!$B$23+Y$158*'Fixed Data'!$B$26)*'Fixed Data'!AF44/10^6</f>
        <v>-2.1297343247177903E-3</v>
      </c>
      <c r="Z172" s="262">
        <f>-(Z$158*'Fixed Data'!$B$25*'Fixed Data'!Z$47*'Fixed Data'!$B$24*'Fixed Data'!$B$23+Z$158*'Fixed Data'!$B$26)*'Fixed Data'!AG44/10^6</f>
        <v>-2.2696889172306731E-3</v>
      </c>
      <c r="AA172" s="262">
        <f>-(AA$158*'Fixed Data'!$B$25*'Fixed Data'!AA$47*'Fixed Data'!$B$24*'Fixed Data'!$B$23+AA$158*'Fixed Data'!$B$26)*'Fixed Data'!AH44/10^6</f>
        <v>-2.4191185908165143E-3</v>
      </c>
      <c r="AB172" s="262">
        <f>-(AB$158*'Fixed Data'!$B$25*'Fixed Data'!AB$47*'Fixed Data'!$B$24*'Fixed Data'!$B$23+AB$158*'Fixed Data'!$B$26)*'Fixed Data'!AI44/10^6</f>
        <v>-2.5786691546772563E-3</v>
      </c>
      <c r="AC172" s="262">
        <f>-(AC$158*'Fixed Data'!$B$25*'Fixed Data'!AC$47*'Fixed Data'!$B$24*'Fixed Data'!$B$23+AC$158*'Fixed Data'!$B$26)*'Fixed Data'!AJ44/10^6</f>
        <v>-2.9842358455538795E-3</v>
      </c>
      <c r="AD172" s="262">
        <f>-(AD$158*'Fixed Data'!$B$25*'Fixed Data'!AD$47*'Fixed Data'!$B$24*'Fixed Data'!$B$23+AD$158*'Fixed Data'!$B$26)*'Fixed Data'!AK44/10^6</f>
        <v>-3.1799049630043532E-3</v>
      </c>
      <c r="AE172" s="262">
        <f>-(AE$158*'Fixed Data'!$B$25*'Fixed Data'!AE$47*'Fixed Data'!$B$24*'Fixed Data'!$B$23+AE$158*'Fixed Data'!$B$26)*'Fixed Data'!AL44/10^6</f>
        <v>-3.3882085439320493E-3</v>
      </c>
      <c r="AF172" s="262">
        <f>-(AF$158*'Fixed Data'!$B$25*'Fixed Data'!AF$47*'Fixed Data'!$B$24*'Fixed Data'!$B$23+AF$158*'Fixed Data'!$B$26)*'Fixed Data'!AM44/10^6</f>
        <v>-3.6097792284500961E-3</v>
      </c>
      <c r="AG172" s="262">
        <f>-(AG$158*'Fixed Data'!$B$25*'Fixed Data'!AG$47*'Fixed Data'!$B$24*'Fixed Data'!$B$23+AG$158*'Fixed Data'!$B$26)*'Fixed Data'!AN44/10^6</f>
        <v>-3.8453400069720042E-3</v>
      </c>
      <c r="AH172" s="262">
        <f>-(AH$158*'Fixed Data'!$B$25*'Fixed Data'!AH$47*'Fixed Data'!$B$24*'Fixed Data'!$B$23+AH$158*'Fixed Data'!$B$26)*'Fixed Data'!AO44/10^6</f>
        <v>-4.0957534962294088E-3</v>
      </c>
      <c r="AI172" s="262">
        <f>-(AI$158*'Fixed Data'!$B$25*'Fixed Data'!AI$47*'Fixed Data'!$B$24*'Fixed Data'!$B$23+AI$158*'Fixed Data'!$B$26)*'Fixed Data'!AP44/10^6</f>
        <v>-4.3621073089597584E-3</v>
      </c>
      <c r="AJ172" s="262">
        <f>-(AJ$158*'Fixed Data'!$B$25*'Fixed Data'!AJ$47*'Fixed Data'!$B$24*'Fixed Data'!$B$23+AJ$158*'Fixed Data'!$B$26)*'Fixed Data'!AQ44/10^6</f>
        <v>-4.6453042851664862E-3</v>
      </c>
      <c r="AK172" s="262">
        <f>-(AK$158*'Fixed Data'!$B$25*'Fixed Data'!AK$47*'Fixed Data'!$B$24*'Fixed Data'!$B$23+AK$158*'Fixed Data'!$B$26)*'Fixed Data'!AR44/10^6</f>
        <v>-4.9463570177415402E-3</v>
      </c>
      <c r="AL172" s="262">
        <f>-(AL$158*'Fixed Data'!$B$25*'Fixed Data'!AL$47*'Fixed Data'!$B$24*'Fixed Data'!$B$23+AL$158*'Fixed Data'!$B$26)*'Fixed Data'!AS44/10^6</f>
        <v>-5.2663720221445467E-3</v>
      </c>
      <c r="AM172" s="262">
        <f>-(AM$158*'Fixed Data'!$B$25*'Fixed Data'!AM$47*'Fixed Data'!$B$24*'Fixed Data'!$B$23+AM$158*'Fixed Data'!$B$26)*'Fixed Data'!AT44/10^6</f>
        <v>-5.6065323551242763E-3</v>
      </c>
      <c r="AN172" s="262">
        <f>-(AN$158*'Fixed Data'!$B$25*'Fixed Data'!AN$47*'Fixed Data'!$B$24*'Fixed Data'!$B$23+AN$158*'Fixed Data'!$B$26)*'Fixed Data'!AU44/10^6</f>
        <v>-5.9680803765211699E-3</v>
      </c>
      <c r="AO172" s="262">
        <f>-(AO$158*'Fixed Data'!$B$25*'Fixed Data'!AO$47*'Fixed Data'!$B$24*'Fixed Data'!$B$23+AO$158*'Fixed Data'!$B$26)*'Fixed Data'!AV44/10^6</f>
        <v>-6.3523131763169758E-3</v>
      </c>
      <c r="AP172" s="262">
        <f>-(AP$158*'Fixed Data'!$B$25*'Fixed Data'!AP$47*'Fixed Data'!$B$24*'Fixed Data'!$B$23+AP$158*'Fixed Data'!$B$26)*'Fixed Data'!AW44/10^6</f>
        <v>-6.7606220050236698E-3</v>
      </c>
      <c r="AQ172" s="262">
        <f>-(AQ$158*'Fixed Data'!$B$25*'Fixed Data'!AQ$47*'Fixed Data'!$B$24*'Fixed Data'!$B$23+AQ$158*'Fixed Data'!$B$26)*'Fixed Data'!AX44/10^6</f>
        <v>-7.1944842443827676E-3</v>
      </c>
      <c r="AR172" s="262">
        <f>-(AR$158*'Fixed Data'!$B$25*'Fixed Data'!AR$47*'Fixed Data'!$B$24*'Fixed Data'!$B$23+AR$158*'Fixed Data'!$B$26)*'Fixed Data'!AY44/10^6</f>
        <v>-7.6554628945731205E-3</v>
      </c>
      <c r="AS172" s="262">
        <f>-(AS$158*'Fixed Data'!$B$25*'Fixed Data'!AS$47*'Fixed Data'!$B$24*'Fixed Data'!$B$23+AS$158*'Fixed Data'!$B$26)*'Fixed Data'!AZ44/10^6</f>
        <v>-8.1452119108737561E-3</v>
      </c>
      <c r="AT172" s="262">
        <f>-(AT$158*'Fixed Data'!$B$25*'Fixed Data'!AT$47*'Fixed Data'!$B$24*'Fixed Data'!$B$23+AT$158*'Fixed Data'!$B$26)*'Fixed Data'!BA44/10^6</f>
        <v>-8.6654847562064683E-3</v>
      </c>
      <c r="AU172" s="262">
        <f>-(AU$158*'Fixed Data'!$B$25*'Fixed Data'!AU$47*'Fixed Data'!$B$24*'Fixed Data'!$B$23+AU$158*'Fixed Data'!$B$26)*'Fixed Data'!BB44/10^6</f>
        <v>-9.2181419911009609E-3</v>
      </c>
      <c r="AV172" s="262">
        <f>-(AV$158*'Fixed Data'!$B$25*'Fixed Data'!AV$47*'Fixed Data'!$B$24*'Fixed Data'!$B$23+AV$158*'Fixed Data'!$B$26)*'Fixed Data'!BC44/10^6</f>
        <v>-9.8051546719240008E-3</v>
      </c>
      <c r="AW172" s="262">
        <f>-(AW$158*'Fixed Data'!$B$25*'Fixed Data'!AW$47*'Fixed Data'!$B$24*'Fixed Data'!$B$23+AW$158*'Fixed Data'!$B$26)*'Fixed Data'!BD44/10^6</f>
        <v>-1.0428610856861179E-2</v>
      </c>
      <c r="AX172" s="262">
        <f>-(AX$158*'Fixed Data'!$B$25*'Fixed Data'!AX$47*'Fixed Data'!$B$24*'Fixed Data'!$B$23+AX$158*'Fixed Data'!$B$26)*'Fixed Data'!BE44/10^6</f>
        <v>-1.1090723211664053E-2</v>
      </c>
      <c r="AY172" s="262">
        <f>-(AY$158*'Fixed Data'!$B$25*'Fixed Data'!AY$47*'Fixed Data'!$B$24*'Fixed Data'!$B$23+AY$158*'Fixed Data'!$B$26)*'Fixed Data'!BF44/10^6</f>
        <v>-1.179383664191384E-2</v>
      </c>
      <c r="AZ172" s="262">
        <f>-(AZ$158*'Fixed Data'!$B$25*'Fixed Data'!AZ$47*'Fixed Data'!$B$24*'Fixed Data'!$B$23+AZ$158*'Fixed Data'!$B$26)*'Fixed Data'!BG44/10^6</f>
        <v>-1.2540435795164893E-2</v>
      </c>
      <c r="BA172" s="262">
        <f>-(BA$158*'Fixed Data'!$B$25*'Fixed Data'!BA$47*'Fixed Data'!$B$24*'Fixed Data'!$B$23+BA$158*'Fixed Data'!$B$26)*'Fixed Data'!BH44/10^6</f>
        <v>-1.333315298496914E-2</v>
      </c>
      <c r="BB172" s="262">
        <f>-(BB$158*'Fixed Data'!$B$25*'Fixed Data'!BB$47*'Fixed Data'!$B$24*'Fixed Data'!$B$23+BB$158*'Fixed Data'!$B$26)*'Fixed Data'!BI44/10^6</f>
        <v>-1.4174373467581585E-2</v>
      </c>
    </row>
    <row r="173" spans="1:54" outlineLevel="2">
      <c r="A173" s="424"/>
      <c r="B173" s="135" t="s">
        <v>282</v>
      </c>
      <c r="C173" s="135"/>
      <c r="D173" s="135" t="s">
        <v>379</v>
      </c>
      <c r="E173" s="282"/>
      <c r="F173" s="279"/>
      <c r="G173" s="279"/>
      <c r="H173" s="279"/>
      <c r="I173" s="279"/>
      <c r="J173" s="279"/>
      <c r="K173" s="279"/>
      <c r="L173" s="279"/>
      <c r="M173" s="279"/>
      <c r="N173" s="279"/>
      <c r="O173" s="279"/>
      <c r="P173" s="279"/>
      <c r="Q173" s="279"/>
      <c r="R173" s="279"/>
      <c r="S173" s="279"/>
      <c r="T173" s="279"/>
      <c r="U173" s="279"/>
      <c r="V173" s="279"/>
      <c r="W173" s="279"/>
      <c r="X173" s="279"/>
      <c r="Y173" s="279"/>
      <c r="Z173" s="279"/>
      <c r="AA173" s="279"/>
      <c r="AB173" s="279"/>
      <c r="AC173" s="279"/>
      <c r="AD173" s="279"/>
      <c r="AE173" s="279"/>
      <c r="AF173" s="279"/>
      <c r="AG173" s="279"/>
      <c r="AH173" s="279"/>
      <c r="AI173" s="279"/>
      <c r="AJ173" s="279"/>
      <c r="AK173" s="279"/>
      <c r="AL173" s="279"/>
      <c r="AM173" s="279"/>
      <c r="AN173" s="279"/>
      <c r="AO173" s="279"/>
      <c r="AP173" s="279"/>
      <c r="AQ173" s="279"/>
      <c r="AR173" s="279"/>
      <c r="AS173" s="279"/>
      <c r="AT173" s="279"/>
      <c r="AU173" s="279"/>
      <c r="AV173" s="279"/>
      <c r="AW173" s="279"/>
      <c r="AX173" s="279"/>
      <c r="AY173" s="279"/>
      <c r="AZ173" s="279"/>
      <c r="BA173" s="279"/>
      <c r="BB173" s="279"/>
    </row>
    <row r="174" spans="1:54" outlineLevel="2">
      <c r="A174" s="425"/>
      <c r="B174" s="135" t="s">
        <v>282</v>
      </c>
      <c r="C174" s="135"/>
      <c r="D174" s="135" t="s">
        <v>379</v>
      </c>
      <c r="E174" s="282"/>
      <c r="F174" s="279"/>
      <c r="G174" s="279"/>
      <c r="H174" s="279"/>
      <c r="I174" s="279"/>
      <c r="J174" s="279"/>
      <c r="K174" s="279"/>
      <c r="L174" s="279"/>
      <c r="M174" s="279"/>
      <c r="N174" s="279"/>
      <c r="O174" s="279"/>
      <c r="P174" s="279"/>
      <c r="Q174" s="279"/>
      <c r="R174" s="279"/>
      <c r="S174" s="279"/>
      <c r="T174" s="279"/>
      <c r="U174" s="279"/>
      <c r="V174" s="279"/>
      <c r="W174" s="279"/>
      <c r="X174" s="279"/>
      <c r="Y174" s="279"/>
      <c r="Z174" s="279"/>
      <c r="AA174" s="279"/>
      <c r="AB174" s="279"/>
      <c r="AC174" s="279"/>
      <c r="AD174" s="279"/>
      <c r="AE174" s="279"/>
      <c r="AF174" s="279"/>
      <c r="AG174" s="279"/>
      <c r="AH174" s="279"/>
      <c r="AI174" s="279"/>
      <c r="AJ174" s="279"/>
      <c r="AK174" s="279"/>
      <c r="AL174" s="279"/>
      <c r="AM174" s="279"/>
      <c r="AN174" s="279"/>
      <c r="AO174" s="279"/>
      <c r="AP174" s="279"/>
      <c r="AQ174" s="279"/>
      <c r="AR174" s="279"/>
      <c r="AS174" s="279"/>
      <c r="AT174" s="279"/>
      <c r="AU174" s="279"/>
      <c r="AV174" s="279"/>
      <c r="AW174" s="279"/>
      <c r="AX174" s="279"/>
      <c r="AY174" s="279"/>
      <c r="AZ174" s="279"/>
      <c r="BA174" s="279"/>
      <c r="BB174" s="279"/>
    </row>
    <row r="175" spans="1:54" outlineLevel="2">
      <c r="B175" s="135"/>
      <c r="C175" s="135"/>
      <c r="D175" s="135"/>
      <c r="E175" s="263"/>
      <c r="F175" s="137"/>
      <c r="G175" s="137"/>
      <c r="H175" s="137"/>
      <c r="I175" s="137"/>
      <c r="J175" s="137"/>
      <c r="K175" s="137"/>
      <c r="L175" s="137"/>
      <c r="M175" s="137"/>
      <c r="N175" s="137"/>
      <c r="O175" s="137"/>
      <c r="P175" s="137"/>
      <c r="Q175" s="137"/>
      <c r="R175" s="137"/>
      <c r="S175" s="137"/>
      <c r="T175" s="137"/>
      <c r="U175" s="137"/>
      <c r="V175" s="137"/>
      <c r="W175" s="137"/>
      <c r="X175" s="137"/>
      <c r="Y175" s="137"/>
      <c r="Z175" s="137"/>
      <c r="AA175" s="137"/>
      <c r="AB175" s="137"/>
      <c r="AC175" s="137"/>
      <c r="AD175" s="137"/>
      <c r="AE175" s="137"/>
      <c r="AF175" s="137"/>
      <c r="AG175" s="137"/>
      <c r="AH175" s="137"/>
      <c r="AI175" s="137"/>
      <c r="AJ175" s="137"/>
      <c r="AK175" s="137"/>
      <c r="AL175" s="137"/>
      <c r="AM175" s="137"/>
      <c r="AN175" s="137"/>
      <c r="AO175" s="137"/>
      <c r="AP175" s="137"/>
      <c r="AQ175" s="137"/>
      <c r="AR175" s="137"/>
      <c r="AS175" s="137"/>
      <c r="AT175" s="137"/>
      <c r="AU175" s="137"/>
      <c r="AV175" s="137"/>
      <c r="AW175" s="137"/>
      <c r="AX175" s="137"/>
      <c r="AY175" s="137"/>
      <c r="AZ175" s="137"/>
      <c r="BA175" s="137"/>
      <c r="BB175" s="137"/>
    </row>
    <row r="176" spans="1:54" ht="12.75" customHeight="1" outlineLevel="2">
      <c r="A176" s="423" t="s">
        <v>473</v>
      </c>
      <c r="B176" s="135" t="s">
        <v>282</v>
      </c>
      <c r="C176" s="135" t="s">
        <v>385</v>
      </c>
      <c r="D176" s="135" t="s">
        <v>379</v>
      </c>
      <c r="E176" s="262">
        <f>-(E$158*'Fixed Data'!$B$25*'Fixed Data'!E$47*'Fixed Data'!$B$24*'Fixed Data'!$B$23+E$158*'Fixed Data'!$B$26)*'Fixed Data'!L46/10^6</f>
        <v>-1.8470150585377827E-3</v>
      </c>
      <c r="F176" s="262">
        <f>-(F$158*'Fixed Data'!$B$25*'Fixed Data'!F$47*'Fixed Data'!$B$24*'Fixed Data'!$B$23+F$158*'Fixed Data'!$B$26)*'Fixed Data'!M46/10^6</f>
        <v>-1.9612169705639304E-3</v>
      </c>
      <c r="G176" s="262">
        <f>-(G$158*'Fixed Data'!$B$25*'Fixed Data'!G$47*'Fixed Data'!$B$24*'Fixed Data'!$B$23+G$158*'Fixed Data'!$B$26)*'Fixed Data'!N46/10^6</f>
        <v>-2.0830566252279174E-3</v>
      </c>
      <c r="H176" s="262">
        <f>-(H$158*'Fixed Data'!$B$25*'Fixed Data'!H$47*'Fixed Data'!$B$24*'Fixed Data'!$B$23+H$158*'Fixed Data'!$B$26)*'Fixed Data'!O46/10^6</f>
        <v>-2.213054560431233E-3</v>
      </c>
      <c r="I176" s="262">
        <f>-(I$158*'Fixed Data'!$B$25*'Fixed Data'!I$47*'Fixed Data'!$B$24*'Fixed Data'!$B$23+I$158*'Fixed Data'!$B$26)*'Fixed Data'!P46/10^6</f>
        <v>-2.3517669428175011E-3</v>
      </c>
      <c r="J176" s="262">
        <f>-(J$158*'Fixed Data'!$B$25*'Fixed Data'!J$47*'Fixed Data'!$B$24*'Fixed Data'!$B$23+J$158*'Fixed Data'!$B$26)*'Fixed Data'!Q46/10^6</f>
        <v>-2.4997880090882221E-3</v>
      </c>
      <c r="K176" s="262">
        <f>-(K$158*'Fixed Data'!$B$25*'Fixed Data'!K$47*'Fixed Data'!$B$24*'Fixed Data'!$B$23+K$158*'Fixed Data'!$B$26)*'Fixed Data'!R46/10^6</f>
        <v>-2.6579622113819812E-3</v>
      </c>
      <c r="L176" s="262">
        <f>-(L$158*'Fixed Data'!$B$25*'Fixed Data'!L$47*'Fixed Data'!$B$24*'Fixed Data'!$B$23+L$158*'Fixed Data'!$B$26)*'Fixed Data'!S46/10^6</f>
        <v>-2.8267759381701641E-3</v>
      </c>
      <c r="M176" s="262">
        <f>-(M$158*'Fixed Data'!$B$25*'Fixed Data'!M$47*'Fixed Data'!$B$24*'Fixed Data'!$B$23+M$158*'Fixed Data'!$B$26)*'Fixed Data'!T46/10^6</f>
        <v>-3.0069552610007492E-3</v>
      </c>
      <c r="N176" s="262">
        <f>-(N$158*'Fixed Data'!$B$25*'Fixed Data'!N$47*'Fixed Data'!$B$24*'Fixed Data'!$B$23+N$158*'Fixed Data'!$B$26)*'Fixed Data'!U46/10^6</f>
        <v>-3.1992759622055163E-3</v>
      </c>
      <c r="O176" s="262">
        <f>-(O$158*'Fixed Data'!$B$25*'Fixed Data'!O$47*'Fixed Data'!$B$24*'Fixed Data'!$B$23+O$158*'Fixed Data'!$B$26)*'Fixed Data'!V46/10^6</f>
        <v>-3.4045669396506597E-3</v>
      </c>
      <c r="P176" s="262">
        <f>-(P$158*'Fixed Data'!$B$25*'Fixed Data'!P$47*'Fixed Data'!$B$24*'Fixed Data'!$B$23+P$158*'Fixed Data'!$B$26)*'Fixed Data'!W46/10^6</f>
        <v>-3.623713848130628E-3</v>
      </c>
      <c r="Q176" s="262">
        <f>-(Q$158*'Fixed Data'!$B$25*'Fixed Data'!Q$47*'Fixed Data'!$B$24*'Fixed Data'!$B$23+Q$158*'Fixed Data'!$B$26)*'Fixed Data'!X46/10^6</f>
        <v>-3.8576629854108757E-3</v>
      </c>
      <c r="R176" s="262">
        <f>-(R$158*'Fixed Data'!$B$25*'Fixed Data'!R$47*'Fixed Data'!$B$24*'Fixed Data'!$B$23+R$158*'Fixed Data'!$B$26)*'Fixed Data'!Y46/10^6</f>
        <v>-4.1074254510826899E-3</v>
      </c>
      <c r="S176" s="262">
        <f>-(S$158*'Fixed Data'!$B$25*'Fixed Data'!S$47*'Fixed Data'!$B$24*'Fixed Data'!$B$23+S$158*'Fixed Data'!$B$26)*'Fixed Data'!Z46/10^6</f>
        <v>-4.3730974135748023E-3</v>
      </c>
      <c r="T176" s="262">
        <f>-(T$158*'Fixed Data'!$B$25*'Fixed Data'!T$47*'Fixed Data'!$B$24*'Fixed Data'!$B$23+T$158*'Fixed Data'!$B$26)*'Fixed Data'!AA46/10^6</f>
        <v>-4.6566894835668648E-3</v>
      </c>
      <c r="U176" s="262">
        <f>-(U$158*'Fixed Data'!$B$25*'Fixed Data'!U$47*'Fixed Data'!$B$24*'Fixed Data'!$B$23+U$158*'Fixed Data'!$B$26)*'Fixed Data'!AB46/10^6</f>
        <v>-4.9594220668868821E-3</v>
      </c>
      <c r="V176" s="262">
        <f>-(V$158*'Fixed Data'!$B$25*'Fixed Data'!V$47*'Fixed Data'!$B$24*'Fixed Data'!$B$23+V$158*'Fixed Data'!$B$26)*'Fixed Data'!AC46/10^6</f>
        <v>-5.2825988590737213E-3</v>
      </c>
      <c r="W176" s="262">
        <f>-(W$158*'Fixed Data'!$B$25*'Fixed Data'!W$47*'Fixed Data'!$B$24*'Fixed Data'!$B$23+W$158*'Fixed Data'!$B$26)*'Fixed Data'!AD46/10^6</f>
        <v>-5.6276125334605506E-3</v>
      </c>
      <c r="X176" s="262">
        <f>-(X$158*'Fixed Data'!$B$25*'Fixed Data'!X$47*'Fixed Data'!$B$24*'Fixed Data'!$B$23+X$158*'Fixed Data'!$B$26)*'Fixed Data'!AE46/10^6</f>
        <v>-5.9959508157354947E-3</v>
      </c>
      <c r="Y176" s="262">
        <f>-(Y$158*'Fixed Data'!$B$25*'Fixed Data'!Y$47*'Fixed Data'!$B$24*'Fixed Data'!$B$23+Y$158*'Fixed Data'!$B$26)*'Fixed Data'!AF46/10^6</f>
        <v>-6.3892029741533709E-3</v>
      </c>
      <c r="Z176" s="262">
        <f>-(Z$158*'Fixed Data'!$B$25*'Fixed Data'!Z$47*'Fixed Data'!$B$24*'Fixed Data'!$B$23+Z$158*'Fixed Data'!$B$26)*'Fixed Data'!AG46/10^6</f>
        <v>-6.8090667505156443E-3</v>
      </c>
      <c r="AA176" s="262">
        <f>-(AA$158*'Fixed Data'!$B$25*'Fixed Data'!AA$47*'Fixed Data'!$B$24*'Fixed Data'!$B$23+AA$158*'Fixed Data'!$B$26)*'Fixed Data'!AH46/10^6</f>
        <v>-7.2573557736848376E-3</v>
      </c>
      <c r="AB176" s="262">
        <f>-(AB$158*'Fixed Data'!$B$25*'Fixed Data'!AB$47*'Fixed Data'!$B$24*'Fixed Data'!$B$23+AB$158*'Fixed Data'!$B$26)*'Fixed Data'!AI46/10^6</f>
        <v>-7.7360074640317683E-3</v>
      </c>
      <c r="AC176" s="262">
        <f>-(AC$158*'Fixed Data'!$B$25*'Fixed Data'!AC$47*'Fixed Data'!$B$24*'Fixed Data'!$B$23+AC$158*'Fixed Data'!$B$26)*'Fixed Data'!AJ46/10^6</f>
        <v>-8.9527075367462159E-3</v>
      </c>
      <c r="AD176" s="262">
        <f>-(AD$158*'Fixed Data'!$B$25*'Fixed Data'!AD$47*'Fixed Data'!$B$24*'Fixed Data'!$B$23+AD$158*'Fixed Data'!$B$26)*'Fixed Data'!AK46/10^6</f>
        <v>-9.5397148892034638E-3</v>
      </c>
      <c r="AE176" s="262">
        <f>-(AE$158*'Fixed Data'!$B$25*'Fixed Data'!AE$47*'Fixed Data'!$B$24*'Fixed Data'!$B$23+AE$158*'Fixed Data'!$B$26)*'Fixed Data'!AL46/10^6</f>
        <v>-1.0164625632126143E-2</v>
      </c>
      <c r="AF176" s="262">
        <f>-(AF$158*'Fixed Data'!$B$25*'Fixed Data'!AF$47*'Fixed Data'!$B$24*'Fixed Data'!$B$23+AF$158*'Fixed Data'!$B$26)*'Fixed Data'!AM46/10^6</f>
        <v>-1.0829337685865484E-2</v>
      </c>
      <c r="AG176" s="262">
        <f>-(AG$158*'Fixed Data'!$B$25*'Fixed Data'!AG$47*'Fixed Data'!$B$24*'Fixed Data'!$B$23+AG$158*'Fixed Data'!$B$26)*'Fixed Data'!AN46/10^6</f>
        <v>-1.1536020021311631E-2</v>
      </c>
      <c r="AH176" s="262">
        <f>-(AH$158*'Fixed Data'!$B$25*'Fixed Data'!AH$47*'Fixed Data'!$B$24*'Fixed Data'!$B$23+AH$158*'Fixed Data'!$B$26)*'Fixed Data'!AO46/10^6</f>
        <v>-1.2287260489207178E-2</v>
      </c>
      <c r="AI176" s="262">
        <f>-(AI$158*'Fixed Data'!$B$25*'Fixed Data'!AI$47*'Fixed Data'!$B$24*'Fixed Data'!$B$23+AI$158*'Fixed Data'!$B$26)*'Fixed Data'!AP46/10^6</f>
        <v>-1.3086321927508473E-2</v>
      </c>
      <c r="AJ176" s="262">
        <f>-(AJ$158*'Fixed Data'!$B$25*'Fixed Data'!AJ$47*'Fixed Data'!$B$24*'Fixed Data'!$B$23+AJ$158*'Fixed Data'!$B$26)*'Fixed Data'!AQ46/10^6</f>
        <v>-1.3935912856226678E-2</v>
      </c>
      <c r="AK176" s="262">
        <f>-(AK$158*'Fixed Data'!$B$25*'Fixed Data'!AK$47*'Fixed Data'!$B$24*'Fixed Data'!$B$23+AK$158*'Fixed Data'!$B$26)*'Fixed Data'!AR46/10^6</f>
        <v>-1.4839071054041092E-2</v>
      </c>
      <c r="AL176" s="262">
        <f>-(AL$158*'Fixed Data'!$B$25*'Fixed Data'!AL$47*'Fixed Data'!$B$24*'Fixed Data'!$B$23+AL$158*'Fixed Data'!$B$26)*'Fixed Data'!AS46/10^6</f>
        <v>-1.579911606734347E-2</v>
      </c>
      <c r="AM176" s="262">
        <f>-(AM$158*'Fixed Data'!$B$25*'Fixed Data'!AM$47*'Fixed Data'!$B$24*'Fixed Data'!$B$23+AM$158*'Fixed Data'!$B$26)*'Fixed Data'!AT46/10^6</f>
        <v>-1.6819597066412176E-2</v>
      </c>
      <c r="AN176" s="262">
        <f>-(AN$158*'Fixed Data'!$B$25*'Fixed Data'!AN$47*'Fixed Data'!$B$24*'Fixed Data'!$B$23+AN$158*'Fixed Data'!$B$26)*'Fixed Data'!AU46/10^6</f>
        <v>-1.7904241130730986E-2</v>
      </c>
      <c r="AO176" s="262">
        <f>-(AO$158*'Fixed Data'!$B$25*'Fixed Data'!AO$47*'Fixed Data'!$B$24*'Fixed Data'!$B$23+AO$158*'Fixed Data'!$B$26)*'Fixed Data'!AV46/10^6</f>
        <v>-1.905693953025259E-2</v>
      </c>
      <c r="AP176" s="262">
        <f>-(AP$158*'Fixed Data'!$B$25*'Fixed Data'!AP$47*'Fixed Data'!$B$24*'Fixed Data'!$B$23+AP$158*'Fixed Data'!$B$26)*'Fixed Data'!AW46/10^6</f>
        <v>-2.028186601651839E-2</v>
      </c>
      <c r="AQ176" s="262">
        <f>-(AQ$158*'Fixed Data'!$B$25*'Fixed Data'!AQ$47*'Fixed Data'!$B$24*'Fixed Data'!$B$23+AQ$158*'Fixed Data'!$B$26)*'Fixed Data'!AX46/10^6</f>
        <v>-2.1583452734755756E-2</v>
      </c>
      <c r="AR176" s="262">
        <f>-(AR$158*'Fixed Data'!$B$25*'Fixed Data'!AR$47*'Fixed Data'!$B$24*'Fixed Data'!$B$23+AR$158*'Fixed Data'!$B$26)*'Fixed Data'!AY46/10^6</f>
        <v>-2.2966388685500709E-2</v>
      </c>
      <c r="AS176" s="262">
        <f>-(AS$158*'Fixed Data'!$B$25*'Fixed Data'!AS$47*'Fixed Data'!$B$24*'Fixed Data'!$B$23+AS$158*'Fixed Data'!$B$26)*'Fixed Data'!AZ46/10^6</f>
        <v>-2.4435635734587825E-2</v>
      </c>
      <c r="AT176" s="262">
        <f>-(AT$158*'Fixed Data'!$B$25*'Fixed Data'!AT$47*'Fixed Data'!$B$24*'Fixed Data'!$B$23+AT$158*'Fixed Data'!$B$26)*'Fixed Data'!BA46/10^6</f>
        <v>-2.5996454270785754E-2</v>
      </c>
      <c r="AU176" s="262">
        <f>-(AU$158*'Fixed Data'!$B$25*'Fixed Data'!AU$47*'Fixed Data'!$B$24*'Fixed Data'!$B$23+AU$158*'Fixed Data'!$B$26)*'Fixed Data'!BB46/10^6</f>
        <v>-2.7654425975685144E-2</v>
      </c>
      <c r="AV176" s="262">
        <f>-(AV$158*'Fixed Data'!$B$25*'Fixed Data'!AV$47*'Fixed Data'!$B$24*'Fixed Data'!$B$23+AV$158*'Fixed Data'!$B$26)*'Fixed Data'!BC46/10^6</f>
        <v>-2.9415464018386996E-2</v>
      </c>
      <c r="AW176" s="262">
        <f>-(AW$158*'Fixed Data'!$B$25*'Fixed Data'!AW$47*'Fixed Data'!$B$24*'Fixed Data'!$B$23+AW$158*'Fixed Data'!$B$26)*'Fixed Data'!BD46/10^6</f>
        <v>-3.128583257344883E-2</v>
      </c>
      <c r="AX176" s="262">
        <f>-(AX$158*'Fixed Data'!$B$25*'Fixed Data'!AX$47*'Fixed Data'!$B$24*'Fixed Data'!$B$23+AX$158*'Fixed Data'!$B$26)*'Fixed Data'!BE46/10^6</f>
        <v>-3.3272169638126556E-2</v>
      </c>
      <c r="AY176" s="262">
        <f>-(AY$158*'Fixed Data'!$B$25*'Fixed Data'!AY$47*'Fixed Data'!$B$24*'Fixed Data'!$B$23+AY$158*'Fixed Data'!$B$26)*'Fixed Data'!BF46/10^6</f>
        <v>-3.5381509929165486E-2</v>
      </c>
      <c r="AZ176" s="262">
        <f>-(AZ$158*'Fixed Data'!$B$25*'Fixed Data'!AZ$47*'Fixed Data'!$B$24*'Fixed Data'!$B$23+AZ$158*'Fixed Data'!$B$26)*'Fixed Data'!BG46/10^6</f>
        <v>-3.7621307389229988E-2</v>
      </c>
      <c r="BA176" s="262">
        <f>-(BA$158*'Fixed Data'!$B$25*'Fixed Data'!BA$47*'Fixed Data'!$B$24*'Fixed Data'!$B$23+BA$158*'Fixed Data'!$B$26)*'Fixed Data'!BH46/10^6</f>
        <v>-3.9999458958977246E-2</v>
      </c>
      <c r="BB176" s="262">
        <f>-(BB$158*'Fixed Data'!$B$25*'Fixed Data'!BB$47*'Fixed Data'!$B$24*'Fixed Data'!$B$23+BB$158*'Fixed Data'!$B$26)*'Fixed Data'!BI46/10^6</f>
        <v>-4.2523120407173716E-2</v>
      </c>
    </row>
    <row r="177" spans="1:54" outlineLevel="2">
      <c r="A177" s="424"/>
      <c r="B177" s="135" t="s">
        <v>282</v>
      </c>
      <c r="C177" s="135"/>
      <c r="D177" s="135" t="s">
        <v>379</v>
      </c>
      <c r="E177" s="282"/>
      <c r="F177" s="279"/>
      <c r="G177" s="279"/>
      <c r="H177" s="279"/>
      <c r="I177" s="279"/>
      <c r="J177" s="279"/>
      <c r="K177" s="279"/>
      <c r="L177" s="279"/>
      <c r="M177" s="279"/>
      <c r="N177" s="279"/>
      <c r="O177" s="279"/>
      <c r="P177" s="279"/>
      <c r="Q177" s="279"/>
      <c r="R177" s="279"/>
      <c r="S177" s="279"/>
      <c r="T177" s="279"/>
      <c r="U177" s="279"/>
      <c r="V177" s="279"/>
      <c r="W177" s="279"/>
      <c r="X177" s="279"/>
      <c r="Y177" s="279"/>
      <c r="Z177" s="279"/>
      <c r="AA177" s="279"/>
      <c r="AB177" s="279"/>
      <c r="AC177" s="279"/>
      <c r="AD177" s="279"/>
      <c r="AE177" s="279"/>
      <c r="AF177" s="279"/>
      <c r="AG177" s="279"/>
      <c r="AH177" s="279"/>
      <c r="AI177" s="279"/>
      <c r="AJ177" s="279"/>
      <c r="AK177" s="279"/>
      <c r="AL177" s="279"/>
      <c r="AM177" s="279"/>
      <c r="AN177" s="279"/>
      <c r="AO177" s="279"/>
      <c r="AP177" s="279"/>
      <c r="AQ177" s="279"/>
      <c r="AR177" s="279"/>
      <c r="AS177" s="279"/>
      <c r="AT177" s="279"/>
      <c r="AU177" s="279"/>
      <c r="AV177" s="279"/>
      <c r="AW177" s="279"/>
      <c r="AX177" s="279"/>
      <c r="AY177" s="279"/>
      <c r="AZ177" s="279"/>
      <c r="BA177" s="279"/>
      <c r="BB177" s="279"/>
    </row>
    <row r="178" spans="1:54" outlineLevel="2">
      <c r="A178" s="425"/>
      <c r="B178" s="135" t="s">
        <v>282</v>
      </c>
      <c r="C178" s="135"/>
      <c r="D178" s="135" t="s">
        <v>379</v>
      </c>
      <c r="E178" s="282"/>
      <c r="F178" s="279"/>
      <c r="G178" s="279"/>
      <c r="H178" s="279"/>
      <c r="I178" s="279"/>
      <c r="J178" s="279"/>
      <c r="K178" s="279"/>
      <c r="L178" s="279"/>
      <c r="M178" s="279"/>
      <c r="N178" s="279"/>
      <c r="O178" s="279"/>
      <c r="P178" s="279"/>
      <c r="Q178" s="279"/>
      <c r="R178" s="279"/>
      <c r="S178" s="279"/>
      <c r="T178" s="279"/>
      <c r="U178" s="279"/>
      <c r="V178" s="279"/>
      <c r="W178" s="279"/>
      <c r="X178" s="279"/>
      <c r="Y178" s="279"/>
      <c r="Z178" s="279"/>
      <c r="AA178" s="279"/>
      <c r="AB178" s="279"/>
      <c r="AC178" s="279"/>
      <c r="AD178" s="279"/>
      <c r="AE178" s="279"/>
      <c r="AF178" s="279"/>
      <c r="AG178" s="279"/>
      <c r="AH178" s="279"/>
      <c r="AI178" s="279"/>
      <c r="AJ178" s="279"/>
      <c r="AK178" s="279"/>
      <c r="AL178" s="279"/>
      <c r="AM178" s="279"/>
      <c r="AN178" s="279"/>
      <c r="AO178" s="279"/>
      <c r="AP178" s="279"/>
      <c r="AQ178" s="279"/>
      <c r="AR178" s="279"/>
      <c r="AS178" s="279"/>
      <c r="AT178" s="279"/>
      <c r="AU178" s="279"/>
      <c r="AV178" s="279"/>
      <c r="AW178" s="279"/>
      <c r="AX178" s="279"/>
      <c r="AY178" s="279"/>
      <c r="AZ178" s="279"/>
      <c r="BA178" s="279"/>
      <c r="BB178" s="279"/>
    </row>
    <row r="179" spans="1:54" outlineLevel="1">
      <c r="B179" s="19"/>
      <c r="C179" s="19"/>
      <c r="D179" s="19"/>
      <c r="E179" s="15"/>
    </row>
    <row r="180" spans="1:54" outlineLevel="1">
      <c r="B180" s="19"/>
      <c r="C180" s="19"/>
      <c r="D180" s="19"/>
      <c r="E180" s="15"/>
    </row>
    <row r="181" spans="1:54">
      <c r="B181" s="19"/>
      <c r="C181" s="19"/>
      <c r="D181" s="19"/>
      <c r="E181" s="15"/>
    </row>
    <row r="182" spans="1:54" ht="15">
      <c r="A182" s="12" t="s">
        <v>474</v>
      </c>
      <c r="B182" s="19"/>
      <c r="C182" s="19"/>
      <c r="D182" s="19"/>
      <c r="E182" s="15"/>
    </row>
    <row r="183" spans="1:54" ht="15" outlineLevel="1">
      <c r="A183" s="12"/>
      <c r="B183" s="19"/>
      <c r="C183" s="19"/>
      <c r="D183" s="19"/>
      <c r="E183" s="15"/>
    </row>
    <row r="184" spans="1:54" s="4" customFormat="1" outlineLevel="1">
      <c r="A184" s="4" t="s">
        <v>475</v>
      </c>
      <c r="B184" s="151"/>
      <c r="C184" s="151"/>
      <c r="D184" s="151"/>
      <c r="E184" s="152"/>
    </row>
    <row r="185" spans="1:54" s="4" customFormat="1" outlineLevel="2">
      <c r="B185" s="151"/>
      <c r="C185" s="151"/>
      <c r="D185" s="151"/>
      <c r="E185" s="130">
        <v>2027</v>
      </c>
      <c r="F185" s="130">
        <v>2028</v>
      </c>
      <c r="G185" s="130">
        <v>2029</v>
      </c>
      <c r="H185" s="130">
        <v>2030</v>
      </c>
      <c r="I185" s="130">
        <v>2031</v>
      </c>
      <c r="J185" s="130">
        <v>2032</v>
      </c>
      <c r="K185" s="130">
        <v>2033</v>
      </c>
      <c r="L185" s="130">
        <v>2034</v>
      </c>
      <c r="M185" s="130">
        <v>2035</v>
      </c>
      <c r="N185" s="130">
        <v>2036</v>
      </c>
      <c r="O185" s="130">
        <v>2037</v>
      </c>
      <c r="P185" s="130">
        <v>2038</v>
      </c>
      <c r="Q185" s="130">
        <v>2039</v>
      </c>
      <c r="R185" s="130">
        <v>2040</v>
      </c>
      <c r="S185" s="130">
        <v>2041</v>
      </c>
      <c r="T185" s="130">
        <v>2042</v>
      </c>
      <c r="U185" s="130">
        <v>2043</v>
      </c>
      <c r="V185" s="130">
        <v>2044</v>
      </c>
      <c r="W185" s="130">
        <v>2045</v>
      </c>
      <c r="X185" s="130">
        <v>2046</v>
      </c>
      <c r="Y185" s="130">
        <v>2047</v>
      </c>
      <c r="Z185" s="130">
        <v>2048</v>
      </c>
      <c r="AA185" s="130">
        <v>2049</v>
      </c>
      <c r="AB185" s="130">
        <v>2050</v>
      </c>
      <c r="AC185" s="130">
        <v>2051</v>
      </c>
      <c r="AD185" s="130">
        <v>2052</v>
      </c>
      <c r="AE185" s="130">
        <v>2053</v>
      </c>
      <c r="AF185" s="130">
        <v>2054</v>
      </c>
      <c r="AG185" s="130">
        <v>2055</v>
      </c>
      <c r="AH185" s="130">
        <v>2056</v>
      </c>
      <c r="AI185" s="130">
        <v>2057</v>
      </c>
      <c r="AJ185" s="130">
        <v>2058</v>
      </c>
      <c r="AK185" s="130">
        <v>2059</v>
      </c>
      <c r="AL185" s="130">
        <v>2060</v>
      </c>
      <c r="AM185" s="130">
        <v>2061</v>
      </c>
      <c r="AN185" s="130">
        <v>2062</v>
      </c>
      <c r="AO185" s="130">
        <v>2063</v>
      </c>
      <c r="AP185" s="130">
        <v>2064</v>
      </c>
      <c r="AQ185" s="130">
        <v>2065</v>
      </c>
      <c r="AR185" s="130">
        <v>2066</v>
      </c>
      <c r="AS185" s="130">
        <v>2067</v>
      </c>
      <c r="AT185" s="130">
        <v>2068</v>
      </c>
      <c r="AU185" s="130">
        <v>2069</v>
      </c>
      <c r="AV185" s="130">
        <v>2070</v>
      </c>
      <c r="AW185" s="130">
        <v>2071</v>
      </c>
      <c r="AX185" s="130">
        <v>2072</v>
      </c>
      <c r="AY185" s="130">
        <v>2073</v>
      </c>
      <c r="AZ185" s="130">
        <v>2074</v>
      </c>
      <c r="BA185" s="130">
        <v>2075</v>
      </c>
      <c r="BB185" s="130">
        <v>2076</v>
      </c>
    </row>
    <row r="186" spans="1:54" outlineLevel="2">
      <c r="A186" s="430" t="s">
        <v>476</v>
      </c>
      <c r="B186" s="150" t="s">
        <v>477</v>
      </c>
      <c r="C186" s="6" t="s">
        <v>478</v>
      </c>
      <c r="D186" s="10" t="s">
        <v>390</v>
      </c>
      <c r="E186" s="129">
        <f>IF(E52&lt;($E$52),1,IF((E52-1)&gt;30,(D$186/(1+'Fixed Data'!$B$14)),(1/(1+'Fixed Data'!$B$13)^(E$52-$E$52))))</f>
        <v>1</v>
      </c>
      <c r="F186" s="129">
        <f>IF(F52&lt;($E$52),1,IF((F52-1)&gt;30,(E$186/(1+'Fixed Data'!$B$14)),(1/(1+'Fixed Data'!$B$13)^(F$52-$E$52))))</f>
        <v>0.96618357487922713</v>
      </c>
      <c r="G186" s="129">
        <f>IF(G52&lt;($E$52),1,IF((G52-1)&gt;30,(F$186/(1+'Fixed Data'!$B$14)),(1/(1+'Fixed Data'!$B$13)^(G$52-$E$52))))</f>
        <v>0.93351070036640305</v>
      </c>
      <c r="H186" s="129">
        <f>IF(H52&lt;($E$52),1,IF((H52-1)&gt;30,(G$186/(1+'Fixed Data'!$B$14)),(1/(1+'Fixed Data'!$B$13)^(H$52-$E$52))))</f>
        <v>0.90194270566802237</v>
      </c>
      <c r="I186" s="129">
        <f>IF(I52&lt;($E$52),1,IF((I52-1)&gt;30,(H$186/(1+'Fixed Data'!$B$14)),(1/(1+'Fixed Data'!$B$13)^(I$52-$E$52))))</f>
        <v>0.87144222769857238</v>
      </c>
      <c r="J186" s="129">
        <f>IF(J52&lt;($E$52),1,IF((J52-1)&gt;30,(I$186/(1+'Fixed Data'!$B$14)),(1/(1+'Fixed Data'!$B$13)^(J$52-$E$52))))</f>
        <v>0.84197316685852419</v>
      </c>
      <c r="K186" s="129">
        <f>IF(K52&lt;($E$52),1,IF((K52-1)&gt;30,(J$186/(1+'Fixed Data'!$B$14)),(1/(1+'Fixed Data'!$B$13)^(K$52-$E$52))))</f>
        <v>0.81350064430775282</v>
      </c>
      <c r="L186" s="129">
        <f>IF(L52&lt;($E$52),1,IF((L52-1)&gt;30,(K$186/(1+'Fixed Data'!$B$14)),(1/(1+'Fixed Data'!$B$13)^(L$52-$E$52))))</f>
        <v>0.78599096068381913</v>
      </c>
      <c r="M186" s="129">
        <f>IF(M52&lt;($E$52),1,IF((M52-1)&gt;30,(L$186/(1+'Fixed Data'!$B$14)),(1/(1+'Fixed Data'!$B$13)^(M$52-$E$52))))</f>
        <v>0.75941155621625056</v>
      </c>
      <c r="N186" s="129">
        <f>IF(N52&lt;($E$52),1,IF((N52-1)&gt;30,(M$186/(1+'Fixed Data'!$B$14)),(1/(1+'Fixed Data'!$B$13)^(N$52-$E$52))))</f>
        <v>0.73373097218961414</v>
      </c>
      <c r="O186" s="129">
        <f>IF(O52&lt;($E$52),1,IF((O52-1)&gt;30,(N$186/(1+'Fixed Data'!$B$14)),(1/(1+'Fixed Data'!$B$13)^(O$52-$E$52))))</f>
        <v>0.70891881370977217</v>
      </c>
      <c r="P186" s="129">
        <f>IF(P52&lt;($E$52),1,IF((P52-1)&gt;30,(O$186/(1+'Fixed Data'!$B$14)),(1/(1+'Fixed Data'!$B$13)^(P$52-$E$52))))</f>
        <v>0.68494571372924851</v>
      </c>
      <c r="Q186" s="129">
        <f>IF(Q52&lt;($E$52),1,IF((Q52-1)&gt;30,(P$186/(1+'Fixed Data'!$B$14)),(1/(1+'Fixed Data'!$B$13)^(Q$52-$E$52))))</f>
        <v>0.66178329828912896</v>
      </c>
      <c r="R186" s="129">
        <f>IF(R52&lt;($E$52),1,IF((R52-1)&gt;30,(Q$186/(1+'Fixed Data'!$B$14)),(1/(1+'Fixed Data'!$B$13)^(R$52-$E$52))))</f>
        <v>0.63940415293635666</v>
      </c>
      <c r="S186" s="129">
        <f>IF(S52&lt;($E$52),1,IF((S52-1)&gt;30,(R$186/(1+'Fixed Data'!$B$14)),(1/(1+'Fixed Data'!$B$13)^(S$52-$E$52))))</f>
        <v>0.61778179027667302</v>
      </c>
      <c r="T186" s="129">
        <f>IF(T52&lt;($E$52),1,IF((T52-1)&gt;30,(S$186/(1+'Fixed Data'!$B$14)),(1/(1+'Fixed Data'!$B$13)^(T$52-$E$52))))</f>
        <v>0.59689061862480497</v>
      </c>
      <c r="U186" s="129">
        <f>IF(U52&lt;($E$52),1,IF((U52-1)&gt;30,(T$186/(1+'Fixed Data'!$B$14)),(1/(1+'Fixed Data'!$B$13)^(U$52-$E$52))))</f>
        <v>0.57670591171478747</v>
      </c>
      <c r="V186" s="129">
        <f>IF(V52&lt;($E$52),1,IF((V52-1)&gt;30,(U$186/(1+'Fixed Data'!$B$14)),(1/(1+'Fixed Data'!$B$13)^(V$52-$E$52))))</f>
        <v>0.55720377943457733</v>
      </c>
      <c r="W186" s="129">
        <f>IF(W52&lt;($E$52),1,IF((W52-1)&gt;30,(V$186/(1+'Fixed Data'!$B$14)),(1/(1+'Fixed Data'!$B$13)^(W$52-$E$52))))</f>
        <v>0.53836113955031628</v>
      </c>
      <c r="X186" s="129">
        <f>IF(X52&lt;($E$52),1,IF((X52-1)&gt;30,(W$186/(1+'Fixed Data'!$B$14)),(1/(1+'Fixed Data'!$B$13)^(X$52-$E$52))))</f>
        <v>0.52015569038677911</v>
      </c>
      <c r="Y186" s="129">
        <f>IF(Y52&lt;($E$52),1,IF((Y52-1)&gt;30,(X$186/(1+'Fixed Data'!$B$14)),(1/(1+'Fixed Data'!$B$13)^(Y$52-$E$52))))</f>
        <v>0.50256588443167061</v>
      </c>
      <c r="Z186" s="129">
        <f>IF(Z52&lt;($E$52),1,IF((Z52-1)&gt;30,(Y$186/(1+'Fixed Data'!$B$14)),(1/(1+'Fixed Data'!$B$13)^(Z$52-$E$52))))</f>
        <v>0.48557090283253213</v>
      </c>
      <c r="AA186" s="129">
        <f>IF(AA52&lt;($E$52),1,IF((AA52-1)&gt;30,(Z$186/(1+'Fixed Data'!$B$14)),(1/(1+'Fixed Data'!$B$13)^(AA$52-$E$52))))</f>
        <v>0.46915063075606966</v>
      </c>
      <c r="AB186" s="129">
        <f>IF(AB52&lt;($E$52),1,IF((AB52-1)&gt;30,(AA$186/(1+'Fixed Data'!$B$14)),(1/(1+'Fixed Data'!$B$13)^(AB$52-$E$52))))</f>
        <v>0.45328563358074364</v>
      </c>
      <c r="AC186" s="129">
        <f>IF(AC52&lt;($E$52),1,IF((AC52-1)&gt;30,(AB$186/(1+'Fixed Data'!$B$14)),(1/(1+'Fixed Data'!$B$13)^(AC$52-$E$52))))</f>
        <v>0.43795713389443841</v>
      </c>
      <c r="AD186" s="129">
        <f>IF(AD52&lt;($E$52),1,IF((AD52-1)&gt;30,(AC$186/(1+'Fixed Data'!$B$14)),(1/(1+'Fixed Data'!$B$13)^(AD$52-$E$52))))</f>
        <v>0.42314698926998884</v>
      </c>
      <c r="AE186" s="129">
        <f>IF(AE52&lt;($E$52),1,IF((AE52-1)&gt;30,(AD$186/(1+'Fixed Data'!$B$14)),(1/(1+'Fixed Data'!$B$13)^(AE$52-$E$52))))</f>
        <v>0.40883767079225974</v>
      </c>
      <c r="AF186" s="129">
        <f>IF(AF52&lt;($E$52),1,IF((AF52-1)&gt;30,(AE$186/(1+'Fixed Data'!$B$14)),(1/(1+'Fixed Data'!$B$13)^(AF$52-$E$52))))</f>
        <v>0.39501224231136206</v>
      </c>
      <c r="AG186" s="129">
        <f>IF(AG52&lt;($E$52),1,IF((AG52-1)&gt;30,(AF$186/(1+'Fixed Data'!$B$14)),(1/(1+'Fixed Data'!$B$13)^(AG$52-$E$52))))</f>
        <v>0.38165434039745127</v>
      </c>
      <c r="AH186" s="129">
        <f>IF(AH52&lt;($E$52),1,IF((AH52-1)&gt;30,(AG$186/(1+'Fixed Data'!$B$14)),(1/(1+'Fixed Data'!$B$13)^(AH$52-$E$52))))</f>
        <v>0.36874815497338298</v>
      </c>
      <c r="AI186" s="129">
        <f>IF(AI52&lt;($E$52),1,IF((AI52-1)&gt;30,(AH$186/(1+'Fixed Data'!$B$14)),(1/(1+'Fixed Data'!$B$13)^(AI$52-$E$52))))</f>
        <v>0.35627841060230236</v>
      </c>
      <c r="AJ186" s="129">
        <f>IF(AJ52&lt;($E$52),1,IF((AJ52-1)&gt;30,(AI$186/(1+'Fixed Data'!$B$14)),(1/(1+'Fixed Data'!$B$13)^(AJ$52-$E$52))))</f>
        <v>0.3459013695167984</v>
      </c>
      <c r="AK186" s="129">
        <f>IF(AK52&lt;($E$52),1,IF((AK52-1)&gt;30,(AJ$186/(1+'Fixed Data'!$B$14)),(1/(1+'Fixed Data'!$B$13)^(AK$52-$E$52))))</f>
        <v>0.33582657234640623</v>
      </c>
      <c r="AL186" s="129">
        <f>IF(AL52&lt;($E$52),1,IF((AL52-1)&gt;30,(AK$186/(1+'Fixed Data'!$B$14)),(1/(1+'Fixed Data'!$B$13)^(AL$52-$E$52))))</f>
        <v>0.32604521587029728</v>
      </c>
      <c r="AM186" s="129">
        <f>IF(AM52&lt;($E$52),1,IF((AM52-1)&gt;30,(AL$186/(1+'Fixed Data'!$B$14)),(1/(1+'Fixed Data'!$B$13)^(AM$52-$E$52))))</f>
        <v>0.31654875327213328</v>
      </c>
      <c r="AN186" s="129">
        <f>IF(AN52&lt;($E$52),1,IF((AN52-1)&gt;30,(AM$186/(1+'Fixed Data'!$B$14)),(1/(1+'Fixed Data'!$B$13)^(AN$52-$E$52))))</f>
        <v>0.30732888667197406</v>
      </c>
      <c r="AO186" s="129">
        <f>IF(AO52&lt;($E$52),1,IF((AO52-1)&gt;30,(AN$186/(1+'Fixed Data'!$B$14)),(1/(1+'Fixed Data'!$B$13)^(AO$52-$E$52))))</f>
        <v>0.29837755987570297</v>
      </c>
      <c r="AP186" s="129">
        <f>IF(AP52&lt;($E$52),1,IF((AP52-1)&gt;30,(AO$186/(1+'Fixed Data'!$B$14)),(1/(1+'Fixed Data'!$B$13)^(AP$52-$E$52))))</f>
        <v>0.28968695133563394</v>
      </c>
      <c r="AQ186" s="129">
        <f>IF(AQ52&lt;($E$52),1,IF((AQ52-1)&gt;30,(AP$186/(1+'Fixed Data'!$B$14)),(1/(1+'Fixed Data'!$B$13)^(AQ$52-$E$52))))</f>
        <v>0.28124946731614947</v>
      </c>
      <c r="AR186" s="129">
        <f>IF(AR52&lt;($E$52),1,IF((AR52-1)&gt;30,(AQ$186/(1+'Fixed Data'!$B$14)),(1/(1+'Fixed Data'!$B$13)^(AR$52-$E$52))))</f>
        <v>0.27305773525839755</v>
      </c>
      <c r="AS186" s="129">
        <f>IF(AS52&lt;($E$52),1,IF((AS52-1)&gt;30,(AR$186/(1+'Fixed Data'!$B$14)),(1/(1+'Fixed Data'!$B$13)^(AS$52-$E$52))))</f>
        <v>0.26510459733825004</v>
      </c>
      <c r="AT186" s="129">
        <f>IF(AT52&lt;($E$52),1,IF((AT52-1)&gt;30,(AS$186/(1+'Fixed Data'!$B$14)),(1/(1+'Fixed Data'!$B$13)^(AT$52-$E$52))))</f>
        <v>0.25738310421189325</v>
      </c>
      <c r="AU186" s="129">
        <f>IF(AU52&lt;($E$52),1,IF((AU52-1)&gt;30,(AT$186/(1+'Fixed Data'!$B$14)),(1/(1+'Fixed Data'!$B$13)^(AU$52-$E$52))))</f>
        <v>0.24988650894358569</v>
      </c>
      <c r="AV186" s="129">
        <f>IF(AV52&lt;($E$52),1,IF((AV52-1)&gt;30,(AU$186/(1+'Fixed Data'!$B$14)),(1/(1+'Fixed Data'!$B$13)^(AV$52-$E$52))))</f>
        <v>0.24260826111027736</v>
      </c>
      <c r="AW186" s="129">
        <f>IF(AW52&lt;($E$52),1,IF((AW52-1)&gt;30,(AV$186/(1+'Fixed Data'!$B$14)),(1/(1+'Fixed Data'!$B$13)^(AW$52-$E$52))))</f>
        <v>0.23554200107793918</v>
      </c>
      <c r="AX186" s="129">
        <f>IF(AX52&lt;($E$52),1,IF((AX52-1)&gt;30,(AW$186/(1+'Fixed Data'!$B$14)),(1/(1+'Fixed Data'!$B$13)^(AX$52-$E$52))))</f>
        <v>0.22868155444460114</v>
      </c>
      <c r="AY186" s="129">
        <f>IF(AY52&lt;($E$52),1,IF((AY52-1)&gt;30,(AX$186/(1+'Fixed Data'!$B$14)),(1/(1+'Fixed Data'!$B$13)^(AY$52-$E$52))))</f>
        <v>0.22202092664524381</v>
      </c>
      <c r="AZ186" s="129">
        <f>IF(AZ52&lt;($E$52),1,IF((AZ52-1)&gt;30,(AY$186/(1+'Fixed Data'!$B$14)),(1/(1+'Fixed Data'!$B$13)^(AZ$52-$E$52))))</f>
        <v>0.21555429771382895</v>
      </c>
      <c r="BA186" s="129">
        <f>IF(BA52&lt;($E$52),1,IF((BA52-1)&gt;30,(AZ$186/(1+'Fixed Data'!$B$14)),(1/(1+'Fixed Data'!$B$13)^(BA$52-$E$52))))</f>
        <v>0.20927601719789218</v>
      </c>
      <c r="BB186" s="129">
        <f>IF(BB52&lt;($E$52),1,IF((BB52-1)&gt;30,(BA$186/(1+'Fixed Data'!$B$14)),(1/(1+'Fixed Data'!$B$13)^(BB$52-$E$52))))</f>
        <v>0.20318059922125453</v>
      </c>
    </row>
    <row r="187" spans="1:54" outlineLevel="2">
      <c r="A187" s="431"/>
      <c r="B187" s="150" t="s">
        <v>479</v>
      </c>
      <c r="C187" s="6" t="s">
        <v>480</v>
      </c>
      <c r="D187" s="10" t="s">
        <v>390</v>
      </c>
      <c r="E187" s="33">
        <f>IF(E52&lt;($E$52),1,IF((E52-1)&gt;30,(D$187/(1+'Fixed Data'!$B$16)),(1/(1+'Fixed Data'!$B$15)^(E$52-$E$52))))</f>
        <v>1</v>
      </c>
      <c r="F187" s="33">
        <f>IF(F52&lt;($E$52),1,IF((F52-1)&gt;30,(E$187/(1+'Fixed Data'!$B$16)),(1/(1+'Fixed Data'!$B$15)^(F$52-$E$52))))</f>
        <v>0.98522167487684742</v>
      </c>
      <c r="G187" s="33">
        <f>IF(G52&lt;($E$52),1,IF((G52-1)&gt;30,(F$187/(1+'Fixed Data'!$B$16)),(1/(1+'Fixed Data'!$B$15)^(G$52-$E$52))))</f>
        <v>0.9706617486471405</v>
      </c>
      <c r="H187" s="33">
        <f>IF(H52&lt;($E$52),1,IF((H52-1)&gt;30,(G$187/(1+'Fixed Data'!$B$16)),(1/(1+'Fixed Data'!$B$15)^(H$52-$E$52))))</f>
        <v>0.95631699374102519</v>
      </c>
      <c r="I187" s="33">
        <f>IF(I52&lt;($E$52),1,IF((I52-1)&gt;30,(H$187/(1+'Fixed Data'!$B$16)),(1/(1+'Fixed Data'!$B$15)^(I$52-$E$52))))</f>
        <v>0.94218423028672449</v>
      </c>
      <c r="J187" s="33">
        <f>IF(J52&lt;($E$52),1,IF((J52-1)&gt;30,(I$187/(1+'Fixed Data'!$B$16)),(1/(1+'Fixed Data'!$B$15)^(J$52-$E$52))))</f>
        <v>0.92826032540563996</v>
      </c>
      <c r="K187" s="33">
        <f>IF(K52&lt;($E$52),1,IF((K52-1)&gt;30,(J$187/(1+'Fixed Data'!$B$16)),(1/(1+'Fixed Data'!$B$15)^(K$52-$E$52))))</f>
        <v>0.91454219251787205</v>
      </c>
      <c r="L187" s="33">
        <f>IF(L52&lt;($E$52),1,IF((L52-1)&gt;30,(K$187/(1+'Fixed Data'!$B$16)),(1/(1+'Fixed Data'!$B$15)^(L$52-$E$52))))</f>
        <v>0.90102679065800217</v>
      </c>
      <c r="M187" s="33">
        <f>IF(M52&lt;($E$52),1,IF((M52-1)&gt;30,(L$187/(1+'Fixed Data'!$B$16)),(1/(1+'Fixed Data'!$B$15)^(M$52-$E$52))))</f>
        <v>0.88771112380098749</v>
      </c>
      <c r="N187" s="33">
        <f>IF(N52&lt;($E$52),1,IF((N52-1)&gt;30,(M$187/(1+'Fixed Data'!$B$16)),(1/(1+'Fixed Data'!$B$15)^(N$52-$E$52))))</f>
        <v>0.87459224019801729</v>
      </c>
      <c r="O187" s="33">
        <f>IF(O52&lt;($E$52),1,IF((O52-1)&gt;30,(N$187/(1+'Fixed Data'!$B$16)),(1/(1+'Fixed Data'!$B$15)^(O$52-$E$52))))</f>
        <v>0.86166723172218462</v>
      </c>
      <c r="P187" s="33">
        <f>IF(P52&lt;($E$52),1,IF((P52-1)&gt;30,(O$187/(1+'Fixed Data'!$B$16)),(1/(1+'Fixed Data'!$B$15)^(P$52-$E$52))))</f>
        <v>0.8489332332238273</v>
      </c>
      <c r="Q187" s="33">
        <f>IF(Q52&lt;($E$52),1,IF((Q52-1)&gt;30,(P$187/(1+'Fixed Data'!$B$16)),(1/(1+'Fixed Data'!$B$15)^(Q$52-$E$52))))</f>
        <v>0.83638742189539661</v>
      </c>
      <c r="R187" s="33">
        <f>IF(R52&lt;($E$52),1,IF((R52-1)&gt;30,(Q$187/(1+'Fixed Data'!$B$16)),(1/(1+'Fixed Data'!$B$15)^(R$52-$E$52))))</f>
        <v>0.82402701664571099</v>
      </c>
      <c r="S187" s="33">
        <f>IF(S52&lt;($E$52),1,IF((S52-1)&gt;30,(R$187/(1+'Fixed Data'!$B$16)),(1/(1+'Fixed Data'!$B$15)^(S$52-$E$52))))</f>
        <v>0.81184927748345925</v>
      </c>
      <c r="T187" s="33">
        <f>IF(T52&lt;($E$52),1,IF((T52-1)&gt;30,(S$187/(1+'Fixed Data'!$B$16)),(1/(1+'Fixed Data'!$B$15)^(T$52-$E$52))))</f>
        <v>0.79985150490981216</v>
      </c>
      <c r="U187" s="33">
        <f>IF(U52&lt;($E$52),1,IF((U52-1)&gt;30,(T$187/(1+'Fixed Data'!$B$16)),(1/(1+'Fixed Data'!$B$15)^(U$52-$E$52))))</f>
        <v>0.78803103932001206</v>
      </c>
      <c r="V187" s="33">
        <f>IF(V52&lt;($E$52),1,IF((V52-1)&gt;30,(U$187/(1+'Fixed Data'!$B$16)),(1/(1+'Fixed Data'!$B$15)^(V$52-$E$52))))</f>
        <v>0.77638526041380518</v>
      </c>
      <c r="W187" s="33">
        <f>IF(W52&lt;($E$52),1,IF((W52-1)&gt;30,(V$187/(1+'Fixed Data'!$B$16)),(1/(1+'Fixed Data'!$B$15)^(W$52-$E$52))))</f>
        <v>0.76491158661458636</v>
      </c>
      <c r="X187" s="33">
        <f>IF(X52&lt;($E$52),1,IF((X52-1)&gt;30,(W$187/(1+'Fixed Data'!$B$16)),(1/(1+'Fixed Data'!$B$15)^(X$52-$E$52))))</f>
        <v>0.7536074744971295</v>
      </c>
      <c r="Y187" s="33">
        <f>IF(Y52&lt;($E$52),1,IF((Y52-1)&gt;30,(X$187/(1+'Fixed Data'!$B$16)),(1/(1+'Fixed Data'!$B$15)^(Y$52-$E$52))))</f>
        <v>0.74247041822377313</v>
      </c>
      <c r="Z187" s="33">
        <f>IF(Z52&lt;($E$52),1,IF((Z52-1)&gt;30,(Y$187/(1+'Fixed Data'!$B$16)),(1/(1+'Fixed Data'!$B$15)^(Z$52-$E$52))))</f>
        <v>0.73149794898893916</v>
      </c>
      <c r="AA187" s="33">
        <f>IF(AA52&lt;($E$52),1,IF((AA52-1)&gt;30,(Z$187/(1+'Fixed Data'!$B$16)),(1/(1+'Fixed Data'!$B$15)^(AA$52-$E$52))))</f>
        <v>0.72068763447186135</v>
      </c>
      <c r="AB187" s="33">
        <f>IF(AB52&lt;($E$52),1,IF((AB52-1)&gt;30,(AA$187/(1+'Fixed Data'!$B$16)),(1/(1+'Fixed Data'!$B$15)^(AB$52-$E$52))))</f>
        <v>0.71003707829740037</v>
      </c>
      <c r="AC187" s="33">
        <f>IF(AC52&lt;($E$52),1,IF((AC52-1)&gt;30,(AB$187/(1+'Fixed Data'!$B$16)),(1/(1+'Fixed Data'!$B$15)^(AC$52-$E$52))))</f>
        <v>0.69954391950482808</v>
      </c>
      <c r="AD187" s="33">
        <f>IF(AD52&lt;($E$52),1,IF((AD52-1)&gt;30,(AC$187/(1+'Fixed Data'!$B$16)),(1/(1+'Fixed Data'!$B$15)^(AD$52-$E$52))))</f>
        <v>0.68920583202446117</v>
      </c>
      <c r="AE187" s="33">
        <f>IF(AE52&lt;($E$52),1,IF((AE52-1)&gt;30,(AD$187/(1+'Fixed Data'!$B$16)),(1/(1+'Fixed Data'!$B$15)^(AE$52-$E$52))))</f>
        <v>0.67902052416203085</v>
      </c>
      <c r="AF187" s="33">
        <f>IF(AF52&lt;($E$52),1,IF((AF52-1)&gt;30,(AE$187/(1+'Fixed Data'!$B$16)),(1/(1+'Fixed Data'!$B$15)^(AF$52-$E$52))))</f>
        <v>0.66898573809067086</v>
      </c>
      <c r="AG187" s="33">
        <f>IF(AG52&lt;($E$52),1,IF((AG52-1)&gt;30,(AF$187/(1+'Fixed Data'!$B$16)),(1/(1+'Fixed Data'!$B$15)^(AG$52-$E$52))))</f>
        <v>0.65909924935041486</v>
      </c>
      <c r="AH187" s="33">
        <f>IF(AH52&lt;($E$52),1,IF((AH52-1)&gt;30,(AG$187/(1+'Fixed Data'!$B$16)),(1/(1+'Fixed Data'!$B$15)^(AH$52-$E$52))))</f>
        <v>0.64935886635508844</v>
      </c>
      <c r="AI187" s="33">
        <f>IF(AI52&lt;($E$52),1,IF((AI52-1)&gt;30,(AH$187/(1+'Fixed Data'!$B$16)),(1/(1+'Fixed Data'!$B$15)^(AI$52-$E$52))))</f>
        <v>0.63976242990649135</v>
      </c>
      <c r="AJ187" s="33">
        <f>IF(AJ52&lt;($E$52),1,IF((AJ52-1)&gt;30,(AI$187/(1+'Fixed Data'!$B$16)),(1/(1+'Fixed Data'!$B$15)^(AJ$52-$E$52))))</f>
        <v>0.63163954535324851</v>
      </c>
      <c r="AK187" s="33">
        <f>IF(AK52&lt;($E$52),1,IF((AK52-1)&gt;30,(AJ$187/(1+'Fixed Data'!$B$16)),(1/(1+'Fixed Data'!$B$15)^(AK$52-$E$52))))</f>
        <v>0.62361979479222052</v>
      </c>
      <c r="AL187" s="33">
        <f>IF(AL52&lt;($E$52),1,IF((AL52-1)&gt;30,(AK$187/(1+'Fixed Data'!$B$16)),(1/(1+'Fixed Data'!$B$15)^(AL$52-$E$52))))</f>
        <v>0.61570186875996724</v>
      </c>
      <c r="AM187" s="33">
        <f>IF(AM52&lt;($E$52),1,IF((AM52-1)&gt;30,(AL$187/(1+'Fixed Data'!$B$16)),(1/(1+'Fixed Data'!$B$15)^(AM$52-$E$52))))</f>
        <v>0.60788447441893967</v>
      </c>
      <c r="AN187" s="33">
        <f>IF(AN52&lt;($E$52),1,IF((AN52-1)&gt;30,(AM$187/(1+'Fixed Data'!$B$16)),(1/(1+'Fixed Data'!$B$15)^(AN$52-$E$52))))</f>
        <v>0.60016633534638508</v>
      </c>
      <c r="AO187" s="33">
        <f>IF(AO52&lt;($E$52),1,IF((AO52-1)&gt;30,(AN$187/(1+'Fixed Data'!$B$16)),(1/(1+'Fixed Data'!$B$15)^(AO$52-$E$52))))</f>
        <v>0.59254619132593356</v>
      </c>
      <c r="AP187" s="33">
        <f>IF(AP52&lt;($E$52),1,IF((AP52-1)&gt;30,(AO$187/(1+'Fixed Data'!$B$16)),(1/(1+'Fixed Data'!$B$15)^(AP$52-$E$52))))</f>
        <v>0.58502279814182956</v>
      </c>
      <c r="AQ187" s="33">
        <f>IF(AQ52&lt;($E$52),1,IF((AQ52-1)&gt;30,(AP$187/(1+'Fixed Data'!$B$16)),(1/(1+'Fixed Data'!$B$15)^(AQ$52-$E$52))))</f>
        <v>0.577594927375777</v>
      </c>
      <c r="AR187" s="33">
        <f>IF(AR52&lt;($E$52),1,IF((AR52-1)&gt;30,(AQ$187/(1+'Fixed Data'!$B$16)),(1/(1+'Fixed Data'!$B$15)^(AR$52-$E$52))))</f>
        <v>0.57026136620636314</v>
      </c>
      <c r="AS187" s="33">
        <f>IF(AS52&lt;($E$52),1,IF((AS52-1)&gt;30,(AR$187/(1+'Fixed Data'!$B$16)),(1/(1+'Fixed Data'!$B$15)^(AS$52-$E$52))))</f>
        <v>0.5630209172110292</v>
      </c>
      <c r="AT187" s="33">
        <f>IF(AT52&lt;($E$52),1,IF((AT52-1)&gt;30,(AS$187/(1+'Fixed Data'!$B$16)),(1/(1+'Fixed Data'!$B$15)^(AT$52-$E$52))))</f>
        <v>0.55587239817055578</v>
      </c>
      <c r="AU187" s="33">
        <f>IF(AU52&lt;($E$52),1,IF((AU52-1)&gt;30,(AT$187/(1+'Fixed Data'!$B$16)),(1/(1+'Fixed Data'!$B$15)^(AU$52-$E$52))))</f>
        <v>0.54881464187603002</v>
      </c>
      <c r="AV187" s="33">
        <f>IF(AV52&lt;($E$52),1,IF((AV52-1)&gt;30,(AU$187/(1+'Fixed Data'!$B$16)),(1/(1+'Fixed Data'!$B$15)^(AV$52-$E$52))))</f>
        <v>0.54184649593826384</v>
      </c>
      <c r="AW187" s="33">
        <f>IF(AW52&lt;($E$52),1,IF((AW52-1)&gt;30,(AV$187/(1+'Fixed Data'!$B$16)),(1/(1+'Fixed Data'!$B$15)^(AW$52-$E$52))))</f>
        <v>0.53496682259963246</v>
      </c>
      <c r="AX187" s="33">
        <f>IF(AX52&lt;($E$52),1,IF((AX52-1)&gt;30,(AW$187/(1+'Fixed Data'!$B$16)),(1/(1+'Fixed Data'!$B$15)^(AX$52-$E$52))))</f>
        <v>0.52817449854830123</v>
      </c>
      <c r="AY187" s="33">
        <f>IF(AY52&lt;($E$52),1,IF((AY52-1)&gt;30,(AX$187/(1+'Fixed Data'!$B$16)),(1/(1+'Fixed Data'!$B$15)^(AY$52-$E$52))))</f>
        <v>0.52146841473481154</v>
      </c>
      <c r="AZ187" s="33">
        <f>IF(AZ52&lt;($E$52),1,IF((AZ52-1)&gt;30,(AY$187/(1+'Fixed Data'!$B$16)),(1/(1+'Fixed Data'!$B$15)^(AZ$52-$E$52))))</f>
        <v>0.51484747619099525</v>
      </c>
      <c r="BA187" s="33">
        <f>IF(BA52&lt;($E$52),1,IF((BA52-1)&gt;30,(AZ$187/(1+'Fixed Data'!$B$16)),(1/(1+'Fixed Data'!$B$15)^(BA$52-$E$52))))</f>
        <v>0.50831060185118893</v>
      </c>
      <c r="BB187" s="33">
        <f>IF(BB52&lt;($E$52),1,IF((BB52-1)&gt;30,(BA$187/(1+'Fixed Data'!$B$16)),(1/(1+'Fixed Data'!$B$15)^(BB$52-$E$52))))</f>
        <v>0.50185672437571716</v>
      </c>
    </row>
    <row r="188" spans="1:54" outlineLevel="2">
      <c r="B188" s="19"/>
      <c r="C188" s="19"/>
      <c r="D188" s="19"/>
      <c r="E188" s="15"/>
    </row>
    <row r="189" spans="1:54" outlineLevel="2">
      <c r="A189" s="10"/>
      <c r="B189" s="19"/>
      <c r="C189" s="19"/>
      <c r="D189" s="19"/>
      <c r="E189" s="15"/>
    </row>
    <row r="190" spans="1:54" ht="12.75" customHeight="1" outlineLevel="2">
      <c r="A190" s="423" t="s">
        <v>481</v>
      </c>
      <c r="B190" s="150" t="s">
        <v>340</v>
      </c>
      <c r="C190" s="19"/>
      <c r="D190" s="135" t="s">
        <v>379</v>
      </c>
      <c r="E190" s="21">
        <f>(E133+E83)*E186</f>
        <v>0</v>
      </c>
      <c r="F190" s="21">
        <f t="shared" ref="F190:BB190" si="20">(F133+F83)*F186</f>
        <v>0</v>
      </c>
      <c r="G190" s="21">
        <f t="shared" si="20"/>
        <v>0</v>
      </c>
      <c r="H190" s="21">
        <f t="shared" si="20"/>
        <v>0</v>
      </c>
      <c r="I190" s="21">
        <f t="shared" si="20"/>
        <v>0</v>
      </c>
      <c r="J190" s="21">
        <f t="shared" si="20"/>
        <v>0</v>
      </c>
      <c r="K190" s="21">
        <f t="shared" si="20"/>
        <v>0</v>
      </c>
      <c r="L190" s="21">
        <f t="shared" si="20"/>
        <v>0</v>
      </c>
      <c r="M190" s="21">
        <f t="shared" si="20"/>
        <v>0</v>
      </c>
      <c r="N190" s="21">
        <f t="shared" si="20"/>
        <v>0</v>
      </c>
      <c r="O190" s="21">
        <f t="shared" si="20"/>
        <v>0</v>
      </c>
      <c r="P190" s="21">
        <f t="shared" si="20"/>
        <v>0</v>
      </c>
      <c r="Q190" s="21">
        <f t="shared" si="20"/>
        <v>0</v>
      </c>
      <c r="R190" s="21">
        <f t="shared" si="20"/>
        <v>0</v>
      </c>
      <c r="S190" s="21">
        <f t="shared" si="20"/>
        <v>0</v>
      </c>
      <c r="T190" s="21">
        <f t="shared" si="20"/>
        <v>0</v>
      </c>
      <c r="U190" s="21">
        <f t="shared" si="20"/>
        <v>0</v>
      </c>
      <c r="V190" s="21">
        <f t="shared" si="20"/>
        <v>0</v>
      </c>
      <c r="W190" s="21">
        <f t="shared" si="20"/>
        <v>0</v>
      </c>
      <c r="X190" s="21">
        <f t="shared" si="20"/>
        <v>0</v>
      </c>
      <c r="Y190" s="21">
        <f t="shared" si="20"/>
        <v>0</v>
      </c>
      <c r="Z190" s="21">
        <f t="shared" si="20"/>
        <v>0</v>
      </c>
      <c r="AA190" s="21">
        <f t="shared" si="20"/>
        <v>0</v>
      </c>
      <c r="AB190" s="21">
        <f t="shared" si="20"/>
        <v>0</v>
      </c>
      <c r="AC190" s="21">
        <f t="shared" si="20"/>
        <v>0</v>
      </c>
      <c r="AD190" s="21">
        <f t="shared" si="20"/>
        <v>0</v>
      </c>
      <c r="AE190" s="21">
        <f t="shared" si="20"/>
        <v>0</v>
      </c>
      <c r="AF190" s="21">
        <f t="shared" si="20"/>
        <v>0</v>
      </c>
      <c r="AG190" s="21">
        <f t="shared" si="20"/>
        <v>0</v>
      </c>
      <c r="AH190" s="21">
        <f t="shared" si="20"/>
        <v>0</v>
      </c>
      <c r="AI190" s="21">
        <f t="shared" si="20"/>
        <v>0</v>
      </c>
      <c r="AJ190" s="21">
        <f t="shared" si="20"/>
        <v>0</v>
      </c>
      <c r="AK190" s="21">
        <f t="shared" si="20"/>
        <v>0</v>
      </c>
      <c r="AL190" s="21">
        <f t="shared" si="20"/>
        <v>0</v>
      </c>
      <c r="AM190" s="21">
        <f t="shared" si="20"/>
        <v>0</v>
      </c>
      <c r="AN190" s="21">
        <f t="shared" si="20"/>
        <v>0</v>
      </c>
      <c r="AO190" s="21">
        <f t="shared" si="20"/>
        <v>0</v>
      </c>
      <c r="AP190" s="21">
        <f t="shared" si="20"/>
        <v>0</v>
      </c>
      <c r="AQ190" s="21">
        <f t="shared" si="20"/>
        <v>0</v>
      </c>
      <c r="AR190" s="21">
        <f t="shared" si="20"/>
        <v>0</v>
      </c>
      <c r="AS190" s="21">
        <f t="shared" si="20"/>
        <v>0</v>
      </c>
      <c r="AT190" s="21">
        <f t="shared" si="20"/>
        <v>0</v>
      </c>
      <c r="AU190" s="21">
        <f t="shared" si="20"/>
        <v>0</v>
      </c>
      <c r="AV190" s="21">
        <f t="shared" si="20"/>
        <v>0</v>
      </c>
      <c r="AW190" s="21">
        <f t="shared" si="20"/>
        <v>0</v>
      </c>
      <c r="AX190" s="21">
        <f t="shared" si="20"/>
        <v>0</v>
      </c>
      <c r="AY190" s="21">
        <f t="shared" si="20"/>
        <v>0</v>
      </c>
      <c r="AZ190" s="21">
        <f t="shared" si="20"/>
        <v>0</v>
      </c>
      <c r="BA190" s="21">
        <f t="shared" si="20"/>
        <v>0</v>
      </c>
      <c r="BB190" s="21">
        <f t="shared" si="20"/>
        <v>0</v>
      </c>
    </row>
    <row r="191" spans="1:54" outlineLevel="2">
      <c r="A191" s="424"/>
      <c r="B191" s="150" t="s">
        <v>482</v>
      </c>
      <c r="C191" s="19"/>
      <c r="D191" s="135" t="s">
        <v>379</v>
      </c>
      <c r="E191" s="21">
        <f>E71*E186</f>
        <v>0</v>
      </c>
      <c r="F191" s="21">
        <f t="shared" ref="F191:BB191" si="21">F71*F186</f>
        <v>0</v>
      </c>
      <c r="G191" s="21">
        <f t="shared" si="21"/>
        <v>0</v>
      </c>
      <c r="H191" s="21">
        <f t="shared" si="21"/>
        <v>0</v>
      </c>
      <c r="I191" s="21">
        <f t="shared" si="21"/>
        <v>0</v>
      </c>
      <c r="J191" s="21">
        <f t="shared" si="21"/>
        <v>0</v>
      </c>
      <c r="K191" s="21">
        <f t="shared" si="21"/>
        <v>0</v>
      </c>
      <c r="L191" s="21">
        <f t="shared" si="21"/>
        <v>0</v>
      </c>
      <c r="M191" s="21">
        <f t="shared" si="21"/>
        <v>0</v>
      </c>
      <c r="N191" s="21">
        <f t="shared" si="21"/>
        <v>0</v>
      </c>
      <c r="O191" s="21">
        <f t="shared" si="21"/>
        <v>0</v>
      </c>
      <c r="P191" s="21">
        <f t="shared" si="21"/>
        <v>0</v>
      </c>
      <c r="Q191" s="21">
        <f t="shared" si="21"/>
        <v>0</v>
      </c>
      <c r="R191" s="21">
        <f t="shared" si="21"/>
        <v>0</v>
      </c>
      <c r="S191" s="21">
        <f t="shared" si="21"/>
        <v>0</v>
      </c>
      <c r="T191" s="21">
        <f t="shared" si="21"/>
        <v>0</v>
      </c>
      <c r="U191" s="21">
        <f t="shared" si="21"/>
        <v>0</v>
      </c>
      <c r="V191" s="21">
        <f t="shared" si="21"/>
        <v>0</v>
      </c>
      <c r="W191" s="21">
        <f t="shared" si="21"/>
        <v>0</v>
      </c>
      <c r="X191" s="21">
        <f t="shared" si="21"/>
        <v>0</v>
      </c>
      <c r="Y191" s="21">
        <f t="shared" si="21"/>
        <v>0</v>
      </c>
      <c r="Z191" s="21">
        <f t="shared" si="21"/>
        <v>0</v>
      </c>
      <c r="AA191" s="21">
        <f t="shared" si="21"/>
        <v>0</v>
      </c>
      <c r="AB191" s="21">
        <f t="shared" si="21"/>
        <v>0</v>
      </c>
      <c r="AC191" s="21">
        <f t="shared" si="21"/>
        <v>0</v>
      </c>
      <c r="AD191" s="21">
        <f t="shared" si="21"/>
        <v>0</v>
      </c>
      <c r="AE191" s="21">
        <f t="shared" si="21"/>
        <v>0</v>
      </c>
      <c r="AF191" s="21">
        <f t="shared" si="21"/>
        <v>0</v>
      </c>
      <c r="AG191" s="21">
        <f t="shared" si="21"/>
        <v>0</v>
      </c>
      <c r="AH191" s="21">
        <f t="shared" si="21"/>
        <v>0</v>
      </c>
      <c r="AI191" s="21">
        <f t="shared" si="21"/>
        <v>0</v>
      </c>
      <c r="AJ191" s="21">
        <f t="shared" si="21"/>
        <v>0</v>
      </c>
      <c r="AK191" s="21">
        <f t="shared" si="21"/>
        <v>0</v>
      </c>
      <c r="AL191" s="21">
        <f t="shared" si="21"/>
        <v>0</v>
      </c>
      <c r="AM191" s="21">
        <f t="shared" si="21"/>
        <v>0</v>
      </c>
      <c r="AN191" s="21">
        <f t="shared" si="21"/>
        <v>0</v>
      </c>
      <c r="AO191" s="21">
        <f t="shared" si="21"/>
        <v>0</v>
      </c>
      <c r="AP191" s="21">
        <f t="shared" si="21"/>
        <v>0</v>
      </c>
      <c r="AQ191" s="21">
        <f t="shared" si="21"/>
        <v>0</v>
      </c>
      <c r="AR191" s="21">
        <f t="shared" si="21"/>
        <v>0</v>
      </c>
      <c r="AS191" s="21">
        <f t="shared" si="21"/>
        <v>0</v>
      </c>
      <c r="AT191" s="21">
        <f t="shared" si="21"/>
        <v>0</v>
      </c>
      <c r="AU191" s="21">
        <f t="shared" si="21"/>
        <v>0</v>
      </c>
      <c r="AV191" s="21">
        <f t="shared" si="21"/>
        <v>0</v>
      </c>
      <c r="AW191" s="21">
        <f t="shared" si="21"/>
        <v>0</v>
      </c>
      <c r="AX191" s="21">
        <f t="shared" si="21"/>
        <v>0</v>
      </c>
      <c r="AY191" s="21">
        <f t="shared" si="21"/>
        <v>0</v>
      </c>
      <c r="AZ191" s="21">
        <f t="shared" si="21"/>
        <v>0</v>
      </c>
      <c r="BA191" s="21">
        <f t="shared" si="21"/>
        <v>0</v>
      </c>
      <c r="BB191" s="21">
        <f t="shared" si="21"/>
        <v>0</v>
      </c>
    </row>
    <row r="192" spans="1:54" outlineLevel="2">
      <c r="A192" s="424"/>
      <c r="B192" s="150" t="s">
        <v>384</v>
      </c>
      <c r="C192" s="19"/>
      <c r="D192" s="135" t="s">
        <v>379</v>
      </c>
      <c r="E192" s="21">
        <f>E77*E186</f>
        <v>-2.0618493184465522E-4</v>
      </c>
      <c r="F192" s="21">
        <f t="shared" ref="F192:BB192" si="22">F77*F186</f>
        <v>-2.0835695918819446E-4</v>
      </c>
      <c r="G192" s="21">
        <f t="shared" si="22"/>
        <v>-2.1061016314465251E-4</v>
      </c>
      <c r="H192" s="21">
        <f t="shared" si="22"/>
        <v>-2.1294441324770199E-4</v>
      </c>
      <c r="I192" s="21">
        <f t="shared" si="22"/>
        <v>-2.153596276546842E-4</v>
      </c>
      <c r="J192" s="21">
        <f t="shared" si="22"/>
        <v>-2.1785577224992206E-4</v>
      </c>
      <c r="K192" s="21">
        <f t="shared" si="22"/>
        <v>-2.2045023886760388E-4</v>
      </c>
      <c r="L192" s="21">
        <f t="shared" si="22"/>
        <v>-2.231254134203439E-4</v>
      </c>
      <c r="M192" s="21">
        <f t="shared" si="22"/>
        <v>-2.2588141492216774E-4</v>
      </c>
      <c r="N192" s="21">
        <f t="shared" si="22"/>
        <v>-2.2871840652478613E-4</v>
      </c>
      <c r="O192" s="21">
        <f t="shared" si="22"/>
        <v>-2.3163659483940971E-4</v>
      </c>
      <c r="P192" s="21">
        <f t="shared" si="22"/>
        <v>-2.3463622929526751E-4</v>
      </c>
      <c r="Q192" s="21">
        <f t="shared" si="22"/>
        <v>-2.3771760153382126E-4</v>
      </c>
      <c r="R192" s="21">
        <f t="shared" si="22"/>
        <v>-2.408810448377072E-4</v>
      </c>
      <c r="S192" s="21">
        <f t="shared" si="22"/>
        <v>-2.4412693359346862E-4</v>
      </c>
      <c r="T192" s="21">
        <f t="shared" si="22"/>
        <v>-2.4745568278718432E-4</v>
      </c>
      <c r="U192" s="21">
        <f t="shared" si="22"/>
        <v>-2.5086774753212734E-4</v>
      </c>
      <c r="V192" s="21">
        <f t="shared" si="22"/>
        <v>-2.5436362262762607E-4</v>
      </c>
      <c r="W192" s="21">
        <f t="shared" si="22"/>
        <v>-2.5794384214832775E-4</v>
      </c>
      <c r="X192" s="21">
        <f t="shared" si="22"/>
        <v>-2.6160897906310005E-4</v>
      </c>
      <c r="Y192" s="21">
        <f t="shared" si="22"/>
        <v>-2.6535964488283366E-4</v>
      </c>
      <c r="Z192" s="21">
        <f t="shared" si="22"/>
        <v>-2.6919648933644092E-4</v>
      </c>
      <c r="AA192" s="21">
        <f t="shared" si="22"/>
        <v>-2.7312020007436909E-4</v>
      </c>
      <c r="AB192" s="21">
        <f t="shared" si="22"/>
        <v>-2.7713150239898208E-4</v>
      </c>
      <c r="AC192" s="21">
        <f t="shared" si="22"/>
        <v>-3.0548956959800769E-4</v>
      </c>
      <c r="AD192" s="21">
        <f t="shared" si="22"/>
        <v>-3.1008857400187227E-4</v>
      </c>
      <c r="AE192" s="21">
        <f t="shared" si="22"/>
        <v>-3.1478450560544681E-4</v>
      </c>
      <c r="AF192" s="21">
        <f t="shared" si="22"/>
        <v>-3.1957835542344561E-4</v>
      </c>
      <c r="AG192" s="21">
        <f t="shared" si="22"/>
        <v>-3.2447115313966464E-4</v>
      </c>
      <c r="AH192" s="21">
        <f t="shared" si="22"/>
        <v>-3.2946396701987493E-4</v>
      </c>
      <c r="AI192" s="21">
        <f t="shared" si="22"/>
        <v>-3.3455790384830038E-4</v>
      </c>
      <c r="AJ192" s="21">
        <f t="shared" si="22"/>
        <v>-3.4140340067794644E-4</v>
      </c>
      <c r="AK192" s="21">
        <f t="shared" si="22"/>
        <v>-3.48411933577793E-4</v>
      </c>
      <c r="AL192" s="21">
        <f t="shared" si="22"/>
        <v>-3.5558667126331042E-4</v>
      </c>
      <c r="AM192" s="21">
        <f t="shared" si="22"/>
        <v>-3.6293086311779005E-4</v>
      </c>
      <c r="AN192" s="21">
        <f t="shared" si="22"/>
        <v>-3.7044784062125423E-4</v>
      </c>
      <c r="AO192" s="21">
        <f t="shared" si="22"/>
        <v>-3.7814101882029143E-4</v>
      </c>
      <c r="AP192" s="21">
        <f t="shared" si="22"/>
        <v>-3.8601389783942682E-4</v>
      </c>
      <c r="AQ192" s="21">
        <f t="shared" si="22"/>
        <v>-3.9407006443466247E-4</v>
      </c>
      <c r="AR192" s="21">
        <f t="shared" si="22"/>
        <v>-4.0231319358983937E-4</v>
      </c>
      <c r="AS192" s="21">
        <f t="shared" si="22"/>
        <v>-4.1074705015650063E-4</v>
      </c>
      <c r="AT192" s="21">
        <f t="shared" si="22"/>
        <v>-4.1937549053795481E-4</v>
      </c>
      <c r="AU192" s="21">
        <f t="shared" si="22"/>
        <v>-4.2820246441825844E-4</v>
      </c>
      <c r="AV192" s="21">
        <f t="shared" si="22"/>
        <v>-4.3723201653686315E-4</v>
      </c>
      <c r="AW192" s="21">
        <f t="shared" si="22"/>
        <v>-4.4646828850969855E-4</v>
      </c>
      <c r="AX192" s="21">
        <f t="shared" si="22"/>
        <v>-4.5591552069747655E-4</v>
      </c>
      <c r="AY192" s="21">
        <f t="shared" si="22"/>
        <v>-4.6557805412203641E-4</v>
      </c>
      <c r="AZ192" s="21">
        <f t="shared" si="22"/>
        <v>-4.7546033243156722E-4</v>
      </c>
      <c r="BA192" s="21">
        <f t="shared" si="22"/>
        <v>-4.8556690391557037E-4</v>
      </c>
      <c r="BB192" s="21">
        <f t="shared" si="22"/>
        <v>-4.9588830465070971E-4</v>
      </c>
    </row>
    <row r="193" spans="1:54" outlineLevel="2">
      <c r="A193" s="424"/>
      <c r="B193" s="150" t="s">
        <v>483</v>
      </c>
      <c r="C193" s="19"/>
      <c r="D193" s="135" t="s">
        <v>379</v>
      </c>
      <c r="E193" s="21">
        <f t="shared" ref="E193:AJ193" si="23">SUMIF($B$143:$B$154,"Environmental",E$143:E$154)*E186</f>
        <v>-1.2293976841244911E-3</v>
      </c>
      <c r="F193" s="21">
        <f t="shared" si="23"/>
        <v>-1.2644544552625901E-3</v>
      </c>
      <c r="G193" s="21">
        <f t="shared" si="23"/>
        <v>-1.2960043812246609E-3</v>
      </c>
      <c r="H193" s="21">
        <f t="shared" si="23"/>
        <v>-1.3284423988700086E-3</v>
      </c>
      <c r="I193" s="21">
        <f t="shared" si="23"/>
        <v>-1.3663583879954069E-3</v>
      </c>
      <c r="J193" s="21">
        <f t="shared" si="23"/>
        <v>-1.4053089178827679E-3</v>
      </c>
      <c r="K193" s="21">
        <f t="shared" si="23"/>
        <v>-1.4407560020674262E-3</v>
      </c>
      <c r="L193" s="21">
        <f t="shared" si="23"/>
        <v>-1.4819123689652775E-3</v>
      </c>
      <c r="M193" s="21">
        <f t="shared" si="23"/>
        <v>-1.5241817833202029E-3</v>
      </c>
      <c r="N193" s="21">
        <f t="shared" si="23"/>
        <v>-1.5627378664107346E-3</v>
      </c>
      <c r="O193" s="21">
        <f t="shared" si="23"/>
        <v>-1.6072523591494099E-3</v>
      </c>
      <c r="P193" s="21">
        <f t="shared" si="23"/>
        <v>-1.6529598381810591E-3</v>
      </c>
      <c r="Q193" s="21">
        <f t="shared" si="23"/>
        <v>-1.6998883123344752E-3</v>
      </c>
      <c r="R193" s="21">
        <f t="shared" si="23"/>
        <v>-1.7531775211214636E-3</v>
      </c>
      <c r="S193" s="21">
        <f t="shared" si="23"/>
        <v>-1.8027026091505716E-3</v>
      </c>
      <c r="T193" s="21">
        <f t="shared" si="23"/>
        <v>-1.8535371052000962E-3</v>
      </c>
      <c r="U193" s="21">
        <f t="shared" si="23"/>
        <v>-1.905710840018763E-3</v>
      </c>
      <c r="V193" s="21">
        <f t="shared" si="23"/>
        <v>-1.9646515375166913E-3</v>
      </c>
      <c r="W193" s="21">
        <f t="shared" si="23"/>
        <v>-2.0196712246941285E-3</v>
      </c>
      <c r="X193" s="21">
        <f t="shared" si="23"/>
        <v>-2.0816756441375665E-3</v>
      </c>
      <c r="Y193" s="21">
        <f t="shared" si="23"/>
        <v>-2.1396740579143867E-3</v>
      </c>
      <c r="Z193" s="21">
        <f t="shared" si="23"/>
        <v>-2.2048844965032958E-3</v>
      </c>
      <c r="AA193" s="21">
        <f t="shared" si="23"/>
        <v>-2.2717944602416379E-3</v>
      </c>
      <c r="AB193" s="21">
        <f t="shared" si="23"/>
        <v>-2.3404432526909547E-3</v>
      </c>
      <c r="AC193" s="21">
        <f t="shared" si="23"/>
        <v>-2.6173458812251992E-3</v>
      </c>
      <c r="AD193" s="21">
        <f t="shared" si="23"/>
        <v>-2.6950729885477252E-3</v>
      </c>
      <c r="AE193" s="21">
        <f t="shared" si="23"/>
        <v>-2.7754471642946928E-3</v>
      </c>
      <c r="AF193" s="21">
        <f t="shared" si="23"/>
        <v>-2.8576561062042451E-3</v>
      </c>
      <c r="AG193" s="21">
        <f t="shared" si="23"/>
        <v>-2.9418171745329469E-3</v>
      </c>
      <c r="AH193" s="21">
        <f t="shared" si="23"/>
        <v>-3.028076316948253E-3</v>
      </c>
      <c r="AI193" s="21">
        <f t="shared" si="23"/>
        <v>-3.1166338955856249E-3</v>
      </c>
      <c r="AJ193" s="21">
        <f t="shared" si="23"/>
        <v>-3.223014020201297E-3</v>
      </c>
      <c r="AK193" s="21">
        <f t="shared" ref="AK193:BB193" si="24">SUMIF($B$143:$B$154,"Environmental",AK$143:AK$154)*AK186</f>
        <v>-3.3326113743572684E-3</v>
      </c>
      <c r="AL193" s="21">
        <f t="shared" si="24"/>
        <v>-3.4455618671968354E-3</v>
      </c>
      <c r="AM193" s="21">
        <f t="shared" si="24"/>
        <v>-3.5619776293983807E-3</v>
      </c>
      <c r="AN193" s="21">
        <f t="shared" si="24"/>
        <v>-3.681951070409222E-3</v>
      </c>
      <c r="AO193" s="21">
        <f t="shared" si="24"/>
        <v>-3.8055657595470146E-3</v>
      </c>
      <c r="AP193" s="21">
        <f t="shared" si="24"/>
        <v>-3.9329254567047394E-3</v>
      </c>
      <c r="AQ193" s="21">
        <f t="shared" si="24"/>
        <v>-4.0641413769535962E-3</v>
      </c>
      <c r="AR193" s="21">
        <f t="shared" si="24"/>
        <v>-4.1993196099001451E-3</v>
      </c>
      <c r="AS193" s="21">
        <f t="shared" si="24"/>
        <v>-4.3385675271195431E-3</v>
      </c>
      <c r="AT193" s="21">
        <f t="shared" si="24"/>
        <v>-4.4819971644374399E-3</v>
      </c>
      <c r="AU193" s="21">
        <f t="shared" si="24"/>
        <v>-4.6297252389956717E-3</v>
      </c>
      <c r="AV193" s="21">
        <f t="shared" si="24"/>
        <v>-4.7818705710945056E-3</v>
      </c>
      <c r="AW193" s="21">
        <f t="shared" si="24"/>
        <v>-4.9385542351823401E-3</v>
      </c>
      <c r="AX193" s="21">
        <f t="shared" si="24"/>
        <v>-5.099900828022118E-3</v>
      </c>
      <c r="AY193" s="21">
        <f t="shared" si="24"/>
        <v>-5.2660385253633542E-3</v>
      </c>
      <c r="AZ193" s="21">
        <f t="shared" si="24"/>
        <v>-5.4370987967951954E-3</v>
      </c>
      <c r="BA193" s="21">
        <f t="shared" si="24"/>
        <v>-5.6132163541582746E-3</v>
      </c>
      <c r="BB193" s="21">
        <f t="shared" si="24"/>
        <v>-5.7943644543292051E-3</v>
      </c>
    </row>
    <row r="194" spans="1:54" outlineLevel="2">
      <c r="A194" s="424"/>
      <c r="B194" s="150" t="s">
        <v>484</v>
      </c>
      <c r="C194" s="19"/>
      <c r="D194" s="135" t="s">
        <v>379</v>
      </c>
      <c r="E194" s="21">
        <f t="shared" ref="E194:AJ194" si="25">SUM(E172:E174)*E186</f>
        <v>-6.1567168632509683E-4</v>
      </c>
      <c r="F194" s="21">
        <f t="shared" si="25"/>
        <v>-6.3163187472512785E-4</v>
      </c>
      <c r="G194" s="21">
        <f t="shared" si="25"/>
        <v>-6.481852163731295E-4</v>
      </c>
      <c r="H194" s="21">
        <f t="shared" si="25"/>
        <v>-6.6534947267543403E-4</v>
      </c>
      <c r="I194" s="21">
        <f t="shared" si="25"/>
        <v>-6.8314300789224804E-4</v>
      </c>
      <c r="J194" s="21">
        <f t="shared" si="25"/>
        <v>-7.0158480898308278E-4</v>
      </c>
      <c r="K194" s="21">
        <f t="shared" si="25"/>
        <v>-7.2075132383496703E-4</v>
      </c>
      <c r="L194" s="21">
        <f t="shared" si="25"/>
        <v>-7.4060677842675707E-4</v>
      </c>
      <c r="M194" s="21">
        <f t="shared" si="25"/>
        <v>-7.6117219156950772E-4</v>
      </c>
      <c r="N194" s="21">
        <f t="shared" si="25"/>
        <v>-7.8246928751241312E-4</v>
      </c>
      <c r="O194" s="21">
        <f t="shared" si="25"/>
        <v>-8.0452051868421849E-4</v>
      </c>
      <c r="P194" s="21">
        <f t="shared" si="25"/>
        <v>-8.2734908918683848E-4</v>
      </c>
      <c r="Q194" s="21">
        <f t="shared" si="25"/>
        <v>-8.5097897805769913E-4</v>
      </c>
      <c r="R194" s="21">
        <f t="shared" si="25"/>
        <v>-8.7543496376625335E-4</v>
      </c>
      <c r="S194" s="21">
        <f t="shared" si="25"/>
        <v>-9.005399832435158E-4</v>
      </c>
      <c r="T194" s="21">
        <f t="shared" si="25"/>
        <v>-9.2651142237164361E-4</v>
      </c>
      <c r="U194" s="21">
        <f t="shared" si="25"/>
        <v>-9.5337600804337134E-4</v>
      </c>
      <c r="V194" s="21">
        <f t="shared" si="25"/>
        <v>-9.8116135001746784E-4</v>
      </c>
      <c r="W194" s="21">
        <f t="shared" si="25"/>
        <v>-1.0098959654871547E-3</v>
      </c>
      <c r="X194" s="21">
        <f t="shared" si="25"/>
        <v>-1.0396093120280225E-3</v>
      </c>
      <c r="Y194" s="21">
        <f t="shared" si="25"/>
        <v>-1.0703318145062831E-3</v>
      </c>
      <c r="Z194" s="21">
        <f t="shared" si="25"/>
        <v>-1.1020948966886902E-3</v>
      </c>
      <c r="AA194" s="21">
        <f t="shared" si="25"/>
        <v>-1.1349310127553021E-3</v>
      </c>
      <c r="AB194" s="21">
        <f t="shared" si="25"/>
        <v>-1.1688736815730007E-3</v>
      </c>
      <c r="AC194" s="21">
        <f t="shared" si="25"/>
        <v>-1.3069673777838231E-3</v>
      </c>
      <c r="AD194" s="21">
        <f t="shared" si="25"/>
        <v>-1.3455672112599874E-3</v>
      </c>
      <c r="AE194" s="21">
        <f t="shared" si="25"/>
        <v>-1.3852272892596129E-3</v>
      </c>
      <c r="AF194" s="21">
        <f t="shared" si="25"/>
        <v>-1.4259069872790511E-3</v>
      </c>
      <c r="AG194" s="21">
        <f t="shared" si="25"/>
        <v>-1.467590703964831E-3</v>
      </c>
      <c r="AH194" s="21">
        <f t="shared" si="25"/>
        <v>-1.5103015449603773E-3</v>
      </c>
      <c r="AI194" s="21">
        <f t="shared" si="25"/>
        <v>-1.554124658912869E-3</v>
      </c>
      <c r="AJ194" s="21">
        <f t="shared" si="25"/>
        <v>-1.6068171140613398E-3</v>
      </c>
      <c r="AK194" s="21">
        <f t="shared" ref="AK194:BB194" si="26">SUM(AK172:AK174)*AK186</f>
        <v>-1.6611181228697335E-3</v>
      </c>
      <c r="AL194" s="21">
        <f t="shared" si="26"/>
        <v>-1.7170754028134128E-3</v>
      </c>
      <c r="AM194" s="21">
        <f t="shared" si="26"/>
        <v>-1.7747408271944669E-3</v>
      </c>
      <c r="AN194" s="21">
        <f t="shared" si="26"/>
        <v>-1.8341634976851069E-3</v>
      </c>
      <c r="AO194" s="21">
        <f t="shared" si="26"/>
        <v>-1.8953877051157354E-3</v>
      </c>
      <c r="AP194" s="21">
        <f t="shared" si="26"/>
        <v>-1.9584639777679076E-3</v>
      </c>
      <c r="AQ194" s="21">
        <f t="shared" si="26"/>
        <v>-2.0234448613470836E-3</v>
      </c>
      <c r="AR194" s="21">
        <f t="shared" si="26"/>
        <v>-2.090383360346833E-3</v>
      </c>
      <c r="AS194" s="21">
        <f t="shared" si="26"/>
        <v>-2.1593331238669053E-3</v>
      </c>
      <c r="AT194" s="21">
        <f t="shared" si="26"/>
        <v>-2.2303493660532619E-3</v>
      </c>
      <c r="AU194" s="21">
        <f t="shared" si="26"/>
        <v>-2.3034893211024928E-3</v>
      </c>
      <c r="AV194" s="21">
        <f t="shared" si="26"/>
        <v>-2.3788115248727939E-3</v>
      </c>
      <c r="AW194" s="21">
        <f t="shared" si="26"/>
        <v>-2.4563758696882041E-3</v>
      </c>
      <c r="AX194" s="21">
        <f t="shared" si="26"/>
        <v>-2.5362438239581548E-3</v>
      </c>
      <c r="AY194" s="21">
        <f t="shared" si="26"/>
        <v>-2.6184785399403412E-3</v>
      </c>
      <c r="AZ194" s="21">
        <f t="shared" si="26"/>
        <v>-2.7031448308521308E-3</v>
      </c>
      <c r="BA194" s="21">
        <f t="shared" si="26"/>
        <v>-2.7903091533845294E-3</v>
      </c>
      <c r="BB194" s="21">
        <f t="shared" si="26"/>
        <v>-2.8799576947290779E-3</v>
      </c>
    </row>
    <row r="195" spans="1:54" outlineLevel="2">
      <c r="A195" s="424"/>
      <c r="B195" s="150" t="s">
        <v>485</v>
      </c>
      <c r="C195" s="19"/>
      <c r="D195" s="135" t="s">
        <v>379</v>
      </c>
      <c r="E195" s="21">
        <f t="shared" ref="E195:AJ195" si="27">SUM(E176:E178)*E186</f>
        <v>-1.8470150585377827E-3</v>
      </c>
      <c r="F195" s="21">
        <f t="shared" si="27"/>
        <v>-1.8948956237332662E-3</v>
      </c>
      <c r="G195" s="21">
        <f t="shared" si="27"/>
        <v>-1.944555649119389E-3</v>
      </c>
      <c r="H195" s="21">
        <f t="shared" si="27"/>
        <v>-1.9960484180263022E-3</v>
      </c>
      <c r="I195" s="21">
        <f t="shared" si="27"/>
        <v>-2.0494290236767443E-3</v>
      </c>
      <c r="J195" s="21">
        <f t="shared" si="27"/>
        <v>-2.1047544264869754E-3</v>
      </c>
      <c r="K195" s="21">
        <f t="shared" si="27"/>
        <v>-2.1622539715049011E-3</v>
      </c>
      <c r="L195" s="21">
        <f t="shared" si="27"/>
        <v>-2.2218203352802712E-3</v>
      </c>
      <c r="M195" s="21">
        <f t="shared" si="27"/>
        <v>-2.2835165742292208E-3</v>
      </c>
      <c r="N195" s="21">
        <f t="shared" si="27"/>
        <v>-2.3474078620519165E-3</v>
      </c>
      <c r="O195" s="21">
        <f t="shared" si="27"/>
        <v>-2.4135615560526551E-3</v>
      </c>
      <c r="P195" s="21">
        <f t="shared" si="27"/>
        <v>-2.4820472680583947E-3</v>
      </c>
      <c r="Q195" s="21">
        <f t="shared" si="27"/>
        <v>-2.5529369341730974E-3</v>
      </c>
      <c r="R195" s="21">
        <f t="shared" si="27"/>
        <v>-2.6263048912987599E-3</v>
      </c>
      <c r="S195" s="21">
        <f t="shared" si="27"/>
        <v>-2.7016199492125299E-3</v>
      </c>
      <c r="T195" s="21">
        <f t="shared" si="27"/>
        <v>-2.7795342665898493E-3</v>
      </c>
      <c r="U195" s="21">
        <f t="shared" si="27"/>
        <v>-2.8601280246624348E-3</v>
      </c>
      <c r="V195" s="21">
        <f t="shared" si="27"/>
        <v>-2.9434840495126636E-3</v>
      </c>
      <c r="W195" s="21">
        <f t="shared" si="27"/>
        <v>-3.0296878964614646E-3</v>
      </c>
      <c r="X195" s="21">
        <f t="shared" si="27"/>
        <v>-3.1188279360840677E-3</v>
      </c>
      <c r="Y195" s="21">
        <f t="shared" si="27"/>
        <v>-3.2109954435188492E-3</v>
      </c>
      <c r="Z195" s="21">
        <f t="shared" si="27"/>
        <v>-3.3062846894948571E-3</v>
      </c>
      <c r="AA195" s="21">
        <f t="shared" si="27"/>
        <v>-3.4047930388454457E-3</v>
      </c>
      <c r="AB195" s="21">
        <f t="shared" si="27"/>
        <v>-3.5066210447190021E-3</v>
      </c>
      <c r="AC195" s="21">
        <f t="shared" si="27"/>
        <v>-3.9209021333885107E-3</v>
      </c>
      <c r="AD195" s="21">
        <f t="shared" si="27"/>
        <v>-4.0367016338605311E-3</v>
      </c>
      <c r="AE195" s="21">
        <f t="shared" si="27"/>
        <v>-4.1556818679137535E-3</v>
      </c>
      <c r="AF195" s="21">
        <f t="shared" si="27"/>
        <v>-4.2777209620406612E-3</v>
      </c>
      <c r="AG195" s="21">
        <f t="shared" si="27"/>
        <v>-4.4027721120454824E-3</v>
      </c>
      <c r="AH195" s="21">
        <f t="shared" si="27"/>
        <v>-4.5309046350724943E-3</v>
      </c>
      <c r="AI195" s="21">
        <f t="shared" si="27"/>
        <v>-4.6623739769627763E-3</v>
      </c>
      <c r="AJ195" s="21">
        <f t="shared" si="27"/>
        <v>-4.8204513424355659E-3</v>
      </c>
      <c r="AK195" s="21">
        <f t="shared" ref="AK195:BB195" si="28">SUM(AK176:AK178)*AK186</f>
        <v>-4.9833543688833932E-3</v>
      </c>
      <c r="AL195" s="21">
        <f t="shared" si="28"/>
        <v>-5.1512262087368837E-3</v>
      </c>
      <c r="AM195" s="21">
        <f t="shared" si="28"/>
        <v>-5.3242224819124049E-3</v>
      </c>
      <c r="AN195" s="21">
        <f t="shared" si="28"/>
        <v>-5.50249049341412E-3</v>
      </c>
      <c r="AO195" s="21">
        <f t="shared" si="28"/>
        <v>-5.6861631157355931E-3</v>
      </c>
      <c r="AP195" s="21">
        <f t="shared" si="28"/>
        <v>-5.8753919337230101E-3</v>
      </c>
      <c r="AQ195" s="21">
        <f t="shared" si="28"/>
        <v>-6.0703345844933462E-3</v>
      </c>
      <c r="AR195" s="21">
        <f t="shared" si="28"/>
        <v>-6.2711500815269099E-3</v>
      </c>
      <c r="AS195" s="21">
        <f t="shared" si="28"/>
        <v>-6.4779993721220588E-3</v>
      </c>
      <c r="AT195" s="21">
        <f t="shared" si="28"/>
        <v>-6.6910480987173674E-3</v>
      </c>
      <c r="AU195" s="21">
        <f t="shared" si="28"/>
        <v>-6.9104679639027744E-3</v>
      </c>
      <c r="AV195" s="21">
        <f t="shared" si="28"/>
        <v>-7.1364345752528008E-3</v>
      </c>
      <c r="AW195" s="21">
        <f t="shared" si="28"/>
        <v>-7.3691276097395094E-3</v>
      </c>
      <c r="AX195" s="21">
        <f t="shared" si="28"/>
        <v>-7.6087314725912427E-3</v>
      </c>
      <c r="AY195" s="21">
        <f t="shared" si="28"/>
        <v>-7.8554356205812158E-3</v>
      </c>
      <c r="AZ195" s="21">
        <f t="shared" si="28"/>
        <v>-8.1094344933615534E-3</v>
      </c>
      <c r="BA195" s="21">
        <f t="shared" si="28"/>
        <v>-8.3709274610053053E-3</v>
      </c>
      <c r="BB195" s="21">
        <f t="shared" si="28"/>
        <v>-8.639873085087112E-3</v>
      </c>
    </row>
    <row r="196" spans="1:54" outlineLevel="2">
      <c r="A196" s="424"/>
      <c r="B196" s="150" t="s">
        <v>285</v>
      </c>
      <c r="C196" s="19"/>
      <c r="D196" s="135" t="s">
        <v>379</v>
      </c>
      <c r="E196" s="21">
        <f t="shared" ref="E196:AJ196" si="29">SUMIF($B$143:$B$154,"Safety",E$143:E$154)*E187</f>
        <v>-0.43055449587251515</v>
      </c>
      <c r="F196" s="21">
        <f t="shared" si="29"/>
        <v>-0.44568195427175811</v>
      </c>
      <c r="G196" s="21">
        <f t="shared" si="29"/>
        <v>-0.46137985978763724</v>
      </c>
      <c r="H196" s="21">
        <f t="shared" si="29"/>
        <v>-0.47766911837831255</v>
      </c>
      <c r="I196" s="21">
        <f t="shared" si="29"/>
        <v>-0.49457141093509066</v>
      </c>
      <c r="J196" s="21">
        <f t="shared" si="29"/>
        <v>-0.5121092431409191</v>
      </c>
      <c r="K196" s="21">
        <f t="shared" si="29"/>
        <v>-0.51403165944219198</v>
      </c>
      <c r="L196" s="21">
        <f t="shared" si="29"/>
        <v>-0.50943661189175071</v>
      </c>
      <c r="M196" s="21">
        <f t="shared" si="29"/>
        <v>-0.50502037099608987</v>
      </c>
      <c r="N196" s="21">
        <f t="shared" si="29"/>
        <v>-0.50078439184277257</v>
      </c>
      <c r="O196" s="21">
        <f t="shared" si="29"/>
        <v>-0.49673025941319709</v>
      </c>
      <c r="P196" s="21">
        <f t="shared" si="29"/>
        <v>-0.49285969225687104</v>
      </c>
      <c r="Q196" s="21">
        <f t="shared" si="29"/>
        <v>-0.48895061903094844</v>
      </c>
      <c r="R196" s="21">
        <f t="shared" si="29"/>
        <v>-0.48405775615987073</v>
      </c>
      <c r="S196" s="21">
        <f t="shared" si="29"/>
        <v>-0.47932340416806918</v>
      </c>
      <c r="T196" s="21">
        <f t="shared" si="29"/>
        <v>-0.47474840563886173</v>
      </c>
      <c r="U196" s="21">
        <f t="shared" si="29"/>
        <v>-0.47020392080512935</v>
      </c>
      <c r="V196" s="21">
        <f t="shared" si="29"/>
        <v>-0.46514196433932842</v>
      </c>
      <c r="W196" s="21">
        <f t="shared" si="29"/>
        <v>-0.46022453500472027</v>
      </c>
      <c r="X196" s="21">
        <f t="shared" si="29"/>
        <v>-0.45545207308591429</v>
      </c>
      <c r="Y196" s="21">
        <f t="shared" si="29"/>
        <v>-0.4508251075499175</v>
      </c>
      <c r="Z196" s="21">
        <f t="shared" si="29"/>
        <v>-0.44634425825280344</v>
      </c>
      <c r="AA196" s="21">
        <f t="shared" si="29"/>
        <v>-0.44201023824373192</v>
      </c>
      <c r="AB196" s="21">
        <f t="shared" si="29"/>
        <v>-0.43782385616968433</v>
      </c>
      <c r="AC196" s="21">
        <f t="shared" si="29"/>
        <v>-3.9034480416446566</v>
      </c>
      <c r="AD196" s="21">
        <f t="shared" si="29"/>
        <v>-3.8485149780729726</v>
      </c>
      <c r="AE196" s="21">
        <f t="shared" si="29"/>
        <v>-3.7944955388165229</v>
      </c>
      <c r="AF196" s="21">
        <f t="shared" si="29"/>
        <v>-3.7413799863276838</v>
      </c>
      <c r="AG196" s="21">
        <f t="shared" si="29"/>
        <v>-3.6891588661498251</v>
      </c>
      <c r="AH196" s="21">
        <f t="shared" si="29"/>
        <v>-3.6378230078802116</v>
      </c>
      <c r="AI196" s="21">
        <f t="shared" si="29"/>
        <v>-3.5873635263089665</v>
      </c>
      <c r="AJ196" s="21">
        <f t="shared" si="29"/>
        <v>-3.5452465297075815</v>
      </c>
      <c r="AK196" s="21">
        <f t="shared" ref="AK196:BB196" si="30">SUMIF($B$143:$B$154,"Safety",AK$143:AK$154)*AK187</f>
        <v>-3.5037986498954101</v>
      </c>
      <c r="AL196" s="21">
        <f t="shared" si="30"/>
        <v>-3.4630166540149783</v>
      </c>
      <c r="AM196" s="21">
        <f t="shared" si="30"/>
        <v>-3.4228975563779236</v>
      </c>
      <c r="AN196" s="21">
        <f t="shared" si="30"/>
        <v>-3.3834386233999036</v>
      </c>
      <c r="AO196" s="21">
        <f t="shared" si="30"/>
        <v>-3.3446373787889963</v>
      </c>
      <c r="AP196" s="21">
        <f t="shared" si="30"/>
        <v>-3.3064916089968555</v>
      </c>
      <c r="AQ196" s="21">
        <f t="shared" si="30"/>
        <v>-3.2689993689420755</v>
      </c>
      <c r="AR196" s="21">
        <f t="shared" si="30"/>
        <v>-3.2321589880157284</v>
      </c>
      <c r="AS196" s="21">
        <f t="shared" si="30"/>
        <v>-3.1959690763793787</v>
      </c>
      <c r="AT196" s="21">
        <f t="shared" si="30"/>
        <v>-3.1604285315662768</v>
      </c>
      <c r="AU196" s="21">
        <f t="shared" si="30"/>
        <v>-3.1255365453969461</v>
      </c>
      <c r="AV196" s="21">
        <f t="shared" si="30"/>
        <v>-3.0912926112207093</v>
      </c>
      <c r="AW196" s="21">
        <f t="shared" si="30"/>
        <v>-3.0576965314952518</v>
      </c>
      <c r="AX196" s="21">
        <f t="shared" si="30"/>
        <v>-3.0247484257167634</v>
      </c>
      <c r="AY196" s="21">
        <f t="shared" si="30"/>
        <v>-2.9924487387137124</v>
      </c>
      <c r="AZ196" s="21">
        <f t="shared" si="30"/>
        <v>-2.9607982493178411</v>
      </c>
      <c r="BA196" s="21">
        <f t="shared" si="30"/>
        <v>-2.9297980794263982</v>
      </c>
      <c r="BB196" s="21">
        <f t="shared" si="30"/>
        <v>-2.8991224877237998</v>
      </c>
    </row>
    <row r="197" spans="1:54" outlineLevel="2">
      <c r="A197" s="424"/>
      <c r="B197" s="150" t="s">
        <v>288</v>
      </c>
      <c r="C197" s="19"/>
      <c r="D197" s="135" t="s">
        <v>379</v>
      </c>
      <c r="E197" s="21">
        <f>SUMIF($B$143:$B$154,"Financial",E$143:E$154)*E186</f>
        <v>-5.8793748811468172</v>
      </c>
      <c r="F197" s="21">
        <f t="shared" ref="F197:BB197" si="31">SUMIF($B$143:$B$154,"Financial",F$143:F$154)*F186</f>
        <v>-5.9672156028892767</v>
      </c>
      <c r="G197" s="21">
        <f t="shared" si="31"/>
        <v>-6.0569335196048746</v>
      </c>
      <c r="H197" s="21">
        <f t="shared" si="31"/>
        <v>-6.1485471291295166</v>
      </c>
      <c r="I197" s="21">
        <f t="shared" si="31"/>
        <v>-6.2420731086366521</v>
      </c>
      <c r="J197" s="21">
        <f t="shared" si="31"/>
        <v>-6.3375164732356151</v>
      </c>
      <c r="K197" s="21">
        <f t="shared" si="31"/>
        <v>-6.3534142014234227</v>
      </c>
      <c r="L197" s="21">
        <f t="shared" si="31"/>
        <v>-6.3384537544235018</v>
      </c>
      <c r="M197" s="21">
        <f t="shared" si="31"/>
        <v>-6.3273796836614498</v>
      </c>
      <c r="N197" s="21">
        <f t="shared" si="31"/>
        <v>-6.3201177353646925</v>
      </c>
      <c r="O197" s="21">
        <f t="shared" si="31"/>
        <v>-6.3165971335971145</v>
      </c>
      <c r="P197" s="21">
        <f t="shared" si="31"/>
        <v>-6.3167504790020637</v>
      </c>
      <c r="Q197" s="21">
        <f t="shared" si="31"/>
        <v>-6.3191301988198649</v>
      </c>
      <c r="R197" s="21">
        <f t="shared" si="31"/>
        <v>-6.3180162214706126</v>
      </c>
      <c r="S197" s="21">
        <f t="shared" si="31"/>
        <v>-6.3205349636859331</v>
      </c>
      <c r="T197" s="21">
        <f t="shared" si="31"/>
        <v>-6.3266243787599228</v>
      </c>
      <c r="U197" s="21">
        <f t="shared" si="31"/>
        <v>-6.3359068124226194</v>
      </c>
      <c r="V197" s="21">
        <f t="shared" si="31"/>
        <v>-6.3470225725069209</v>
      </c>
      <c r="W197" s="21">
        <f t="shared" si="31"/>
        <v>-6.3615739129059277</v>
      </c>
      <c r="X197" s="21">
        <f t="shared" si="31"/>
        <v>-6.3795015636807673</v>
      </c>
      <c r="Y197" s="21">
        <f t="shared" si="31"/>
        <v>-6.4007455999823053</v>
      </c>
      <c r="Z197" s="21">
        <f t="shared" si="31"/>
        <v>-6.4252789343775181</v>
      </c>
      <c r="AA197" s="21">
        <f t="shared" si="31"/>
        <v>-6.4530581121682031</v>
      </c>
      <c r="AB197" s="21">
        <f t="shared" si="31"/>
        <v>-6.4840422943873675</v>
      </c>
      <c r="AC197" s="21">
        <f t="shared" si="31"/>
        <v>-63.064109961297824</v>
      </c>
      <c r="AD197" s="21">
        <f t="shared" si="31"/>
        <v>-63.428929936930174</v>
      </c>
      <c r="AE197" s="21">
        <f t="shared" si="31"/>
        <v>-63.823646523902539</v>
      </c>
      <c r="AF197" s="21">
        <f t="shared" si="31"/>
        <v>-64.247962931123098</v>
      </c>
      <c r="AG197" s="21">
        <f t="shared" si="31"/>
        <v>-64.70160448176577</v>
      </c>
      <c r="AH197" s="21">
        <f t="shared" si="31"/>
        <v>-65.184318069692594</v>
      </c>
      <c r="AI197" s="21">
        <f t="shared" si="31"/>
        <v>-65.695871637711804</v>
      </c>
      <c r="AJ197" s="21">
        <f t="shared" si="31"/>
        <v>-66.557587918142133</v>
      </c>
      <c r="AK197" s="21">
        <f t="shared" si="31"/>
        <v>-67.45483604805132</v>
      </c>
      <c r="AL197" s="21">
        <f t="shared" si="31"/>
        <v>-68.387905730833083</v>
      </c>
      <c r="AM197" s="21">
        <f t="shared" si="31"/>
        <v>-69.357107171165765</v>
      </c>
      <c r="AN197" s="21">
        <f t="shared" si="31"/>
        <v>-70.362762638523137</v>
      </c>
      <c r="AO197" s="21">
        <f t="shared" si="31"/>
        <v>-71.405230487296578</v>
      </c>
      <c r="AP197" s="21">
        <f t="shared" si="31"/>
        <v>-72.484884197249215</v>
      </c>
      <c r="AQ197" s="21">
        <f t="shared" si="31"/>
        <v>-73.602116450174293</v>
      </c>
      <c r="AR197" s="21">
        <f t="shared" si="31"/>
        <v>-74.757340732084941</v>
      </c>
      <c r="AS197" s="21">
        <f t="shared" si="31"/>
        <v>-75.950991431659006</v>
      </c>
      <c r="AT197" s="21">
        <f t="shared" si="31"/>
        <v>-77.183523951206325</v>
      </c>
      <c r="AU197" s="21">
        <f t="shared" si="31"/>
        <v>-78.455414830128149</v>
      </c>
      <c r="AV197" s="21">
        <f t="shared" si="31"/>
        <v>-79.767161880850821</v>
      </c>
      <c r="AW197" s="21">
        <f t="shared" si="31"/>
        <v>-81.119284337219241</v>
      </c>
      <c r="AX197" s="21">
        <f t="shared" si="31"/>
        <v>-82.512323015347491</v>
      </c>
      <c r="AY197" s="21">
        <f t="shared" si="31"/>
        <v>-83.946840486929645</v>
      </c>
      <c r="AZ197" s="21">
        <f t="shared" si="31"/>
        <v>-85.423421265022483</v>
      </c>
      <c r="BA197" s="21">
        <f t="shared" si="31"/>
        <v>-86.928854710754081</v>
      </c>
      <c r="BB197" s="21">
        <f t="shared" si="31"/>
        <v>-88.468091981465548</v>
      </c>
    </row>
    <row r="198" spans="1:54" outlineLevel="2">
      <c r="A198" s="425"/>
      <c r="B198" s="150" t="s">
        <v>466</v>
      </c>
      <c r="C198" s="19"/>
      <c r="D198" s="135" t="s">
        <v>379</v>
      </c>
      <c r="E198" s="21">
        <f>SUMIF($B$143:$B$154,"Other",E$143:E$154)*E186</f>
        <v>0</v>
      </c>
      <c r="F198" s="21">
        <f t="shared" ref="F198:BB198" si="32">SUMIF($B$143:$B$154,"Other",F$143:F$154)*F186</f>
        <v>0</v>
      </c>
      <c r="G198" s="21">
        <f t="shared" si="32"/>
        <v>0</v>
      </c>
      <c r="H198" s="21">
        <f t="shared" si="32"/>
        <v>0</v>
      </c>
      <c r="I198" s="21">
        <f t="shared" si="32"/>
        <v>0</v>
      </c>
      <c r="J198" s="21">
        <f t="shared" si="32"/>
        <v>0</v>
      </c>
      <c r="K198" s="21">
        <f t="shared" si="32"/>
        <v>0</v>
      </c>
      <c r="L198" s="21">
        <f t="shared" si="32"/>
        <v>0</v>
      </c>
      <c r="M198" s="21">
        <f t="shared" si="32"/>
        <v>0</v>
      </c>
      <c r="N198" s="21">
        <f t="shared" si="32"/>
        <v>0</v>
      </c>
      <c r="O198" s="21">
        <f t="shared" si="32"/>
        <v>0</v>
      </c>
      <c r="P198" s="21">
        <f t="shared" si="32"/>
        <v>0</v>
      </c>
      <c r="Q198" s="21">
        <f t="shared" si="32"/>
        <v>0</v>
      </c>
      <c r="R198" s="21">
        <f t="shared" si="32"/>
        <v>0</v>
      </c>
      <c r="S198" s="21">
        <f t="shared" si="32"/>
        <v>0</v>
      </c>
      <c r="T198" s="21">
        <f t="shared" si="32"/>
        <v>0</v>
      </c>
      <c r="U198" s="21">
        <f t="shared" si="32"/>
        <v>0</v>
      </c>
      <c r="V198" s="21">
        <f t="shared" si="32"/>
        <v>0</v>
      </c>
      <c r="W198" s="21">
        <f t="shared" si="32"/>
        <v>0</v>
      </c>
      <c r="X198" s="21">
        <f t="shared" si="32"/>
        <v>0</v>
      </c>
      <c r="Y198" s="21">
        <f t="shared" si="32"/>
        <v>0</v>
      </c>
      <c r="Z198" s="21">
        <f t="shared" si="32"/>
        <v>0</v>
      </c>
      <c r="AA198" s="21">
        <f t="shared" si="32"/>
        <v>0</v>
      </c>
      <c r="AB198" s="21">
        <f t="shared" si="32"/>
        <v>0</v>
      </c>
      <c r="AC198" s="21">
        <f t="shared" si="32"/>
        <v>0</v>
      </c>
      <c r="AD198" s="21">
        <f t="shared" si="32"/>
        <v>0</v>
      </c>
      <c r="AE198" s="21">
        <f t="shared" si="32"/>
        <v>0</v>
      </c>
      <c r="AF198" s="21">
        <f t="shared" si="32"/>
        <v>0</v>
      </c>
      <c r="AG198" s="21">
        <f t="shared" si="32"/>
        <v>0</v>
      </c>
      <c r="AH198" s="21">
        <f t="shared" si="32"/>
        <v>0</v>
      </c>
      <c r="AI198" s="21">
        <f t="shared" si="32"/>
        <v>0</v>
      </c>
      <c r="AJ198" s="21">
        <f t="shared" si="32"/>
        <v>0</v>
      </c>
      <c r="AK198" s="21">
        <f t="shared" si="32"/>
        <v>0</v>
      </c>
      <c r="AL198" s="21">
        <f t="shared" si="32"/>
        <v>0</v>
      </c>
      <c r="AM198" s="21">
        <f t="shared" si="32"/>
        <v>0</v>
      </c>
      <c r="AN198" s="21">
        <f t="shared" si="32"/>
        <v>0</v>
      </c>
      <c r="AO198" s="21">
        <f t="shared" si="32"/>
        <v>0</v>
      </c>
      <c r="AP198" s="21">
        <f t="shared" si="32"/>
        <v>0</v>
      </c>
      <c r="AQ198" s="21">
        <f t="shared" si="32"/>
        <v>0</v>
      </c>
      <c r="AR198" s="21">
        <f t="shared" si="32"/>
        <v>0</v>
      </c>
      <c r="AS198" s="21">
        <f t="shared" si="32"/>
        <v>0</v>
      </c>
      <c r="AT198" s="21">
        <f t="shared" si="32"/>
        <v>0</v>
      </c>
      <c r="AU198" s="21">
        <f t="shared" si="32"/>
        <v>0</v>
      </c>
      <c r="AV198" s="21">
        <f t="shared" si="32"/>
        <v>0</v>
      </c>
      <c r="AW198" s="21">
        <f t="shared" si="32"/>
        <v>0</v>
      </c>
      <c r="AX198" s="21">
        <f t="shared" si="32"/>
        <v>0</v>
      </c>
      <c r="AY198" s="21">
        <f t="shared" si="32"/>
        <v>0</v>
      </c>
      <c r="AZ198" s="21">
        <f t="shared" si="32"/>
        <v>0</v>
      </c>
      <c r="BA198" s="21">
        <f t="shared" si="32"/>
        <v>0</v>
      </c>
      <c r="BB198" s="21">
        <f t="shared" si="32"/>
        <v>0</v>
      </c>
    </row>
    <row r="199" spans="1:54" outlineLevel="2">
      <c r="A199" s="230"/>
      <c r="B199" s="150"/>
      <c r="C199" s="19"/>
      <c r="D199" s="19"/>
      <c r="E199" s="231"/>
      <c r="F199" s="231"/>
      <c r="G199" s="231"/>
      <c r="H199" s="231"/>
      <c r="I199" s="231"/>
      <c r="J199" s="231"/>
      <c r="K199" s="231"/>
      <c r="L199" s="231"/>
      <c r="M199" s="231"/>
      <c r="N199" s="231"/>
      <c r="O199" s="231"/>
      <c r="P199" s="231"/>
      <c r="Q199" s="231"/>
      <c r="R199" s="231"/>
      <c r="S199" s="231"/>
      <c r="T199" s="231"/>
      <c r="U199" s="231"/>
      <c r="V199" s="231"/>
      <c r="W199" s="231"/>
      <c r="X199" s="231"/>
      <c r="Y199" s="231"/>
      <c r="Z199" s="231"/>
      <c r="AA199" s="231"/>
      <c r="AB199" s="231"/>
      <c r="AC199" s="231"/>
      <c r="AD199" s="231"/>
      <c r="AE199" s="231"/>
      <c r="AF199" s="231"/>
      <c r="AG199" s="231"/>
      <c r="AH199" s="231"/>
      <c r="AI199" s="231"/>
      <c r="AJ199" s="231"/>
      <c r="AK199" s="231"/>
      <c r="AL199" s="231"/>
      <c r="AM199" s="231"/>
      <c r="AN199" s="231"/>
      <c r="AO199" s="231"/>
      <c r="AP199" s="231"/>
      <c r="AQ199" s="231"/>
      <c r="AR199" s="231"/>
      <c r="AS199" s="231"/>
      <c r="AT199" s="231"/>
      <c r="AU199" s="231"/>
      <c r="AV199" s="231"/>
      <c r="AW199" s="231"/>
      <c r="AX199" s="231"/>
      <c r="AY199" s="231"/>
      <c r="AZ199" s="231"/>
      <c r="BA199" s="231"/>
      <c r="BB199" s="231"/>
    </row>
    <row r="200" spans="1:54" outlineLevel="2">
      <c r="A200" s="423" t="s">
        <v>486</v>
      </c>
      <c r="B200" s="150" t="s">
        <v>487</v>
      </c>
      <c r="C200" s="19"/>
      <c r="D200" s="135" t="s">
        <v>379</v>
      </c>
      <c r="E200" s="21">
        <f>SUM(E190:E193,E196:E198)</f>
        <v>-6.3113649596353012</v>
      </c>
      <c r="F200" s="21">
        <f t="shared" ref="F200:BB200" si="33">SUM(F190:F193,F196:F198)</f>
        <v>-6.4143703685754856</v>
      </c>
      <c r="G200" s="21">
        <f t="shared" si="33"/>
        <v>-6.5198199939368813</v>
      </c>
      <c r="H200" s="21">
        <f t="shared" si="33"/>
        <v>-6.6277576343199467</v>
      </c>
      <c r="I200" s="21">
        <f t="shared" si="33"/>
        <v>-6.7382262375873925</v>
      </c>
      <c r="J200" s="21">
        <f t="shared" si="33"/>
        <v>-6.8512488810666667</v>
      </c>
      <c r="K200" s="21">
        <f t="shared" si="33"/>
        <v>-6.8691070671065493</v>
      </c>
      <c r="L200" s="21">
        <f t="shared" si="33"/>
        <v>-6.8495954040976379</v>
      </c>
      <c r="M200" s="21">
        <f t="shared" si="33"/>
        <v>-6.8341501178557822</v>
      </c>
      <c r="N200" s="21">
        <f t="shared" si="33"/>
        <v>-6.822693583480401</v>
      </c>
      <c r="O200" s="21">
        <f t="shared" si="33"/>
        <v>-6.8151662819643004</v>
      </c>
      <c r="P200" s="21">
        <f t="shared" si="33"/>
        <v>-6.8114977673264114</v>
      </c>
      <c r="Q200" s="21">
        <f t="shared" si="33"/>
        <v>-6.8100184237646815</v>
      </c>
      <c r="R200" s="21">
        <f t="shared" si="33"/>
        <v>-6.8040680361964423</v>
      </c>
      <c r="S200" s="21">
        <f t="shared" si="33"/>
        <v>-6.8019051973967466</v>
      </c>
      <c r="T200" s="21">
        <f t="shared" si="33"/>
        <v>-6.8034737771867722</v>
      </c>
      <c r="U200" s="21">
        <f t="shared" si="33"/>
        <v>-6.8082673118152996</v>
      </c>
      <c r="V200" s="21">
        <f t="shared" si="33"/>
        <v>-6.8143835520063938</v>
      </c>
      <c r="W200" s="21">
        <f t="shared" si="33"/>
        <v>-6.8240760629774906</v>
      </c>
      <c r="X200" s="21">
        <f t="shared" si="33"/>
        <v>-6.837296921389882</v>
      </c>
      <c r="Y200" s="21">
        <f t="shared" si="33"/>
        <v>-6.8539757412350202</v>
      </c>
      <c r="Z200" s="21">
        <f t="shared" si="33"/>
        <v>-6.8740972736161616</v>
      </c>
      <c r="AA200" s="21">
        <f t="shared" si="33"/>
        <v>-6.897613265072251</v>
      </c>
      <c r="AB200" s="21">
        <f t="shared" si="33"/>
        <v>-6.9244837253121414</v>
      </c>
      <c r="AC200" s="21">
        <f t="shared" si="33"/>
        <v>-66.9704808383933</v>
      </c>
      <c r="AD200" s="21">
        <f t="shared" si="33"/>
        <v>-67.2804500765657</v>
      </c>
      <c r="AE200" s="21">
        <f t="shared" si="33"/>
        <v>-67.62123229438896</v>
      </c>
      <c r="AF200" s="21">
        <f t="shared" si="33"/>
        <v>-67.992520151912416</v>
      </c>
      <c r="AG200" s="21">
        <f t="shared" si="33"/>
        <v>-68.39402963624326</v>
      </c>
      <c r="AH200" s="21">
        <f t="shared" si="33"/>
        <v>-68.82549861785678</v>
      </c>
      <c r="AI200" s="21">
        <f t="shared" si="33"/>
        <v>-69.286686355820208</v>
      </c>
      <c r="AJ200" s="21">
        <f t="shared" si="33"/>
        <v>-70.106398865270592</v>
      </c>
      <c r="AK200" s="21">
        <f t="shared" si="33"/>
        <v>-70.962315721254669</v>
      </c>
      <c r="AL200" s="21">
        <f t="shared" si="33"/>
        <v>-71.854723533386519</v>
      </c>
      <c r="AM200" s="21">
        <f t="shared" si="33"/>
        <v>-72.783929636036206</v>
      </c>
      <c r="AN200" s="21">
        <f t="shared" si="33"/>
        <v>-73.750253660834076</v>
      </c>
      <c r="AO200" s="21">
        <f t="shared" si="33"/>
        <v>-74.754051572863943</v>
      </c>
      <c r="AP200" s="21">
        <f t="shared" si="33"/>
        <v>-75.795694745600613</v>
      </c>
      <c r="AQ200" s="21">
        <f t="shared" si="33"/>
        <v>-76.875574030557758</v>
      </c>
      <c r="AR200" s="21">
        <f t="shared" si="33"/>
        <v>-77.994101352904153</v>
      </c>
      <c r="AS200" s="21">
        <f t="shared" si="33"/>
        <v>-79.151709822615658</v>
      </c>
      <c r="AT200" s="21">
        <f t="shared" si="33"/>
        <v>-80.348853855427578</v>
      </c>
      <c r="AU200" s="21">
        <f t="shared" si="33"/>
        <v>-81.586009303228508</v>
      </c>
      <c r="AV200" s="21">
        <f t="shared" si="33"/>
        <v>-82.863673594659161</v>
      </c>
      <c r="AW200" s="21">
        <f t="shared" si="33"/>
        <v>-84.182365891238192</v>
      </c>
      <c r="AX200" s="21">
        <f t="shared" si="33"/>
        <v>-85.542627257412974</v>
      </c>
      <c r="AY200" s="21">
        <f t="shared" si="33"/>
        <v>-86.945020842222846</v>
      </c>
      <c r="AZ200" s="21">
        <f t="shared" si="33"/>
        <v>-88.390132073469545</v>
      </c>
      <c r="BA200" s="21">
        <f t="shared" si="33"/>
        <v>-89.864751573438554</v>
      </c>
      <c r="BB200" s="21">
        <f t="shared" si="33"/>
        <v>-91.373504721948322</v>
      </c>
    </row>
    <row r="201" spans="1:54" outlineLevel="2">
      <c r="A201" s="424"/>
      <c r="B201" s="150" t="s">
        <v>488</v>
      </c>
      <c r="C201" s="19"/>
      <c r="D201" s="135" t="s">
        <v>379</v>
      </c>
      <c r="E201" s="21">
        <f>SUM(E190:E192,E194,E196:E198)</f>
        <v>-6.310751233637502</v>
      </c>
      <c r="F201" s="21">
        <f t="shared" ref="F201:BB201" si="34">SUM(F190:F192,F194,F196:F198)</f>
        <v>-6.4137375459949482</v>
      </c>
      <c r="G201" s="21">
        <f t="shared" si="34"/>
        <v>-6.5191721747720299</v>
      </c>
      <c r="H201" s="21">
        <f t="shared" si="34"/>
        <v>-6.6270945413937525</v>
      </c>
      <c r="I201" s="21">
        <f t="shared" si="34"/>
        <v>-6.7375430222072898</v>
      </c>
      <c r="J201" s="21">
        <f t="shared" si="34"/>
        <v>-6.8505451569577671</v>
      </c>
      <c r="K201" s="21">
        <f t="shared" si="34"/>
        <v>-6.868387062428317</v>
      </c>
      <c r="L201" s="21">
        <f t="shared" si="34"/>
        <v>-6.8488540985070996</v>
      </c>
      <c r="M201" s="21">
        <f t="shared" si="34"/>
        <v>-6.8333871082640316</v>
      </c>
      <c r="N201" s="21">
        <f t="shared" si="34"/>
        <v>-6.8219133149015025</v>
      </c>
      <c r="O201" s="21">
        <f t="shared" si="34"/>
        <v>-6.8143635501238355</v>
      </c>
      <c r="P201" s="21">
        <f t="shared" si="34"/>
        <v>-6.8106721565774171</v>
      </c>
      <c r="Q201" s="21">
        <f t="shared" si="34"/>
        <v>-6.8091695144304047</v>
      </c>
      <c r="R201" s="21">
        <f t="shared" si="34"/>
        <v>-6.8031902936390871</v>
      </c>
      <c r="S201" s="21">
        <f t="shared" si="34"/>
        <v>-6.8010030347708392</v>
      </c>
      <c r="T201" s="21">
        <f t="shared" si="34"/>
        <v>-6.8025467515039431</v>
      </c>
      <c r="U201" s="21">
        <f t="shared" si="34"/>
        <v>-6.8073149769833243</v>
      </c>
      <c r="V201" s="21">
        <f t="shared" si="34"/>
        <v>-6.8134000618188946</v>
      </c>
      <c r="W201" s="21">
        <f t="shared" si="34"/>
        <v>-6.8230662877182837</v>
      </c>
      <c r="X201" s="21">
        <f t="shared" si="34"/>
        <v>-6.8362548550577724</v>
      </c>
      <c r="Y201" s="21">
        <f t="shared" si="34"/>
        <v>-6.8529063989916121</v>
      </c>
      <c r="Z201" s="21">
        <f t="shared" si="34"/>
        <v>-6.8729944840163464</v>
      </c>
      <c r="AA201" s="21">
        <f t="shared" si="34"/>
        <v>-6.8964764016247644</v>
      </c>
      <c r="AB201" s="21">
        <f t="shared" si="34"/>
        <v>-6.9233121557410238</v>
      </c>
      <c r="AC201" s="21">
        <f t="shared" si="34"/>
        <v>-66.969170459889867</v>
      </c>
      <c r="AD201" s="21">
        <f t="shared" si="34"/>
        <v>-67.279100570788415</v>
      </c>
      <c r="AE201" s="21">
        <f t="shared" si="34"/>
        <v>-67.619842074513926</v>
      </c>
      <c r="AF201" s="21">
        <f t="shared" si="34"/>
        <v>-67.99108840279348</v>
      </c>
      <c r="AG201" s="21">
        <f t="shared" si="34"/>
        <v>-68.392555409772697</v>
      </c>
      <c r="AH201" s="21">
        <f t="shared" si="34"/>
        <v>-68.823980843084783</v>
      </c>
      <c r="AI201" s="21">
        <f t="shared" si="34"/>
        <v>-69.285123846583531</v>
      </c>
      <c r="AJ201" s="21">
        <f t="shared" si="34"/>
        <v>-70.10478266836445</v>
      </c>
      <c r="AK201" s="21">
        <f t="shared" si="34"/>
        <v>-70.960644228003176</v>
      </c>
      <c r="AL201" s="21">
        <f t="shared" si="34"/>
        <v>-71.852995046922132</v>
      </c>
      <c r="AM201" s="21">
        <f t="shared" si="34"/>
        <v>-72.782142399234004</v>
      </c>
      <c r="AN201" s="21">
        <f t="shared" si="34"/>
        <v>-73.748405873261348</v>
      </c>
      <c r="AO201" s="21">
        <f t="shared" si="34"/>
        <v>-74.752141394809513</v>
      </c>
      <c r="AP201" s="21">
        <f t="shared" si="34"/>
        <v>-75.793720284121676</v>
      </c>
      <c r="AQ201" s="21">
        <f t="shared" si="34"/>
        <v>-76.87353333404215</v>
      </c>
      <c r="AR201" s="21">
        <f t="shared" si="34"/>
        <v>-77.991992416654611</v>
      </c>
      <c r="AS201" s="21">
        <f t="shared" si="34"/>
        <v>-79.149530588212414</v>
      </c>
      <c r="AT201" s="21">
        <f t="shared" si="34"/>
        <v>-80.346602207629189</v>
      </c>
      <c r="AU201" s="21">
        <f t="shared" si="34"/>
        <v>-81.583683067310616</v>
      </c>
      <c r="AV201" s="21">
        <f t="shared" si="34"/>
        <v>-82.861270535612945</v>
      </c>
      <c r="AW201" s="21">
        <f t="shared" si="34"/>
        <v>-84.179883712872694</v>
      </c>
      <c r="AX201" s="21">
        <f t="shared" si="34"/>
        <v>-85.540063600408914</v>
      </c>
      <c r="AY201" s="21">
        <f t="shared" si="34"/>
        <v>-86.942373282237426</v>
      </c>
      <c r="AZ201" s="21">
        <f t="shared" si="34"/>
        <v>-88.387398119503615</v>
      </c>
      <c r="BA201" s="21">
        <f t="shared" si="34"/>
        <v>-89.861928666237773</v>
      </c>
      <c r="BB201" s="21">
        <f t="shared" si="34"/>
        <v>-91.370590315188721</v>
      </c>
    </row>
    <row r="202" spans="1:54" outlineLevel="2">
      <c r="A202" s="425"/>
      <c r="B202" s="150" t="s">
        <v>489</v>
      </c>
      <c r="C202" s="19"/>
      <c r="D202" s="135" t="s">
        <v>379</v>
      </c>
      <c r="E202" s="21">
        <f>SUM(E190:E192,E195:E198)</f>
        <v>-6.3119825770097151</v>
      </c>
      <c r="F202" s="21">
        <f t="shared" ref="F202:BB202" si="35">SUM(F190:F192,F195:F198)</f>
        <v>-6.4150008097439564</v>
      </c>
      <c r="G202" s="21">
        <f t="shared" si="35"/>
        <v>-6.5204685452047757</v>
      </c>
      <c r="H202" s="21">
        <f t="shared" si="35"/>
        <v>-6.6284252403391033</v>
      </c>
      <c r="I202" s="21">
        <f t="shared" si="35"/>
        <v>-6.7389093082230742</v>
      </c>
      <c r="J202" s="21">
        <f t="shared" si="35"/>
        <v>-6.851948326575271</v>
      </c>
      <c r="K202" s="21">
        <f t="shared" si="35"/>
        <v>-6.8698285650759869</v>
      </c>
      <c r="L202" s="21">
        <f t="shared" si="35"/>
        <v>-6.8503353120639527</v>
      </c>
      <c r="M202" s="21">
        <f t="shared" si="35"/>
        <v>-6.8349094526466914</v>
      </c>
      <c r="N202" s="21">
        <f t="shared" si="35"/>
        <v>-6.8234782534760416</v>
      </c>
      <c r="O202" s="21">
        <f t="shared" si="35"/>
        <v>-6.8159725911612039</v>
      </c>
      <c r="P202" s="21">
        <f t="shared" si="35"/>
        <v>-6.8123268547562885</v>
      </c>
      <c r="Q202" s="21">
        <f t="shared" si="35"/>
        <v>-6.8108714723865207</v>
      </c>
      <c r="R202" s="21">
        <f t="shared" si="35"/>
        <v>-6.8049411635666202</v>
      </c>
      <c r="S202" s="21">
        <f t="shared" si="35"/>
        <v>-6.8028041147368086</v>
      </c>
      <c r="T202" s="21">
        <f t="shared" si="35"/>
        <v>-6.8043997743481617</v>
      </c>
      <c r="U202" s="21">
        <f t="shared" si="35"/>
        <v>-6.809221728999943</v>
      </c>
      <c r="V202" s="21">
        <f t="shared" si="35"/>
        <v>-6.8153623845183899</v>
      </c>
      <c r="W202" s="21">
        <f t="shared" si="35"/>
        <v>-6.8250860796492576</v>
      </c>
      <c r="X202" s="21">
        <f t="shared" si="35"/>
        <v>-6.8383340736818283</v>
      </c>
      <c r="Y202" s="21">
        <f t="shared" si="35"/>
        <v>-6.8550470626206241</v>
      </c>
      <c r="Z202" s="21">
        <f t="shared" si="35"/>
        <v>-6.8751986738091526</v>
      </c>
      <c r="AA202" s="21">
        <f t="shared" si="35"/>
        <v>-6.898746263650855</v>
      </c>
      <c r="AB202" s="21">
        <f t="shared" si="35"/>
        <v>-6.9256499031041701</v>
      </c>
      <c r="AC202" s="21">
        <f t="shared" si="35"/>
        <v>-66.971784394645468</v>
      </c>
      <c r="AD202" s="21">
        <f t="shared" si="35"/>
        <v>-67.281791705211006</v>
      </c>
      <c r="AE202" s="21">
        <f t="shared" si="35"/>
        <v>-67.622612529092578</v>
      </c>
      <c r="AF202" s="21">
        <f t="shared" si="35"/>
        <v>-67.993940216768252</v>
      </c>
      <c r="AG202" s="21">
        <f t="shared" si="35"/>
        <v>-68.395490591180774</v>
      </c>
      <c r="AH202" s="21">
        <f t="shared" si="35"/>
        <v>-68.827001446174904</v>
      </c>
      <c r="AI202" s="21">
        <f t="shared" si="35"/>
        <v>-69.288232095901577</v>
      </c>
      <c r="AJ202" s="21">
        <f t="shared" si="35"/>
        <v>-70.107996302592824</v>
      </c>
      <c r="AK202" s="21">
        <f t="shared" si="35"/>
        <v>-70.963966464249197</v>
      </c>
      <c r="AL202" s="21">
        <f t="shared" si="35"/>
        <v>-71.856429197728062</v>
      </c>
      <c r="AM202" s="21">
        <f t="shared" si="35"/>
        <v>-72.78569188088872</v>
      </c>
      <c r="AN202" s="21">
        <f t="shared" si="35"/>
        <v>-73.75207420025707</v>
      </c>
      <c r="AO202" s="21">
        <f t="shared" si="35"/>
        <v>-74.755932170220134</v>
      </c>
      <c r="AP202" s="21">
        <f t="shared" si="35"/>
        <v>-75.797637212077632</v>
      </c>
      <c r="AQ202" s="21">
        <f t="shared" si="35"/>
        <v>-76.877580223765293</v>
      </c>
      <c r="AR202" s="21">
        <f t="shared" si="35"/>
        <v>-77.996173183375788</v>
      </c>
      <c r="AS202" s="21">
        <f t="shared" si="35"/>
        <v>-79.153849254460667</v>
      </c>
      <c r="AT202" s="21">
        <f t="shared" si="35"/>
        <v>-80.351062906361861</v>
      </c>
      <c r="AU202" s="21">
        <f t="shared" si="35"/>
        <v>-81.588290045953414</v>
      </c>
      <c r="AV202" s="21">
        <f t="shared" si="35"/>
        <v>-82.866028158663326</v>
      </c>
      <c r="AW202" s="21">
        <f t="shared" si="35"/>
        <v>-84.184796464612745</v>
      </c>
      <c r="AX202" s="21">
        <f t="shared" si="35"/>
        <v>-85.545136088057546</v>
      </c>
      <c r="AY202" s="21">
        <f t="shared" si="35"/>
        <v>-86.947610239318067</v>
      </c>
      <c r="AZ202" s="21">
        <f t="shared" si="35"/>
        <v>-88.392804409166118</v>
      </c>
      <c r="BA202" s="21">
        <f t="shared" si="35"/>
        <v>-89.867509284545406</v>
      </c>
      <c r="BB202" s="21">
        <f t="shared" si="35"/>
        <v>-91.376350230579092</v>
      </c>
    </row>
    <row r="203" spans="1:54" outlineLevel="1">
      <c r="B203" s="19"/>
      <c r="C203" s="19"/>
      <c r="D203" s="19"/>
      <c r="E203" s="15"/>
    </row>
    <row r="204" spans="1:54" outlineLevel="1">
      <c r="A204" s="423" t="s">
        <v>490</v>
      </c>
      <c r="B204" s="150" t="s">
        <v>491</v>
      </c>
      <c r="C204" s="19"/>
      <c r="D204" s="135" t="s">
        <v>379</v>
      </c>
      <c r="E204" s="21">
        <f>E200</f>
        <v>-6.3113649596353012</v>
      </c>
      <c r="F204" s="21">
        <f>F200+E204</f>
        <v>-12.725735328210787</v>
      </c>
      <c r="G204" s="21">
        <f t="shared" ref="G204:BB206" si="36">G200+F204</f>
        <v>-19.245555322147666</v>
      </c>
      <c r="H204" s="21">
        <f t="shared" si="36"/>
        <v>-25.873312956467615</v>
      </c>
      <c r="I204" s="21">
        <f t="shared" si="36"/>
        <v>-32.611539194055005</v>
      </c>
      <c r="J204" s="21">
        <f t="shared" si="36"/>
        <v>-39.462788075121672</v>
      </c>
      <c r="K204" s="21">
        <f t="shared" si="36"/>
        <v>-46.33189514222822</v>
      </c>
      <c r="L204" s="21">
        <f t="shared" si="36"/>
        <v>-53.181490546325861</v>
      </c>
      <c r="M204" s="21">
        <f t="shared" si="36"/>
        <v>-60.015640664181646</v>
      </c>
      <c r="N204" s="21">
        <f t="shared" si="36"/>
        <v>-66.838334247662047</v>
      </c>
      <c r="O204" s="21">
        <f t="shared" si="36"/>
        <v>-73.653500529626342</v>
      </c>
      <c r="P204" s="21">
        <f t="shared" si="36"/>
        <v>-80.464998296952757</v>
      </c>
      <c r="Q204" s="21">
        <f t="shared" si="36"/>
        <v>-87.275016720717446</v>
      </c>
      <c r="R204" s="21">
        <f t="shared" si="36"/>
        <v>-94.079084756913886</v>
      </c>
      <c r="S204" s="21">
        <f t="shared" si="36"/>
        <v>-100.88098995431064</v>
      </c>
      <c r="T204" s="21">
        <f t="shared" si="36"/>
        <v>-107.6844637314974</v>
      </c>
      <c r="U204" s="21">
        <f t="shared" si="36"/>
        <v>-114.4927310433127</v>
      </c>
      <c r="V204" s="21">
        <f t="shared" si="36"/>
        <v>-121.30711459531909</v>
      </c>
      <c r="W204" s="21">
        <f t="shared" si="36"/>
        <v>-128.13119065829659</v>
      </c>
      <c r="X204" s="21">
        <f t="shared" si="36"/>
        <v>-134.96848757968647</v>
      </c>
      <c r="Y204" s="21">
        <f t="shared" si="36"/>
        <v>-141.82246332092149</v>
      </c>
      <c r="Z204" s="21">
        <f t="shared" si="36"/>
        <v>-148.69656059453766</v>
      </c>
      <c r="AA204" s="21">
        <f t="shared" si="36"/>
        <v>-155.5941738596099</v>
      </c>
      <c r="AB204" s="21">
        <f t="shared" si="36"/>
        <v>-162.51865758492204</v>
      </c>
      <c r="AC204" s="21">
        <f t="shared" si="36"/>
        <v>-229.48913842331535</v>
      </c>
      <c r="AD204" s="21">
        <f t="shared" si="36"/>
        <v>-296.76958849988102</v>
      </c>
      <c r="AE204" s="21">
        <f t="shared" si="36"/>
        <v>-364.39082079426998</v>
      </c>
      <c r="AF204" s="21">
        <f t="shared" si="36"/>
        <v>-432.38334094618239</v>
      </c>
      <c r="AG204" s="21">
        <f t="shared" si="36"/>
        <v>-500.77737058242565</v>
      </c>
      <c r="AH204" s="21">
        <f t="shared" si="36"/>
        <v>-569.60286920028238</v>
      </c>
      <c r="AI204" s="21">
        <f t="shared" si="36"/>
        <v>-638.88955555610255</v>
      </c>
      <c r="AJ204" s="21">
        <f t="shared" si="36"/>
        <v>-708.9959544213732</v>
      </c>
      <c r="AK204" s="21">
        <f t="shared" si="36"/>
        <v>-779.95827014262784</v>
      </c>
      <c r="AL204" s="21">
        <f t="shared" si="36"/>
        <v>-851.81299367601434</v>
      </c>
      <c r="AM204" s="21">
        <f t="shared" si="36"/>
        <v>-924.59692331205054</v>
      </c>
      <c r="AN204" s="21">
        <f t="shared" si="36"/>
        <v>-998.34717697288465</v>
      </c>
      <c r="AO204" s="21">
        <f t="shared" si="36"/>
        <v>-1073.1012285457487</v>
      </c>
      <c r="AP204" s="21">
        <f t="shared" si="36"/>
        <v>-1148.8969232913494</v>
      </c>
      <c r="AQ204" s="21">
        <f t="shared" si="36"/>
        <v>-1225.7724973219072</v>
      </c>
      <c r="AR204" s="21">
        <f t="shared" si="36"/>
        <v>-1303.7665986748113</v>
      </c>
      <c r="AS204" s="21">
        <f t="shared" si="36"/>
        <v>-1382.918308497427</v>
      </c>
      <c r="AT204" s="21">
        <f t="shared" si="36"/>
        <v>-1463.2671623528545</v>
      </c>
      <c r="AU204" s="21">
        <f t="shared" si="36"/>
        <v>-1544.8531716560831</v>
      </c>
      <c r="AV204" s="21">
        <f t="shared" si="36"/>
        <v>-1627.7168452507422</v>
      </c>
      <c r="AW204" s="21">
        <f t="shared" si="36"/>
        <v>-1711.8992111419802</v>
      </c>
      <c r="AX204" s="21">
        <f t="shared" si="36"/>
        <v>-1797.4418383993932</v>
      </c>
      <c r="AY204" s="21">
        <f t="shared" si="36"/>
        <v>-1884.3868592416161</v>
      </c>
      <c r="AZ204" s="21">
        <f t="shared" si="36"/>
        <v>-1972.7769913150855</v>
      </c>
      <c r="BA204" s="21">
        <f t="shared" si="36"/>
        <v>-2062.6417428885243</v>
      </c>
      <c r="BB204" s="21">
        <f t="shared" si="36"/>
        <v>-2154.0152476104727</v>
      </c>
    </row>
    <row r="205" spans="1:54" outlineLevel="1">
      <c r="A205" s="424"/>
      <c r="B205" s="150" t="s">
        <v>492</v>
      </c>
      <c r="C205" s="19"/>
      <c r="D205" s="135" t="s">
        <v>379</v>
      </c>
      <c r="E205" s="21">
        <f>E201</f>
        <v>-6.310751233637502</v>
      </c>
      <c r="F205" s="21">
        <f t="shared" ref="F205:U206" si="37">F201+E205</f>
        <v>-12.72448877963245</v>
      </c>
      <c r="G205" s="21">
        <f t="shared" si="37"/>
        <v>-19.243660954404479</v>
      </c>
      <c r="H205" s="21">
        <f t="shared" si="37"/>
        <v>-25.870755495798232</v>
      </c>
      <c r="I205" s="21">
        <f t="shared" si="37"/>
        <v>-32.608298518005519</v>
      </c>
      <c r="J205" s="21">
        <f t="shared" si="37"/>
        <v>-39.458843674963283</v>
      </c>
      <c r="K205" s="21">
        <f t="shared" si="37"/>
        <v>-46.327230737391602</v>
      </c>
      <c r="L205" s="21">
        <f t="shared" si="37"/>
        <v>-53.176084835898699</v>
      </c>
      <c r="M205" s="21">
        <f t="shared" si="37"/>
        <v>-60.009471944162733</v>
      </c>
      <c r="N205" s="21">
        <f t="shared" si="37"/>
        <v>-66.831385259064234</v>
      </c>
      <c r="O205" s="21">
        <f t="shared" si="37"/>
        <v>-73.645748809188063</v>
      </c>
      <c r="P205" s="21">
        <f t="shared" si="37"/>
        <v>-80.456420965765474</v>
      </c>
      <c r="Q205" s="21">
        <f t="shared" si="37"/>
        <v>-87.265590480195883</v>
      </c>
      <c r="R205" s="21">
        <f t="shared" si="37"/>
        <v>-94.068780773834973</v>
      </c>
      <c r="S205" s="21">
        <f t="shared" si="37"/>
        <v>-100.86978380860582</v>
      </c>
      <c r="T205" s="21">
        <f t="shared" si="37"/>
        <v>-107.67233056010976</v>
      </c>
      <c r="U205" s="21">
        <f t="shared" si="37"/>
        <v>-114.47964553709308</v>
      </c>
      <c r="V205" s="21">
        <f t="shared" si="36"/>
        <v>-121.29304559891197</v>
      </c>
      <c r="W205" s="21">
        <f t="shared" si="36"/>
        <v>-128.11611188663025</v>
      </c>
      <c r="X205" s="21">
        <f t="shared" si="36"/>
        <v>-134.95236674168802</v>
      </c>
      <c r="Y205" s="21">
        <f t="shared" si="36"/>
        <v>-141.80527314067965</v>
      </c>
      <c r="Z205" s="21">
        <f t="shared" si="36"/>
        <v>-148.67826762469599</v>
      </c>
      <c r="AA205" s="21">
        <f t="shared" si="36"/>
        <v>-155.57474402632076</v>
      </c>
      <c r="AB205" s="21">
        <f t="shared" si="36"/>
        <v>-162.49805618206179</v>
      </c>
      <c r="AC205" s="21">
        <f t="shared" si="36"/>
        <v>-229.46722664195164</v>
      </c>
      <c r="AD205" s="21">
        <f t="shared" si="36"/>
        <v>-296.74632721274008</v>
      </c>
      <c r="AE205" s="21">
        <f t="shared" si="36"/>
        <v>-364.36616928725402</v>
      </c>
      <c r="AF205" s="21">
        <f t="shared" si="36"/>
        <v>-432.3572576900475</v>
      </c>
      <c r="AG205" s="21">
        <f t="shared" si="36"/>
        <v>-500.74981309982019</v>
      </c>
      <c r="AH205" s="21">
        <f t="shared" si="36"/>
        <v>-569.57379394290501</v>
      </c>
      <c r="AI205" s="21">
        <f t="shared" si="36"/>
        <v>-638.85891778948849</v>
      </c>
      <c r="AJ205" s="21">
        <f t="shared" si="36"/>
        <v>-708.96370045785295</v>
      </c>
      <c r="AK205" s="21">
        <f t="shared" si="36"/>
        <v>-779.92434468585611</v>
      </c>
      <c r="AL205" s="21">
        <f t="shared" si="36"/>
        <v>-851.77733973277827</v>
      </c>
      <c r="AM205" s="21">
        <f t="shared" si="36"/>
        <v>-924.55948213201225</v>
      </c>
      <c r="AN205" s="21">
        <f t="shared" si="36"/>
        <v>-998.30788800527364</v>
      </c>
      <c r="AO205" s="21">
        <f t="shared" si="36"/>
        <v>-1073.0600294000831</v>
      </c>
      <c r="AP205" s="21">
        <f t="shared" si="36"/>
        <v>-1148.8537496842048</v>
      </c>
      <c r="AQ205" s="21">
        <f t="shared" si="36"/>
        <v>-1225.7272830182469</v>
      </c>
      <c r="AR205" s="21">
        <f t="shared" si="36"/>
        <v>-1303.7192754349014</v>
      </c>
      <c r="AS205" s="21">
        <f t="shared" si="36"/>
        <v>-1382.8688060231138</v>
      </c>
      <c r="AT205" s="21">
        <f t="shared" si="36"/>
        <v>-1463.2154082307429</v>
      </c>
      <c r="AU205" s="21">
        <f t="shared" si="36"/>
        <v>-1544.7990912980536</v>
      </c>
      <c r="AV205" s="21">
        <f t="shared" si="36"/>
        <v>-1627.6603618336665</v>
      </c>
      <c r="AW205" s="21">
        <f t="shared" si="36"/>
        <v>-1711.8402455465391</v>
      </c>
      <c r="AX205" s="21">
        <f t="shared" si="36"/>
        <v>-1797.3803091469481</v>
      </c>
      <c r="AY205" s="21">
        <f t="shared" si="36"/>
        <v>-1884.3226824291855</v>
      </c>
      <c r="AZ205" s="21">
        <f t="shared" si="36"/>
        <v>-1972.7100805486891</v>
      </c>
      <c r="BA205" s="21">
        <f t="shared" si="36"/>
        <v>-2062.5720092149268</v>
      </c>
      <c r="BB205" s="21">
        <f t="shared" si="36"/>
        <v>-2153.9425995301153</v>
      </c>
    </row>
    <row r="206" spans="1:54" outlineLevel="1">
      <c r="A206" s="425"/>
      <c r="B206" s="150" t="s">
        <v>493</v>
      </c>
      <c r="C206" s="19"/>
      <c r="D206" s="135" t="s">
        <v>379</v>
      </c>
      <c r="E206" s="21">
        <f>E202</f>
        <v>-6.3119825770097151</v>
      </c>
      <c r="F206" s="21">
        <f t="shared" si="37"/>
        <v>-12.726983386753671</v>
      </c>
      <c r="G206" s="21">
        <f t="shared" si="36"/>
        <v>-19.247451931958448</v>
      </c>
      <c r="H206" s="21">
        <f t="shared" si="36"/>
        <v>-25.87587717229755</v>
      </c>
      <c r="I206" s="21">
        <f t="shared" si="36"/>
        <v>-32.614786480520621</v>
      </c>
      <c r="J206" s="21">
        <f t="shared" si="36"/>
        <v>-39.466734807095889</v>
      </c>
      <c r="K206" s="21">
        <f t="shared" si="36"/>
        <v>-46.336563372171874</v>
      </c>
      <c r="L206" s="21">
        <f t="shared" si="36"/>
        <v>-53.186898684235828</v>
      </c>
      <c r="M206" s="21">
        <f t="shared" si="36"/>
        <v>-60.02180813688252</v>
      </c>
      <c r="N206" s="21">
        <f t="shared" si="36"/>
        <v>-66.845286390358567</v>
      </c>
      <c r="O206" s="21">
        <f t="shared" si="36"/>
        <v>-73.661258981519765</v>
      </c>
      <c r="P206" s="21">
        <f t="shared" si="36"/>
        <v>-80.473585836276058</v>
      </c>
      <c r="Q206" s="21">
        <f t="shared" si="36"/>
        <v>-87.284457308662581</v>
      </c>
      <c r="R206" s="21">
        <f t="shared" si="36"/>
        <v>-94.089398472229206</v>
      </c>
      <c r="S206" s="21">
        <f t="shared" si="36"/>
        <v>-100.89220258696602</v>
      </c>
      <c r="T206" s="21">
        <f t="shared" si="36"/>
        <v>-107.69660236131418</v>
      </c>
      <c r="U206" s="21">
        <f t="shared" si="36"/>
        <v>-114.50582409031412</v>
      </c>
      <c r="V206" s="21">
        <f t="shared" si="36"/>
        <v>-121.32118647483252</v>
      </c>
      <c r="W206" s="21">
        <f t="shared" si="36"/>
        <v>-128.14627255448178</v>
      </c>
      <c r="X206" s="21">
        <f t="shared" si="36"/>
        <v>-134.98460662816362</v>
      </c>
      <c r="Y206" s="21">
        <f t="shared" si="36"/>
        <v>-141.83965369078425</v>
      </c>
      <c r="Z206" s="21">
        <f t="shared" si="36"/>
        <v>-148.71485236459341</v>
      </c>
      <c r="AA206" s="21">
        <f t="shared" si="36"/>
        <v>-155.61359862824426</v>
      </c>
      <c r="AB206" s="21">
        <f t="shared" si="36"/>
        <v>-162.53924853134842</v>
      </c>
      <c r="AC206" s="21">
        <f t="shared" si="36"/>
        <v>-229.5110329259939</v>
      </c>
      <c r="AD206" s="21">
        <f t="shared" si="36"/>
        <v>-296.79282463120489</v>
      </c>
      <c r="AE206" s="21">
        <f t="shared" si="36"/>
        <v>-364.41543716029747</v>
      </c>
      <c r="AF206" s="21">
        <f t="shared" si="36"/>
        <v>-432.40937737706571</v>
      </c>
      <c r="AG206" s="21">
        <f t="shared" si="36"/>
        <v>-500.80486796824647</v>
      </c>
      <c r="AH206" s="21">
        <f t="shared" si="36"/>
        <v>-569.63186941442132</v>
      </c>
      <c r="AI206" s="21">
        <f t="shared" si="36"/>
        <v>-638.92010151032287</v>
      </c>
      <c r="AJ206" s="21">
        <f t="shared" si="36"/>
        <v>-709.02809781291569</v>
      </c>
      <c r="AK206" s="21">
        <f t="shared" si="36"/>
        <v>-779.9920642771649</v>
      </c>
      <c r="AL206" s="21">
        <f t="shared" si="36"/>
        <v>-851.84849347489296</v>
      </c>
      <c r="AM206" s="21">
        <f t="shared" si="36"/>
        <v>-924.63418535578171</v>
      </c>
      <c r="AN206" s="21">
        <f t="shared" si="36"/>
        <v>-998.38625955603879</v>
      </c>
      <c r="AO206" s="21">
        <f t="shared" si="36"/>
        <v>-1073.1421917262589</v>
      </c>
      <c r="AP206" s="21">
        <f t="shared" si="36"/>
        <v>-1148.9398289383366</v>
      </c>
      <c r="AQ206" s="21">
        <f t="shared" si="36"/>
        <v>-1225.817409162102</v>
      </c>
      <c r="AR206" s="21">
        <f t="shared" si="36"/>
        <v>-1303.8135823454777</v>
      </c>
      <c r="AS206" s="21">
        <f t="shared" si="36"/>
        <v>-1382.9674315999384</v>
      </c>
      <c r="AT206" s="21">
        <f t="shared" si="36"/>
        <v>-1463.3184945063003</v>
      </c>
      <c r="AU206" s="21">
        <f t="shared" si="36"/>
        <v>-1544.9067845522538</v>
      </c>
      <c r="AV206" s="21">
        <f t="shared" si="36"/>
        <v>-1627.7728127109172</v>
      </c>
      <c r="AW206" s="21">
        <f t="shared" si="36"/>
        <v>-1711.9576091755298</v>
      </c>
      <c r="AX206" s="21">
        <f t="shared" si="36"/>
        <v>-1797.5027452635873</v>
      </c>
      <c r="AY206" s="21">
        <f t="shared" si="36"/>
        <v>-1884.4503555029053</v>
      </c>
      <c r="AZ206" s="21">
        <f t="shared" si="36"/>
        <v>-1972.8431599120713</v>
      </c>
      <c r="BA206" s="21">
        <f t="shared" si="36"/>
        <v>-2062.7106691966169</v>
      </c>
      <c r="BB206" s="21">
        <f t="shared" si="36"/>
        <v>-2154.0870194271961</v>
      </c>
    </row>
    <row r="207" spans="1:54" outlineLevel="1">
      <c r="B207" s="19"/>
      <c r="C207" s="19"/>
      <c r="D207" s="19"/>
      <c r="E207" s="15"/>
    </row>
    <row r="208" spans="1:54" ht="14" outlineLevel="1" thickBot="1">
      <c r="B208" s="19"/>
      <c r="C208" s="19"/>
      <c r="D208" s="19"/>
      <c r="E208" s="130">
        <v>2027</v>
      </c>
      <c r="F208" s="130">
        <v>2028</v>
      </c>
      <c r="G208" s="130">
        <v>2029</v>
      </c>
      <c r="H208" s="130">
        <v>2030</v>
      </c>
      <c r="I208" s="130">
        <v>2031</v>
      </c>
      <c r="J208" s="130">
        <v>2032</v>
      </c>
      <c r="K208" s="130">
        <v>2033</v>
      </c>
      <c r="L208" s="130">
        <v>2034</v>
      </c>
      <c r="M208" s="130">
        <v>2035</v>
      </c>
      <c r="N208" s="130">
        <v>2036</v>
      </c>
      <c r="O208" s="130">
        <v>2037</v>
      </c>
      <c r="P208" s="130">
        <v>2038</v>
      </c>
      <c r="Q208" s="130">
        <v>2039</v>
      </c>
      <c r="R208" s="130">
        <v>2040</v>
      </c>
      <c r="S208" s="130">
        <v>2041</v>
      </c>
      <c r="T208" s="130">
        <v>2042</v>
      </c>
      <c r="U208" s="130">
        <v>2043</v>
      </c>
      <c r="V208" s="130">
        <v>2044</v>
      </c>
      <c r="W208" s="130">
        <v>2045</v>
      </c>
      <c r="X208" s="130">
        <v>2046</v>
      </c>
      <c r="Y208" s="130">
        <v>2047</v>
      </c>
      <c r="Z208" s="130">
        <v>2048</v>
      </c>
      <c r="AA208" s="130">
        <v>2049</v>
      </c>
      <c r="AB208" s="130">
        <v>2050</v>
      </c>
      <c r="AC208" s="130">
        <v>2051</v>
      </c>
      <c r="AD208" s="130">
        <v>2052</v>
      </c>
      <c r="AE208" s="130">
        <v>2053</v>
      </c>
      <c r="AF208" s="130">
        <v>2054</v>
      </c>
      <c r="AG208" s="130">
        <v>2055</v>
      </c>
      <c r="AH208" s="130">
        <v>2056</v>
      </c>
      <c r="AI208" s="130">
        <v>2057</v>
      </c>
      <c r="AJ208" s="130">
        <v>2058</v>
      </c>
      <c r="AK208" s="130">
        <v>2059</v>
      </c>
      <c r="AL208" s="130">
        <v>2060</v>
      </c>
      <c r="AM208" s="130">
        <v>2061</v>
      </c>
      <c r="AN208" s="130">
        <v>2062</v>
      </c>
      <c r="AO208" s="130">
        <v>2063</v>
      </c>
      <c r="AP208" s="130">
        <v>2064</v>
      </c>
      <c r="AQ208" s="130">
        <v>2065</v>
      </c>
      <c r="AR208" s="130">
        <v>2066</v>
      </c>
      <c r="AS208" s="130">
        <v>2067</v>
      </c>
      <c r="AT208" s="130">
        <v>2068</v>
      </c>
      <c r="AU208" s="130">
        <v>2069</v>
      </c>
      <c r="AV208" s="130">
        <v>2070</v>
      </c>
      <c r="AW208" s="130">
        <v>2071</v>
      </c>
      <c r="AX208" s="130">
        <v>2072</v>
      </c>
      <c r="AY208" s="130">
        <v>2073</v>
      </c>
      <c r="AZ208" s="130">
        <v>2074</v>
      </c>
      <c r="BA208" s="130">
        <v>2075</v>
      </c>
      <c r="BB208" s="130">
        <v>2076</v>
      </c>
    </row>
    <row r="209" spans="1:54" ht="14.5" outlineLevel="1" thickTop="1" thickBot="1">
      <c r="A209" s="57"/>
      <c r="B209" s="56" t="s">
        <v>494</v>
      </c>
      <c r="C209" s="57"/>
      <c r="D209" s="56" t="s">
        <v>379</v>
      </c>
      <c r="E209" s="279">
        <v>-4.064455485297362</v>
      </c>
      <c r="F209" s="279">
        <v>-4.236337458859361</v>
      </c>
      <c r="G209" s="279">
        <v>-4.4172375933370134</v>
      </c>
      <c r="H209" s="279">
        <v>-4.6076363398700773</v>
      </c>
      <c r="I209" s="279">
        <v>-4.8081727986976013</v>
      </c>
      <c r="J209" s="92"/>
      <c r="K209" s="92"/>
      <c r="L209" s="92"/>
      <c r="M209" s="92"/>
      <c r="N209" s="92"/>
      <c r="O209" s="92"/>
      <c r="P209" s="92"/>
      <c r="Q209" s="92"/>
      <c r="R209" s="92"/>
      <c r="S209" s="92"/>
      <c r="T209" s="92"/>
      <c r="U209" s="92"/>
      <c r="V209" s="92"/>
      <c r="W209" s="92"/>
      <c r="X209" s="92"/>
      <c r="Y209" s="92"/>
      <c r="Z209" s="92"/>
      <c r="AA209" s="92"/>
      <c r="AB209" s="92"/>
      <c r="AC209" s="92"/>
      <c r="AD209" s="92"/>
      <c r="AE209" s="92"/>
      <c r="AF209" s="92"/>
      <c r="AG209" s="92"/>
      <c r="AH209" s="92"/>
      <c r="AI209" s="92"/>
      <c r="AJ209" s="92"/>
      <c r="AK209" s="92"/>
      <c r="AL209" s="92"/>
      <c r="AM209" s="92"/>
      <c r="AN209" s="92"/>
      <c r="AO209" s="92"/>
      <c r="AP209" s="92"/>
      <c r="AQ209" s="92"/>
      <c r="AR209" s="92"/>
      <c r="AS209" s="92"/>
      <c r="AT209" s="92"/>
      <c r="AU209" s="92"/>
      <c r="AV209" s="92"/>
      <c r="AW209" s="92"/>
      <c r="AX209" s="92"/>
      <c r="AY209" s="92"/>
      <c r="AZ209" s="92"/>
      <c r="BA209" s="92"/>
      <c r="BB209" s="93"/>
    </row>
    <row r="210" spans="1:54" ht="14" outlineLevel="1" thickTop="1">
      <c r="B210" s="19"/>
      <c r="C210" s="19"/>
      <c r="D210" s="19"/>
      <c r="E210" s="15"/>
    </row>
    <row r="211" spans="1:54">
      <c r="B211" s="19"/>
      <c r="C211" s="19"/>
      <c r="D211" s="19"/>
      <c r="E211" s="15"/>
    </row>
    <row r="212" spans="1:54">
      <c r="B212" s="19"/>
      <c r="C212" s="19"/>
      <c r="D212" s="19"/>
      <c r="E212" s="15"/>
    </row>
    <row r="213" spans="1:54">
      <c r="B213" s="19"/>
      <c r="C213" s="19"/>
      <c r="D213" s="19"/>
      <c r="E213" s="15"/>
    </row>
    <row r="214" spans="1:54">
      <c r="B214" s="19"/>
      <c r="C214" s="19"/>
      <c r="D214" s="19"/>
      <c r="E214" s="15"/>
    </row>
    <row r="215" spans="1:54">
      <c r="B215" s="19"/>
      <c r="C215" s="19"/>
      <c r="D215" s="19"/>
      <c r="E215" s="15"/>
    </row>
    <row r="216" spans="1:54">
      <c r="B216" s="19"/>
      <c r="C216" s="19"/>
      <c r="D216" s="19"/>
      <c r="E216" s="15"/>
    </row>
    <row r="217" spans="1:54">
      <c r="B217" s="19"/>
      <c r="C217" s="19"/>
      <c r="D217" s="19"/>
      <c r="E217" s="15"/>
    </row>
    <row r="218" spans="1:54">
      <c r="B218" s="19"/>
      <c r="C218" s="19"/>
      <c r="D218" s="19"/>
      <c r="E218" s="15"/>
    </row>
    <row r="219" spans="1:54">
      <c r="B219" s="19"/>
      <c r="C219" s="19"/>
      <c r="D219" s="19"/>
      <c r="E219" s="15"/>
    </row>
    <row r="220" spans="1:54">
      <c r="B220" s="19"/>
      <c r="C220" s="19"/>
      <c r="D220" s="19"/>
      <c r="E220" s="15"/>
    </row>
    <row r="222" spans="1:54">
      <c r="B222" s="19"/>
      <c r="C222" s="19"/>
      <c r="D222" s="19"/>
      <c r="E222" s="15"/>
    </row>
    <row r="223" spans="1:54">
      <c r="B223" s="19"/>
      <c r="C223" s="19"/>
      <c r="D223" s="19"/>
      <c r="E223" s="15"/>
    </row>
    <row r="224" spans="1:54">
      <c r="B224" s="19"/>
      <c r="C224" s="19"/>
      <c r="D224" s="19"/>
      <c r="E224" s="15"/>
    </row>
    <row r="225" spans="2:5">
      <c r="B225" s="19"/>
      <c r="C225" s="19"/>
      <c r="D225" s="19"/>
      <c r="E225" s="15"/>
    </row>
    <row r="226" spans="2:5">
      <c r="B226" s="19"/>
      <c r="C226" s="19"/>
      <c r="D226" s="19"/>
      <c r="E226" s="15"/>
    </row>
    <row r="227" spans="2:5">
      <c r="B227" s="19"/>
      <c r="C227" s="19"/>
      <c r="D227" s="19"/>
      <c r="E227" s="15"/>
    </row>
    <row r="228" spans="2:5">
      <c r="B228" s="19"/>
      <c r="C228" s="19"/>
      <c r="D228" s="19"/>
      <c r="E228" s="15"/>
    </row>
    <row r="229" spans="2:5">
      <c r="B229" s="19"/>
      <c r="C229" s="19"/>
      <c r="D229" s="19"/>
      <c r="E229" s="15"/>
    </row>
    <row r="230" spans="2:5">
      <c r="B230" s="19"/>
      <c r="C230" s="19"/>
      <c r="D230" s="19"/>
      <c r="E230" s="15"/>
    </row>
    <row r="231" spans="2:5">
      <c r="B231" s="19"/>
      <c r="C231" s="19"/>
      <c r="D231" s="19"/>
      <c r="E231" s="15"/>
    </row>
    <row r="232" spans="2:5">
      <c r="B232" s="19"/>
      <c r="C232" s="19"/>
      <c r="D232" s="19"/>
      <c r="E232" s="15"/>
    </row>
    <row r="233" spans="2:5">
      <c r="B233" s="19"/>
      <c r="C233" s="19"/>
      <c r="D233" s="19"/>
      <c r="E233" s="15"/>
    </row>
    <row r="234" spans="2:5">
      <c r="B234" s="19"/>
      <c r="C234" s="19"/>
      <c r="D234" s="19"/>
      <c r="E234" s="15"/>
    </row>
    <row r="235" spans="2:5">
      <c r="B235" s="19"/>
      <c r="C235" s="19"/>
      <c r="D235" s="19"/>
      <c r="E235" s="15"/>
    </row>
    <row r="236" spans="2:5">
      <c r="B236" s="19"/>
      <c r="C236" s="19"/>
      <c r="D236" s="19"/>
      <c r="E236" s="15"/>
    </row>
    <row r="237" spans="2:5">
      <c r="B237" s="19"/>
      <c r="C237" s="19"/>
      <c r="D237" s="19"/>
      <c r="E237" s="15"/>
    </row>
    <row r="238" spans="2:5">
      <c r="B238" s="19"/>
      <c r="C238" s="19"/>
      <c r="D238" s="19"/>
      <c r="E238" s="15"/>
    </row>
    <row r="239" spans="2:5">
      <c r="B239" s="19"/>
      <c r="C239" s="19"/>
      <c r="D239" s="19"/>
      <c r="E239" s="15"/>
    </row>
    <row r="240" spans="2:5">
      <c r="B240" s="19"/>
      <c r="C240" s="19"/>
      <c r="D240" s="19"/>
      <c r="E240" s="15"/>
    </row>
    <row r="241" spans="2:5">
      <c r="B241" s="19"/>
      <c r="C241" s="19"/>
      <c r="D241" s="19"/>
      <c r="E241" s="15"/>
    </row>
    <row r="242" spans="2:5">
      <c r="B242" s="19"/>
      <c r="C242" s="19"/>
      <c r="D242" s="19"/>
      <c r="E242" s="15"/>
    </row>
    <row r="243" spans="2:5">
      <c r="B243" s="19"/>
      <c r="C243" s="19"/>
      <c r="D243" s="19"/>
      <c r="E243" s="15"/>
    </row>
    <row r="244" spans="2:5">
      <c r="B244" s="19"/>
      <c r="C244" s="19"/>
      <c r="D244" s="19"/>
      <c r="E244" s="15"/>
    </row>
    <row r="245" spans="2:5">
      <c r="B245" s="19"/>
      <c r="C245" s="19"/>
      <c r="D245" s="19"/>
      <c r="E245" s="15"/>
    </row>
    <row r="246" spans="2:5">
      <c r="B246" s="19"/>
      <c r="C246" s="19"/>
      <c r="D246" s="19"/>
      <c r="E246" s="15"/>
    </row>
    <row r="247" spans="2:5">
      <c r="B247" s="19"/>
      <c r="C247" s="19"/>
      <c r="D247" s="19"/>
      <c r="E247" s="15"/>
    </row>
    <row r="248" spans="2:5">
      <c r="B248" s="19"/>
      <c r="C248" s="19"/>
      <c r="D248" s="19"/>
      <c r="E248" s="15"/>
    </row>
    <row r="249" spans="2:5">
      <c r="B249" s="19"/>
      <c r="C249" s="19"/>
      <c r="D249" s="19"/>
      <c r="E249" s="15"/>
    </row>
    <row r="250" spans="2:5">
      <c r="B250" s="19"/>
      <c r="C250" s="19"/>
      <c r="D250" s="19"/>
      <c r="E250" s="15"/>
    </row>
    <row r="251" spans="2:5">
      <c r="B251" s="19"/>
      <c r="C251" s="19"/>
      <c r="D251" s="19"/>
      <c r="E251" s="15"/>
    </row>
    <row r="252" spans="2:5">
      <c r="B252" s="19"/>
      <c r="C252" s="19"/>
      <c r="D252" s="19"/>
      <c r="E252" s="15"/>
    </row>
    <row r="253" spans="2:5">
      <c r="B253" s="19"/>
      <c r="C253" s="19"/>
      <c r="D253" s="19"/>
      <c r="E253" s="15"/>
    </row>
    <row r="254" spans="2:5">
      <c r="B254" s="19"/>
      <c r="C254" s="19"/>
      <c r="D254" s="19"/>
      <c r="E254" s="15"/>
    </row>
    <row r="255" spans="2:5">
      <c r="B255" s="19"/>
      <c r="C255" s="19"/>
      <c r="D255" s="19"/>
      <c r="E255" s="15"/>
    </row>
    <row r="256" spans="2:5">
      <c r="B256" s="19"/>
      <c r="C256" s="19"/>
      <c r="D256" s="19"/>
      <c r="E256" s="15"/>
    </row>
    <row r="257" spans="2:5">
      <c r="B257" s="19"/>
      <c r="C257" s="19"/>
      <c r="D257" s="19"/>
      <c r="E257" s="15"/>
    </row>
    <row r="258" spans="2:5">
      <c r="B258" s="19"/>
      <c r="C258" s="19"/>
      <c r="D258" s="19"/>
      <c r="E258" s="15"/>
    </row>
    <row r="259" spans="2:5">
      <c r="B259" s="19"/>
      <c r="C259" s="19"/>
      <c r="D259" s="19"/>
      <c r="E259" s="15"/>
    </row>
    <row r="260" spans="2:5">
      <c r="B260" s="19"/>
      <c r="C260" s="19"/>
      <c r="D260" s="19"/>
      <c r="E260" s="15"/>
    </row>
    <row r="261" spans="2:5">
      <c r="B261" s="19"/>
      <c r="C261" s="19"/>
      <c r="D261" s="19"/>
      <c r="E261" s="15"/>
    </row>
    <row r="262" spans="2:5">
      <c r="B262" s="19"/>
      <c r="C262" s="19"/>
      <c r="D262" s="19"/>
      <c r="E262" s="15"/>
    </row>
    <row r="263" spans="2:5">
      <c r="B263" s="19"/>
      <c r="C263" s="19"/>
      <c r="D263" s="19"/>
      <c r="E263" s="15"/>
    </row>
    <row r="264" spans="2:5">
      <c r="B264" s="19"/>
      <c r="C264" s="19"/>
      <c r="D264" s="19"/>
      <c r="E264" s="15"/>
    </row>
    <row r="265" spans="2:5">
      <c r="B265" s="19"/>
      <c r="C265" s="19"/>
      <c r="D265" s="19"/>
      <c r="E265" s="15"/>
    </row>
    <row r="266" spans="2:5">
      <c r="B266" s="19"/>
      <c r="C266" s="19"/>
      <c r="D266" s="19"/>
      <c r="E266" s="15"/>
    </row>
    <row r="267" spans="2:5">
      <c r="B267" s="19"/>
      <c r="C267" s="19"/>
      <c r="D267" s="19"/>
      <c r="E267" s="15"/>
    </row>
    <row r="268" spans="2:5">
      <c r="B268" s="19"/>
      <c r="C268" s="19"/>
      <c r="D268" s="19"/>
      <c r="E268" s="15"/>
    </row>
    <row r="269" spans="2:5">
      <c r="B269" s="19"/>
      <c r="C269" s="19"/>
      <c r="D269" s="19"/>
      <c r="E269" s="15"/>
    </row>
    <row r="270" spans="2:5">
      <c r="B270" s="19"/>
      <c r="C270" s="19"/>
      <c r="D270" s="19"/>
      <c r="E270" s="15"/>
    </row>
    <row r="271" spans="2:5">
      <c r="B271" s="19"/>
      <c r="C271" s="19"/>
      <c r="D271" s="19"/>
      <c r="E271" s="15"/>
    </row>
    <row r="272" spans="2:5">
      <c r="B272" s="19"/>
      <c r="C272" s="19"/>
      <c r="D272" s="19"/>
      <c r="E272" s="15"/>
    </row>
    <row r="273" spans="2:5">
      <c r="B273" s="19"/>
      <c r="C273" s="19"/>
      <c r="D273" s="19"/>
      <c r="E273" s="15"/>
    </row>
    <row r="274" spans="2:5">
      <c r="B274" s="19"/>
      <c r="C274" s="19"/>
      <c r="D274" s="19"/>
      <c r="E274" s="15"/>
    </row>
    <row r="275" spans="2:5">
      <c r="B275" s="19"/>
      <c r="C275" s="19"/>
      <c r="D275" s="19"/>
      <c r="E275" s="15"/>
    </row>
    <row r="276" spans="2:5">
      <c r="B276" s="19"/>
      <c r="C276" s="19"/>
      <c r="D276" s="19"/>
      <c r="E276" s="15"/>
    </row>
    <row r="277" spans="2:5">
      <c r="B277" s="19"/>
      <c r="C277" s="19"/>
      <c r="D277" s="19"/>
      <c r="E277" s="15"/>
    </row>
    <row r="278" spans="2:5">
      <c r="B278" s="19"/>
      <c r="C278" s="19"/>
      <c r="D278" s="19"/>
      <c r="E278" s="15"/>
    </row>
    <row r="279" spans="2:5">
      <c r="B279" s="19"/>
      <c r="C279" s="19"/>
      <c r="D279" s="19"/>
      <c r="E279" s="15"/>
    </row>
    <row r="280" spans="2:5">
      <c r="B280" s="19"/>
      <c r="C280" s="19"/>
      <c r="D280" s="19"/>
      <c r="E280" s="15"/>
    </row>
    <row r="281" spans="2:5">
      <c r="B281" s="19"/>
      <c r="C281" s="19"/>
      <c r="D281" s="19"/>
      <c r="E281" s="15"/>
    </row>
    <row r="282" spans="2:5">
      <c r="B282" s="19"/>
      <c r="C282" s="19"/>
      <c r="D282" s="19"/>
      <c r="E282" s="15"/>
    </row>
    <row r="283" spans="2:5">
      <c r="B283" s="19"/>
      <c r="C283" s="19"/>
      <c r="D283" s="19"/>
      <c r="E283" s="15"/>
    </row>
    <row r="284" spans="2:5">
      <c r="B284" s="19"/>
      <c r="C284" s="19"/>
      <c r="D284" s="19"/>
      <c r="E284" s="15"/>
    </row>
    <row r="285" spans="2:5">
      <c r="B285" s="19"/>
      <c r="C285" s="19"/>
      <c r="D285" s="19"/>
      <c r="E285" s="15"/>
    </row>
    <row r="286" spans="2:5">
      <c r="B286" s="19"/>
      <c r="C286" s="19"/>
      <c r="D286" s="19"/>
      <c r="E286" s="15"/>
    </row>
    <row r="287" spans="2:5">
      <c r="B287" s="19"/>
      <c r="C287" s="19"/>
      <c r="D287" s="19"/>
      <c r="E287" s="15"/>
    </row>
    <row r="288" spans="2:5">
      <c r="B288" s="19"/>
      <c r="C288" s="19"/>
      <c r="D288" s="19"/>
      <c r="E288" s="15"/>
    </row>
    <row r="289" spans="2:5">
      <c r="B289" s="19"/>
      <c r="C289" s="19"/>
      <c r="D289" s="19"/>
      <c r="E289" s="15"/>
    </row>
    <row r="290" spans="2:5">
      <c r="B290" s="19"/>
      <c r="C290" s="19"/>
      <c r="D290" s="19"/>
      <c r="E290" s="15"/>
    </row>
    <row r="291" spans="2:5">
      <c r="B291" s="19"/>
      <c r="C291" s="19"/>
      <c r="D291" s="19"/>
      <c r="E291" s="15"/>
    </row>
    <row r="292" spans="2:5">
      <c r="B292" s="19"/>
      <c r="C292" s="19"/>
      <c r="D292" s="19"/>
      <c r="E292" s="15"/>
    </row>
    <row r="293" spans="2:5">
      <c r="B293" s="19"/>
      <c r="C293" s="19"/>
      <c r="D293" s="19"/>
      <c r="E293" s="15"/>
    </row>
    <row r="294" spans="2:5">
      <c r="B294" s="19"/>
      <c r="C294" s="19"/>
      <c r="D294" s="19"/>
      <c r="E294" s="15"/>
    </row>
    <row r="295" spans="2:5">
      <c r="B295" s="19"/>
      <c r="C295" s="19"/>
      <c r="D295" s="19"/>
      <c r="E295" s="15"/>
    </row>
    <row r="296" spans="2:5">
      <c r="B296" s="19"/>
      <c r="C296" s="19"/>
      <c r="D296" s="19"/>
      <c r="E296" s="15"/>
    </row>
    <row r="297" spans="2:5">
      <c r="B297" s="19"/>
      <c r="C297" s="19"/>
      <c r="D297" s="19"/>
      <c r="E297" s="15"/>
    </row>
    <row r="298" spans="2:5">
      <c r="B298" s="19"/>
      <c r="C298" s="19"/>
      <c r="D298" s="19"/>
      <c r="E298" s="15"/>
    </row>
    <row r="299" spans="2:5" ht="12.75" customHeight="1">
      <c r="B299" s="19"/>
      <c r="C299" s="19"/>
      <c r="D299" s="19"/>
      <c r="E299" s="15"/>
    </row>
    <row r="300" spans="2:5" ht="12.75" customHeight="1">
      <c r="B300" s="19"/>
      <c r="C300" s="19"/>
      <c r="D300" s="19"/>
      <c r="E300" s="15"/>
    </row>
    <row r="301" spans="2:5" ht="12.75" customHeight="1">
      <c r="B301" s="19"/>
      <c r="C301" s="19"/>
      <c r="D301" s="19"/>
      <c r="E301" s="15"/>
    </row>
    <row r="302" spans="2:5" ht="12.75" customHeight="1">
      <c r="B302" s="19"/>
      <c r="C302" s="19"/>
      <c r="D302" s="19"/>
      <c r="E302" s="15"/>
    </row>
    <row r="303" spans="2:5" ht="12.75" customHeight="1">
      <c r="B303" s="19"/>
      <c r="C303" s="19"/>
      <c r="D303" s="19"/>
      <c r="E303" s="15"/>
    </row>
    <row r="304" spans="2:5" ht="12.75" customHeight="1">
      <c r="B304" s="19"/>
      <c r="C304" s="19"/>
      <c r="D304" s="19"/>
      <c r="E304" s="15"/>
    </row>
    <row r="305" spans="2:5" ht="12.75" customHeight="1">
      <c r="B305" s="19"/>
      <c r="C305" s="19"/>
      <c r="D305" s="19"/>
      <c r="E305" s="15"/>
    </row>
    <row r="306" spans="2:5" ht="12.75" customHeight="1">
      <c r="B306" s="19"/>
      <c r="C306" s="19"/>
      <c r="D306" s="19"/>
      <c r="E306" s="15"/>
    </row>
    <row r="307" spans="2:5" ht="12.75" customHeight="1">
      <c r="B307" s="19"/>
      <c r="C307" s="19"/>
      <c r="D307" s="19"/>
      <c r="E307" s="15"/>
    </row>
    <row r="308" spans="2:5" ht="12.75" customHeight="1">
      <c r="B308" s="19"/>
      <c r="C308" s="19"/>
      <c r="D308" s="19"/>
      <c r="E308" s="15"/>
    </row>
    <row r="309" spans="2:5" ht="12.75" customHeight="1">
      <c r="B309" s="19"/>
      <c r="C309" s="19"/>
      <c r="D309" s="19"/>
      <c r="E309" s="15"/>
    </row>
    <row r="310" spans="2:5" ht="12.75" customHeight="1">
      <c r="B310" s="19"/>
      <c r="C310" s="19"/>
      <c r="D310" s="19"/>
      <c r="E310" s="15"/>
    </row>
    <row r="311" spans="2:5" ht="12.75" customHeight="1">
      <c r="B311" s="19"/>
      <c r="C311" s="19"/>
      <c r="D311" s="19"/>
      <c r="E311" s="15"/>
    </row>
    <row r="312" spans="2:5" ht="12.75" customHeight="1">
      <c r="B312" s="19"/>
      <c r="C312" s="19"/>
      <c r="D312" s="19"/>
      <c r="E312" s="15"/>
    </row>
    <row r="313" spans="2:5" ht="12.75" customHeight="1">
      <c r="B313" s="19"/>
      <c r="C313" s="19"/>
      <c r="D313" s="19"/>
      <c r="E313" s="15"/>
    </row>
    <row r="314" spans="2:5" ht="12.75" customHeight="1">
      <c r="B314" s="19"/>
      <c r="C314" s="19"/>
      <c r="D314" s="19"/>
      <c r="E314" s="15"/>
    </row>
    <row r="315" spans="2:5" ht="12.75" customHeight="1">
      <c r="B315" s="19"/>
      <c r="C315" s="19"/>
      <c r="D315" s="19"/>
      <c r="E315" s="15"/>
    </row>
    <row r="316" spans="2:5" ht="12.75" customHeight="1">
      <c r="B316" s="19"/>
      <c r="C316" s="19"/>
      <c r="D316" s="19"/>
      <c r="E316" s="15"/>
    </row>
    <row r="317" spans="2:5" ht="12.75" customHeight="1">
      <c r="B317" s="19"/>
      <c r="C317" s="19"/>
      <c r="D317" s="19"/>
      <c r="E317" s="15"/>
    </row>
    <row r="318" spans="2:5" ht="12.75" customHeight="1">
      <c r="B318" s="19"/>
      <c r="C318" s="19"/>
      <c r="D318" s="19"/>
      <c r="E318" s="15"/>
    </row>
    <row r="319" spans="2:5" ht="12.75" customHeight="1">
      <c r="B319" s="19"/>
      <c r="C319" s="19"/>
      <c r="D319" s="19"/>
      <c r="E319" s="15"/>
    </row>
    <row r="320" spans="2:5" ht="12.75" customHeight="1">
      <c r="B320" s="19"/>
      <c r="C320" s="19"/>
      <c r="D320" s="19"/>
      <c r="E320" s="15"/>
    </row>
    <row r="321" spans="2:5" ht="12.75" customHeight="1">
      <c r="B321" s="19"/>
      <c r="C321" s="19"/>
      <c r="D321" s="19"/>
      <c r="E321" s="15"/>
    </row>
    <row r="322" spans="2:5" ht="12.75" customHeight="1">
      <c r="B322" s="19"/>
      <c r="C322" s="19"/>
      <c r="D322" s="19"/>
      <c r="E322" s="15"/>
    </row>
    <row r="323" spans="2:5" ht="12.75" customHeight="1">
      <c r="B323" s="19"/>
      <c r="C323" s="19"/>
      <c r="D323" s="19"/>
      <c r="E323" s="15"/>
    </row>
    <row r="324" spans="2:5" ht="12.75" customHeight="1">
      <c r="B324" s="19"/>
      <c r="C324" s="19"/>
      <c r="D324" s="19"/>
      <c r="E324" s="15"/>
    </row>
    <row r="325" spans="2:5" ht="12.75" customHeight="1">
      <c r="B325" s="19"/>
      <c r="C325" s="19"/>
      <c r="D325" s="19"/>
      <c r="E325" s="15"/>
    </row>
    <row r="326" spans="2:5" ht="12.75" customHeight="1">
      <c r="B326" s="19"/>
      <c r="C326" s="19"/>
      <c r="D326" s="19"/>
      <c r="E326" s="15"/>
    </row>
    <row r="327" spans="2:5" ht="12.75" customHeight="1">
      <c r="B327" s="19"/>
      <c r="C327" s="19"/>
      <c r="D327" s="19"/>
      <c r="E327" s="15"/>
    </row>
    <row r="328" spans="2:5" ht="12.75" customHeight="1">
      <c r="B328" s="19"/>
      <c r="C328" s="19"/>
      <c r="D328" s="19"/>
      <c r="E328" s="15"/>
    </row>
    <row r="329" spans="2:5" ht="12.75" customHeight="1">
      <c r="B329" s="19"/>
      <c r="C329" s="19"/>
      <c r="D329" s="19"/>
      <c r="E329" s="15"/>
    </row>
    <row r="330" spans="2:5" ht="12.75" customHeight="1">
      <c r="B330" s="19"/>
      <c r="C330" s="19"/>
      <c r="D330" s="19"/>
      <c r="E330" s="15"/>
    </row>
    <row r="331" spans="2:5" ht="12.75" customHeight="1">
      <c r="B331" s="19"/>
      <c r="C331" s="19"/>
      <c r="D331" s="19"/>
      <c r="E331" s="15"/>
    </row>
    <row r="332" spans="2:5" ht="12.75" customHeight="1">
      <c r="B332" s="19"/>
      <c r="C332" s="19"/>
      <c r="D332" s="19"/>
      <c r="E332" s="15"/>
    </row>
    <row r="333" spans="2:5" ht="12.75" customHeight="1">
      <c r="B333" s="19"/>
      <c r="C333" s="19"/>
      <c r="D333" s="19"/>
      <c r="E333" s="15"/>
    </row>
    <row r="334" spans="2:5" ht="12.75" customHeight="1">
      <c r="B334" s="19"/>
      <c r="C334" s="19"/>
      <c r="D334" s="19"/>
      <c r="E334" s="15"/>
    </row>
    <row r="335" spans="2:5" ht="12.75" customHeight="1">
      <c r="B335" s="19"/>
      <c r="C335" s="19"/>
      <c r="D335" s="19"/>
      <c r="E335" s="15"/>
    </row>
    <row r="336" spans="2:5" ht="12.75" customHeight="1">
      <c r="B336" s="19"/>
      <c r="C336" s="19"/>
      <c r="D336" s="19"/>
      <c r="E336" s="15"/>
    </row>
    <row r="337" spans="1:5" ht="12.75" customHeight="1">
      <c r="B337" s="19"/>
      <c r="C337" s="19"/>
      <c r="D337" s="19"/>
      <c r="E337" s="15"/>
    </row>
    <row r="338" spans="1:5" ht="12.75" customHeight="1">
      <c r="B338" s="19"/>
      <c r="C338" s="19"/>
      <c r="D338" s="19"/>
      <c r="E338" s="15"/>
    </row>
    <row r="339" spans="1:5" ht="12.75" customHeight="1">
      <c r="A339" s="20"/>
      <c r="B339" s="19"/>
      <c r="C339" s="19"/>
      <c r="D339" s="19"/>
      <c r="E339" s="15"/>
    </row>
    <row r="340" spans="1:5" ht="12.75" customHeight="1">
      <c r="B340" s="19"/>
      <c r="C340" s="19"/>
      <c r="D340" s="19"/>
      <c r="E340" s="15"/>
    </row>
    <row r="341" spans="1:5" ht="12.75" customHeight="1">
      <c r="B341" s="19"/>
      <c r="C341" s="19"/>
      <c r="D341" s="19"/>
      <c r="E341" s="15"/>
    </row>
    <row r="342" spans="1:5" ht="12.75" customHeight="1">
      <c r="B342" s="19"/>
      <c r="C342" s="19"/>
      <c r="D342" s="19"/>
      <c r="E342" s="15"/>
    </row>
    <row r="343" spans="1:5" ht="13.5" customHeight="1" thickBot="1">
      <c r="A343" s="29"/>
      <c r="B343" s="19"/>
      <c r="C343" s="19"/>
      <c r="D343" s="19"/>
      <c r="E343" s="15"/>
    </row>
    <row r="344" spans="1:5" ht="12.75" customHeight="1">
      <c r="B344" s="19"/>
      <c r="C344" s="19"/>
      <c r="D344" s="19"/>
      <c r="E344" s="15"/>
    </row>
    <row r="345" spans="1:5" ht="12.75" customHeight="1">
      <c r="B345" s="19"/>
      <c r="C345" s="19"/>
      <c r="D345" s="19"/>
      <c r="E345" s="15"/>
    </row>
    <row r="346" spans="1:5" ht="12.75" customHeight="1">
      <c r="B346" s="19"/>
      <c r="C346" s="19"/>
      <c r="D346" s="19"/>
      <c r="E346" s="15"/>
    </row>
    <row r="347" spans="1:5" ht="12.75" customHeight="1">
      <c r="B347" s="19"/>
      <c r="C347" s="19"/>
      <c r="D347" s="19"/>
      <c r="E347" s="15"/>
    </row>
  </sheetData>
  <sheetProtection formatCells="0"/>
  <mergeCells count="44">
    <mergeCell ref="D33:G33"/>
    <mergeCell ref="D32:G32"/>
    <mergeCell ref="D31:G31"/>
    <mergeCell ref="I2:U2"/>
    <mergeCell ref="I3:N4"/>
    <mergeCell ref="P3:U4"/>
    <mergeCell ref="I5:N18"/>
    <mergeCell ref="I20:N20"/>
    <mergeCell ref="P20:U20"/>
    <mergeCell ref="I21:N45"/>
    <mergeCell ref="P21:U45"/>
    <mergeCell ref="P5:U18"/>
    <mergeCell ref="D34:G34"/>
    <mergeCell ref="A19:B19"/>
    <mergeCell ref="A54:A64"/>
    <mergeCell ref="A190:A198"/>
    <mergeCell ref="A200:A202"/>
    <mergeCell ref="A186:A187"/>
    <mergeCell ref="A66:A71"/>
    <mergeCell ref="A158:A169"/>
    <mergeCell ref="A172:A174"/>
    <mergeCell ref="A176:A178"/>
    <mergeCell ref="A31:A40"/>
    <mergeCell ref="J51:N51"/>
    <mergeCell ref="O51:S51"/>
    <mergeCell ref="A75:A77"/>
    <mergeCell ref="A204:A206"/>
    <mergeCell ref="A143:A154"/>
    <mergeCell ref="T51:X51"/>
    <mergeCell ref="B23:G23"/>
    <mergeCell ref="AX51:BB51"/>
    <mergeCell ref="Y51:AC51"/>
    <mergeCell ref="AD51:AH51"/>
    <mergeCell ref="AI51:AM51"/>
    <mergeCell ref="AN51:AR51"/>
    <mergeCell ref="AS51:AW51"/>
    <mergeCell ref="D30:G30"/>
    <mergeCell ref="D40:G40"/>
    <mergeCell ref="D39:G39"/>
    <mergeCell ref="D38:G38"/>
    <mergeCell ref="D37:G37"/>
    <mergeCell ref="D36:G36"/>
    <mergeCell ref="D35:G35"/>
    <mergeCell ref="E51:I51"/>
  </mergeCells>
  <phoneticPr fontId="24" type="noConversion"/>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disablePrompts="1" count="4">
        <x14:dataValidation type="list" allowBlank="1" showInputMessage="1" showErrorMessage="1" xr:uid="{6A758D84-FB00-45C9-9751-FB955B783C5F}">
          <x14:formula1>
            <xm:f>'Fixed Data'!$A$55:$A$78</xm:f>
          </x14:formula1>
          <xm:sqref>B54:B63</xm:sqref>
        </x14:dataValidation>
        <x14:dataValidation type="list" allowBlank="1" showInputMessage="1" showErrorMessage="1" xr:uid="{63326537-F05C-40DC-BA2D-58190FE5345D}">
          <x14:formula1>
            <xm:f>'Fixed Data'!$C$55:$C$61</xm:f>
          </x14:formula1>
          <xm:sqref>C54:C63</xm:sqref>
        </x14:dataValidation>
        <x14:dataValidation type="list" allowBlank="1" showInputMessage="1" showErrorMessage="1" xr:uid="{3389BDC7-9E40-4FEB-8EA0-9E8E1210D3D0}">
          <x14:formula1>
            <xm:f>'Fixed Data'!$C$64:$C$65</xm:f>
          </x14:formula1>
          <xm:sqref>B66:B70</xm:sqref>
        </x14:dataValidation>
        <x14:dataValidation type="list" allowBlank="1" showInputMessage="1" showErrorMessage="1" xr:uid="{89FEC3E5-636D-4618-8204-E516079F6330}">
          <x14:formula1>
            <xm:f>'Fixed Data'!$E$55:$E$58</xm:f>
          </x14:formula1>
          <xm:sqref>B158:B169 B143:B154</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0f60a1eb-b3f2-4ea7-b4d3-46709e964e1b" xsi:nil="true"/>
    <lcf76f155ced4ddcb4097134ff3c332f xmlns="d19d380e-ea35-4b32-a7ff-93f0487c2813">
      <Terms xmlns="http://schemas.microsoft.com/office/infopath/2007/PartnerControls"/>
    </lcf76f155ced4ddcb4097134ff3c332f>
    <SharedWithUsers xmlns="0f60a1eb-b3f2-4ea7-b4d3-46709e964e1b">
      <UserInfo>
        <DisplayName/>
        <AccountId xsi:nil="true"/>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9F0321E97D070489BBDAA9C9D1178B4" ma:contentTypeVersion="14" ma:contentTypeDescription="Create a new document." ma:contentTypeScope="" ma:versionID="d6eb7e0d94b53cf452c0bceae39b0088">
  <xsd:schema xmlns:xsd="http://www.w3.org/2001/XMLSchema" xmlns:xs="http://www.w3.org/2001/XMLSchema" xmlns:p="http://schemas.microsoft.com/office/2006/metadata/properties" xmlns:ns2="d19d380e-ea35-4b32-a7ff-93f0487c2813" xmlns:ns3="0f60a1eb-b3f2-4ea7-b4d3-46709e964e1b" targetNamespace="http://schemas.microsoft.com/office/2006/metadata/properties" ma:root="true" ma:fieldsID="21b16d23b156d00d7441878480420e70" ns2:_="" ns3:_="">
    <xsd:import namespace="d19d380e-ea35-4b32-a7ff-93f0487c2813"/>
    <xsd:import namespace="0f60a1eb-b3f2-4ea7-b4d3-46709e964e1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3:SharedWithUsers" minOccurs="0"/>
                <xsd:element ref="ns3:SharedWithDetail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19d380e-ea35-4b32-a7ff-93f0487c281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ae6b00f1-0802-47ef-b924-4ebccd150827"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f60a1eb-b3f2-4ea7-b4d3-46709e964e1b"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7b3a0d9b-8076-4450-958b-680707615dbe}" ma:internalName="TaxCatchAll" ma:showField="CatchAllData" ma:web="0f60a1eb-b3f2-4ea7-b4d3-46709e964e1b">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sisl xmlns:xsd="http://www.w3.org/2001/XMLSchema" xmlns:xsi="http://www.w3.org/2001/XMLSchema-instance" xmlns="http://www.boldonjames.com/2008/01/sie/internal/label" sislVersion="0" policy="973096ae-7329-4b3b-9368-47aeba6959e1" origin="userSelected">
  <element uid="id_classification_nonbusiness" value=""/>
</sisl>
</file>

<file path=customXml/itemProps1.xml><?xml version="1.0" encoding="utf-8"?>
<ds:datastoreItem xmlns:ds="http://schemas.openxmlformats.org/officeDocument/2006/customXml" ds:itemID="{42F6CAB1-8BCA-4613-AD00-F8BBDDD28122}">
  <ds:schemaRefs>
    <ds:schemaRef ds:uri="http://schemas.microsoft.com/office/2006/metadata/properties"/>
    <ds:schemaRef ds:uri="http://schemas.microsoft.com/office/infopath/2007/PartnerControls"/>
    <ds:schemaRef ds:uri="0f60a1eb-b3f2-4ea7-b4d3-46709e964e1b"/>
    <ds:schemaRef ds:uri="d19d380e-ea35-4b32-a7ff-93f0487c2813"/>
  </ds:schemaRefs>
</ds:datastoreItem>
</file>

<file path=customXml/itemProps2.xml><?xml version="1.0" encoding="utf-8"?>
<ds:datastoreItem xmlns:ds="http://schemas.openxmlformats.org/officeDocument/2006/customXml" ds:itemID="{C1BC92AD-D5E2-490A-A774-C8403159A30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19d380e-ea35-4b32-a7ff-93f0487c2813"/>
    <ds:schemaRef ds:uri="0f60a1eb-b3f2-4ea7-b4d3-46709e964e1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391B99A-63E3-402F-8FD7-C7A8BED06A82}">
  <ds:schemaRefs>
    <ds:schemaRef ds:uri="http://schemas.microsoft.com/sharepoint/v3/contenttype/forms"/>
  </ds:schemaRefs>
</ds:datastoreItem>
</file>

<file path=customXml/itemProps4.xml><?xml version="1.0" encoding="utf-8"?>
<ds:datastoreItem xmlns:ds="http://schemas.openxmlformats.org/officeDocument/2006/customXml" ds:itemID="{8F6CDCE7-2B01-42EF-9A2A-B82EB15E5E76}">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30</vt:i4>
      </vt:variant>
    </vt:vector>
  </HeadingPairs>
  <TitlesOfParts>
    <vt:vector size="30" baseType="lpstr">
      <vt:lpstr>Cover</vt:lpstr>
      <vt:lpstr>Changes Log</vt:lpstr>
      <vt:lpstr>Guidance</vt:lpstr>
      <vt:lpstr>Summary</vt:lpstr>
      <vt:lpstr>Blank</vt:lpstr>
      <vt:lpstr>Full Opt. Considered</vt:lpstr>
      <vt:lpstr>Fixed Data</vt:lpstr>
      <vt:lpstr>Risk Register</vt:lpstr>
      <vt:lpstr>Baseline</vt:lpstr>
      <vt:lpstr>Baseline Workings</vt:lpstr>
      <vt:lpstr>Option_1</vt:lpstr>
      <vt:lpstr>Option_1 Workings</vt:lpstr>
      <vt:lpstr>Option_2</vt:lpstr>
      <vt:lpstr>Option_2 Workings</vt:lpstr>
      <vt:lpstr>Option_3</vt:lpstr>
      <vt:lpstr>Option_3 Workings</vt:lpstr>
      <vt:lpstr>Option_4</vt:lpstr>
      <vt:lpstr>Option_4 Workings</vt:lpstr>
      <vt:lpstr>Option_5</vt:lpstr>
      <vt:lpstr>Option_5 Workings</vt:lpstr>
      <vt:lpstr>Option_6</vt:lpstr>
      <vt:lpstr>Option_6 Workings</vt:lpstr>
      <vt:lpstr>Option_7</vt:lpstr>
      <vt:lpstr>Option_7 Workings</vt:lpstr>
      <vt:lpstr>Option_8</vt:lpstr>
      <vt:lpstr>Option_8 Workings</vt:lpstr>
      <vt:lpstr>Option_9</vt:lpstr>
      <vt:lpstr>Option_9 Workings</vt:lpstr>
      <vt:lpstr>Option_10</vt:lpstr>
      <vt:lpstr>Option_10 Workings</vt:lpstr>
    </vt:vector>
  </TitlesOfParts>
  <Manager/>
  <Company>Ofgem</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RIIO-ET2_CBA_Template</dc:title>
  <dc:subject/>
  <dc:creator>Ofgem</dc:creator>
  <cp:keywords>Data</cp:keywords>
  <dc:description/>
  <cp:lastModifiedBy>Sian Fletcher</cp:lastModifiedBy>
  <cp:revision/>
  <dcterms:created xsi:type="dcterms:W3CDTF">2018-08-02T11:53:31Z</dcterms:created>
  <dcterms:modified xsi:type="dcterms:W3CDTF">2024-12-17T18:05:58Z</dcterms:modified>
  <cp:category/>
  <cp:contentStatus>Draft</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aa9000bf-95e2-4250-81d1-d6056bf77f6c</vt:lpwstr>
  </property>
  <property fmtid="{D5CDD505-2E9C-101B-9397-08002B2CF9AE}" pid="3" name="bjSaver">
    <vt:lpwstr>WXoYCeGbFqQc8FZh5Mhj3Bj0oqW2Gt1E</vt:lpwstr>
  </property>
  <property fmtid="{D5CDD505-2E9C-101B-9397-08002B2CF9AE}" pid="4" name="ContentTypeId">
    <vt:lpwstr>0x01010009F0321E97D070489BBDAA9C9D1178B4</vt:lpwstr>
  </property>
  <property fmtid="{D5CDD505-2E9C-101B-9397-08002B2CF9AE}" pid="5" name="BJSCc5a055b0-1bed-4579_x">
    <vt:lpwstr/>
  </property>
  <property fmtid="{D5CDD505-2E9C-101B-9397-08002B2CF9AE}" pid="6" name="BJSCdd9eba61-d6b9-469b_x">
    <vt:lpwstr/>
  </property>
  <property fmtid="{D5CDD505-2E9C-101B-9397-08002B2CF9AE}" pid="7" name="BJSCSummaryMarking">
    <vt:lpwstr>This item has no classification</vt:lpwstr>
  </property>
  <property fmtid="{D5CDD505-2E9C-101B-9397-08002B2CF9AE}" pid="8" name="BJSCInternalLabel">
    <vt:lpwstr>&lt;?xml version="1.0" encoding="us-ascii"?&gt;&lt;sisl xmlns:xsi="http://www.w3.org/2001/XMLSchema-instance" xmlns:xsd="http://www.w3.org/2001/XMLSchema" sislVersion="0" policy="973096ae-7329-4b3b-9368-47aeba6959e1" xmlns="http://www.boldonjames.com/2008/01/sie/i</vt:lpwstr>
  </property>
  <property fmtid="{D5CDD505-2E9C-101B-9397-08002B2CF9AE}" pid="9" name="bjDocumentSecurityLabel">
    <vt:lpwstr>OFFICIAL</vt:lpwstr>
  </property>
  <property fmtid="{D5CDD505-2E9C-101B-9397-08002B2CF9AE}" pid="10" name="bjDocumentLabelXML">
    <vt:lpwstr>&lt;?xml version="1.0" encoding="us-ascii"?&gt;&lt;sisl xmlns:xsd="http://www.w3.org/2001/XMLSchema" xmlns:xsi="http://www.w3.org/2001/XMLSchema-instance" sislVersion="0" policy="973096ae-7329-4b3b-9368-47aeba6959e1" origin="userSelected" xmlns="http://www.boldonj</vt:lpwstr>
  </property>
  <property fmtid="{D5CDD505-2E9C-101B-9397-08002B2CF9AE}" pid="11" name="bjDocumentLabelXML-0">
    <vt:lpwstr>ames.com/2008/01/sie/internal/label"&gt;&lt;element uid="id_classification_nonbusiness" value="" /&gt;&lt;/sisl&gt;</vt:lpwstr>
  </property>
  <property fmtid="{D5CDD505-2E9C-101B-9397-08002B2CF9AE}" pid="12" name="bjClsUserRVM">
    <vt:lpwstr>[]</vt:lpwstr>
  </property>
  <property fmtid="{D5CDD505-2E9C-101B-9397-08002B2CF9AE}" pid="13" name="MediaServiceImageTags">
    <vt:lpwstr/>
  </property>
  <property fmtid="{D5CDD505-2E9C-101B-9397-08002B2CF9AE}" pid="14" name="Order">
    <vt:r8>1150900</vt:r8>
  </property>
  <property fmtid="{D5CDD505-2E9C-101B-9397-08002B2CF9AE}" pid="15" name="xd_Signature">
    <vt:bool>false</vt:bool>
  </property>
  <property fmtid="{D5CDD505-2E9C-101B-9397-08002B2CF9AE}" pid="16" name="xd_ProgID">
    <vt:lpwstr/>
  </property>
  <property fmtid="{D5CDD505-2E9C-101B-9397-08002B2CF9AE}" pid="17" name="ComplianceAssetId">
    <vt:lpwstr/>
  </property>
  <property fmtid="{D5CDD505-2E9C-101B-9397-08002B2CF9AE}" pid="18" name="TemplateUrl">
    <vt:lpwstr/>
  </property>
  <property fmtid="{D5CDD505-2E9C-101B-9397-08002B2CF9AE}" pid="19" name="_ExtendedDescription">
    <vt:lpwstr/>
  </property>
  <property fmtid="{D5CDD505-2E9C-101B-9397-08002B2CF9AE}" pid="20" name="TriggerFlowInfo">
    <vt:lpwstr/>
  </property>
  <property fmtid="{D5CDD505-2E9C-101B-9397-08002B2CF9AE}" pid="21" name="Publish">
    <vt:bool>false</vt:bool>
  </property>
  <property fmtid="{D5CDD505-2E9C-101B-9397-08002B2CF9AE}" pid="22" name="Permission to publish">
    <vt:bool>false</vt:bool>
  </property>
  <property fmtid="{D5CDD505-2E9C-101B-9397-08002B2CF9AE}" pid="23" name="Comparison_Baseline9RowInsertions5">
    <vt:lpwstr/>
  </property>
  <property fmtid="{D5CDD505-2E9C-101B-9397-08002B2CF9AE}" pid="24" name="Comparison_Baseline9ColumnInsertions6">
    <vt:lpwstr/>
  </property>
  <property fmtid="{D5CDD505-2E9C-101B-9397-08002B2CF9AE}" pid="25" name="Comparison_Option_111RowInsertions7">
    <vt:lpwstr/>
  </property>
  <property fmtid="{D5CDD505-2E9C-101B-9397-08002B2CF9AE}" pid="26" name="Comparison_Option_111ColumnInsertions8">
    <vt:lpwstr/>
  </property>
</Properties>
</file>